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iana2\Desktop\Metinis veiklos planas 2021\Ataskaitai\Tvirtinimui\"/>
    </mc:Choice>
  </mc:AlternateContent>
  <bookViews>
    <workbookView xWindow="0" yWindow="0" windowWidth="28770" windowHeight="11940"/>
  </bookViews>
  <sheets>
    <sheet name="1 programa" sheetId="1" r:id="rId1"/>
    <sheet name="2 programa" sheetId="2" r:id="rId2"/>
    <sheet name="3 programa" sheetId="3" r:id="rId3"/>
    <sheet name="4 programa" sheetId="4" r:id="rId4"/>
    <sheet name="5 programa" sheetId="5" r:id="rId5"/>
    <sheet name="6 programa" sheetId="6" r:id="rId6"/>
    <sheet name="8 programa" sheetId="7" r:id="rId7"/>
    <sheet name="9 programa" sheetId="8" r:id="rId8"/>
    <sheet name="10 programa" sheetId="9" r:id="rId9"/>
    <sheet name="11 programa" sheetId="10" r:id="rId10"/>
    <sheet name="12 programa" sheetId="11" r:id="rId11"/>
    <sheet name="13 programa" sheetId="12" r:id="rId12"/>
    <sheet name="14 programa" sheetId="13" r:id="rId13"/>
    <sheet name="15 programa" sheetId="14" r:id="rId14"/>
    <sheet name="16 programa" sheetId="15" r:id="rId15"/>
    <sheet name="Priemonių vykdytojų kodai" sheetId="17" r:id="rId16"/>
    <sheet name="Lapas8" sheetId="16" state="hidden" r:id="rId17"/>
  </sheets>
  <definedNames>
    <definedName name="_xlnm._FilterDatabase" localSheetId="0" hidden="1">'1 programa'!$A$5:$L$78</definedName>
    <definedName name="_xlnm._FilterDatabase" localSheetId="9" hidden="1">'11 programa'!$A$4:$L$27</definedName>
    <definedName name="_xlnm._FilterDatabase" localSheetId="12" hidden="1">'14 programa'!$A$4:$L$77</definedName>
    <definedName name="_xlnm._FilterDatabase" localSheetId="13" hidden="1">'15 programa'!$A$6:$L$145</definedName>
    <definedName name="_xlnm._FilterDatabase" localSheetId="14" hidden="1">'16 programa'!$A$6:$L$47</definedName>
    <definedName name="_xlnm._FilterDatabase" localSheetId="5" hidden="1">'6 programa'!$A$5:$L$52</definedName>
    <definedName name="_xlnm._FilterDatabase" localSheetId="6" hidden="1">'8 programa'!$A$5:$L$26</definedName>
    <definedName name="Excel_BuiltIn__FilterDatabase" localSheetId="7">'9 programa'!$A$5:$L$30</definedName>
    <definedName name="_xlnm.Print_Area" localSheetId="0">'1 programa'!$A$1:$R$95</definedName>
    <definedName name="_xlnm.Print_Area" localSheetId="9">'11 programa'!$A$1:$R$44</definedName>
    <definedName name="_xlnm.Print_Area" localSheetId="13">'15 programa'!$A$1:$R$163</definedName>
    <definedName name="_xlnm.Print_Area" localSheetId="14">'16 programa'!$A$1:$X$64</definedName>
    <definedName name="_xlnm.Print_Area" localSheetId="7">'9 programa'!$A$1:$R$46</definedName>
    <definedName name="tekstoAntraste" localSheetId="12">'14 programa'!$A$22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0" i="15" l="1"/>
  <c r="K20" i="15"/>
  <c r="K43" i="15" s="1"/>
  <c r="K44" i="15" s="1"/>
  <c r="K45" i="15" s="1"/>
  <c r="K47" i="15" s="1"/>
  <c r="L20" i="15"/>
  <c r="J23" i="15"/>
  <c r="K23" i="15"/>
  <c r="L23" i="15"/>
  <c r="J29" i="15"/>
  <c r="K29" i="15"/>
  <c r="L29" i="15"/>
  <c r="L43" i="15" s="1"/>
  <c r="L44" i="15" s="1"/>
  <c r="L45" i="15" s="1"/>
  <c r="L47" i="15" s="1"/>
  <c r="J32" i="15"/>
  <c r="K32" i="15"/>
  <c r="L32" i="15"/>
  <c r="J37" i="15"/>
  <c r="K37" i="15"/>
  <c r="L37" i="15"/>
  <c r="J42" i="15"/>
  <c r="K42" i="15"/>
  <c r="J43" i="15"/>
  <c r="J44" i="15" s="1"/>
  <c r="J45" i="15" s="1"/>
  <c r="J47" i="15" s="1"/>
  <c r="J46" i="15"/>
  <c r="K46" i="15"/>
  <c r="M61" i="15" s="1"/>
  <c r="L46" i="15"/>
  <c r="O61" i="15" s="1"/>
  <c r="J55" i="15"/>
  <c r="M55" i="15"/>
  <c r="N55" i="15"/>
  <c r="J56" i="15"/>
  <c r="J54" i="15" s="1"/>
  <c r="J53" i="15" s="1"/>
  <c r="J64" i="15" s="1"/>
  <c r="M56" i="15"/>
  <c r="N56" i="15"/>
  <c r="J57" i="15"/>
  <c r="M57" i="15"/>
  <c r="M54" i="15" s="1"/>
  <c r="M53" i="15" s="1"/>
  <c r="M64" i="15" s="1"/>
  <c r="N57" i="15"/>
  <c r="J59" i="15"/>
  <c r="M59" i="15"/>
  <c r="N59" i="15"/>
  <c r="N54" i="15" s="1"/>
  <c r="J60" i="15"/>
  <c r="M60" i="15"/>
  <c r="N60" i="15"/>
  <c r="J61" i="15"/>
  <c r="N53" i="15" l="1"/>
  <c r="N64" i="15"/>
  <c r="J14" i="14" l="1"/>
  <c r="K14" i="14"/>
  <c r="K41" i="14" s="1"/>
  <c r="L14" i="14"/>
  <c r="J18" i="14"/>
  <c r="K18" i="14"/>
  <c r="L18" i="14"/>
  <c r="J21" i="14"/>
  <c r="K21" i="14"/>
  <c r="L21" i="14"/>
  <c r="J24" i="14"/>
  <c r="K24" i="14"/>
  <c r="L24" i="14"/>
  <c r="J26" i="14"/>
  <c r="K26" i="14"/>
  <c r="L26" i="14"/>
  <c r="J28" i="14"/>
  <c r="K28" i="14"/>
  <c r="L28" i="14"/>
  <c r="J30" i="14"/>
  <c r="K30" i="14"/>
  <c r="L30" i="14"/>
  <c r="J32" i="14"/>
  <c r="K32" i="14"/>
  <c r="L32" i="14"/>
  <c r="L41" i="14" s="1"/>
  <c r="J40" i="14"/>
  <c r="K40" i="14"/>
  <c r="L40" i="14"/>
  <c r="J41" i="14"/>
  <c r="J46" i="14"/>
  <c r="K46" i="14"/>
  <c r="K55" i="14" s="1"/>
  <c r="L46" i="14"/>
  <c r="J48" i="14"/>
  <c r="K48" i="14"/>
  <c r="L48" i="14"/>
  <c r="J50" i="14"/>
  <c r="K50" i="14"/>
  <c r="L50" i="14"/>
  <c r="J52" i="14"/>
  <c r="J55" i="14" s="1"/>
  <c r="K52" i="14"/>
  <c r="L52" i="14"/>
  <c r="J54" i="14"/>
  <c r="K54" i="14"/>
  <c r="L54" i="14"/>
  <c r="L55" i="14"/>
  <c r="J59" i="14"/>
  <c r="K59" i="14"/>
  <c r="K60" i="14" s="1"/>
  <c r="L59" i="14"/>
  <c r="J60" i="14"/>
  <c r="L60" i="14"/>
  <c r="J65" i="14"/>
  <c r="J68" i="14" s="1"/>
  <c r="K65" i="14"/>
  <c r="K68" i="14" s="1"/>
  <c r="L65" i="14"/>
  <c r="J67" i="14"/>
  <c r="K67" i="14"/>
  <c r="L67" i="14"/>
  <c r="L68" i="14" s="1"/>
  <c r="J71" i="14"/>
  <c r="J74" i="14" s="1"/>
  <c r="K71" i="14"/>
  <c r="L71" i="14"/>
  <c r="J73" i="14"/>
  <c r="K73" i="14"/>
  <c r="K74" i="14" s="1"/>
  <c r="L73" i="14"/>
  <c r="L74" i="14"/>
  <c r="J99" i="14"/>
  <c r="J103" i="14" s="1"/>
  <c r="K99" i="14"/>
  <c r="L99" i="14"/>
  <c r="J101" i="14"/>
  <c r="K101" i="14"/>
  <c r="K103" i="14" s="1"/>
  <c r="L101" i="14"/>
  <c r="L103" i="14"/>
  <c r="J106" i="14"/>
  <c r="K106" i="14"/>
  <c r="K111" i="14" s="1"/>
  <c r="K112" i="14" s="1"/>
  <c r="L106" i="14"/>
  <c r="J108" i="14"/>
  <c r="J111" i="14" s="1"/>
  <c r="K108" i="14"/>
  <c r="L108" i="14"/>
  <c r="J110" i="14"/>
  <c r="K110" i="14"/>
  <c r="L110" i="14"/>
  <c r="L111" i="14"/>
  <c r="L112" i="14" s="1"/>
  <c r="J118" i="14"/>
  <c r="K118" i="14"/>
  <c r="L118" i="14"/>
  <c r="J122" i="14"/>
  <c r="K122" i="14"/>
  <c r="K129" i="14" s="1"/>
  <c r="K130" i="14" s="1"/>
  <c r="L122" i="14"/>
  <c r="J125" i="14"/>
  <c r="K125" i="14"/>
  <c r="L125" i="14"/>
  <c r="L129" i="14" s="1"/>
  <c r="L130" i="14" s="1"/>
  <c r="J128" i="14"/>
  <c r="K128" i="14"/>
  <c r="L128" i="14"/>
  <c r="J129" i="14"/>
  <c r="J130" i="14" s="1"/>
  <c r="J139" i="14"/>
  <c r="K139" i="14"/>
  <c r="L139" i="14"/>
  <c r="L143" i="14" s="1"/>
  <c r="L144" i="14" s="1"/>
  <c r="J142" i="14"/>
  <c r="K142" i="14"/>
  <c r="K143" i="14" s="1"/>
  <c r="K144" i="14" s="1"/>
  <c r="L142" i="14"/>
  <c r="J143" i="14"/>
  <c r="J144" i="14" s="1"/>
  <c r="J146" i="14"/>
  <c r="K146" i="14"/>
  <c r="L146" i="14"/>
  <c r="J154" i="14"/>
  <c r="J153" i="14" s="1"/>
  <c r="J152" i="14" s="1"/>
  <c r="J163" i="14" s="1"/>
  <c r="M154" i="14"/>
  <c r="N154" i="14"/>
  <c r="N153" i="14" s="1"/>
  <c r="N152" i="14" s="1"/>
  <c r="N163" i="14" s="1"/>
  <c r="J155" i="14"/>
  <c r="M155" i="14"/>
  <c r="N155" i="14"/>
  <c r="J156" i="14"/>
  <c r="J158" i="14"/>
  <c r="M158" i="14"/>
  <c r="M153" i="14" s="1"/>
  <c r="M152" i="14" s="1"/>
  <c r="M163" i="14" s="1"/>
  <c r="N158" i="14"/>
  <c r="J159" i="14"/>
  <c r="M159" i="14"/>
  <c r="N159" i="14"/>
  <c r="J160" i="14"/>
  <c r="M160" i="14"/>
  <c r="N160" i="14"/>
  <c r="L75" i="14" l="1"/>
  <c r="L145" i="14" s="1"/>
  <c r="J75" i="14"/>
  <c r="K75" i="14"/>
  <c r="K145" i="14" s="1"/>
  <c r="J112" i="14"/>
  <c r="J12" i="13"/>
  <c r="K12" i="13"/>
  <c r="K39" i="13" s="1"/>
  <c r="L12" i="13"/>
  <c r="J14" i="13"/>
  <c r="K14" i="13"/>
  <c r="L14" i="13"/>
  <c r="L39" i="13" s="1"/>
  <c r="J16" i="13"/>
  <c r="K16" i="13"/>
  <c r="L16" i="13"/>
  <c r="J21" i="13"/>
  <c r="K21" i="13"/>
  <c r="L21" i="13"/>
  <c r="J30" i="13"/>
  <c r="K30" i="13"/>
  <c r="L30" i="13"/>
  <c r="J32" i="13"/>
  <c r="K32" i="13"/>
  <c r="L32" i="13"/>
  <c r="J34" i="13"/>
  <c r="K34" i="13"/>
  <c r="L34" i="13"/>
  <c r="J39" i="13"/>
  <c r="J49" i="13" s="1"/>
  <c r="J76" i="13" s="1"/>
  <c r="J77" i="13" s="1"/>
  <c r="J85" i="13" s="1"/>
  <c r="J84" i="13" s="1"/>
  <c r="J83" i="13" s="1"/>
  <c r="J93" i="13" s="1"/>
  <c r="J45" i="13"/>
  <c r="K45" i="13"/>
  <c r="L45" i="13"/>
  <c r="J48" i="13"/>
  <c r="K48" i="13"/>
  <c r="L48" i="13"/>
  <c r="J54" i="13"/>
  <c r="J60" i="13" s="1"/>
  <c r="K54" i="13"/>
  <c r="L54" i="13"/>
  <c r="J57" i="13"/>
  <c r="K57" i="13"/>
  <c r="L57" i="13"/>
  <c r="J59" i="13"/>
  <c r="K59" i="13"/>
  <c r="K60" i="13" s="1"/>
  <c r="L59" i="13"/>
  <c r="L60" i="13" s="1"/>
  <c r="J63" i="13"/>
  <c r="K63" i="13"/>
  <c r="L63" i="13"/>
  <c r="J66" i="13"/>
  <c r="K66" i="13"/>
  <c r="K69" i="13" s="1"/>
  <c r="L66" i="13"/>
  <c r="J68" i="13"/>
  <c r="K68" i="13"/>
  <c r="J69" i="13"/>
  <c r="L69" i="13"/>
  <c r="J72" i="13"/>
  <c r="J75" i="13" s="1"/>
  <c r="K72" i="13"/>
  <c r="K75" i="13" s="1"/>
  <c r="L72" i="13"/>
  <c r="J74" i="13"/>
  <c r="K74" i="13"/>
  <c r="L74" i="13"/>
  <c r="L75" i="13" s="1"/>
  <c r="M89" i="13"/>
  <c r="N89" i="13"/>
  <c r="J145" i="14" l="1"/>
  <c r="N85" i="13"/>
  <c r="N84" i="13" s="1"/>
  <c r="N83" i="13" s="1"/>
  <c r="N93" i="13" s="1"/>
  <c r="L49" i="13"/>
  <c r="M85" i="13"/>
  <c r="M84" i="13" s="1"/>
  <c r="M83" i="13" s="1"/>
  <c r="M93" i="13" s="1"/>
  <c r="K49" i="13"/>
  <c r="K76" i="13" s="1"/>
  <c r="K77" i="13" s="1"/>
  <c r="L76" i="13"/>
  <c r="L77" i="13" s="1"/>
  <c r="J17" i="12"/>
  <c r="J25" i="12" s="1"/>
  <c r="K17" i="12"/>
  <c r="L17" i="12"/>
  <c r="J21" i="12"/>
  <c r="K21" i="12"/>
  <c r="K25" i="12" s="1"/>
  <c r="L21" i="12"/>
  <c r="J24" i="12"/>
  <c r="K24" i="12"/>
  <c r="L24" i="12"/>
  <c r="L25" i="12" s="1"/>
  <c r="J32" i="12"/>
  <c r="J49" i="12" s="1"/>
  <c r="K32" i="12"/>
  <c r="L32" i="12"/>
  <c r="J37" i="12"/>
  <c r="K37" i="12"/>
  <c r="L37" i="12"/>
  <c r="J40" i="12"/>
  <c r="K40" i="12"/>
  <c r="L40" i="12"/>
  <c r="J44" i="12"/>
  <c r="K44" i="12"/>
  <c r="L44" i="12"/>
  <c r="L49" i="12" s="1"/>
  <c r="J48" i="12"/>
  <c r="K48" i="12"/>
  <c r="L48" i="12"/>
  <c r="K49" i="12"/>
  <c r="J56" i="12"/>
  <c r="K56" i="12"/>
  <c r="L56" i="12"/>
  <c r="J58" i="12"/>
  <c r="K58" i="12"/>
  <c r="L58" i="12"/>
  <c r="J63" i="12"/>
  <c r="K63" i="12"/>
  <c r="L63" i="12"/>
  <c r="J66" i="12"/>
  <c r="J67" i="12" s="1"/>
  <c r="K66" i="12"/>
  <c r="K67" i="12" s="1"/>
  <c r="L66" i="12"/>
  <c r="L67" i="12"/>
  <c r="J72" i="12"/>
  <c r="J75" i="12" s="1"/>
  <c r="K72" i="12"/>
  <c r="L72" i="12"/>
  <c r="J74" i="12"/>
  <c r="K74" i="12"/>
  <c r="K75" i="12" s="1"/>
  <c r="L74" i="12"/>
  <c r="L75" i="12"/>
  <c r="J82" i="12"/>
  <c r="K82" i="12"/>
  <c r="L82" i="12"/>
  <c r="J84" i="12"/>
  <c r="L84" i="12"/>
  <c r="J86" i="12"/>
  <c r="J79" i="12" s="1"/>
  <c r="K86" i="12"/>
  <c r="K79" i="12" s="1"/>
  <c r="L86" i="12"/>
  <c r="L79" i="12" s="1"/>
  <c r="J88" i="12"/>
  <c r="K88" i="12"/>
  <c r="L88" i="12"/>
  <c r="J90" i="12"/>
  <c r="K90" i="12"/>
  <c r="L90" i="12"/>
  <c r="J92" i="12"/>
  <c r="K92" i="12"/>
  <c r="L92" i="12"/>
  <c r="J94" i="12"/>
  <c r="K94" i="12"/>
  <c r="L94" i="12"/>
  <c r="J96" i="12"/>
  <c r="K96" i="12"/>
  <c r="L96" i="12"/>
  <c r="J98" i="12"/>
  <c r="K98" i="12"/>
  <c r="L98" i="12"/>
  <c r="J100" i="12"/>
  <c r="K100" i="12"/>
  <c r="L100" i="12"/>
  <c r="J102" i="12"/>
  <c r="K102" i="12"/>
  <c r="L102" i="12"/>
  <c r="J104" i="12"/>
  <c r="K104" i="12"/>
  <c r="L104" i="12"/>
  <c r="J106" i="12"/>
  <c r="K106" i="12"/>
  <c r="L106" i="12"/>
  <c r="J108" i="12"/>
  <c r="K108" i="12"/>
  <c r="L108" i="12"/>
  <c r="J110" i="12"/>
  <c r="K110" i="12"/>
  <c r="L110" i="12"/>
  <c r="J112" i="12"/>
  <c r="K112" i="12"/>
  <c r="L112" i="12"/>
  <c r="J123" i="12"/>
  <c r="M123" i="12"/>
  <c r="N123" i="12"/>
  <c r="J124" i="12"/>
  <c r="M124" i="12"/>
  <c r="N124" i="12"/>
  <c r="J125" i="12"/>
  <c r="J126" i="12"/>
  <c r="M126" i="12"/>
  <c r="N126" i="12"/>
  <c r="J128" i="12"/>
  <c r="M128" i="12"/>
  <c r="N128" i="12"/>
  <c r="J129" i="12"/>
  <c r="M129" i="12"/>
  <c r="N129" i="12"/>
  <c r="M130" i="12"/>
  <c r="N130" i="12"/>
  <c r="K77" i="12" l="1"/>
  <c r="K113" i="12" s="1"/>
  <c r="K114" i="12" s="1"/>
  <c r="K115" i="12" s="1"/>
  <c r="M122" i="12"/>
  <c r="M121" i="12" s="1"/>
  <c r="M120" i="12" s="1"/>
  <c r="M133" i="12" s="1"/>
  <c r="K68" i="12"/>
  <c r="L77" i="12"/>
  <c r="L113" i="12" s="1"/>
  <c r="L114" i="12" s="1"/>
  <c r="N122" i="12"/>
  <c r="N121" i="12" s="1"/>
  <c r="N120" i="12" s="1"/>
  <c r="N133" i="12" s="1"/>
  <c r="J77" i="12"/>
  <c r="J113" i="12" s="1"/>
  <c r="J114" i="12" s="1"/>
  <c r="J115" i="12" s="1"/>
  <c r="J122" i="12"/>
  <c r="J121" i="12" s="1"/>
  <c r="J120" i="12" s="1"/>
  <c r="J133" i="12" s="1"/>
  <c r="J68" i="12"/>
  <c r="L68" i="12"/>
  <c r="L115" i="12" l="1"/>
  <c r="J15" i="11" l="1"/>
  <c r="J32" i="11" s="1"/>
  <c r="J46" i="11" s="1"/>
  <c r="J47" i="11" s="1"/>
  <c r="J55" i="11" s="1"/>
  <c r="J54" i="11" s="1"/>
  <c r="J53" i="11" s="1"/>
  <c r="J63" i="11" s="1"/>
  <c r="K15" i="11"/>
  <c r="L15" i="11"/>
  <c r="J21" i="11"/>
  <c r="K21" i="11"/>
  <c r="K32" i="11" s="1"/>
  <c r="K46" i="11" s="1"/>
  <c r="K47" i="11" s="1"/>
  <c r="M55" i="11" s="1"/>
  <c r="M54" i="11" s="1"/>
  <c r="M53" i="11" s="1"/>
  <c r="M63" i="11" s="1"/>
  <c r="L21" i="11"/>
  <c r="J24" i="11"/>
  <c r="K24" i="11"/>
  <c r="L24" i="11"/>
  <c r="J28" i="11"/>
  <c r="K28" i="11"/>
  <c r="L28" i="11"/>
  <c r="J31" i="11"/>
  <c r="K31" i="11"/>
  <c r="L32" i="11"/>
  <c r="J36" i="11"/>
  <c r="K36" i="11"/>
  <c r="K37" i="11" s="1"/>
  <c r="L36" i="11"/>
  <c r="L37" i="11" s="1"/>
  <c r="J37" i="11"/>
  <c r="J41" i="11"/>
  <c r="K41" i="11"/>
  <c r="L41" i="11"/>
  <c r="J44" i="11"/>
  <c r="J45" i="11" s="1"/>
  <c r="K44" i="11"/>
  <c r="K45" i="11" s="1"/>
  <c r="L44" i="11"/>
  <c r="L45" i="11" s="1"/>
  <c r="L46" i="11" l="1"/>
  <c r="L47" i="11" s="1"/>
  <c r="N55" i="11" s="1"/>
  <c r="N54" i="11" s="1"/>
  <c r="N53" i="11" s="1"/>
  <c r="N63" i="11" s="1"/>
  <c r="J10" i="10"/>
  <c r="K10" i="10"/>
  <c r="L10" i="10"/>
  <c r="J15" i="10"/>
  <c r="K15" i="10"/>
  <c r="L15" i="10"/>
  <c r="J21" i="10"/>
  <c r="K21" i="10"/>
  <c r="J26" i="10"/>
  <c r="J27" i="10" s="1"/>
  <c r="J28" i="10" s="1"/>
  <c r="J36" i="10" s="1"/>
  <c r="J35" i="10" s="1"/>
  <c r="J34" i="10" s="1"/>
  <c r="J44" i="10" s="1"/>
  <c r="K26" i="10"/>
  <c r="K27" i="10" s="1"/>
  <c r="K28" i="10" s="1"/>
  <c r="M36" i="10" s="1"/>
  <c r="M35" i="10" s="1"/>
  <c r="M34" i="10" s="1"/>
  <c r="M44" i="10" s="1"/>
  <c r="L26" i="10"/>
  <c r="L27" i="10"/>
  <c r="L28" i="10" s="1"/>
  <c r="N36" i="10" s="1"/>
  <c r="N35" i="10" s="1"/>
  <c r="N34" i="10" s="1"/>
  <c r="N44" i="10" s="1"/>
  <c r="M13" i="9" l="1"/>
  <c r="N13" i="9"/>
  <c r="P226" i="9" s="1"/>
  <c r="O13" i="9"/>
  <c r="M14" i="9"/>
  <c r="M38" i="9" s="1"/>
  <c r="M45" i="9" s="1"/>
  <c r="M215" i="9" s="1"/>
  <c r="M216" i="9" s="1"/>
  <c r="M218" i="9" s="1"/>
  <c r="N14" i="9"/>
  <c r="O14" i="9"/>
  <c r="O38" i="9" s="1"/>
  <c r="O45" i="9" s="1"/>
  <c r="O215" i="9" s="1"/>
  <c r="O216" i="9" s="1"/>
  <c r="O218" i="9" s="1"/>
  <c r="M44" i="9"/>
  <c r="N44" i="9"/>
  <c r="O44" i="9"/>
  <c r="M51" i="9"/>
  <c r="N51" i="9"/>
  <c r="O51" i="9"/>
  <c r="M52" i="9"/>
  <c r="N52" i="9"/>
  <c r="O52" i="9"/>
  <c r="M53" i="9"/>
  <c r="M84" i="9" s="1"/>
  <c r="M114" i="9" s="1"/>
  <c r="N53" i="9"/>
  <c r="O53" i="9"/>
  <c r="O84" i="9" s="1"/>
  <c r="O114" i="9" s="1"/>
  <c r="M54" i="9"/>
  <c r="N54" i="9"/>
  <c r="N217" i="9" s="1"/>
  <c r="P232" i="9" s="1"/>
  <c r="O54" i="9"/>
  <c r="M55" i="9"/>
  <c r="N55" i="9"/>
  <c r="O55" i="9"/>
  <c r="M85" i="9"/>
  <c r="M86" i="9"/>
  <c r="N86" i="9"/>
  <c r="N89" i="9" s="1"/>
  <c r="O86" i="9"/>
  <c r="O87" i="9"/>
  <c r="M88" i="9"/>
  <c r="N88" i="9"/>
  <c r="O88" i="9"/>
  <c r="M89" i="9"/>
  <c r="O89" i="9"/>
  <c r="O90" i="9"/>
  <c r="M117" i="9"/>
  <c r="N117" i="9"/>
  <c r="O117" i="9"/>
  <c r="M120" i="9"/>
  <c r="N120" i="9"/>
  <c r="O120" i="9"/>
  <c r="M122" i="9"/>
  <c r="N122" i="9"/>
  <c r="N176" i="9" s="1"/>
  <c r="O122" i="9"/>
  <c r="M170" i="9"/>
  <c r="N170" i="9"/>
  <c r="N172" i="9" s="1"/>
  <c r="O170" i="9"/>
  <c r="M171" i="9"/>
  <c r="N171" i="9"/>
  <c r="O171" i="9"/>
  <c r="M172" i="9"/>
  <c r="O172" i="9"/>
  <c r="M175" i="9"/>
  <c r="N175" i="9"/>
  <c r="O175" i="9"/>
  <c r="M176" i="9"/>
  <c r="O176" i="9"/>
  <c r="M179" i="9"/>
  <c r="N179" i="9"/>
  <c r="N214" i="9" s="1"/>
  <c r="O179" i="9"/>
  <c r="M183" i="9"/>
  <c r="N183" i="9"/>
  <c r="O183" i="9"/>
  <c r="M194" i="9"/>
  <c r="N194" i="9"/>
  <c r="O194" i="9"/>
  <c r="M196" i="9"/>
  <c r="N196" i="9"/>
  <c r="O196" i="9"/>
  <c r="M213" i="9"/>
  <c r="N213" i="9"/>
  <c r="O213" i="9"/>
  <c r="M214" i="9"/>
  <c r="O214" i="9"/>
  <c r="O217" i="9"/>
  <c r="Q232" i="9" s="1"/>
  <c r="M226" i="9"/>
  <c r="M225" i="9" s="1"/>
  <c r="M224" i="9" s="1"/>
  <c r="M235" i="9" s="1"/>
  <c r="Q226" i="9"/>
  <c r="P228" i="9"/>
  <c r="Q228" i="9"/>
  <c r="M230" i="9"/>
  <c r="P230" i="9"/>
  <c r="P225" i="9" l="1"/>
  <c r="P224" i="9" s="1"/>
  <c r="P235" i="9" s="1"/>
  <c r="Q225" i="9"/>
  <c r="Q224" i="9" s="1"/>
  <c r="Q235" i="9" s="1"/>
  <c r="N84" i="9"/>
  <c r="N114" i="9" s="1"/>
  <c r="N38" i="9"/>
  <c r="N45" i="9" s="1"/>
  <c r="N215" i="9" s="1"/>
  <c r="N216" i="9" s="1"/>
  <c r="N218" i="9" s="1"/>
  <c r="Q230" i="9"/>
  <c r="J14" i="8"/>
  <c r="K14" i="8"/>
  <c r="L14" i="8"/>
  <c r="J16" i="8"/>
  <c r="J19" i="8" s="1"/>
  <c r="K16" i="8"/>
  <c r="L16" i="8"/>
  <c r="J18" i="8"/>
  <c r="K18" i="8"/>
  <c r="K19" i="8" s="1"/>
  <c r="L18" i="8"/>
  <c r="L19" i="8"/>
  <c r="L29" i="8" s="1"/>
  <c r="L30" i="8" s="1"/>
  <c r="N38" i="8" s="1"/>
  <c r="N37" i="8" s="1"/>
  <c r="N36" i="8" s="1"/>
  <c r="N46" i="8" s="1"/>
  <c r="J22" i="8"/>
  <c r="K22" i="8"/>
  <c r="L22" i="8"/>
  <c r="J24" i="8"/>
  <c r="J28" i="8" s="1"/>
  <c r="K24" i="8"/>
  <c r="L24" i="8"/>
  <c r="J27" i="8"/>
  <c r="K27" i="8"/>
  <c r="K28" i="8" s="1"/>
  <c r="L27" i="8"/>
  <c r="L28" i="8"/>
  <c r="J29" i="8" l="1"/>
  <c r="J30" i="8" s="1"/>
  <c r="J38" i="8" s="1"/>
  <c r="J37" i="8" s="1"/>
  <c r="J36" i="8" s="1"/>
  <c r="J46" i="8" s="1"/>
  <c r="K29" i="8"/>
  <c r="K30" i="8" s="1"/>
  <c r="M38" i="8" s="1"/>
  <c r="M37" i="8" s="1"/>
  <c r="M36" i="8" s="1"/>
  <c r="M46" i="8" s="1"/>
  <c r="J14" i="7"/>
  <c r="K14" i="7"/>
  <c r="K23" i="7" s="1"/>
  <c r="L14" i="7"/>
  <c r="J17" i="7"/>
  <c r="K17" i="7"/>
  <c r="L17" i="7"/>
  <c r="L23" i="7" s="1"/>
  <c r="J22" i="7"/>
  <c r="K22" i="7"/>
  <c r="L22" i="7"/>
  <c r="J23" i="7"/>
  <c r="J29" i="7"/>
  <c r="K29" i="7"/>
  <c r="K33" i="7" s="1"/>
  <c r="L29" i="7"/>
  <c r="K32" i="7"/>
  <c r="L32" i="7"/>
  <c r="L33" i="7" s="1"/>
  <c r="J33" i="7"/>
  <c r="J50" i="7" s="1"/>
  <c r="J64" i="7" s="1"/>
  <c r="J37" i="7"/>
  <c r="K37" i="7"/>
  <c r="K49" i="7" s="1"/>
  <c r="L37" i="7"/>
  <c r="J44" i="7"/>
  <c r="K44" i="7"/>
  <c r="L44" i="7"/>
  <c r="L49" i="7" s="1"/>
  <c r="J48" i="7"/>
  <c r="K48" i="7"/>
  <c r="L48" i="7"/>
  <c r="J49" i="7"/>
  <c r="J60" i="7"/>
  <c r="J61" i="7" s="1"/>
  <c r="J62" i="7" s="1"/>
  <c r="K60" i="7"/>
  <c r="K61" i="7" s="1"/>
  <c r="K62" i="7" s="1"/>
  <c r="L60" i="7"/>
  <c r="L61" i="7" s="1"/>
  <c r="L62" i="7" s="1"/>
  <c r="J63" i="7"/>
  <c r="J74" i="7" s="1"/>
  <c r="J69" i="7" s="1"/>
  <c r="J80" i="7" s="1"/>
  <c r="K63" i="7"/>
  <c r="M74" i="7" s="1"/>
  <c r="L63" i="7"/>
  <c r="M71" i="7"/>
  <c r="M69" i="7" s="1"/>
  <c r="M80" i="7" s="1"/>
  <c r="N71" i="7"/>
  <c r="N74" i="7"/>
  <c r="N69" i="7" s="1"/>
  <c r="N80" i="7" s="1"/>
  <c r="L50" i="7" l="1"/>
  <c r="L64" i="7" s="1"/>
  <c r="K50" i="7"/>
  <c r="K64" i="7" s="1"/>
  <c r="J12" i="6"/>
  <c r="J21" i="6" s="1"/>
  <c r="K12" i="6"/>
  <c r="L12" i="6"/>
  <c r="J16" i="6"/>
  <c r="K16" i="6"/>
  <c r="K21" i="6" s="1"/>
  <c r="L16" i="6"/>
  <c r="J20" i="6"/>
  <c r="K20" i="6"/>
  <c r="L20" i="6"/>
  <c r="L21" i="6" s="1"/>
  <c r="L51" i="6" s="1"/>
  <c r="L52" i="6" s="1"/>
  <c r="J26" i="6"/>
  <c r="J50" i="6" s="1"/>
  <c r="K26" i="6"/>
  <c r="L26" i="6"/>
  <c r="J28" i="6"/>
  <c r="K28" i="6"/>
  <c r="K50" i="6" s="1"/>
  <c r="L28" i="6"/>
  <c r="J30" i="6"/>
  <c r="K30" i="6"/>
  <c r="L30" i="6"/>
  <c r="J32" i="6"/>
  <c r="K32" i="6"/>
  <c r="L32" i="6"/>
  <c r="J35" i="6"/>
  <c r="K35" i="6"/>
  <c r="L35" i="6"/>
  <c r="J37" i="6"/>
  <c r="K37" i="6"/>
  <c r="L37" i="6"/>
  <c r="J39" i="6"/>
  <c r="K39" i="6"/>
  <c r="L39" i="6"/>
  <c r="J41" i="6"/>
  <c r="K41" i="6"/>
  <c r="L41" i="6"/>
  <c r="J45" i="6"/>
  <c r="K45" i="6"/>
  <c r="L45" i="6"/>
  <c r="J49" i="6"/>
  <c r="K49" i="6"/>
  <c r="L49" i="6"/>
  <c r="L50" i="6"/>
  <c r="M57" i="6"/>
  <c r="M68" i="6" s="1"/>
  <c r="N59" i="6"/>
  <c r="N57" i="6" s="1"/>
  <c r="N68" i="6" s="1"/>
  <c r="N61" i="6"/>
  <c r="J62" i="6"/>
  <c r="J57" i="6" s="1"/>
  <c r="J68" i="6" s="1"/>
  <c r="N62" i="6"/>
  <c r="K51" i="6" l="1"/>
  <c r="K52" i="6" s="1"/>
  <c r="J51" i="6"/>
  <c r="J52" i="6" s="1"/>
  <c r="J14" i="5"/>
  <c r="K14" i="5"/>
  <c r="J18" i="5"/>
  <c r="K18" i="5"/>
  <c r="L18" i="5"/>
  <c r="J22" i="5"/>
  <c r="J25" i="5"/>
  <c r="K25" i="5"/>
  <c r="L25" i="5"/>
  <c r="J28" i="5"/>
  <c r="K28" i="5"/>
  <c r="L28" i="5"/>
  <c r="J31" i="5"/>
  <c r="K31" i="5"/>
  <c r="L31" i="5"/>
  <c r="J35" i="5"/>
  <c r="K35" i="5"/>
  <c r="L35" i="5"/>
  <c r="J39" i="5"/>
  <c r="K39" i="5"/>
  <c r="L39" i="5"/>
  <c r="J43" i="5"/>
  <c r="K43" i="5"/>
  <c r="L43" i="5"/>
  <c r="L47" i="5" s="1"/>
  <c r="L48" i="5" s="1"/>
  <c r="J46" i="5"/>
  <c r="K46" i="5"/>
  <c r="K47" i="5" s="1"/>
  <c r="K48" i="5" s="1"/>
  <c r="L46" i="5"/>
  <c r="J47" i="5"/>
  <c r="J48" i="5" s="1"/>
  <c r="J55" i="5"/>
  <c r="K55" i="5"/>
  <c r="K59" i="5" s="1"/>
  <c r="L55" i="5"/>
  <c r="L59" i="5" s="1"/>
  <c r="J58" i="5"/>
  <c r="K58" i="5"/>
  <c r="L58" i="5"/>
  <c r="J59" i="5"/>
  <c r="J64" i="5"/>
  <c r="K64" i="5"/>
  <c r="K65" i="5" s="1"/>
  <c r="K66" i="5" s="1"/>
  <c r="L64" i="5"/>
  <c r="J65" i="5"/>
  <c r="J66" i="5" s="1"/>
  <c r="L65" i="5"/>
  <c r="L66" i="5" s="1"/>
  <c r="J71" i="5"/>
  <c r="J76" i="5" s="1"/>
  <c r="J77" i="5" s="1"/>
  <c r="K71" i="5"/>
  <c r="L71" i="5"/>
  <c r="J75" i="5"/>
  <c r="K75" i="5"/>
  <c r="K76" i="5" s="1"/>
  <c r="K77" i="5" s="1"/>
  <c r="L75" i="5"/>
  <c r="L76" i="5"/>
  <c r="L77" i="5" s="1"/>
  <c r="J83" i="5"/>
  <c r="M83" i="5"/>
  <c r="M93" i="5" s="1"/>
  <c r="N83" i="5"/>
  <c r="J93" i="5"/>
  <c r="N93" i="5"/>
  <c r="J78" i="5" l="1"/>
  <c r="L78" i="5"/>
  <c r="K78" i="5"/>
  <c r="J13" i="4"/>
  <c r="K13" i="4"/>
  <c r="L13" i="4"/>
  <c r="J18" i="4"/>
  <c r="J26" i="4" s="1"/>
  <c r="K18" i="4"/>
  <c r="K26" i="4" s="1"/>
  <c r="L18" i="4"/>
  <c r="J21" i="4"/>
  <c r="K21" i="4"/>
  <c r="L21" i="4"/>
  <c r="L26" i="4" s="1"/>
  <c r="J25" i="4"/>
  <c r="K25" i="4"/>
  <c r="L25" i="4"/>
  <c r="J30" i="4"/>
  <c r="J38" i="4" s="1"/>
  <c r="K30" i="4"/>
  <c r="K38" i="4" s="1"/>
  <c r="L30" i="4"/>
  <c r="J34" i="4"/>
  <c r="K34" i="4"/>
  <c r="L34" i="4"/>
  <c r="J37" i="4"/>
  <c r="K37" i="4"/>
  <c r="L37" i="4"/>
  <c r="L38" i="4" s="1"/>
  <c r="J45" i="4"/>
  <c r="K45" i="4"/>
  <c r="L45" i="4"/>
  <c r="J48" i="4"/>
  <c r="K48" i="4"/>
  <c r="K55" i="4" s="1"/>
  <c r="L48" i="4"/>
  <c r="L55" i="4" s="1"/>
  <c r="J51" i="4"/>
  <c r="K51" i="4"/>
  <c r="L51" i="4"/>
  <c r="J54" i="4"/>
  <c r="K54" i="4"/>
  <c r="L54" i="4"/>
  <c r="J55" i="4"/>
  <c r="J59" i="4"/>
  <c r="K59" i="4"/>
  <c r="L59" i="4"/>
  <c r="J62" i="4"/>
  <c r="K62" i="4"/>
  <c r="L62" i="4"/>
  <c r="L69" i="4" s="1"/>
  <c r="J65" i="4"/>
  <c r="K65" i="4"/>
  <c r="L65" i="4"/>
  <c r="J68" i="4"/>
  <c r="J69" i="4" s="1"/>
  <c r="K68" i="4"/>
  <c r="L68" i="4"/>
  <c r="K69" i="4"/>
  <c r="J73" i="4"/>
  <c r="K73" i="4"/>
  <c r="K77" i="4" s="1"/>
  <c r="L73" i="4"/>
  <c r="L77" i="4" s="1"/>
  <c r="J76" i="4"/>
  <c r="K76" i="4"/>
  <c r="L76" i="4"/>
  <c r="J77" i="4"/>
  <c r="J86" i="4"/>
  <c r="J85" i="4" s="1"/>
  <c r="J96" i="4" s="1"/>
  <c r="J87" i="4"/>
  <c r="M87" i="4"/>
  <c r="M86" i="4" s="1"/>
  <c r="M85" i="4" s="1"/>
  <c r="M96" i="4" s="1"/>
  <c r="N87" i="4"/>
  <c r="N86" i="4" s="1"/>
  <c r="N85" i="4" s="1"/>
  <c r="N96" i="4" s="1"/>
  <c r="J90" i="4"/>
  <c r="M90" i="4"/>
  <c r="N90" i="4"/>
  <c r="J78" i="4" l="1"/>
  <c r="J79" i="4" s="1"/>
  <c r="L78" i="4"/>
  <c r="L79" i="4" s="1"/>
  <c r="K78" i="4"/>
  <c r="K79" i="4" s="1"/>
  <c r="J24" i="3"/>
  <c r="K24" i="3"/>
  <c r="K26" i="3" s="1"/>
  <c r="K45" i="3" s="1"/>
  <c r="L24" i="3"/>
  <c r="L26" i="3" s="1"/>
  <c r="L45" i="3" s="1"/>
  <c r="J25" i="3"/>
  <c r="J26" i="3" s="1"/>
  <c r="J45" i="3" s="1"/>
  <c r="K25" i="3"/>
  <c r="L25" i="3"/>
  <c r="J39" i="3"/>
  <c r="J65" i="3" s="1"/>
  <c r="J64" i="3" s="1"/>
  <c r="J63" i="3" s="1"/>
  <c r="J74" i="3" s="1"/>
  <c r="K39" i="3"/>
  <c r="L39" i="3"/>
  <c r="N65" i="3" s="1"/>
  <c r="N64" i="3" s="1"/>
  <c r="N63" i="3" s="1"/>
  <c r="N74" i="3" s="1"/>
  <c r="J44" i="3"/>
  <c r="K44" i="3"/>
  <c r="L44" i="3"/>
  <c r="J55" i="3"/>
  <c r="K55" i="3"/>
  <c r="K56" i="3" s="1"/>
  <c r="L55" i="3"/>
  <c r="L56" i="3" s="1"/>
  <c r="L57" i="3" s="1"/>
  <c r="L58" i="3" s="1"/>
  <c r="J56" i="3"/>
  <c r="J57" i="3" s="1"/>
  <c r="J58" i="3" s="1"/>
  <c r="M65" i="3"/>
  <c r="M64" i="3" s="1"/>
  <c r="M63" i="3" s="1"/>
  <c r="M74" i="3" s="1"/>
  <c r="J70" i="3"/>
  <c r="M70" i="3"/>
  <c r="N70" i="3"/>
  <c r="K57" i="3" l="1"/>
  <c r="K58" i="3" s="1"/>
  <c r="J11" i="2"/>
  <c r="K11" i="2"/>
  <c r="L11" i="2"/>
  <c r="J12" i="2"/>
  <c r="J17" i="2" s="1"/>
  <c r="J74" i="2" s="1"/>
  <c r="L12" i="2"/>
  <c r="J13" i="2"/>
  <c r="L13" i="2"/>
  <c r="K14" i="2"/>
  <c r="L14" i="2"/>
  <c r="J15" i="2"/>
  <c r="L15" i="2"/>
  <c r="J16" i="2"/>
  <c r="K16" i="2"/>
  <c r="L16" i="2"/>
  <c r="L17" i="2"/>
  <c r="J21" i="2"/>
  <c r="J23" i="2"/>
  <c r="K23" i="2"/>
  <c r="L23" i="2"/>
  <c r="J29" i="2"/>
  <c r="K29" i="2"/>
  <c r="L29" i="2"/>
  <c r="J35" i="2"/>
  <c r="K35" i="2"/>
  <c r="L35" i="2"/>
  <c r="J41" i="2"/>
  <c r="K41" i="2"/>
  <c r="L41" i="2"/>
  <c r="J48" i="2"/>
  <c r="J54" i="2"/>
  <c r="K54" i="2"/>
  <c r="L54" i="2"/>
  <c r="K57" i="2"/>
  <c r="K12" i="2" s="1"/>
  <c r="M471" i="2" s="1"/>
  <c r="J60" i="2"/>
  <c r="L60" i="2"/>
  <c r="J66" i="2"/>
  <c r="K66" i="2"/>
  <c r="L66" i="2"/>
  <c r="J73" i="2"/>
  <c r="K73" i="2"/>
  <c r="L73" i="2"/>
  <c r="L74" i="2"/>
  <c r="J76" i="2"/>
  <c r="K76" i="2"/>
  <c r="K81" i="2" s="1"/>
  <c r="K253" i="2" s="1"/>
  <c r="L76" i="2"/>
  <c r="J77" i="2"/>
  <c r="J476" i="2" s="1"/>
  <c r="K77" i="2"/>
  <c r="L77" i="2"/>
  <c r="J78" i="2"/>
  <c r="K78" i="2"/>
  <c r="L78" i="2"/>
  <c r="J79" i="2"/>
  <c r="K79" i="2"/>
  <c r="L79" i="2"/>
  <c r="L81" i="2" s="1"/>
  <c r="L253" i="2" s="1"/>
  <c r="L254" i="2" s="1"/>
  <c r="J80" i="2"/>
  <c r="K80" i="2"/>
  <c r="L80" i="2"/>
  <c r="J81" i="2"/>
  <c r="J253" i="2" s="1"/>
  <c r="J87" i="2"/>
  <c r="K87" i="2"/>
  <c r="L87" i="2"/>
  <c r="J93" i="2"/>
  <c r="K93" i="2"/>
  <c r="L93" i="2"/>
  <c r="J99" i="2"/>
  <c r="K99" i="2"/>
  <c r="L99" i="2"/>
  <c r="J105" i="2"/>
  <c r="K105" i="2"/>
  <c r="L105" i="2"/>
  <c r="J111" i="2"/>
  <c r="K111" i="2"/>
  <c r="L111" i="2"/>
  <c r="J117" i="2"/>
  <c r="K117" i="2"/>
  <c r="L117" i="2"/>
  <c r="J122" i="2"/>
  <c r="K122" i="2"/>
  <c r="L122" i="2"/>
  <c r="J128" i="2"/>
  <c r="K128" i="2"/>
  <c r="L128" i="2"/>
  <c r="J133" i="2"/>
  <c r="K133" i="2"/>
  <c r="L133" i="2"/>
  <c r="J138" i="2"/>
  <c r="K138" i="2"/>
  <c r="L138" i="2"/>
  <c r="J144" i="2"/>
  <c r="K144" i="2"/>
  <c r="L144" i="2"/>
  <c r="J150" i="2"/>
  <c r="K150" i="2"/>
  <c r="L150" i="2"/>
  <c r="J156" i="2"/>
  <c r="K156" i="2"/>
  <c r="L156" i="2"/>
  <c r="J160" i="2"/>
  <c r="K160" i="2"/>
  <c r="L160" i="2"/>
  <c r="J166" i="2"/>
  <c r="K166" i="2"/>
  <c r="L166" i="2"/>
  <c r="J172" i="2"/>
  <c r="K172" i="2"/>
  <c r="L172" i="2"/>
  <c r="J178" i="2"/>
  <c r="K178" i="2"/>
  <c r="L178" i="2"/>
  <c r="J184" i="2"/>
  <c r="K184" i="2"/>
  <c r="L184" i="2"/>
  <c r="J190" i="2"/>
  <c r="K190" i="2"/>
  <c r="L190" i="2"/>
  <c r="J196" i="2"/>
  <c r="K196" i="2"/>
  <c r="L196" i="2"/>
  <c r="J202" i="2"/>
  <c r="K202" i="2"/>
  <c r="L202" i="2"/>
  <c r="J208" i="2"/>
  <c r="K208" i="2"/>
  <c r="L208" i="2"/>
  <c r="J214" i="2"/>
  <c r="K214" i="2"/>
  <c r="L214" i="2"/>
  <c r="J220" i="2"/>
  <c r="K220" i="2"/>
  <c r="L220" i="2"/>
  <c r="J226" i="2"/>
  <c r="K226" i="2"/>
  <c r="L226" i="2"/>
  <c r="J232" i="2"/>
  <c r="K232" i="2"/>
  <c r="L232" i="2"/>
  <c r="J238" i="2"/>
  <c r="K238" i="2"/>
  <c r="L238" i="2"/>
  <c r="J240" i="2"/>
  <c r="K240" i="2"/>
  <c r="L240" i="2"/>
  <c r="J246" i="2"/>
  <c r="K246" i="2"/>
  <c r="L246" i="2"/>
  <c r="J252" i="2"/>
  <c r="K252" i="2"/>
  <c r="L252" i="2"/>
  <c r="J257" i="2"/>
  <c r="K257" i="2"/>
  <c r="K262" i="2" s="1"/>
  <c r="K337" i="2" s="1"/>
  <c r="L257" i="2"/>
  <c r="J258" i="2"/>
  <c r="K258" i="2"/>
  <c r="L258" i="2"/>
  <c r="N476" i="2" s="1"/>
  <c r="J259" i="2"/>
  <c r="K259" i="2"/>
  <c r="L259" i="2"/>
  <c r="J260" i="2"/>
  <c r="J475" i="2" s="1"/>
  <c r="K260" i="2"/>
  <c r="L260" i="2"/>
  <c r="J261" i="2"/>
  <c r="K261" i="2"/>
  <c r="L261" i="2"/>
  <c r="L262" i="2"/>
  <c r="L337" i="2" s="1"/>
  <c r="J267" i="2"/>
  <c r="K267" i="2"/>
  <c r="L267" i="2"/>
  <c r="J273" i="2"/>
  <c r="K273" i="2"/>
  <c r="L273" i="2"/>
  <c r="J279" i="2"/>
  <c r="K279" i="2"/>
  <c r="L279" i="2"/>
  <c r="J285" i="2"/>
  <c r="K285" i="2"/>
  <c r="L285" i="2"/>
  <c r="J291" i="2"/>
  <c r="K291" i="2"/>
  <c r="L291" i="2"/>
  <c r="J295" i="2"/>
  <c r="K295" i="2"/>
  <c r="L295" i="2"/>
  <c r="J301" i="2"/>
  <c r="K301" i="2"/>
  <c r="L301" i="2"/>
  <c r="J306" i="2"/>
  <c r="K306" i="2"/>
  <c r="L306" i="2"/>
  <c r="J312" i="2"/>
  <c r="K312" i="2"/>
  <c r="L312" i="2"/>
  <c r="J318" i="2"/>
  <c r="K318" i="2"/>
  <c r="L318" i="2"/>
  <c r="J324" i="2"/>
  <c r="K324" i="2"/>
  <c r="L324" i="2"/>
  <c r="J330" i="2"/>
  <c r="K330" i="2"/>
  <c r="L330" i="2"/>
  <c r="J336" i="2"/>
  <c r="K336" i="2"/>
  <c r="L336" i="2"/>
  <c r="J340" i="2"/>
  <c r="K340" i="2"/>
  <c r="K346" i="2" s="1"/>
  <c r="K460" i="2" s="1"/>
  <c r="L340" i="2"/>
  <c r="J341" i="2"/>
  <c r="J346" i="2" s="1"/>
  <c r="J460" i="2" s="1"/>
  <c r="K341" i="2"/>
  <c r="L341" i="2"/>
  <c r="L346" i="2" s="1"/>
  <c r="L460" i="2" s="1"/>
  <c r="J342" i="2"/>
  <c r="K342" i="2"/>
  <c r="L342" i="2"/>
  <c r="J343" i="2"/>
  <c r="K343" i="2"/>
  <c r="L343" i="2"/>
  <c r="L462" i="2" s="1"/>
  <c r="N477" i="2" s="1"/>
  <c r="J344" i="2"/>
  <c r="K344" i="2"/>
  <c r="L344" i="2"/>
  <c r="J345" i="2"/>
  <c r="K345" i="2"/>
  <c r="L345" i="2"/>
  <c r="J352" i="2"/>
  <c r="K352" i="2"/>
  <c r="L352" i="2"/>
  <c r="J359" i="2"/>
  <c r="K359" i="2"/>
  <c r="L359" i="2"/>
  <c r="J365" i="2"/>
  <c r="K365" i="2"/>
  <c r="L365" i="2"/>
  <c r="J371" i="2"/>
  <c r="K371" i="2"/>
  <c r="L371" i="2"/>
  <c r="J377" i="2"/>
  <c r="K377" i="2"/>
  <c r="L377" i="2"/>
  <c r="J378" i="2"/>
  <c r="J379" i="2"/>
  <c r="J380" i="2"/>
  <c r="J381" i="2"/>
  <c r="K381" i="2"/>
  <c r="L381" i="2"/>
  <c r="J382" i="2"/>
  <c r="J383" i="2"/>
  <c r="J384" i="2"/>
  <c r="J392" i="2"/>
  <c r="K392" i="2"/>
  <c r="L392" i="2"/>
  <c r="J398" i="2"/>
  <c r="K398" i="2"/>
  <c r="L398" i="2"/>
  <c r="J405" i="2"/>
  <c r="K405" i="2"/>
  <c r="L405" i="2"/>
  <c r="J411" i="2"/>
  <c r="K411" i="2"/>
  <c r="L411" i="2"/>
  <c r="J412" i="2"/>
  <c r="K412" i="2"/>
  <c r="L412" i="2"/>
  <c r="L423" i="2" s="1"/>
  <c r="J423" i="2"/>
  <c r="K423" i="2"/>
  <c r="J425" i="2"/>
  <c r="K425" i="2"/>
  <c r="L425" i="2"/>
  <c r="J430" i="2"/>
  <c r="K430" i="2"/>
  <c r="L430" i="2"/>
  <c r="J435" i="2"/>
  <c r="K435" i="2"/>
  <c r="L435" i="2"/>
  <c r="J440" i="2"/>
  <c r="K440" i="2"/>
  <c r="L440" i="2"/>
  <c r="J448" i="2"/>
  <c r="K448" i="2"/>
  <c r="L448" i="2"/>
  <c r="J453" i="2"/>
  <c r="K453" i="2"/>
  <c r="L453" i="2"/>
  <c r="J459" i="2"/>
  <c r="K459" i="2"/>
  <c r="L459" i="2"/>
  <c r="J471" i="2"/>
  <c r="J470" i="2" s="1"/>
  <c r="J469" i="2" s="1"/>
  <c r="J480" i="2" s="1"/>
  <c r="N471" i="2"/>
  <c r="J474" i="2"/>
  <c r="M474" i="2"/>
  <c r="N474" i="2"/>
  <c r="N475" i="2"/>
  <c r="M476" i="2"/>
  <c r="J477" i="2"/>
  <c r="J462" i="2" s="1"/>
  <c r="J254" i="2" l="1"/>
  <c r="L464" i="2"/>
  <c r="L463" i="2" s="1"/>
  <c r="N470" i="2"/>
  <c r="N469" i="2" s="1"/>
  <c r="N480" i="2" s="1"/>
  <c r="L461" i="2"/>
  <c r="K461" i="2"/>
  <c r="K58" i="2"/>
  <c r="J262" i="2"/>
  <c r="J337" i="2" s="1"/>
  <c r="J461" i="2" s="1"/>
  <c r="J15" i="1"/>
  <c r="K15" i="1"/>
  <c r="L15" i="1"/>
  <c r="J18" i="1"/>
  <c r="J25" i="1" s="1"/>
  <c r="K18" i="1"/>
  <c r="L18" i="1"/>
  <c r="J21" i="1"/>
  <c r="K21" i="1"/>
  <c r="K25" i="1" s="1"/>
  <c r="L21" i="1"/>
  <c r="J24" i="1"/>
  <c r="K24" i="1"/>
  <c r="L24" i="1"/>
  <c r="L25" i="1" s="1"/>
  <c r="J28" i="1"/>
  <c r="J57" i="1" s="1"/>
  <c r="J87" i="1" s="1"/>
  <c r="J85" i="1" s="1"/>
  <c r="J84" i="1" s="1"/>
  <c r="J95" i="1" s="1"/>
  <c r="K28" i="1"/>
  <c r="L28" i="1"/>
  <c r="J30" i="1"/>
  <c r="K30" i="1"/>
  <c r="K57" i="1" s="1"/>
  <c r="L30" i="1"/>
  <c r="J32" i="1"/>
  <c r="K32" i="1"/>
  <c r="L32" i="1"/>
  <c r="L57" i="1" s="1"/>
  <c r="J34" i="1"/>
  <c r="K34" i="1"/>
  <c r="L34" i="1"/>
  <c r="J36" i="1"/>
  <c r="K36" i="1"/>
  <c r="L36" i="1"/>
  <c r="J38" i="1"/>
  <c r="K38" i="1"/>
  <c r="L38" i="1"/>
  <c r="J40" i="1"/>
  <c r="K40" i="1"/>
  <c r="L40" i="1"/>
  <c r="J42" i="1"/>
  <c r="K42" i="1"/>
  <c r="L42" i="1"/>
  <c r="J44" i="1"/>
  <c r="K44" i="1"/>
  <c r="L44" i="1"/>
  <c r="J46" i="1"/>
  <c r="K46" i="1"/>
  <c r="L46" i="1"/>
  <c r="J48" i="1"/>
  <c r="K48" i="1"/>
  <c r="L48" i="1"/>
  <c r="J50" i="1"/>
  <c r="K50" i="1"/>
  <c r="L50" i="1"/>
  <c r="J52" i="1"/>
  <c r="K52" i="1"/>
  <c r="L52" i="1"/>
  <c r="J54" i="1"/>
  <c r="K54" i="1"/>
  <c r="L54" i="1"/>
  <c r="J56" i="1"/>
  <c r="K56" i="1"/>
  <c r="L56" i="1"/>
  <c r="J60" i="1"/>
  <c r="J61" i="1" s="1"/>
  <c r="K60" i="1"/>
  <c r="L60" i="1"/>
  <c r="L61" i="1" s="1"/>
  <c r="K61" i="1"/>
  <c r="J64" i="1"/>
  <c r="J65" i="1" s="1"/>
  <c r="K64" i="1"/>
  <c r="K65" i="1" s="1"/>
  <c r="L64" i="1"/>
  <c r="L65" i="1" s="1"/>
  <c r="L66" i="1" s="1"/>
  <c r="L78" i="1" s="1"/>
  <c r="J71" i="1"/>
  <c r="K71" i="1"/>
  <c r="K76" i="1" s="1"/>
  <c r="K77" i="1" s="1"/>
  <c r="L71" i="1"/>
  <c r="J73" i="1"/>
  <c r="K73" i="1"/>
  <c r="L73" i="1"/>
  <c r="L76" i="1" s="1"/>
  <c r="L77" i="1" s="1"/>
  <c r="J75" i="1"/>
  <c r="K75" i="1"/>
  <c r="L75" i="1"/>
  <c r="J76" i="1"/>
  <c r="J77" i="1" s="1"/>
  <c r="J86" i="1"/>
  <c r="M86" i="1"/>
  <c r="M85" i="1" s="1"/>
  <c r="M84" i="1" s="1"/>
  <c r="M95" i="1" s="1"/>
  <c r="N86" i="1"/>
  <c r="M87" i="1"/>
  <c r="N87" i="1"/>
  <c r="N85" i="1" s="1"/>
  <c r="M90" i="1"/>
  <c r="N90" i="1"/>
  <c r="J91" i="1"/>
  <c r="M91" i="1"/>
  <c r="N91" i="1"/>
  <c r="J92" i="1"/>
  <c r="N92" i="1"/>
  <c r="J464" i="2" l="1"/>
  <c r="J463" i="2" s="1"/>
  <c r="K13" i="2"/>
  <c r="K59" i="2"/>
  <c r="K15" i="2" s="1"/>
  <c r="M477" i="2" s="1"/>
  <c r="N84" i="1"/>
  <c r="N95" i="1"/>
  <c r="J66" i="1"/>
  <c r="J78" i="1" s="1"/>
  <c r="K66" i="1"/>
  <c r="K78" i="1" s="1"/>
  <c r="K462" i="2" l="1"/>
  <c r="K60" i="2"/>
  <c r="M475" i="2"/>
  <c r="M470" i="2" s="1"/>
  <c r="K17" i="2"/>
  <c r="K74" i="2" s="1"/>
  <c r="K254" i="2" s="1"/>
  <c r="K464" i="2" s="1"/>
  <c r="K463" i="2" s="1"/>
  <c r="M480" i="2" l="1"/>
  <c r="M469" i="2"/>
</calcChain>
</file>

<file path=xl/comments1.xml><?xml version="1.0" encoding="utf-8"?>
<comments xmlns="http://schemas.openxmlformats.org/spreadsheetml/2006/main">
  <authors>
    <author>Diana Bajorūnė</author>
  </authors>
  <commentList>
    <comment ref="K1" authorId="0" shapeId="0">
      <text>
        <r>
          <rPr>
            <b/>
            <sz val="9"/>
            <color indexed="81"/>
            <rFont val="Tahoma"/>
            <family val="2"/>
            <charset val="186"/>
          </rPr>
          <t>Diana Bajorūnė:</t>
        </r>
        <r>
          <rPr>
            <sz val="9"/>
            <color indexed="81"/>
            <rFont val="Tahoma"/>
            <family val="2"/>
            <charset val="186"/>
          </rPr>
          <t xml:space="preserve">
</t>
        </r>
      </text>
    </comment>
    <comment ref="P1" authorId="0" shapeId="0">
      <text>
        <r>
          <rPr>
            <b/>
            <sz val="9"/>
            <color indexed="81"/>
            <rFont val="Tahoma"/>
            <family val="2"/>
            <charset val="186"/>
          </rPr>
          <t>Diana Bajorūnė:</t>
        </r>
        <r>
          <rPr>
            <sz val="9"/>
            <color indexed="81"/>
            <rFont val="Tahoma"/>
            <family val="2"/>
            <charset val="186"/>
          </rPr>
          <t xml:space="preserve">
</t>
        </r>
      </text>
    </comment>
  </commentList>
</comments>
</file>

<file path=xl/sharedStrings.xml><?xml version="1.0" encoding="utf-8"?>
<sst xmlns="http://schemas.openxmlformats.org/spreadsheetml/2006/main" count="5943" uniqueCount="1628">
  <si>
    <t>IŠ VISO:</t>
  </si>
  <si>
    <t>KITI ŠALTINIAI, IŠ VISO:</t>
  </si>
  <si>
    <r>
      <t xml:space="preserve">ES struktūrinių fondų lėšos </t>
    </r>
    <r>
      <rPr>
        <b/>
        <sz val="10"/>
        <rFont val="Times New Roman"/>
        <family val="1"/>
        <charset val="186"/>
      </rPr>
      <t>ES</t>
    </r>
  </si>
  <si>
    <r>
      <rPr>
        <sz val="10"/>
        <rFont val="Times New Roman"/>
        <family val="1"/>
        <charset val="186"/>
      </rPr>
      <t>Valstybės biudžeto lėšos</t>
    </r>
    <r>
      <rPr>
        <b/>
        <sz val="10"/>
        <rFont val="Times New Roman"/>
        <family val="1"/>
        <charset val="186"/>
      </rPr>
      <t xml:space="preserve"> (VB)</t>
    </r>
  </si>
  <si>
    <t>Likutis L:</t>
  </si>
  <si>
    <r>
      <t>Paskolos lėšos</t>
    </r>
    <r>
      <rPr>
        <b/>
        <sz val="10"/>
        <rFont val="Times New Roman"/>
        <family val="1"/>
        <charset val="186"/>
      </rPr>
      <t xml:space="preserve"> (P)</t>
    </r>
  </si>
  <si>
    <r>
      <t xml:space="preserve">Įstaigų pajamos už paslaugas </t>
    </r>
    <r>
      <rPr>
        <b/>
        <sz val="10"/>
        <rFont val="Times New Roman"/>
        <family val="1"/>
        <charset val="186"/>
      </rPr>
      <t>(SP</t>
    </r>
    <r>
      <rPr>
        <sz val="10"/>
        <rFont val="Times New Roman"/>
        <family val="1"/>
        <charset val="186"/>
      </rPr>
      <t>)</t>
    </r>
  </si>
  <si>
    <r>
      <t xml:space="preserve">Valstybės biudžeto specialiosios tikslinės dotacijos lėšos </t>
    </r>
    <r>
      <rPr>
        <b/>
        <sz val="10"/>
        <rFont val="Times New Roman"/>
        <family val="1"/>
        <charset val="186"/>
      </rPr>
      <t>(SVB)</t>
    </r>
  </si>
  <si>
    <r>
      <t xml:space="preserve">Savivaldybės biudžeto lėšos </t>
    </r>
    <r>
      <rPr>
        <b/>
        <sz val="10"/>
        <rFont val="Times New Roman"/>
        <family val="1"/>
        <charset val="186"/>
      </rPr>
      <t>SB</t>
    </r>
  </si>
  <si>
    <t xml:space="preserve">Savivaldybės biudžetas, iš jo: </t>
  </si>
  <si>
    <t>SAVIVALDYBĖS  LĖŠOS, IŠ VISO:</t>
  </si>
  <si>
    <t>2021 m. panaudotos lėšos (kasinės išlaidos)</t>
  </si>
  <si>
    <t>2021 metų  asignavimų patikslintas planas</t>
  </si>
  <si>
    <t>2021 metų  asignavimų patvirtintas planas</t>
  </si>
  <si>
    <t>Finansavimo šaltiniai</t>
  </si>
  <si>
    <t>Finansavimo šaltinių suvestinė</t>
  </si>
  <si>
    <t>Iš viso programai:</t>
  </si>
  <si>
    <t xml:space="preserve"> Iš viso tikslui</t>
  </si>
  <si>
    <t>03</t>
  </si>
  <si>
    <t>Iš viso uždaviniui:</t>
  </si>
  <si>
    <t>01</t>
  </si>
  <si>
    <t>Iš viso:</t>
  </si>
  <si>
    <t>SB</t>
  </si>
  <si>
    <t>0; 11</t>
  </si>
  <si>
    <t>288724610</t>
  </si>
  <si>
    <t>3.1.3.</t>
  </si>
  <si>
    <t>Perduotoms skoloms bankams sumokėti</t>
  </si>
  <si>
    <t>3.1.2.</t>
  </si>
  <si>
    <t>Numatytos Savivaldybės biudžete lėšos, reikalingos palūkanoms ir kitoms su paskolomis susijusioms išlaidoms padengti</t>
  </si>
  <si>
    <t>02</t>
  </si>
  <si>
    <t>proc.</t>
  </si>
  <si>
    <t>Finansinių įsipareigojimų vykdymas (paskolų ir palūkanų mokėjimas pagal grafiką, kitų finansinių įsipareigojimų vykdymas)</t>
  </si>
  <si>
    <t>VB</t>
  </si>
  <si>
    <t>3.1.1.</t>
  </si>
  <si>
    <t>Grąžintos ilgalaikės paskolos ir vykdyti finansiniai įsipareigojimai</t>
  </si>
  <si>
    <t xml:space="preserve">Iš dalies finansuoti ES ir kitos tarptautinės paramos fondų lėšomis įgyvendinamus projektus, tinkamai valdyti ir administruoti ilgalaikius skolinius įsipareigojimus. </t>
  </si>
  <si>
    <t>Siekti darnios miesto plėtros, tinkamai prižiūrėti Savivaldybės turtą ir užtikrinti einamųjų išlaidų finansavimą</t>
  </si>
  <si>
    <t>04</t>
  </si>
  <si>
    <t>0</t>
  </si>
  <si>
    <t>1.4.1.</t>
  </si>
  <si>
    <t>Sudarytas Savivaldybės administracijos direktoriaus rezervas</t>
  </si>
  <si>
    <t>Sudaryti  sąlygas iš anksto negalimoms suplanuoti priemonėms  ir Savivaldybės įsipareigojimams vykdyti</t>
  </si>
  <si>
    <t>vnt.</t>
  </si>
  <si>
    <t>Organizacijų, kurių narė yra Savivaldybė, skaičius (vnt.)</t>
  </si>
  <si>
    <t>1.3.1.</t>
  </si>
  <si>
    <t>Dalyvauti  Baltijos miestų sąjungos (BMS) ir  Lietuvos savivaldybių asociacijos (LSA) veikloje</t>
  </si>
  <si>
    <t>Dalyvauti vietos ir tarptautinių organizacijų veikloje</t>
  </si>
  <si>
    <t>SVB</t>
  </si>
  <si>
    <t>1.2.16.</t>
  </si>
  <si>
    <t>Tarpinstitucinio bendradarbiavimo koordinavimui finansuoti (TBK)</t>
  </si>
  <si>
    <t>16</t>
  </si>
  <si>
    <t>0; 14</t>
  </si>
  <si>
    <t>1.2.14.</t>
  </si>
  <si>
    <t>Tvarkyti erdvinių duomenų rinkinį</t>
  </si>
  <si>
    <t>14</t>
  </si>
  <si>
    <t>1.2.13.</t>
  </si>
  <si>
    <t>Savivaldybei priskirtai valstybinei žemei ir kitam valstybiniam turtui valdyti, naudoti ir disponuoti  juo patikėjimo teise</t>
  </si>
  <si>
    <t>13</t>
  </si>
  <si>
    <t>0; 9</t>
  </si>
  <si>
    <t>1.2.12.</t>
  </si>
  <si>
    <t>Administruoti socialines išmokas, paslaugas ir kompensacijas</t>
  </si>
  <si>
    <t>12</t>
  </si>
  <si>
    <t>0; 13</t>
  </si>
  <si>
    <t>1.2.11.</t>
  </si>
  <si>
    <t>Teikti duomenis Valstybės suteiktos pagalbos registrui</t>
  </si>
  <si>
    <t>11</t>
  </si>
  <si>
    <t>0; 16</t>
  </si>
  <si>
    <t>1.2.10.</t>
  </si>
  <si>
    <t>Organizuoti gyventojų gyvenamosios vietos deklaravimą</t>
  </si>
  <si>
    <t>10</t>
  </si>
  <si>
    <t>asm.</t>
  </si>
  <si>
    <t>Per metus suteikta pirminė teisinė pagalba (asmenų skaičius)</t>
  </si>
  <si>
    <t>1.2.9.</t>
  </si>
  <si>
    <t>Teikti pirminę teisinę pagalbą</t>
  </si>
  <si>
    <t>09</t>
  </si>
  <si>
    <t>0; 15; 12</t>
  </si>
  <si>
    <t>1.2.8.</t>
  </si>
  <si>
    <t xml:space="preserve">
Vykdyti jaunimo teisių apsaugą</t>
  </si>
  <si>
    <t>08</t>
  </si>
  <si>
    <t>0; 11; 8</t>
  </si>
  <si>
    <t>1.2.7.</t>
  </si>
  <si>
    <t xml:space="preserve"> Administruoti laikinuosius darbus</t>
  </si>
  <si>
    <t>07</t>
  </si>
  <si>
    <t>0;   16</t>
  </si>
  <si>
    <t>1.2.6.</t>
  </si>
  <si>
    <t>Tvarkyti archyvinius dokumentus</t>
  </si>
  <si>
    <t>06</t>
  </si>
  <si>
    <t>0;  1</t>
  </si>
  <si>
    <t>1.2.5.</t>
  </si>
  <si>
    <t xml:space="preserve"> Vykdyti žemės ūkio funkcijas</t>
  </si>
  <si>
    <t>05</t>
  </si>
  <si>
    <t>0;       16</t>
  </si>
  <si>
    <t>1.2.4.</t>
  </si>
  <si>
    <t>Kontroliuoti valstybinės kalbos vartojimą ir taisyklingumą</t>
  </si>
  <si>
    <t xml:space="preserve">0 </t>
  </si>
  <si>
    <t>1.2.3</t>
  </si>
  <si>
    <t xml:space="preserve"> Organizuoti civilinę saugą ir mobilizaciją</t>
  </si>
  <si>
    <t>&gt;5000</t>
  </si>
  <si>
    <t>Civilinės būklės aktų įrašymo sudarymo, keitimo, papildymo, atkūrimo anuliavimas ir pakartotinių dokumentų išdavimas per metus</t>
  </si>
  <si>
    <t>0; 3</t>
  </si>
  <si>
    <t>1.2.2.</t>
  </si>
  <si>
    <t>Registruoti civilinės būklės aktus</t>
  </si>
  <si>
    <t>1.2.1.</t>
  </si>
  <si>
    <t>Tvarkyti Gyventojų registrą ir teikti duomenis Valstybės registrui</t>
  </si>
  <si>
    <t>Tinkamai įgyvendinti Savivaldybei perduotas valstybės funkcijas.</t>
  </si>
  <si>
    <t>Apdraustų biudžetinių įstaigų vadovų atsakomybės draudimu, skaičius</t>
  </si>
  <si>
    <t>1.1.8.</t>
  </si>
  <si>
    <t>Darbuotojų civilinės atsakomybės draudimas (valstybės tarnautojų ir biudžetinių įstaigų vadovų)</t>
  </si>
  <si>
    <t>Kontrolės ir audito tarnybos pareigybių skaičius</t>
  </si>
  <si>
    <t>1.1.3.</t>
  </si>
  <si>
    <t>Užtikrintas Savivaldybės kontrolės ir audito tarnybos darbas</t>
  </si>
  <si>
    <t>Tarybos ir mero sekretoriato pareigybių skaičius</t>
  </si>
  <si>
    <t>Savivaldybės tarybos narių skaičius</t>
  </si>
  <si>
    <t>L</t>
  </si>
  <si>
    <t>1.1.2.</t>
  </si>
  <si>
    <t>Organizuotas Savivaldybės tarybos, Tarybos sekretoriato darbas</t>
  </si>
  <si>
    <t>ES</t>
  </si>
  <si>
    <t>Savivaldybės administracijos darbuotojų kvalifikacijos kėlimas (žmonių skaičius)</t>
  </si>
  <si>
    <t>Darbuotojų, dirbančių pagal darbo sutartis, pareigybių skaičius</t>
  </si>
  <si>
    <t>Valstybės tarnautojų pareigybių skaičius</t>
  </si>
  <si>
    <t>1.1.1.</t>
  </si>
  <si>
    <t>Organizuotas Savivaldybės administracijos darbas</t>
  </si>
  <si>
    <t xml:space="preserve">Savivaldybės administracijos darbuotojų, per metus tobulinusių kvalifikaciją, dalis </t>
  </si>
  <si>
    <t>Didinti savivaldybės valdymo efektyvumą ir teikiamų viešųjų paslaugų kokybę</t>
  </si>
  <si>
    <t>Efektyviai organizuoti Savivaldybės darbą, tinkamai įgyvendinti jos funkcijas</t>
  </si>
  <si>
    <t xml:space="preserve"> SAVIVALDYBĖS VALDYMO PROGRAMA (Nr. 1)</t>
  </si>
  <si>
    <t>Strateginis tikslas 02. Kokybiškų gyvenimo sąlygų ir aukštos socialinės gerovės kūrimas</t>
  </si>
  <si>
    <t>Faktinės reikšmės</t>
  </si>
  <si>
    <t>Planuojama reikšmė</t>
  </si>
  <si>
    <t>Mato vnt.</t>
  </si>
  <si>
    <t>Pavadinimas</t>
  </si>
  <si>
    <t>2021 m. asignavimų patiks-lintas planas</t>
  </si>
  <si>
    <t>2021 m. asignavimų patvir-tintas planas</t>
  </si>
  <si>
    <t>Paaiškinimai dėl nukrypimų</t>
  </si>
  <si>
    <t>Informacija apie pasiektus rezultatus, duomenys apie programai skirtų asignavimų panaudojimo tikslingumą</t>
  </si>
  <si>
    <t>Vertinimo kriterijaus</t>
  </si>
  <si>
    <t>Asignavimai, tūkst. eurų</t>
  </si>
  <si>
    <t>Finansavimo šaltinis</t>
  </si>
  <si>
    <t>Priemonės vykdytojo kodas</t>
  </si>
  <si>
    <t xml:space="preserve">Asignavimų valdytojo kodas </t>
  </si>
  <si>
    <t>Priemonės požymis</t>
  </si>
  <si>
    <t>Papriemonės kodas</t>
  </si>
  <si>
    <t>Priemonės kodas</t>
  </si>
  <si>
    <t>Uždavinio kodas</t>
  </si>
  <si>
    <t>Programos tikslo kodas</t>
  </si>
  <si>
    <t>PANEVĖŽIO MIESTO SAVIVALDYBĖS  ADMINISTRACIJOS 2021 METŲ  VEIKLOS PLANO  ĮGYVENDINIMO ATASKAITA       
SAVIVALDYBĖS  VALDYMO PROGRAMA (NR. 1)</t>
  </si>
  <si>
    <r>
      <t xml:space="preserve">Likutis </t>
    </r>
    <r>
      <rPr>
        <b/>
        <sz val="10"/>
        <rFont val="Times New Roman"/>
        <family val="1"/>
        <charset val="186"/>
      </rPr>
      <t>L</t>
    </r>
  </si>
  <si>
    <r>
      <t xml:space="preserve">ES struktūrinių fondų lėšos </t>
    </r>
    <r>
      <rPr>
        <b/>
        <sz val="10"/>
        <rFont val="Times New Roman"/>
        <family val="1"/>
        <charset val="186"/>
      </rPr>
      <t>ES, VB</t>
    </r>
  </si>
  <si>
    <r>
      <rPr>
        <sz val="10"/>
        <rFont val="Times New Roman"/>
        <family val="1"/>
        <charset val="186"/>
      </rPr>
      <t>Valstybės biudžeto lėšos</t>
    </r>
    <r>
      <rPr>
        <b/>
        <sz val="10"/>
        <rFont val="Times New Roman"/>
        <family val="1"/>
        <charset val="186"/>
      </rPr>
      <t xml:space="preserve">  VB </t>
    </r>
  </si>
  <si>
    <t>Iš viso programai</t>
  </si>
  <si>
    <t>Iš viso programai be likučio</t>
  </si>
  <si>
    <t>Likutis L</t>
  </si>
  <si>
    <t>Iš viso tikslui:</t>
  </si>
  <si>
    <t>+</t>
  </si>
  <si>
    <t>Atlikti rangos darbai</t>
  </si>
  <si>
    <t>-</t>
  </si>
  <si>
    <t>Įgyvendintas projektas</t>
  </si>
  <si>
    <t>VB (VIP)</t>
  </si>
  <si>
    <t>8</t>
  </si>
  <si>
    <t>2021-01-29  baigti patalpų remonto darbai.  Parengtos baldų ir įrangos techninės specifikacijos ir viešųjų pirkimų dokumentai, kurie pateikti derinti CPVA. Dokumentai suderinti.  Įvykdyti baldų ir įrangos viešieji pirkimai: 2021-06-14 su VšĮ "Robotikos mokykla" pasirašyta Mikroelektronikos įrenginių ir aparatų prekių pirkimo sutartis Nr. 22-1244; 2021-07-27 d. su UAB "Rm7" pasirašyta Elektroninės įrangos prekių pirkimo sutartis Nr. 22-1502; 2021-07-02 su UAB "Alytaus baldai" pasirašyta Laboratorinių baldų pirkimo sutartis Nr. 1355 ir Pagalbinių baldų laboratorijoms pirkimo sutartis Nr. 22-1336. Pagal pasirašytas sutartis įsigyti baldai ir įranga. Dėl  užsitęsusių viešųjų pirkimų procedūrų  kompiuterinės įrangos pirkimas  tęsiamas 2022 m.</t>
  </si>
  <si>
    <t>Parengtas techninis projektas</t>
  </si>
  <si>
    <t>P</t>
  </si>
  <si>
    <t>2.2.1</t>
  </si>
  <si>
    <t xml:space="preserve">Įgyvendinti projektą „Mokyklų aprūpinimas gamtos ir technologinių mokslų priemonėmis“  </t>
  </si>
  <si>
    <t>32</t>
  </si>
  <si>
    <t xml:space="preserve">VB </t>
  </si>
  <si>
    <t xml:space="preserve">2020-03-06 pasirašyta techninio projekto parengimo ir projekto vykdymo priežiūros paslaugų sutartis. Parengtas techninis projektas ir 2021-06-07 gautas statybas leidžiantis dokumentas. 2021 metais vyko rangos darbų viešieji pirkimai, tačiau sutartis nebuvo pasirašyta, nes pirkimų procedūros baigtos dėl pasiūlytų per didelių kainų. 2022 metais bus vykdomi rangos darbų pirkimai ir bus siekiama pasirašyti rangos sutartį bei įvykdyti dalį darbų. </t>
  </si>
  <si>
    <t xml:space="preserve">Įgyvendinti projektą  „Panevėžio daugiafunkcinio sporto ir sveikatingumo centro „Aukštaitija“ rekonstravimas A. Jakšto g. 1 Panevėžio mieste“ </t>
  </si>
  <si>
    <t>31</t>
  </si>
  <si>
    <t>Atlikti  darbai</t>
  </si>
  <si>
    <t>Įgyvendinti projektą  „Panevėžio „Šaltinio“ progimnazijos pastato (Kniaudiškių g. 67, Panevėžys) modernizavimas“</t>
  </si>
  <si>
    <t>30</t>
  </si>
  <si>
    <t>7</t>
  </si>
  <si>
    <t>Įgyvendinti projektą  „Panevėžio  „Žemynos" progimnazijos sporto aikštyno  rekonstravimas"</t>
  </si>
  <si>
    <t>25</t>
  </si>
  <si>
    <t>Įgyvendinti projektą  „Panevėžio „Minties“ gimnazijos pastato modernizavimas, pašalinant avarinės būklės požymius ir kitus pastato trūkumus“</t>
  </si>
  <si>
    <t>28</t>
  </si>
  <si>
    <t>15</t>
  </si>
  <si>
    <t>Įgyvendinti projektą  „Panevėžio Alfonso Lipniūno progimnazijos pastato modernizavimas, pašalinant avarinės būklės požymius ir kitus pastato trūkumus“</t>
  </si>
  <si>
    <t>27</t>
  </si>
  <si>
    <t>Įgyvendinti projektą  „Panevėžio Vytauto Žemkalnio gimnazijos pastato modernizavimas, pašalinant avarinės būklės požymius ir kitus pastato trūkumus“</t>
  </si>
  <si>
    <t>26</t>
  </si>
  <si>
    <t>Įgyvendinti projektą „Panevėžio „Žemynos“ progimnazijos sporto aikštyno rekonstravimas“</t>
  </si>
  <si>
    <t>Iš viso P2</t>
  </si>
  <si>
    <t>L3</t>
  </si>
  <si>
    <t>Likučio rezervas socialinėms reikmėms</t>
  </si>
  <si>
    <t>L1</t>
  </si>
  <si>
    <t xml:space="preserve"> Savivaldybės biudžeto likučio rezervas</t>
  </si>
  <si>
    <t>P2</t>
  </si>
  <si>
    <t xml:space="preserve">Panevėžio miesto gatvių apšvietimo modernizavimas </t>
  </si>
  <si>
    <t>Projekto „Viešųjų paslaugų ir asmenų aptarnavimo kokybės gerinimas Panevėžio miesto ir Panevėžio rajono savivaldybėse“ veikloms vykdyti</t>
  </si>
  <si>
    <t>Projekto „Socialinio būsto plėtra“ veikloms vykdyti</t>
  </si>
  <si>
    <t>Projekto "Moigių pastatų komplekso modernizavimas ir pritaikymas visuomenės poreikiams" veikloms vykdyti</t>
  </si>
  <si>
    <t>Projekto „Panevėžio miesto dailės galerijos aktualizavimas“ veikloms vykdyti</t>
  </si>
  <si>
    <t xml:space="preserve">Susisiekimo su Panevėžio LEZ  gerinimas, modernizuojant J. Janonio–Vakarinės–Pramonės g. sankryžą </t>
  </si>
  <si>
    <t xml:space="preserve">Dviračių tako nuo Vakarinės g. link Berčiūnų gyvenvietės modernizavimas </t>
  </si>
  <si>
    <t>Projekto „Panevėžio senvagės teritorijos kompleksinis sutvarkymas“ veikloms vykdyti</t>
  </si>
  <si>
    <t>2021 m. paskola (P2) 1591,5 tūkst. Eur buvo perskirstyta ir naudojama Stasio Eidrgevičiaus menų centro įkūrimo atliktiems rangos darbams apmokėti (šios lėšos įrašytos prie Projekto). Likučio lėšos buvo naudojamos projektų rangos darbams apmokėti.</t>
  </si>
  <si>
    <t>0; 15</t>
  </si>
  <si>
    <t>Vykdyti investicijų projektus, naudojant bankų paskolos lėšas ir Savivaldybės biudžeto lėšas</t>
  </si>
  <si>
    <t>24</t>
  </si>
  <si>
    <t>Projektų įgyvendinimo komandų darbo užmokesčiui sumokėti</t>
  </si>
  <si>
    <t>Projektas „Moigių pastatų komplekso modernizavimas ir pritaikymas visuomenės poreikiams“</t>
  </si>
  <si>
    <t xml:space="preserve">Projektas „Panevėžio miesto dailės galerijos aktualizavimas“ </t>
  </si>
  <si>
    <t>2021  m. buvo administruojama 15 projektų (lėšos iškeltos prie Projektų).</t>
  </si>
  <si>
    <t>Administruoti investicijų projektus</t>
  </si>
  <si>
    <t>23</t>
  </si>
  <si>
    <t>Parengta Tvarios miesto plėtros strategijos galimybių studija</t>
  </si>
  <si>
    <t>Tvarios miesto plėtros strategijos galimybių studijos parengimo paslaugos</t>
  </si>
  <si>
    <t>6, 15</t>
  </si>
  <si>
    <t>Konsultacijų / dokumentų parengimo paslaugos</t>
  </si>
  <si>
    <t xml:space="preserve">Įsigytos "Vienijantis kūrybiškumo centras – Pragiedrulių sodyba“ paraiškos parengimo konsultavimo paslaugos. 
</t>
  </si>
  <si>
    <r>
      <t>Kultūros srities investicijų projekto „Vienijantis kūrybiškumo centras –</t>
    </r>
    <r>
      <rPr>
        <strike/>
        <sz val="10"/>
        <color theme="1"/>
        <rFont val="Times New Roman"/>
        <family val="1"/>
        <charset val="186"/>
      </rPr>
      <t xml:space="preserve"> </t>
    </r>
    <r>
      <rPr>
        <sz val="10"/>
        <color theme="1"/>
        <rFont val="Times New Roman"/>
        <family val="1"/>
        <charset val="186"/>
      </rPr>
      <t xml:space="preserve"> Pragiedrulių sodyba“ paraiškos parengimo konsultavimo paslaugos </t>
    </r>
  </si>
  <si>
    <t xml:space="preserve">Investicijų projektų, siekiant gauti Europos Sąjungos fondų investicijas, parengimo paslaugos </t>
  </si>
  <si>
    <t xml:space="preserve">vnt. </t>
  </si>
  <si>
    <t>Parengti investicijų projektai</t>
  </si>
  <si>
    <t>Parengti dokumentus, reikalingus Europos Sąjungos fondų investicijoms gauti</t>
  </si>
  <si>
    <t>22</t>
  </si>
  <si>
    <t xml:space="preserve"> 2021 m. baigti paprastojo remonto darbai, įrengta nauja maniežo grindų danga ir  užbaigtas tvarkyti Lengvosios atletikos maniežas. Įgyvendinant projektą sutvarkytos administracinės, pagalbinės patalpos, persirengimo kambariai, sutvarkytas žiūrovų sektorius, sutvarkyta elektros instaliacija, santechnika, pakeista stogo danga, sutvarkytas pastato su priestatu fasadas, atnaujinti inžineriniai tinklai, nupirktas reikalingas inventorius ir įranga.Viso projekto vertė 2681,64 tūkst. Eur, iš jų 2139,10 tūkst. Eur VIP lėšos ir 542,54 tūkst. Eur - Savivaldybės lėšos.</t>
  </si>
  <si>
    <t>2.2.1.</t>
  </si>
  <si>
    <t>Įgyvendinti projektą „Lengvosios atletikos maniežo pastato modernizavimas, Liepų al. 4, Panevėžys“</t>
  </si>
  <si>
    <t>VB(VIP)</t>
  </si>
  <si>
    <t>P4</t>
  </si>
  <si>
    <t>2021 m. užbaigtas tvarkyti  "Vilties" progimnazijos pastatas -pakeistas stogas, atnaujintos šildymo, elektros sistemos,  įrengta apsaugos sistema, lietaus nuotekų tinklai, pastatas pritaikymas neįgaliesiems - įrengtas liftas ir pandusas.Taip pat buvo tvarkomas Progimnazijos  priestatas  - apšiltintos sienos,  ir stogas, atliktas visų vidaus patalpų ir rūsio remontas. Likusius nesuremontuotus 3  Administracijos kabinetus planuojama suremontuoti iki 2022 m. balandžio mėn.</t>
  </si>
  <si>
    <t xml:space="preserve">Įgyvendinti projektą  „Vilties“ progimnazijos pastato modernizavimas, siekiant pagerinti pastato energetines savybes“ </t>
  </si>
  <si>
    <t>Įgyvendinti projektą „Lopšelio-darželio „Taika“ pastato modernizavimas, siekiant pagerinti pastato energetines savybes“ (FP)</t>
  </si>
  <si>
    <t xml:space="preserve">2021 m. baigti visi rangos darbai, suremontuotos patalpos ir pritaikytos vaikų kūrybiškumui skatinti, savireguliacijai ugdyti bei neįgaliesiems, suformuotos naujos erdvės, įrengtas naujas logopedo kabinetas, ūkio patalpa. Įsigyta kompiuterinė, buitinė technika, neįgaliųjų įranga, ugdymo priemonės, baldai, užuolaidos. Projekto veiklos įgyvendintos, CPVA pateiktas galutinis mokėjimo prašymas ir patvirtintas 2021-08-13. Projekto vertė 259503,41 Eur iš jų: 200129,95 Eur ES ir 17658,52 Eur VB lėšos,  Savivaldybės indėlis - 41714,94 Eur.  </t>
  </si>
  <si>
    <t>Įgyvendinti projektą „Lopšelio-darželio „Rugelis“ vidaus patalpų ir ugdymo aplinkos modernizavimas“</t>
  </si>
  <si>
    <t>2021 m. vyko projekto baigiamieji darbai (pristatyti ir sumontuoti baldai). Projekto veiklos užbaigtos 2021 m. balandžio 30 d., galutinis mokėjimo prašymas patvirtintas 2021 m. rugsėjo 29 d. Įgyvendinant projektą modernizuotos „Vilties“ progimnazijos vidaus patalpos, sukurtos modernios, saugios ugdymo ir mokymosi erdvės: suremontuotas 31 kabinetas (technologijų, fizikos, chemijos ir kt.), biblioteka/skaitykla, aktų ir sporto salės, sutvarkyta valgykla ir koridoriai ir kt. patalpos,  įsigytos medžio ir  metalo tekinimo staklės, spausdintuvai, kompiuteriai, garso kolonėlės, išmaniosios mokyklinės lentos, įvairi sporto įranga bei baldai. Projekto vertė 764 065,00 Eur, ES lėšos - 700 962,86 Eur ir Savivaldybės dalis - 56 834,83 Eur.</t>
  </si>
  <si>
    <t>Įgyvendinti projektą „Panevėžio „Vilties“ progimnazijos vidaus patalpų ir ugdymo aplinkos modernizavimas“</t>
  </si>
  <si>
    <t xml:space="preserve">2021 m. buvo tęsiamas projekto įgyvendinimas. 2021m. kovo 25 d. pasirašyta sutartis su UAB „Varlė“ dėl fotografijos stalo įsigijimo Dailės mokyklos fotografijos studijai. 2021m. kovo 25 d.  pasirašyta sutartis su UAB „Ugdymo ir vystymo grupė“ dėl Muzikos mokyklos salės kėdžių įsigijimo. 2021 m. gegužės 3 d.  pasirašyta sutartis su UAB „Orgsitus“ dėl kompiuterinės įrangos įsigijimo Dailės mokyklos fotografijos studijai. Projekto sutartis pratęsta. 2022 m.  Dailės mokyklos fotografijų studijai  perkami fotoaparatai ir fotografijos įranga. Projektą planuojama užbaigti 2022 m. gegužės mėn.
</t>
  </si>
  <si>
    <t>Įgyvendinti projektą „Neformaliojo švietimo infrastruktūros tobulinimas“</t>
  </si>
  <si>
    <t>2021 m. UAB "KRS" baigė remontuoti lietaus nuotekų tinklus  J.Basanavičiaus g., Vilniaus g., Beržų g. Algirdo g. Ukmergės g. ir Aukštaičių g. Viso 2021 metais suremontuota 2,256  km lietus nuotekų tinklų. Nuo projekto pradžios suremeontuota 3,524 km. 2021 m. nupirkti projektavimo darbai - UAB "Atamis" parengė tris techninius projektus: Senamiesčio ir Elektronikos g. lietaus tinklų rekonstrukcija; PNVĮ statyba ties Vakarinės g. ir Janonio g. sankryža ir ties Venslaviškio g. Biliūno g. sankryža. Bendra atliktų statybos ir projektavimo darbų vertė apie 480 000 Eur.</t>
  </si>
  <si>
    <t>Įgyvendinti projektą „Lietaus vandens surinkimo, valymo ir nuotekų bei drenažo sistemų projektavimas, diegimas  ir renovavimas“</t>
  </si>
  <si>
    <t>2021 m. įvyko  viešasis pirkimas įrengti naujoms 15  požeminių komunalinių atliekų surinkimo aikštelių. 
 Parinktos kitos vietos komunalinių atliekų ir antrinių žaliavų surinkimo antžeminių konteinerių  aikštelių įrengimui - kur neįmanomą įrengti, pakeistos į vietas, kur yra galimybė įrengti aikšteles. Projekto veiklos pratęstos iki 2023 m.</t>
  </si>
  <si>
    <t>Įgyvendinti projektą „Komunalinių atliekų rūšiuojamojo surinkimo infrastruktūra“</t>
  </si>
  <si>
    <t>Įgyvendinti projektus siekiant modernizuoti gyvenamąją aplinką ir viešąją infrastruktūrą</t>
  </si>
  <si>
    <t>Paskatinti Panevėžio miesto gyvenamųjų rajonų fizinį ir socialinį persitvarkymą</t>
  </si>
  <si>
    <t>4</t>
  </si>
  <si>
    <t>2.1.1.</t>
  </si>
  <si>
    <t>Įgyvendinti projektą „WiFi4EU Panevėžio mieste“</t>
  </si>
  <si>
    <t>18</t>
  </si>
  <si>
    <t xml:space="preserve"> 2021 m. kovo 12 d. Projekto paraiška pateikta Centrinei projektų valdymo agentūrai.  2021 m. gegužės 4 d.   Projektui skirtas finansavimas, pasirašyta Projekto sutartis. Skirta iki 152 177,16 ES lėšų. 2021 m. buvo vykdomos Rangos darbų viešojo pirkimo procedūros.</t>
  </si>
  <si>
    <t>Įgyvendinti projektą „Dviračių tako nuo Vakarinės g. link Berčiūnų gyvenvietės modernizavimas“</t>
  </si>
  <si>
    <t>17</t>
  </si>
  <si>
    <t xml:space="preserve"> 2021-02-22 Paskelbtas intelektinės transporto sistemos įrengimo rangos darbų viešasis pirkimas. 2021-04-19 pasirašyta Rangos darbų sutartis su UAB „Maniga“. Bus modernizuojami šviesoforai šiose 6 sankryžose: J. Basanavičiaus g. – Vilniaus g.; J. Basanavičiaus g. – Ukmergės g.; J. Biliūno g. – Velžio kelias – Vilniaus g. – Pajuostės pl.; J. Basanavičiaus g. – Savanorių a.; Vilniaus g. – Ramygalos g. ir  J. Basanavičiaus g. – Elektros g.  Per 2021 m. atlikta per 96 proc. šviesoforų modernizavimo darbų. Projekto pabaiga 2022 metais.
</t>
  </si>
  <si>
    <t>Įgyvendinti projektą „Intelektinės transporto sistemos diegimas Panevėžio mieste“</t>
  </si>
  <si>
    <t>Projektas užbaigtas 2020 m. 2021 m. gautos Projekto likusios neišmokėtos ES lėšos.</t>
  </si>
  <si>
    <t>Įgyvendinti projektą „Ekologinio vandens turizmo Latvijoje ir Lietuvoje vystymas“</t>
  </si>
  <si>
    <t>Iš viso</t>
  </si>
  <si>
    <t>2021 m. parengti E - bilieto įdiegimo sistemos įrengimo viešojo pirkimo dokumentai. Pirkimo dokumentai suderinti su CPVA. 2021 m. gruodžio mėn . buvo pradėtos E- bilieto įdiegimo sistemos įrengimo darbų viešojo pirkimo procedūros. Projekto vykdymas tęsiamas 2022 m.</t>
  </si>
  <si>
    <t>Įgyvendinti projektą „Darnaus judumo priemonių diegimas Panevėžio mieste“</t>
  </si>
  <si>
    <t xml:space="preserve"> Įgyvendinti projektą „Nevėžio upės ir pakrančių sutvarkymas (atkarpa nuo Stoties g. tilto iki Nemuno g. tilto)“</t>
  </si>
  <si>
    <t>`</t>
  </si>
  <si>
    <t xml:space="preserve"> 2021-01-07 Pasirašyta projekto finansavimo sutartis(skirta 2 mln. Eur ES lėšų. 2021-07-23 Pradėtos viešųjų pirkimų procedūros Panevėžio miesto gatvių apšvietimo modernizavimo rangos darbams. 2021-11-09 Pasirašyta Panevėžio miesto gatvių apšvietimo modernizavimo (1 grupės) darbų sutartis su UAB Maniga. (Bus modernizuoti  Pramonės g., Vakarinės g., J. Janonio g. dalies nuo Pramonės g. Iki J. Janonio g. 30, Klaipėdos g. dalies nuo Vakarinės g. iki Nemuno g., Parko g., Dariaus ir Girėno g., Projektuotojų g., Kniaudiškių g., Molainių g. dalies nuo Projektuotojų g. iki Nemuno g., Ateities g., F. Vaitkaus g., Žvaigždžių g. apšvietimo tinklai). 2021-12-13 pasirašyta Panevėžio miesto gatvių apšvietimo modernizavimo (2 grupės) rangos darbų sutartis su UAB „Maniga“. (Bus modernizuoti S. Kerbedžio g., Stoties g. nuo tilto iki Marijonų g., Senamiesčio g. nuo S. Kerbedžio g. iki miesto  ribos, Paliūniškio g., Marijonų g., Radviliškio g., Šiaulių g., Rožių g. nuo Amerikos g. iki Pušyno g., Raginėnų g., Nevėžio g., Liepų al., Prekybos g., Utenos g. apšvietimo tinklai). 2022 metais  pasirašytos sutartys:  2022-01-05 - Panevėžio miesto gatvių apšvietimo modernizavimo (3 grupės) rangos darbų sutartis su UAB „Asirinta“ ir 2022-01-11- Panevėžio miesto gatvių apšvietimo modernizavimo (4 grupės) rangos darbų sutartis su UAB „Asirinta“. 
Projektą planuojama užbaigti 2023 m.</t>
  </si>
  <si>
    <t>Modernizuotas gatvių apšvietimas</t>
  </si>
  <si>
    <t>Įgyvendinti projektą „Panevėžio miesto gatvių apšvietimo sistemos modernizavimas“</t>
  </si>
  <si>
    <t>Įgyvendinti projektą „Panevėžio A. Jakšto g. rekonstrukcija“</t>
  </si>
  <si>
    <t>Įgyvendinti projektą „Oro kokybės valdymo planų parengimas ir taršos mažinimo priemonių įgyvendinimas“</t>
  </si>
  <si>
    <t>Vykdant projektą 2021 m. parengtas Techninis projektas ir  Darbo projektas, su viešojo rangos darbų pirkimo konkurso laimėtoja UAB "Dujotiekio statyba" 2021-07-12 pasirašyta Rangos darbų sutartis, Rangovui perduota statybvietė, pradėti sklypo formavimo darbai, išvalytos  medžių ir krūmų atžalos, suformuota sala, pradėti šlaito tvirtinimo geokoriu darbai. I etapo darbus planuojama užbaigti 2022 m. III ketv.</t>
  </si>
  <si>
    <t>Įgyvendinti projektą „Kraštovaizdžio formavimas ir ekologinės būklės gerinimas Panevėžio mieste“</t>
  </si>
  <si>
    <t xml:space="preserve">2020 - 2021 metais UAB „Dujotiekio statyba“  vykdė tiltų, pėsčiųjų ir dviračių takų su poilsiui ir pramogoms pritaikytomis zonomis, esamų želdinių sutvarkymo ir naujų sodinimo bei apšvietimo įrengimo / atnaujinimo  statybos darbus. Projekto sutartis pratęsta. Planuojama, kad 2022 metais bus baigti Rangos darbai, sutvarkyta dokumentacija ir baigtas projekto įgyvendinimas. </t>
  </si>
  <si>
    <t>Sutvarkytas Skaistakalnio parkas ir jo prieigos</t>
  </si>
  <si>
    <t>Įgyvendinti projektą „Skaistakalnio parko ir jo prieigų sutvarkymas“</t>
  </si>
  <si>
    <t>P3</t>
  </si>
  <si>
    <t>2021 m. užbaigti Projekto rangos darbai .  Vykdant I etapo darbus  buvo pertvarkyti želdiniai, atnaujinami/įrengiami mažosios architektūros elementai, pėsčiųjų ir dviračių takai, apšvietimas, vaikų žaidimo ir sporto aikštelės, viešasis tualetas,  įrengta krepšinio aikštelė ir  atlikti kt. statybos darbai.</t>
  </si>
  <si>
    <t>Sutvarkytas Jaunimo sodas</t>
  </si>
  <si>
    <t>Įgyvendinti projektą „Jaunimo sodo sutvarkymas“</t>
  </si>
  <si>
    <t>Įgyvendinti projektą „Kultūros ir poilsio parko modernizavimas, gerinant miesto gamtinę aplinką ir gyvenimo kokybę, skatinant lankytojų srautus, aktyvų laisvalaikį“</t>
  </si>
  <si>
    <t>Įgyvendinti projektus siekiant gerinti miesto aplinkosauginę būklę</t>
  </si>
  <si>
    <t>Pagerinti miesto aplinkosauginę būklę</t>
  </si>
  <si>
    <t>Pagerinti gyvenamosios aplinkos kokybę, siekiant prisitaikyti prie demografinių pokyčių (ITVP)</t>
  </si>
  <si>
    <t>Pagal LR ekonomikos ir inovacijų ministerijos 2021-09-06 paskelbtą konkursinį kvietimą  teikti paraiškas viešosios turizmo ir poilsio infrastruktūros projektams finansuoti 2021-09-17 LR ekonomikos ir inovacijų ministerijai pateikta projekto "Skate parko įrengimas Panevėžyje skatinant turizmo srautus" paraiška. 2021-10-03 Lietuvos Respublikos ekonomikos ir inovacijų ministro įsakymu Nr. 4-971 Projektui skirtas finansavimas (103 300,07 Eur VB lėšų). 2021-10-15 d. pasirašyta Projekto finansavimo sutartis Nr. 22-1903. 2021-10-28 d. su UAB "CGS"pasirašyta Skate parko įrengimo Sutartis Nr. 22-1940. Skate parko, kurio plotas 550 kv.m. ir kuriame sumontuotos skirtingų tipų ir aukščių šuolių rampos, daugiafunkcinės rampos su čiuožimo turėklais ir bortais, pusrampės bei kiti  elementai, įrengimo darbai  baigti 2021-12 mėn. Projekto finansinė ataskaita 2021-12-10 pateikta LR ekonomikos ir finansų ministerijai. Skate parko įrangos sertifikatas gautas 2022-01-13.</t>
  </si>
  <si>
    <r>
      <t>Įgyvendinti projektą „</t>
    </r>
    <r>
      <rPr>
        <b/>
        <i/>
        <sz val="10"/>
        <rFont val="Times New Roman"/>
        <family val="1"/>
        <charset val="186"/>
      </rPr>
      <t>Skate</t>
    </r>
    <r>
      <rPr>
        <b/>
        <sz val="10"/>
        <rFont val="Times New Roman"/>
        <family val="1"/>
        <charset val="186"/>
      </rPr>
      <t xml:space="preserve"> parko įrengimas Panevėžyje didinant turistų srautus“</t>
    </r>
  </si>
  <si>
    <t>33</t>
  </si>
  <si>
    <t xml:space="preserve">2021-07-19 pateikta projekto „Kūrybos užuovėja“ paraiška NDPSH sekretoriatui; 2021-09-28 Sekretoriatas informavo apie teigiamai įvertintą Projekto paraišką; 2021-10-08 įvyko įžanginis nuotolinis atrinktų pilotinių projektų vykdytojų susitikimas su „Menas išlikti sveikiems“ su projekto organizatoriais EUNIC, NDPC ir NDPSH; 2021-10-27 įvyko nuotolinės dirbtuvės pilotinių idėjų vykdytojams „Kaip pradėsime kelionę“; 2021-11-16 įvyko nuotolinės dirbtuvės „Verte pagrįstų modelių koncepcija meno, kultūros, socialiniame ir sveikatos priežiūros sektoriuose“;  2021-12-13 Pasirašyta projekto finansavimo sutartis Nr. 22-2167  su ES nacionalinių kultūros institutų asociacija (EUNIC). Projekto veiklos vykdomos 2022 m.
</t>
  </si>
  <si>
    <t>Įgyvendinti projektą „Kūrybos užuovėja“</t>
  </si>
  <si>
    <t>5</t>
  </si>
  <si>
    <t>Įgyvendinti projektą „Tiltas"</t>
  </si>
  <si>
    <t>6</t>
  </si>
  <si>
    <t>2021 m. buvo parengti  Kultūros centro Panevėžio bendruomenių rūmų pastato dalies patalpų, Kranto g. 28, Panevėžys, remonto techninio projekto parengimo viešųjų pirkimų dokumentai,  tris  kartus buvo vykdomos viešojo pirkimo procedūros (pirmas konkursas neįvyko, nes nebuvo pateikta pasiūlymų, antrą kartą Tiekėjas atsisakė pasirašyti sutartį dėl per mažos įsivertintos kainos). Su viešojo  konkurso laimėtoja  UAB "Panevėžio miestprojektas" pasirašyta sutartis.  Vyksta projektavimo darbai. Techninis projektas bus parengtas 2022 m. ir gautas statybą leidžiantis dokumentas.</t>
  </si>
  <si>
    <t>Įgyvendintas projektas , I etapas</t>
  </si>
  <si>
    <t>Įgyvendinti projektą „Panevėžio bendruomenių rūmų renovacija, modernizuojant viešąją kultūros infrastruktūrą, I etapas“</t>
  </si>
  <si>
    <t>Projektui finansavimas nekirtas.</t>
  </si>
  <si>
    <t>Įgyvendinti projektą „Panevėžio miesto ikimokyklinio ir mokyklinio ugdymo įstaigų sveikatos kabinetų aprūpinimas metodinėmis priemonėmis“</t>
  </si>
  <si>
    <t>29</t>
  </si>
  <si>
    <t xml:space="preserve">2021 m. vyko tarptautiniai nuotoliniai projekto partnerių  susitikimai, seminarai, diskusijos ir dirbtuvės. Parengtas preliminarus Integruotų veiksmų planas, kuris akcentuoja tokias problemines Panevėžio miesto sritis kaip mašinų stovėjimo vietos, viešųjų erdvių panaudojimas. Projektą planuojama baigti 2022 m.  rugpjūčio 1 d. </t>
  </si>
  <si>
    <t>Įgyvendinti projektą „Erdvės žmonėms“</t>
  </si>
  <si>
    <t xml:space="preserve">2020 gegužės mėn. pradėtas įgyvendinti projektas. Partneriai dalyvauja seminaruose, mokymuose, į kuriuos įtraukiama vietos bendruomenė. Tikslinė auditorija –  pavieniai asmenys, verslo struktūros, institucijos ir įvairūs tinklai, susiję su lyčių lygybe ir tvaria miestų plėtra. 
Analizuojama ir skelbiama informacija apie lyčių stereotipus, kaip dalintis atsakomybe tarp lyčių, organizuojamas seminaras bendruomenei apie paramos verslininkėms didinimą, pažangaus, saugaus ir patrauklaus miesto planavimą. 
Vykdomas „Lyčių lygybės kraštovaizdis“ bandomojo projekto įgyvendinimas – ekskursijų ir edukacijų, pritaikytų skirtingų visuomenės grupių poreikiams, ciklas; informacinio turizmo leidinio, pritaikyto skirtingų visuomenės grupių poreikiams, leidyba. Didinant turizmo sektoriaus konkurencingumą ir skatinant pilnavertį skirtingų visuomenės grupių dalyvavimą visuomeniniame gyvenime, svarbu siekti, kad turistų lankomi objektai ir turistams teikiamos paslaugos būtų pritaikytos ir siūlomos visiems turistams, atsižvelgiant į jų fizinius apribojimus, negalią ar amžių, t. y. asmenims su specialiaisiais poreikiais, šeimoms su mažais vaikais, senyvo amžiaus žmonėms ir panašiai. Prioritetas skiriamas moterų ir vienišų tėvų poreikiams tinkamai atliepti.Projekto veiklos persikėlė į 2022 metus. </t>
  </si>
  <si>
    <t>Įgyvendinti projektą „Lyčių lygybės kraštovaizdis –  tvarus ir skirtingus poreikius atitinkantis miestų plėtros metodas“</t>
  </si>
  <si>
    <t xml:space="preserve">Parengta projekto paraiška ir 2021-02-26 d. pateikta Centrinei projektų valdymo agentūrai. CPVA 2021-07-14 d. raštu Nr. 2021/2-4274 Projektui įgyvendinti skirtos Europos ekonominės erdvės finansinio mechanizmo lėšos 815 863,72 Eur ir LR valstybės biudžeto lėšos 143 975,95 Eur, iš viso 959 839,67 Eur. Projekto vertė 1 078 718 Eur. Projektas įgyvendinamas su 5 partneriais, su kuriais 2021-08-30 pasirašytos Partnerystės sutartys: Panevėžio muzikiniu teatru, Panevėžio dailės galerija, Panevėžio teatru „Menas“, Panevėžio Aukštaičių-Žemaičių bendruomene ir 2021-08-31 - su Nabolagshager, AS (Norvegija). 2021- 09-14 pasirašyta Projekto įgyvendinimo sutartis Nr. 22-1708. Vykdant projektą 2021 m. lapkričio mėn. buvo suorganizuota projekto vykdytojų ir partnerių atstovų  gerųjų praktikų ir žinių pasikeitimų išvyka pas projekto partnerį Nabolagshager, AS (Norvegija, Oslas), gruodžio mėn. įvyko Projekto pradžios renginys,  pradėtos Poeto J. Čerkeso Besparnio sodybos  priestato statybos (II etapas) viešųjų pirkimų procedūros. 2022 m. pradėtos vizualinio indentiteto kūrimo ir viešinimo kampanijos veiklos. 
</t>
  </si>
  <si>
    <t>Parengta paraiška</t>
  </si>
  <si>
    <t>Įgyvendinti projektą „Vienijantis kūrybiškumo centras – Pragiedrulių sodyba“ (Poeto J. Čerkeso-Besparnio sodybos sutvarkymas“ II etapas))</t>
  </si>
  <si>
    <t>Įgyvendinant projektą 2021 m. A. Bandzos socialinių paslaugų namai įsigyto namo BVGN veiklai  viduje atliko pritaikymą neįgaliesiems, iš išorės įrengė keltuvą. VšĮ Panevėžio vaikų dienos užimtumo centras (M. Tiškevičiaus g. 15)  nupirko baldus ir įvairios įrangos (žiedimo staklės, televizorius, kėdės, stalai, virtuvės baldai ir įranga, biliardo ir stalo teniso stalai, gimnastikos sienelė) VDC veiklai. 2021 m. liepos 14 d. vyko Projekto patikra vietoje. Visos projekto veiklos įvykdytos.  Dėl teisminių procesų prasitęsė Projekto įgyvendinimas. A. Bandzos socialinių paslaugų namai padavė į teismą LVPA dėl neapmokėtų išlaidų už kartu su namu įsigytą žemės skypą. Rašytinis Teismo posėdis (dėl A. Bandzos socialinių paslaugų namų išlaidų) paskirtas 2022 m. kovo 10 d. Galutinis mmokėjimo prašymas turi būti pateiktas 2022-03-31.</t>
  </si>
  <si>
    <t>Institucinės globos pertvarka Panevėžio mieste</t>
  </si>
  <si>
    <t>2020-07-23 Pasirašyta sutartis su UAB „HANSAB“, pagal kurią 2021-02-22 įrengtas Lauko infoterminalas pritaikytas neįgaliesiems. Projekto veiklos užbaigtos 2021-04-21, galutinis mokėjimo prašymas pateiktas 2021-04-12 ir  patvirtintas 2021-04-23. Projektas įgyvendintas su Partneriu - Panevėžio rajono savivaldybe. Įgyvendinimo metu įrengti informaciniai kelio ženklai "Krypties rodyklė į lankytiną objektą“ ir „Lankytinos vietos pavadinimas“ - 55 vnt. Panevėžio mieste ir 100 vnt. Panevėžio rajone, 2 informaciniai stendai - Panevėžio rajone ir 1 vnt. lauko infoterminalas, pritaikytas neįgaliesiems Panevėžio mieste. Projekto vertė 77 237,74 Eur, iš kurių ES lėšos - 65 652,07 Eur ir Savivaldybių lėšos - 11 585,67 Eur (iš jų: Panevėžio miestui skirta ES lėšų - 44 011,22 Eur, Savivaldybės dalis - 7776,77 Eur; Panevėžio rajono savaivaldybei skirta ES lėšų 21 640,85 Eur ir Savivaldybės dalis - 3808,90 Eur).</t>
  </si>
  <si>
    <t>Įgyvendinti projektą „Panevėžio miesto ir Panevėžio rajono turizmo informacinės infrastruktūros plėtra“</t>
  </si>
  <si>
    <t>9</t>
  </si>
  <si>
    <t>Projektas "Panevėžio miesto bendruomeniniai šeimos namai", kurį Panevėžio miesto savivaldybė  įgyvendina su partneriu „VšĮ Šv. Juozapo globos namai“, vykdo Bendruomeninių šeimos namų funkciją ir teikia kompleksines paslaugas šeimoms (asmenims), įtėviams, globėjams, vaikams, gyvenantiems Panevėžio mieste. Nuo projekto pradžios 2018 m. rugsėjo mėn. iki 2021 12 31  vykdant projektą panaudota  581744 Eur ES lėšų. 2021 m. asmeninio asistento paslaugą gavo 23 asmenys. Dar 474 nauji dalyviai dalyvavo  pozityvios tėvystės mokymuose, šeimos įgūdžių ugdymo, dailės, muzikos, šokio - judesio terapijos užsiėmimuose,  individualiose ir grupės psichologų, socialinių darbuotojų konsultacijose, mediacijoje, vaikų priežiūros paslaugoje, šeimų stovyklose. Iš viso iki 2021 m. pabaigos kompleksines paslaugas gavo 2245 asmenų. Kompleksinių paslaugų teikimas bus tęsiamas ir 2022 metais. Projekto veiklos pratęstos, Projekto pabaiga - 2022 m. rugsėjo mėn.</t>
  </si>
  <si>
    <t>Įgyvendinti projektą „Panevėžio bendruomeniniai šeimos namai“</t>
  </si>
  <si>
    <t>Projekto sutartis  su vedančiuoju partneriu pasirašyta 2020-05-11; Panevėžio kraštotyros muziejus projekte dalyvauja partnerio teisėmis. 2021 m. surengtos 5 virtualios jungtinės parodos ir Tarptautinis muziejų gatvės festivalis Panevėžyje (preliminariai dalyvavo 200 dalyvių); Panevėžio kraštotyros muziejaus darbuotojai ir etninės kultūros kolektyvai dalyvavo Preili muziejų gatvės festivalyje (kultūriniuose mainuose dalyvavo 20 asmenų); Įsigytas lauko ekranas muziejaus turinio komunikavimui  ir renginių viešinimo tikslais; Sukurtas ir įsigytas istorinės atminties stalo žaidimas; Parengtas naujos interaktyvios ekspozicijos projektas, kuris bus įgyvendinamas 2022 m.).</t>
  </si>
  <si>
    <t>Įgyvendinti projektą „Istorinio ir kultūrinio paveldo sklaida tarp kaimyninių šalių, pasitelkiant inovacijas muziejuose“</t>
  </si>
  <si>
    <t>Įgyvendinant projektą 2021 m. birželio 13 d. - liepos 2 d. suorganizuotas XXIII Panevėžio tarptautinis keramikos simpoziumas, kuriame dalyvavo keramikai iš Latvijos (10), Baltarusijos (3) ir Lietuvos (4). Renginio metu  vyko kūrybinės dirbtuvės, edukaciniai užsiėmimai, autoriniai menininkų vakarai, surengta simpoziumo kūrinių paroda, kuri vyko visus metus. Simpoziumo metu buvo sukurti 23 keramikos meno kūrinai, kurie priimti į Galerijos fondus (jų vertė 25370 Eur), sukurtas reklaminis filmukas,  vyko viešinimo veiklos (TV, vietinėje ir nacionalinėje spaudoje, socialiniuiose tinkluose, Galerijos internetinėje svetainėje), simpoziumo renginiuose dalyvavo 2977 dalyviai.  Projektas bus užbaigtas 2022 m.</t>
  </si>
  <si>
    <t>Įgyvendinti projektą „Tarpvalstybinė lojalumo programa kultūrai ir turizmui skatinti“</t>
  </si>
  <si>
    <t>21</t>
  </si>
  <si>
    <t>2021 m. buvo nupirkti maisto talonai ir nuolatiniai pravažiavimo bilietai: išdalinta 60 vnt. nuolatinių  pravažiavimo bilietų  pacientams, gaunantiems gydymą ir paslaugas DOTS kabinete; 125 vnt. maisto talonų DOTS kabinetas išdalino pacientams, sergantiems tuberkulioze. Projekto pabaiga 2022 m.</t>
  </si>
  <si>
    <t>Įgyvendinti projektą „Priemonių, gerinančių ambulatorinių sveikatos priežiūros paslaugų prieinamumą tuberkulioze sergantiems asmenims, įgyvendinimas Panevėžio mieste“</t>
  </si>
  <si>
    <t>19</t>
  </si>
  <si>
    <t xml:space="preserve">Vykdant projektą 2021 m. užbaigti Poliklinikos patalpų (Nemuno g. 75) pritaikant neįgaliesiems remonto darbai - atnaujintos bendrosios, sanitarinės patalpos, įsigyta įrangos teikti sveikatos ir odontologinės priežiūros paslaugas vaikams iki 18 m., vyresniems nei 55 m. asmenims. 2022 m. perkama medicininė įranga. Projekto veiklas planuojama baigti 2022 m. </t>
  </si>
  <si>
    <t>Įgyvendinti projektą „Pirminės sveikatos priežiūros veiklos efektyvumo didinimas Panevėžio mieste“</t>
  </si>
  <si>
    <t xml:space="preserve">Įgyvendinant projektą 2021 m. buvo vykdomos veiklos:  suorganizuotos filmų apie sveikatą peržiūros ir diskusijos Panevėžio miesto gyventojams (1 renginio trukmė 4 val.), juose dalyvavo 160 dalyvių (kaina 4990,00 Eur); Pravestas švietėjiškas renginys vaikams tema „Vaikai sportuokime sveikai!“, dalyvavo 30 vaikų, renginio trukmė 4 val. (kaina 814, 22 Eur); Įvyko mankštos vaikams 10-12 kl. mokiniams įgūdžių lavinimo užsiėmimai, dalyvavo 4 vaikų grupės iki 18 m. po 20 vaikų, po 11 užsiėmimų kiekvienai gr., viso dalyvavo 80 vaikų (kaina 4900,00 Eur); Suorganizuoti sveikatinimo seminarai senjorams (55 m.+), dalyvavo 7 gr. po 15 dalyvių po 6 seminarus kiekvienai gr., viso dalyvavo 105 dalyviai (8000,16 Eur) ir suorganizuotos funkcinės treniruotės 2 gr. senjorų ir 2 gr. vaikų iki 18 m., kiekvienai grupei po 10 užsiėmimų. Viso dalyvavo 80 dalyvių (4550,00 Eur). </t>
  </si>
  <si>
    <t>Įgyvendinti projektą „Sveikos gyvensenos skatinimas Panevėžio mieste“</t>
  </si>
  <si>
    <t xml:space="preserve"> Įgyvendinti projektą „Viešųjų erdvių prie Laisvės aikštės sutvarkymas“</t>
  </si>
  <si>
    <t>Įvykdytos veiklos: Dokumentų valdymo sistemos plėtra Panevėžio socialinių paslaugų centre; Licencijų ir leidimų išdavimo modulio licencija (PMSA); „1 langelio principo“ techninė ir programinė įranga (Eilių valdymo sistema PMSA Priimamajame); Socialinių reikalų skyriaus teikiamų paslaugų ir asmenų aptarnavimo procesų (procedūrų) kokybės tobulinimo rekomendacijų parengimo ir konsultavimo paslaugos; Panevėžio socialinių paslaugų centro teikiamų paslaugų ir asmenų aptarnavimo procesų (procedūrų) kokybės tobulinimo rekomendacijų parengimo ir konsultavimo paslaugos. Atsiskaitymai persikėlė į 2022 metus.Toliau tęsiamos veiklos iki 2022-04.</t>
  </si>
  <si>
    <t>Įgyvendinti projektą „Paslaugų ir asmenų aptarnavimo kokybės gerinimas Panevėžio miesto ir Panevėžio rajono savivaldybėse“</t>
  </si>
  <si>
    <t>Įgyvendinant Projektą pradėti monolitinių sienų betonavimo darbai, g/b fasadinių ir perdangos plokščių montavimo darbai, atlikti  parkingo pagrindų įrengimo darbai, parkingo latako įrengimo darbai, įrengtos rūsio perdangos, išbetonuotos grindys parkinge ir koridoriuose prie kino salės. Pradėtos įrenginėti šildomos grindys, priešgaisrinis vandentiekis, lietaus ir buitinių nuotekų tinklai. Buvo atlikti kiti bendrastatybiniai darbai. Atlikta per 27 proc. Rangos darbų. Rangos darbai tęsiami 2022 m.</t>
  </si>
  <si>
    <t>Įgyvendintas projektas (I etapas)</t>
  </si>
  <si>
    <t>Įkurti Stasio Eidrigevičiaus menų centrą Panevėžyje</t>
  </si>
  <si>
    <t xml:space="preserve">2021 m. buvo tęsiami poeto J. Čerkeso-Besparnio sodybos pastato I etapo rangos (pastato restauravimo ir statybos) darbai.  Vykdant Rangos darbus atlikta apie 90 proc. visų darbų-  pilnai atlikti  pastato konstrukcijų įrengimo, architektūros, tvarkomieji paveldosaugos, patalpų, rūsio įrengimo darbai, parengta polichromijos darbų programa ir atlikti polichrominiai darbai, atlikta didžioji dalis  koridoriaus patalpų įrengimo, vandentiekio ir nuotekų šalinimo, šildymo, vėdinimo, elektros, apsauginės ir gaisrinės signalizacijų, nuotolinių ryšių  inžinerinių sistemų,  teritorijos apšvietimo įrengimo ir kt. darbų. 2022 m. bus užbaigti rangos darbai. Objekto veikloms užtikrinti perkami baldai ir įranga. Projektą numatyta užbaigti 2022 m. gegužės mėn. </t>
  </si>
  <si>
    <t>Įgyvendinti projektą „Poeto J. Čerkeso-Besparnio sodybos sutvarkymas“ I etapas</t>
  </si>
  <si>
    <t>VVG strategijos administravimas</t>
  </si>
  <si>
    <t>VVG strategijos  administravimui panaudota 8,0 tūkst. Eur.</t>
  </si>
  <si>
    <t>Prisidėti prie BIVP (Bendruomenės inicijuota vietos plėtra) strategijos įgyvendinimo</t>
  </si>
  <si>
    <t>Įgyvendinti projektą „VšĮ Panevėžio palaikomojo gydymo ir slaugos ligoninės (M. Tiškevičiaus g. 6, Panevėžys) išorės kapitalinis remontas“</t>
  </si>
  <si>
    <t>2021 m.  pagal  UAB „Kriautė“ pasirašytą  sutartį buvo tęsiami pastato - bendrabučio kapitalinio remonto darbai. Iki 2021 m. pabaigos atlikta 95 proc. rangos darbų (kapitališkai suremontuotas ir apšiltintas pastatas – suremontuotas stogas, pilnai pakeisti langai, sumontuotos butų, pagalbinių patalpų įėjimo į pastatą durys, atlikta visų patalpų apdaila,  pastatas pritaikytas neįgaliesiems – įrengti pandusai, keltuvas, įrengti elektros, elektroninių ryšių, dujotiekio tinklai, įrengta priešgaisrinė ir apsauginė signalizacijos, vaizdo stebėjimo kameros, teritorijos sutvarkymo darbai, įrengta vaikų žaidimo, automobilių stovėjimo aikštelės,  įrengti šildymo, vėdinimo, karšto šalto vandens, nuotekų tinklai ir kt., parengti dokumentai statybos užbaigimui, kiekvienam butui nupirktos dujinės viryklės (71 vnt.), Pastate  socialinis būstas. CPVA projekto veiklas pratęsė iki 2022-02 mėn., statybos užbaigimo aktas - 2022-03 mėn. Galutinis mokėjimo prašymas CPVA turi būti pateiktas iki 2022 - 03 mėn.</t>
  </si>
  <si>
    <t>Įgyvendinti projektą „Socialinio būsto plėtra“</t>
  </si>
  <si>
    <t>VšĮ „Panevėžio miesto greitosios medicinos pagalbos stotis“ infrastruktūros gerinimas</t>
  </si>
  <si>
    <t xml:space="preserve">2021-07-15 užbaigti statybos darbai (pastatytas antras aukštas, įrengtos visos komunikacijos, sumontuotos pertvaros, atlikti šiltinimo darbai, atnaujintos patalpos, įrengtos 4 papildomos grupės vaikams, įrengta sensorinė patalpa ir atlikti  kt. statybiniai darbai),  nupirktos ugdymo priemonės,  įranga (multisensorinio kabineto įranga, kompiuterinė bei buitinė technika), pertvarų užuolaidos, tekstilinės žaliuzės bei dalis baldų. Dėl užsitęsusių viešųjų pirkimų procedūrų likusi dalis baldų nupirkta 2022 m., kurie bus sumontuoti iki 2022-05 mėn. Projekto veiklos baigiamos 2022-05 mėn. </t>
  </si>
  <si>
    <t>Įgyvendinti projektą „Regos centro „Linelis“ pastato vidaus patalpų ir ugdymo aplinkos modernizavimas“</t>
  </si>
  <si>
    <t>VB KPP</t>
  </si>
  <si>
    <t>Įgyvendinant projektą per 2021 m. atlikta 30 proc. visų Rangos darbų – atlikta dalis Kranto g. (atkarpų nuo Vasario 16-osios g. iki Anykščių g. ir nuo Vasario 16-osios g. iki Puzino g.) rekonstravimo darbų, teritorijos prie Bendruomenių rūmų sutvarkymo, lauko apšvietimo, lietaus nuotekų tinklų, pėsčiųjų takų įrengimo, pilnai atlikti ryšių kabelių įgilinimo darbai, atlikti papildomi archeologiniai tyrimai). Projektą planuojama baigti 2022 m. rugsėjo mėn.</t>
  </si>
  <si>
    <t>Sutvarkytos erdvės prie Bendruomenių rūmų</t>
  </si>
  <si>
    <t>Įgyvendinti projektą „Viešųjų erdvių prie Bendruomenių rūmų sutvarkymas“</t>
  </si>
  <si>
    <t>Projekto veiklos baigtos įgyvendinti 2020 m. rugsėjo 30 d.  Galutinis mokėjimo prašymas CPVA pateiktas 2020 m. gruodžio 31 d., patvirtintas 2021 m. lapkričio 15 d. Projekto vertė 1 511 408,01 Eur, iš jų skirtos ES lėšos 1 187 299,15 Eur, Savivaldybės lėšos - 324 108,86 Eur.</t>
  </si>
  <si>
    <t>Įgyvendinti projektą „Moigių namų pastatų komplekso modernizavimas ir pritaikymas visuomenės poreikiams“</t>
  </si>
  <si>
    <t>Projekto veiklos baigtos įgyvendinti 2020 m. birželio 30 d. Galutinis mokėjimo prašymas CPVA pateiktas 2020 m. liepos 30 d., patvirtintas 2021 m. vasario 12 d. Projekto vertė 1 167 338,72 Eur, iš jų: skirtos ES lėšos 992 237,88 Eur, Savivaldybės lėšos - 175 100,84 Eur.</t>
  </si>
  <si>
    <t>1.2.1</t>
  </si>
  <si>
    <t>Įgyvendinti projektą „Panevėžio miesto dailės galerijos aktualizavimas“</t>
  </si>
  <si>
    <t>2020 - 2021 metais STATKORPAS AB vykdė Nepriklausomybės aikštės ir jos prieigų sutvarkymo statybos darbus, buvo privaloma  papildomai atlikti detaliuosius archeologinius tyrinėjimus dėl atrastų kapinių šalia klebonijos, spręsti klausimus dėl darbų vykdymo požeminių patalpų zonoje ir kitas problemines vietas, todėl Rangovas įgijo teisę darbus baigti 2022 metais, pratęsus rangos sutartį. CPVA pratęsė Projekto sutartį.</t>
  </si>
  <si>
    <t xml:space="preserve">Sutvarkyta Nepriklausomybės aikštė ir jos prieigos </t>
  </si>
  <si>
    <t xml:space="preserve"> VB</t>
  </si>
  <si>
    <t>Įgyvendinti projektą „Nepriklausomybės aikštės ir jos prieigų sutvarkymas“</t>
  </si>
  <si>
    <t xml:space="preserve">Sutvarkyta Laisvės aikštė ir jos prieigos  </t>
  </si>
  <si>
    <t>2021 metais buvo pabaigta tvarkyti Laisvės aikštės šiaurinė dalis, atlikti Vasario 16-osios, Elektros g. šaligatvių rekonstrukcijos darbai. Veiklos yra baigtos 2021 m.,  Projekto patikrą CPVA planuoja atlikti iki 2022 m. balandžio 30 d.</t>
  </si>
  <si>
    <t>Įgyvendinti projektą „Laisvės aikštės ir jos prieigų kompleksinis sutvarkymas“</t>
  </si>
  <si>
    <t>Įgyvendinti projektus, skatinančius ekonominį aktyvumą ir socialinę įtrauktį</t>
  </si>
  <si>
    <t>Padidinti gyventojų ekonominį aktyvumą ir socialinę įtrauktį, kuriant bendruomenei atviras erdves, prieinamas socialines paslaugas ir skatinant bendruomenių, viešųjų institucijų ir verslo sektoriaus bendradarbiavimą</t>
  </si>
  <si>
    <t>VB(KPP)</t>
  </si>
  <si>
    <t>2021 m. buvo vykdomi  Tinklų gatvės ir pėsčiųjų takų  kapitalinis remontas bei Tinklų gatvės prieigų ir Elektronikos g. rekonstravimo darbai.</t>
  </si>
  <si>
    <t>Įgyvendinti projektą „Infrastruktūros Biliūno g., Elektronikos g., Tinklų g. rengimas / modernizavimas, sukuriant palankias sąlygas  verslo vystymuisi Panevėžio mieste“</t>
  </si>
  <si>
    <t xml:space="preserve">2021 m. kovo 4 d. pasirašyta projekto Sutartis. Buvo parengti rangos viešųjų pirkimų dokumentai, vykdomas rangos darbų viešasis pirkimo konkursas. Panevėžio miesto savivaldybė su viešųjų pirkimų konkursą laimėjusia įmone UAB „JK Ranga“ 2022 m. sausio 31 d. pasirašė Statybos darbų sutartį Nr. 22-172 dėl J. Janonio, Vakarinės ir Pramonės g. sankryžos rekonstrukcijos darbų ir darbo projekto parengimo. </t>
  </si>
  <si>
    <t>Įgyvendinti projektą „Susiekimo su Panevėžio LEZ gerinimas, modernizuojant J. Janonio g.–Vakarinės g.–Pramonės g. sankryžą“</t>
  </si>
  <si>
    <t>Įgyvendinti projektą „Kempingo prie „Ekrano“ marių įkūrimas“</t>
  </si>
  <si>
    <t>Per 2021 m. pagal Projekto aprašą ir projekto teritorijos sutvarkymo  techninį projektą atlikti Rangos darbai (išvalyta teritorija, atkurti ir pasodinti nauji želdynai, įrengti pėsčiųjų takai, mažosios architektūros elementai, įrengta oranžerija bei teritorijos apšvietimas ir atlikti kt. darbai). Projekto darbai baigti 2021m. liepos 15 d. Interreg V-A Latvijos ir Lietuvos bendradarbiavimo per sieną programos techniniam sekretoriatui pateikta galutinė projekto įgyvendinimo ataskaita, likusios neišmokėtos  ES lėšos bus gautos 2022 m.</t>
  </si>
  <si>
    <t>Įgyvendinti projektą „Transformacija iš apleistų erdvių į išpuoselėtas“</t>
  </si>
  <si>
    <t>Įgyvendinti projektą „J. Janonio gatvės (nuo žiedo iki Vakarinės g.) prieigų sutvarkymas“</t>
  </si>
  <si>
    <t xml:space="preserve">Projektas įgyvendinamas etapais, pagal dvi rangos sutartis: I etapo darbus vykdo UAB „Panevėžio melioracija“ ir S. Pakarklio įmonė (techninė priežiūra -  UAB „Statybos projektų valdymo grupė“); II etapo -  UAB „JK Ranga“ (techninė priežiūra - UAB „Prie Lėvens“). 2021 metais baigti visi Projekto rangos darbai. Projekto dokumentai bus sutvarkyti ir Projektas galutinai bus baigtas 2022 metais. </t>
  </si>
  <si>
    <t>Sutvarkyta teritorija prie „Ekrano“ marių</t>
  </si>
  <si>
    <t>Įgyvendinti projektą „Teritorijos prie „Ekrano“ marių konversija, pritaikant ją aktyviam poilsiui, užimtumui ir vietos verslo skatinimui“</t>
  </si>
  <si>
    <t xml:space="preserve">Kompleksiškai sutvarkyta Senvagės teritorija </t>
  </si>
  <si>
    <t xml:space="preserve">2021 m. buvo tęsiami Senvagės ir jos prieigų sutvarkymo rangos darbai pagal  su AB „Panevėžio statybos trestas“ 2020-07-21 pasirašytą Rangos sutartį Nr. 22-1590 ir Plaukiojančio sinchronizuoto fontano Senvagės tvenkinyje įrengimo darbai pagal su UAB „Poolservice.Lt“ pasirašytą 2020-07-24 sutartį Nr. 22-1637. Fontano įrengimo darbai užbaigti 2021 m. lapkričio mėn. Vykdant projektą iki 2021 m. pabaigos atlikta per 66 proc. visų Senvagės ir jos prieigų sutvarkymo  Rangos darbų (vandentiekio, buitinių nuotekų tinklo, lauko apšvietimo, elektros, pėsčiųjų, dviračių takų šaligatvių, vaikų žaidimo, sporto aikštelių, poilsio, apžvalgos aikštelių ir terasų, tiltelių, lieptų, mažosios architektūros įrengimo, skverų, Nevėžio krantinės remonto, želdinių ir teritorijos sutvarkymo, Senvagės krantinės kranto įrengimo ir kt. darbų).  CPVA pritarus, Rangos darbų sutartis pratęsta iki 2022 m. rugpjūčio 17 d.,  CPVA Projekto sutartį pratęsė iki 2022 m. lapkričio 30 d. </t>
  </si>
  <si>
    <t>Įgyvendinti projektą „Panevėžio Senvagės teritorijos kompleksinis sutvarkymas“</t>
  </si>
  <si>
    <t xml:space="preserve">Sutvarkytos Autobusų stoties prieigos </t>
  </si>
  <si>
    <t>Įgyvendinti projektą „Autobusų stoties prieigų sutvarkymas“</t>
  </si>
  <si>
    <t>Rekonstruotas Autobusų stoties pastatas</t>
  </si>
  <si>
    <t>Įgyvendinti projektą „Autobusų stoties teritorijos konversija, pritaikant ją komercinei ir bendruomenių veiklai“</t>
  </si>
  <si>
    <t>VBKPP</t>
  </si>
  <si>
    <t>Įgyvendinti projektus, skatinančius verslo plėtrą</t>
  </si>
  <si>
    <t>Padidinti investicinį Panevėžio miesto patrauklumą, pertvarkant (konvertuojant) ekonominį potencialą turinčias viešąsias erdves ir sukuriant inžinerinę infrastruktūrą</t>
  </si>
  <si>
    <t>Padidinti ekonomiškai aktyvių gyventojų skaičių, skatinant verslo kūrimąsi ir plėtrą, didinant socialinę integraciją (ITVP)</t>
  </si>
  <si>
    <t xml:space="preserve">2  Investicijų projektų programa </t>
  </si>
  <si>
    <t>Strateginis tikslas 01 Panevėžio konkurencinio (metropolinio) potencialo stiprinimas</t>
  </si>
  <si>
    <t>2021 m. asignavimų patikslintas planas</t>
  </si>
  <si>
    <t>2021 m. asignavimų patvirtintas planas</t>
  </si>
  <si>
    <t>Vertinimo kriterijus</t>
  </si>
  <si>
    <t xml:space="preserve">PANEVĖŽIO MIESTO SAVIVALDYBĖS  ADMINISTRACIJOS 2021 METŲ  VEIKLOS PLANO  ĮGYVENDINIMO ATASKAITA                                                                                                                                                                                                                                                     INVESTICIJŲ PROJEKTŲ PROGRAMA (NR. 2) </t>
  </si>
  <si>
    <r>
      <t xml:space="preserve">             Likutis </t>
    </r>
    <r>
      <rPr>
        <b/>
        <sz val="10"/>
        <rFont val="Times New Roman"/>
        <family val="1"/>
        <charset val="186"/>
      </rPr>
      <t>L</t>
    </r>
  </si>
  <si>
    <t>Atlikti archeologiniai tyrimai žemės sklype, Aguonų g. 51.</t>
  </si>
  <si>
    <t>Parengti tyrimai (arba investicijų projektas)</t>
  </si>
  <si>
    <t>Nekilnojamojo kultūros paveldo objektų tyrimai</t>
  </si>
  <si>
    <t>20</t>
  </si>
  <si>
    <t>Parengti tyrimai (arba investicinis projektas)</t>
  </si>
  <si>
    <t>Pravoslavų kapinių (J. Tilvyčio g. ) tvoros rekonstravimo darbai.</t>
  </si>
  <si>
    <t xml:space="preserve">Sutvarkyti I pasaulinio karo Turkestano musulmonų karių kapai (Kultūros ir poilsio parke, Parko g. ) ir iš dalies sutvarkytos Panevėžio senosios miesto kapinės, vadinamos Šv. Apaštalų Petro ir Povilo parapijos kapinėmis (Apvaizdos take).
</t>
  </si>
  <si>
    <t>Nekilnojamojo kultūros paveldo objektų sutvarkymas</t>
  </si>
  <si>
    <t>Nekilnojamojo kultūros paveldo tvarkyba</t>
  </si>
  <si>
    <t xml:space="preserve">Sutvarkyta ir paženklinta Žydų Geto vieta (Klaipėdos/ Krekenavos g. kampas). 
. </t>
  </si>
  <si>
    <t>Pagaminti įamžinimo ženklus</t>
  </si>
  <si>
    <t>Nekilnojamojo kultūros paveldo objektų ženklinimas</t>
  </si>
  <si>
    <t>Nekilnojamojo kultūros paveldo objektų Vertinimo tarybos posėdžiai nevyko dėl pandemijos. 2021 m. baigėsi Tarybos kadencija, o nauja vertinimo Taryba nenupirkta dėl ekspertų trūkumo.</t>
  </si>
  <si>
    <t>pagal poreikį</t>
  </si>
  <si>
    <t>Organizuoti posėdžius, atlikti objektų apžiūrą</t>
  </si>
  <si>
    <t>Vykdyti nekilnojamojo kultūros paveldo tarybos veiklą</t>
  </si>
  <si>
    <t xml:space="preserve">2021 m. įvyko  Europos paveldo dienų renginiai:
1. Panevėžio siauruko perone rankinių drezinų varžybos, apdovanojimai.
2. Riedmenų ekspozicijos pristatymas. 
3. Pažintinė, edukacinė, pramoginė išvyka į XIX a. pab. siaurojo geležinkelio stotį – Surdegį: paveldo žaidimai vaikams ir suaugusiems.
</t>
  </si>
  <si>
    <t>Europos paveldo dienų renginių organizavimas</t>
  </si>
  <si>
    <t>Europos paveldo dienų renginiai</t>
  </si>
  <si>
    <t>Dėl pandemijos neįvykdyta, nes neįvyko viešieji pirkimai</t>
  </si>
  <si>
    <t>Vertinimo aktų, teritorijos ribų planų parengimas, tikslinimas,  ikonografinės medžiagos surinkimas</t>
  </si>
  <si>
    <t xml:space="preserve">Nekilnojamojo kultūros paveldo objektų dokumentacijos parengimas </t>
  </si>
  <si>
    <t xml:space="preserve">Nekilnojamojo kultūros paveldo objektų apskaita, tvarkyba ir sklaida </t>
  </si>
  <si>
    <t>Išsaugoti, prižiūrėti ir pritaikyti visuomenės poreikiams miesto kultūros paveldo objektus</t>
  </si>
  <si>
    <t>Į miesto georeferencinę DB įkeltos 1239 teritorijos</t>
  </si>
  <si>
    <t>Programinės įrangos priežiūra</t>
  </si>
  <si>
    <t>ARC GIS programinės įrangos kūrimas ir priežiūra, pildant sistemą (duomenų migravimas iš SEDR į TIIIS)</t>
  </si>
  <si>
    <t>Atnaujinta įranga</t>
  </si>
  <si>
    <t>Interaktyvus žaidimas</t>
  </si>
  <si>
    <t>Programinės įrangos atnaujinimas, ARC GIS prenumerata</t>
  </si>
  <si>
    <t>Iš VĮ Registrų centro atnaujinti  žemės sklypų, adresų, gatvių ašinių linijų duomenys.</t>
  </si>
  <si>
    <t>Atnaujinti duomenys</t>
  </si>
  <si>
    <t>Atnaujinti duomenis</t>
  </si>
  <si>
    <t>2.1.3.</t>
  </si>
  <si>
    <t>Modernizuoti GIS sistemą</t>
  </si>
  <si>
    <t>Neįvyko viešasis pirkimas, nes pasiūlymai neatitiko konkurso sąlygų</t>
  </si>
  <si>
    <t>Parengtas daugiabučio pastato techninis projektas</t>
  </si>
  <si>
    <t>Panevėžio m. savivaldybės daugiabučio pastato techninis projektas (Savivaldybės reikmėms)</t>
  </si>
  <si>
    <t>Parengta energetinio efektyvumo didinimo programa</t>
  </si>
  <si>
    <t>Energetinio efektyvumo didinimo programos parengimas.</t>
  </si>
  <si>
    <t>Atnaujinta 2 kv. km. miesto teritorijos (4 teritorijos)</t>
  </si>
  <si>
    <t>Atnaujinti 3D modelį</t>
  </si>
  <si>
    <t>3D modelio atnaujinimas</t>
  </si>
  <si>
    <t>Atlikti 2 vnt. viešųjų pirkimų "Nevėžio pakrantės sutvarkymo projektas", nepateikta pasiūlymų.</t>
  </si>
  <si>
    <t>Atlikti želdinių inventorizaciją</t>
  </si>
  <si>
    <t>Želdinių inventorizacija</t>
  </si>
  <si>
    <t>Įsigytos vėliavėlės, dekoracijos</t>
  </si>
  <si>
    <t xml:space="preserve">Įsigyti puošybos elementų </t>
  </si>
  <si>
    <t>Vėliavos, puošybos elementų ir kitų dekoratyvinių daiktų įsigijimas</t>
  </si>
  <si>
    <t>tūkst.eurų</t>
  </si>
  <si>
    <t>Prizas nugalėtojui</t>
  </si>
  <si>
    <t>2.1.2.</t>
  </si>
  <si>
    <t xml:space="preserve">Atlikti įvairūs miesto papuošimo darbai (vėliavėlės,  įvairios dekoracijos), suprojektuotas Panevėžio m. savivaldybės pastato meninis apšvietimas
</t>
  </si>
  <si>
    <t>Suprojektuoti ir pagaminti puošybos elementai</t>
  </si>
  <si>
    <t xml:space="preserve">2021 m. įvyko 1 tarybos posėdis. Suorganizuotas  daugiabučio Savanorių a. 3A projekto konkursas. Atlikti įvairūs miesto papuošimo darbai (vėliavėlės,  įvairios dekoracijos)
</t>
  </si>
  <si>
    <t>Organizuoti regioninių tarybų posėdžius, organizuoti gražiausiai tvarkomos aplinkos konkursą ir kt. renginius</t>
  </si>
  <si>
    <t>Panevėžio miesto įvaizdžio gerinimas      (kūrybinių dirbtuvių  ir kitų iniciatyvų, darbų, paslaugų apmokėjimas ir premijavimas,  renginių organizavimas ir kt. išlaidos)</t>
  </si>
  <si>
    <t>Pagamintas maketas</t>
  </si>
  <si>
    <t xml:space="preserve"> Pagaminti Panevėžio miesto centrinės dalies maketą (II etapas - tęstinumas). 3D modelio projektavimas, miesto projektų vizualizavimas</t>
  </si>
  <si>
    <t>Plėtoti kokybišką architektūrą</t>
  </si>
  <si>
    <t>L viso:</t>
  </si>
  <si>
    <t>SB viso:</t>
  </si>
  <si>
    <t>Neįvyko viešieji pirkimai</t>
  </si>
  <si>
    <t>Panevėžio miesto bendrojo plano keitimas</t>
  </si>
  <si>
    <t>Parengta bendrojo plano sprendinių įgyvendinimo stebėsenos ataskaita, patvirtinta 2021-12-23 tarybos sprendimu Nr. 1-371</t>
  </si>
  <si>
    <t>Parengta bendrojo plano sprendinių įgyvendinimo stebėsenos ataskaita</t>
  </si>
  <si>
    <t xml:space="preserve">Bendrojo plano monitoringas
</t>
  </si>
  <si>
    <t>Neatlikta, nes nebuvo poreikio</t>
  </si>
  <si>
    <t>Atlikta sąnaudų ir naudos analizė</t>
  </si>
  <si>
    <t>Sąnaudų ir naudos analizės ir paimto turto vertės nustatymas, dokumentų rengimas</t>
  </si>
  <si>
    <t>Parengtos 41 kadastrinių matavimų bylos</t>
  </si>
  <si>
    <t>Atlikta sklypų kadastrinių matavimų</t>
  </si>
  <si>
    <t>Žemės sklypų kadastriniai matavimai.</t>
  </si>
  <si>
    <t>Perimti valdyti patikėjimo teise  9 žemės sklypai (4 Piniavos poilsiavietės teritorijoje, 5 Berčiūnų poilsiavietės teritorijoje).</t>
  </si>
  <si>
    <t>Įregistruota NTR 25 vnt. panaudos sutarčių</t>
  </si>
  <si>
    <t>Įregistruoti žemės sklypai</t>
  </si>
  <si>
    <t>Žemės sklypų įregistravimas VĮ Registrų centre</t>
  </si>
  <si>
    <t>2020 m. buvo pasirašyta paslaugų teikimo sutartis su UAB "Geodezinių matavimų projektai". Darbas tęstinis. Parengtas 1 žemės sklypo (J.Basanavičiaus g. 69B) formavimo ir pertvarkymo projektas ir kadastriniai matavimai. 2021 m. pasirašyta paslaugų teikimo sutartis su UAB "Matika" dėl žemės sklypo (A. Baranausko pušynėlis) suformavimo, darbai tęsiami. Lėšos iš likučio.</t>
  </si>
  <si>
    <t>Suformuoti žemės sklypai</t>
  </si>
  <si>
    <t>Žemės sklypų formavimo ir pertvarkymo projektų parengimas.</t>
  </si>
  <si>
    <t xml:space="preserve">2018 m.  pasirašyta paslaugų teikimo sutartis su UAB "Želdima" dėl kompleksinio teritorijų planavimo dokumentų rengimo, keitimo ir koregavimo.  2021 buvo m.tęsiami darbai. </t>
  </si>
  <si>
    <t>Parengti  teritorijų planavimo dokumentai</t>
  </si>
  <si>
    <t>Teritorijų planavimo dokumentų parengimas, keitimas, koregavimas</t>
  </si>
  <si>
    <t>Plėtoti urbanistinę struktūrą, planuoti miesto teritorijas</t>
  </si>
  <si>
    <t>Patvirtintų per metus teritorijų planavimo dokumentų skaičius</t>
  </si>
  <si>
    <t>Užtikrinti kokybiškos architektūros ir darnios urbanistikos vystymąsi</t>
  </si>
  <si>
    <t>Užtikrinti kompleksišką ir darnų miesto planavimą, išsaugoti kultūros paveldą</t>
  </si>
  <si>
    <t xml:space="preserve"> 03 Urbanistinės plėtros programa</t>
  </si>
  <si>
    <t>Strateginis tikslas 03 Darni miesto teritorijų ir infrastruktūros plėtra</t>
  </si>
  <si>
    <t xml:space="preserve">PANEVĖŽIO MIESTO SAVIVALDYBĖS  ADMINISTRACIJOS 2021 METŲ VEIKLOS PLANO  ĮGYVENDINIMO ATASKAITA                                                                                                                                 URBANISTINĖS PLĖTROS PROGRAMA (NR. 3) </t>
  </si>
  <si>
    <t>Vykdant viešųjų pirkimų procedūras negautas nei vieno tiekėjo pasiūlymas.</t>
  </si>
  <si>
    <t>inventorizuoti miesto želdiniai, sukurti erdviniai duomenys</t>
  </si>
  <si>
    <t>1.5.6.</t>
  </si>
  <si>
    <t>Miesto želdinių inventorizacija</t>
  </si>
  <si>
    <t>Dėl tiekėjų pasiūlytų per didelių kainų priemonė neįgyvendinta.</t>
  </si>
  <si>
    <t>įsigytų želdinių skaičius</t>
  </si>
  <si>
    <t>1.5.5.</t>
  </si>
  <si>
    <t>Įsigyti ir įveisti naujus želdinius</t>
  </si>
  <si>
    <t>Veisti želdynus ir želdinius, vykdyti jų priežiūrą, tvarkymą, apsaugą, būklės stebėseną ir inventorizaciją</t>
  </si>
  <si>
    <t>Suroganizuoti Europos judumo savaitei paminėti ir akcijos "Žemės valanda" renginiai.</t>
  </si>
  <si>
    <t>suorganizuota  kasmetinių aplinkosauginių tematinių renginių</t>
  </si>
  <si>
    <t>1.4.7.</t>
  </si>
  <si>
    <t>Organizuoti Žemės dienos, Europos judriosios savaitės, Energetikos dienos renginius</t>
  </si>
  <si>
    <t>Aplinkosaugos švietimo tikslais švietimo įstaigoms prenumeruoti žurnalai: Lututė, National Geographic Kids, National Geographic Lietuva, Miškai, Laikraštis Žaliasis pasaulis.</t>
  </si>
  <si>
    <t>užprenumeruotų spaudinių skaičius (leidiniai)</t>
  </si>
  <si>
    <t>1.4.6.</t>
  </si>
  <si>
    <t>Sudaryti galimybę visų miesto bendrojo lavinimo mokyklų mokiniams ir mokytojams,  ikimokyklinių ugdymo įstaigų vadovams, aplinkosaugos specialistams gauti aplinkosauginius laikraščius, žurnalus, plakatus ir kitą aplinkosauginę literatūrą</t>
  </si>
  <si>
    <t>Aplinkosaugos švietimo tikslais finansuota 17 aplinkosaugos švietimo projektų.</t>
  </si>
  <si>
    <t>paremtų aplinkosauginio švietimo projektų skaičius</t>
  </si>
  <si>
    <t>1.4.5.</t>
  </si>
  <si>
    <t>Remti švietimo, kitų įstaigų ir organizacijų vykdomus aplinkosaugos švietimo projektus</t>
  </si>
  <si>
    <t>pateiktas informacijos paketų skaičius</t>
  </si>
  <si>
    <t>1.4.2.</t>
  </si>
  <si>
    <t>Teikti informaciją aktualiomis aplinkos apsaugos temomis</t>
  </si>
  <si>
    <t>Šviesti ir  mokyti visuomenę aplinkosaugos klausimais, remti aplinkosauginio švietimo projektus</t>
  </si>
  <si>
    <t>Atlikti Nevėžio upės vandens kokybės tyrimai ir nustatyta vandens būklė</t>
  </si>
  <si>
    <t>atlikti vandens kokybės tyrimai</t>
  </si>
  <si>
    <t>1.3.13.</t>
  </si>
  <si>
    <t>Vykdyti Nevėžio upės vandens kokybės tyrimus ir ekologinį būklės įvertinimą</t>
  </si>
  <si>
    <t>Vykdyta Molainių filtracijos laukų teritorijos želdinių priežiūra.</t>
  </si>
  <si>
    <t>ha</t>
  </si>
  <si>
    <t>vykdyta teritorijos priežiūra</t>
  </si>
  <si>
    <t>1.3.11.</t>
  </si>
  <si>
    <t>Vykdyti Molainių buvusių filtracijos laukų teritorijos priežiūrą</t>
  </si>
  <si>
    <t>Vykdyta Nevėžio upės vagos priežiūra upės atkarpoje, ribojamoje J.Biliūno–Vakarinės gatvių (pašalinta vandens augmenija). Parengtas Nevėžio upės vagos valymo projektas.</t>
  </si>
  <si>
    <t>kartai/      sezoną</t>
  </si>
  <si>
    <t>vykdyta upės vagos priežiūra (nušienauta augmenija)</t>
  </si>
  <si>
    <t>1.3.9.</t>
  </si>
  <si>
    <t>Vykdyti Nevėžio upės vagos priežiūrą</t>
  </si>
  <si>
    <t>Įsigyta priemonių, reikalingų avarijų padariniams likviduoti.</t>
  </si>
  <si>
    <t>ekologinių incidentų likvidavimas</t>
  </si>
  <si>
    <t>1.3.5.</t>
  </si>
  <si>
    <t>Vykdyti ekstremalių ekologinių situacijų, avarijų ir incidentų padarinių likvidavimus darbus</t>
  </si>
  <si>
    <t>16,41</t>
  </si>
  <si>
    <t>25,00</t>
  </si>
  <si>
    <t xml:space="preserve">parengta ataskaita </t>
  </si>
  <si>
    <t>0,0</t>
  </si>
  <si>
    <t>Pasirašyta dirvožemio, požeminio ir paviršinio vandens monitoringo sutartis. Tytrimai atlikti, ataskaita parengta.</t>
  </si>
  <si>
    <t>vykdoma aplinkos komponentų stebėsena</t>
  </si>
  <si>
    <t>1.3.3.</t>
  </si>
  <si>
    <t>Vykdyti Panevėžio miesto aplinkos monitoringą pagal parengtą programą</t>
  </si>
  <si>
    <t xml:space="preserve">Įgyvendinti aplinkos monitoringo, prevencines, aplinkos atkūrimo priemones </t>
  </si>
  <si>
    <t>Panevėžio miesto atliekų prevencijos ir tvarkymo planui parengti 2022 metais skirta Atliekų prevencijos ir tvarkymo programos lėšų dotacija.</t>
  </si>
  <si>
    <t>parengtas atliekų tvarkymo planas (kompl.)</t>
  </si>
  <si>
    <t>1.2.4</t>
  </si>
  <si>
    <t>Parengti Panevėžio miesto atliekų tvarkymo planą ir Panevėžio miesto atliekų tvarkymo taisykles</t>
  </si>
  <si>
    <t>t</t>
  </si>
  <si>
    <t xml:space="preserve">surinktas bešeimininkių atliekų kiekis </t>
  </si>
  <si>
    <t xml:space="preserve"> naudotų automobilių padangų, surinktų iš miesto bendro naudojimo teritorijų tvarkymas </t>
  </si>
  <si>
    <t>1.2.3.</t>
  </si>
  <si>
    <t>Sutvarkytos naudotos automobilių padangos (surinktos, sandėliuotos, pakrautos transportuoti) ir atiduota atliekų tvarkytojui.Sutvarkytos miesto bendrojo naudojimo teritorijos.</t>
  </si>
  <si>
    <t xml:space="preserve">pavojingų atliekų, kai neįmanoma nustatyti teršėjo, tvarkymas </t>
  </si>
  <si>
    <t>Išvalyti ir sutvarkyti atliekomis užterštas teritorijas, kai neįmanoma nustatyti jų savininkų</t>
  </si>
  <si>
    <t xml:space="preserve">konteinerių maisto atliekoms rinkti įsigijimas </t>
  </si>
  <si>
    <t>Įsigyti 1760 vnt. maisto atliekoms rinkti kibirėliai. Pakuotės atliekoms rūšiuoti konteineriai neįsigyti, nes 2022 metais skirta Atliekų prevencijos ir tvarkymo programos lėšų dotacija.</t>
  </si>
  <si>
    <t>konteinerių pakuotės atliekoms rinkti įsigijimas</t>
  </si>
  <si>
    <t>Įsigyti priemonių, skirtų komunalinėms atliekoms rūšiuoti jų susidarymo vietose</t>
  </si>
  <si>
    <t>Plėsti atliekų tvarkymo infrastruktūrą, tvarkyti atliekas, kurių turėtojo neįmanoma nustatyti.</t>
  </si>
  <si>
    <t xml:space="preserve">surinktas ir saugiai pašalintas asbesto turinčių gaminių atliekų kiekis </t>
  </si>
  <si>
    <t>Asbesto turinčių gaminių atliekoms surinkti, transportuoti ir saugiai pašalinti</t>
  </si>
  <si>
    <t>1.1.6.</t>
  </si>
  <si>
    <t>Iškelti 206 varninių šeimos paukščių lizdai</t>
  </si>
  <si>
    <t>iškeltų lizdų iš medžių skaičius</t>
  </si>
  <si>
    <t xml:space="preserve">Įgyvendinti Varninių šeimos paukščių populiacijos gausos reguliavimo priemonių planą </t>
  </si>
  <si>
    <t xml:space="preserve">pastatyta kelio ženklų ir nuorodų, žyminčių dviračių takus </t>
  </si>
  <si>
    <t>Atnaujinta 310 m² dviračių tako asfalto dangos Tulpių g.</t>
  </si>
  <si>
    <t>m²</t>
  </si>
  <si>
    <t>suremontuoti dviračių takai</t>
  </si>
  <si>
    <t>1.1.4.</t>
  </si>
  <si>
    <t>Projektuoti, įrengti ir prižiūrėti dviračių ir kito bevariklio transporto takus</t>
  </si>
  <si>
    <t>Surinkta ir išvežta į sąvartyną 155,82 t gatvių valymo atliekų. Išvalyta 1452,9 tūkst. m² gatvių ir 4,7 tūkst. m² šaligatvių.</t>
  </si>
  <si>
    <t>surinktų gatvių valymo atliekų kiekis</t>
  </si>
  <si>
    <t>Surinkti gatvių valymo atliekas</t>
  </si>
  <si>
    <t>Gerinti aplinkos kokybę aplinkos apsaugos priemonėmis</t>
  </si>
  <si>
    <t>Siekti sudaryti prielaidas saugiai aplinkosauginiu požiūriu, švariai, sveikai aplinkai, racionaliai naudoti gamtos išteklius.</t>
  </si>
  <si>
    <t xml:space="preserve"> 04 APLINKOS APSAUGOS RĖMIMO SPECIALIOJI   PROGRAMA </t>
  </si>
  <si>
    <t>PANEVĖŽIO MIESTO SAVIVALDYBĖS  ADMINISTRACIJOS 2021 METŲ VEIKLOS PLANO  ĮGYVENDINIMO ATASKAITA                                                                                                                                     APLINKOS APSAUGOS RĖMIMO SPECIALIOJI   PROGRAMA (NR. 4)</t>
  </si>
  <si>
    <t>1) Balandžio 27 d. – birželio 10 d. vyko konkursas bei renginių ciklas „Mano Minecraft ateities Panevėžys“. Konkurse dalyvauti buvo kviečiami 1 – 8 klasių mokiniai iš visos Panevėžio apskrities, atskirai dalyvaujant 1 – 4 klasių bei 5 – 8 klasių grupėse. „Mano Minecraft ateities Panevėžys“ konkurso tikslas - ugdyti mokinių informacinių technologijų ir kūrybines kompetencijas. Jaunuoliai turėjo pasvarstyti kokį Panevėžio miesto objektą jie norėtų renovuoti ar išvysti ateityje ir jį atkurti „Minecraft” žaidimo platformoje. 
2) Renginių ciklas „Robotų fiesta 2021“, kurio tikslas ugdyti mokinių informacinių technologijų ir kūrybines kompetencijas, gilinti robotikos ir inžinerijos žinias, skatinti domėtis šiuolaikinėmis technologijomis susijusiomis su kosmoso tyrinėjimu. Supažindinti mokinius su NASA organizacija, įtraukti į Artemis misiją. Konkurso tikslinė grupė - 1-12 klasių mokiniai. Vienoje komandoje - iki 3 dalyvių. Dalyvių skaičius virš 100.
3) Panevėžio atviros prieigos STEAM centro atidarymo renginio metu 2021 m. gruodžio 14-15 d. Panevėžio miesto savivaldos, verslo, švietimo atstovams, miesto svečiams iš LR Švietimo Mokslo ir Sporto ministerijos buvo pristatomas naujausius dirbtinio intelekto ir robotikos sprendimus apjungiantis autonominis robotas ir jo techninės galimybės. Dalyvavo 60 Panevėžio miesto savivaldos, verslo, švietimo atstovų, miesto svečių iš LR Švietimo Mokslo ir Sporto ministerijos atstovų (Švietimo skyrių darbuotojai, gimnazijų direktoriai, informacinių technologijų mokytojai) (gruodžio 14-15 d.)</t>
  </si>
  <si>
    <t>Suorganizuota robotikos konferencijų / varžybų / parodų (skaičius)</t>
  </si>
  <si>
    <t>4.1.2.</t>
  </si>
  <si>
    <t xml:space="preserve">Organizuoti robotikos renginius </t>
  </si>
  <si>
    <t>Panevėžio kolegijoje 2021 m. inžinerines studijas pasirinko 23 nauji studentai; KTU PTVF duomenimis 2021 m. buvo 6 nauji magistro laipsnio studentai.</t>
  </si>
  <si>
    <t xml:space="preserve">Inžinerijos studijas pasirinkusių studentų skaičius </t>
  </si>
  <si>
    <t>2021 m. robotikos būrelius mokyklose, neformaliojo švietimo ir NVŠ tikslinio finansavimo lankė 1161 moksleivių (iš 9562).</t>
  </si>
  <si>
    <t xml:space="preserve">Mokyklinio amžiaus moksleivių dalis, lankanti robotikos užsiėmimus </t>
  </si>
  <si>
    <t>Iš RoboLabe robotikos užsiėmimus lankančių vaikų (300 asm.), 80,4% berniukai ir 19,6% mergaitės.</t>
  </si>
  <si>
    <t>žm.</t>
  </si>
  <si>
    <t xml:space="preserve">Berniukų / mergaičių, lankančių robotikos užsiėmimus darželiuose / mokyklose skaičius </t>
  </si>
  <si>
    <r>
      <rPr>
        <sz val="10"/>
        <rFont val="Times New Roman"/>
        <family val="1"/>
        <charset val="186"/>
      </rPr>
      <t>2021 m. robotikos būrelius darželiuose lan</t>
    </r>
    <r>
      <rPr>
        <sz val="10"/>
        <color theme="1"/>
        <rFont val="Times New Roman"/>
        <family val="1"/>
        <charset val="186"/>
      </rPr>
      <t>kė 166 ikimokyklinio amžiaus vaikai (iš 4481</t>
    </r>
    <r>
      <rPr>
        <sz val="10"/>
        <rFont val="Times New Roman"/>
        <family val="1"/>
        <charset val="186"/>
      </rPr>
      <t>). Iš jų 70 ikimokyklinio amžiaus vaikų lankė RC „RoboLabą“.
Rodiklis pasiektas dalinai, nes buvo apriboti masiniai robotikos renginiai.</t>
    </r>
  </si>
  <si>
    <t>Ikimokyklinio amžiaus vaikų dalis, išbandžiusi robotikos užsiėmimus</t>
  </si>
  <si>
    <t>4.1.1.</t>
  </si>
  <si>
    <t>Didinti robotikos populiarumą ikimokyklinio ugdymo įstaigose, mokyklose ir kitose švietimo, profesinio rengimo įstaigose</t>
  </si>
  <si>
    <t xml:space="preserve"> Iš viso uždaviniui:</t>
  </si>
  <si>
    <t>Apdraustas koncesijos objekto („Cido“ arenos) turtas</t>
  </si>
  <si>
    <t>Draudimo paslaugų apmokėjimas</t>
  </si>
  <si>
    <t>Sumokėtas „Cido“ arenos koncesijos mokestis</t>
  </si>
  <si>
    <t>Koncesijos mokestis</t>
  </si>
  <si>
    <t xml:space="preserve">2021 m. Panevėžio universaliojoje arenoje „Cido“ įvyko 54 renginiai – 46 sporto, 2 kultūros bei 6 kiti renginiai. Iš viso renginiuose apsilankė 27 104 žiūrovai (sporto renginiuose apsilankė 13 873 žiūrovai, kultūros – 745 žiūrovai, bei kituose renginiuose – 12 486 žiūrovai). </t>
  </si>
  <si>
    <t>„Cido“ arenoje suorganizuotų renginių skaičius per metus</t>
  </si>
  <si>
    <t>Vykdyti sutartinius įsipareigojimus dėl „Cido“  arenos  veiklos</t>
  </si>
  <si>
    <t>Vykdyti koncesijos sutarčių įsipareigojimus</t>
  </si>
  <si>
    <t>Naujų produktų ar technologijų komercializavimas</t>
  </si>
  <si>
    <t>Nupirkti mokomoji robotikos ir inžinerinė įranga Robolabas centrui (mokiniams 5-10 metų ir  konstravimo rinkiniai nuo 10+ metų).
PMC teikė MTTP paslaugas juridiniams subjektams.</t>
  </si>
  <si>
    <t>Laboratorijų komplektavimas trūkstama įranga</t>
  </si>
  <si>
    <t>2.1.6.</t>
  </si>
  <si>
    <t>Išplėsti mieste esančią (PMTP / PMC / „RoboLabo“ ar kitą) laboratorijos infrastruktūrą</t>
  </si>
  <si>
    <t>Parengta galimybių studija dėl pramoninių teritorijų / LEZ plėtros.</t>
  </si>
  <si>
    <t>Parengta galimybių studija</t>
  </si>
  <si>
    <t>Pramonės parko draudimui</t>
  </si>
  <si>
    <t>Plėtoti  Panevėžio laisvąją ekonominę zoną</t>
  </si>
  <si>
    <t>2020 m. (naujausi duomenys stat.gov.lt) 1 295,7 Eur</t>
  </si>
  <si>
    <t>1295,7</t>
  </si>
  <si>
    <t>Eur.</t>
  </si>
  <si>
    <t>Darbo užmokestis (mėnesinis)</t>
  </si>
  <si>
    <t>Gerinti aplinką verslo plėtrai, inovacijoms ir investicijoms</t>
  </si>
  <si>
    <t>Sudaryti palankias sąlygas SVV inovacijoms ir investicijoms</t>
  </si>
  <si>
    <t xml:space="preserve">Skirta Verslo aplinkos gerinimo konkursinei priemonei ir laimėjusiam projektui finansuoti. Pasiekti pagrindiniai projekto rezultatai:
2vnt priemonių, skirtų gerinti verslo sąlygas Panevėžyje ir didinti Panevėžio investicinį patrauklumą;
2vnt. įgyvendintų priemonių, skirtų skatinti verslo ir investicijų plėtrą prioritetinėse Panevėžio ekonominės specializacijos srityse;
4vnt. įgyvendintų priemonių, skirtų stiprinti bendradarbiavimą tarp viešojo sektoriaus institucijų, švietimo ir mokslo įstaigų, asocijuotų verslo struktūrų ir kitų susijusių šalių, siekiant Panevėžyje išvystyti verslui palankią ekosistemą.
2 vnt. įgyvendintų priemonių, skirtų skatinti aukštos pridėtinės vertės darbo vietų kūrimą ir specialistų pritraukimą.
</t>
  </si>
  <si>
    <t>Iš dalies finansuotų projektų skaičius</t>
  </si>
  <si>
    <t>1.1.9.</t>
  </si>
  <si>
    <t>Projektų, didinančių miesto investicinį patrauklumą ir gerinančių verslo plėtros sąlygas, dalinis finansavimas</t>
  </si>
  <si>
    <t>Atsižvelgiant į tai, kad dauguma renginių ir karjeros mugių buvo neorganizuojamos gyvai ar renginiai organizuoti nuotoliu, verslo misijų į karjeros muges nebuvo organizuota.</t>
  </si>
  <si>
    <t xml:space="preserve">Iš dalies finansuotų verslo misijų skaičius </t>
  </si>
  <si>
    <t>Iš dalies finansuoti verslo misijas</t>
  </si>
  <si>
    <t>&gt;1900</t>
  </si>
  <si>
    <t>tūkst. Eur</t>
  </si>
  <si>
    <t xml:space="preserve">Kompensuotų nuostolių dydis </t>
  </si>
  <si>
    <t>Dėl karantino apribojimų sumažėjus keleivių, UAB Panevėžio autobusų parkas nuostoliams kompesnsuoti skirta 1.780 tūkst. Eur.  Papildomai gautas Valstybės biudžeto finansavimas viešųjų paslaugų nuostoliams kompensuoti.</t>
  </si>
  <si>
    <t>7            8</t>
  </si>
  <si>
    <t>1.1.7.</t>
  </si>
  <si>
    <t>Esant poreikiui kompensuoti nuostolius (bendrovių paslaugų teikimo mastui ir kainoms išlaikyti), kurių akcininkė yra Panevėžio miesto savivaldybė</t>
  </si>
  <si>
    <t>įmo-nės</t>
  </si>
  <si>
    <t>SVV įmonėms išpirktas parodoms skirtas plotas</t>
  </si>
  <si>
    <t>Išpirkti įrengtą parodų plotą SVV įmonėms parodoje „EXPO Aukštaitija“</t>
  </si>
  <si>
    <t>Dėl pandeminės situacijos PPAR atsisakė organizuoti „EXPO Aukštaitija 2021“ parodą, kurioje Savivaldybė išperka SVV įmonėms parodinį plotą.</t>
  </si>
  <si>
    <t>Iš dalies finansuoti SVV įmonėms dalyvavimo parodoje „Expo Aukštaitija“ išlaidas</t>
  </si>
  <si>
    <t>Įsteigtas prizas 2021 m. inovatyviausiai Panevėžio įmonei (UAB „TPA“).</t>
  </si>
  <si>
    <t>Įsteigtas prizas</t>
  </si>
  <si>
    <t>Prizas  „2020 m. Panevėžio miesto inovatyviausia įmonė“</t>
  </si>
  <si>
    <t>1.1.5.</t>
  </si>
  <si>
    <t>Organizuoti Panevėžio inovatyviausios įmonės rinkimus</t>
  </si>
  <si>
    <t>Dėl karantino nebuvo gyvai organizuotas investuotojų/ekonomikos forumas.</t>
  </si>
  <si>
    <t xml:space="preserve">Suorganizuoti investuotojų / ekonomikos forumai </t>
  </si>
  <si>
    <t>1.1.4</t>
  </si>
  <si>
    <t>Iš dalies finansuoti investuotojų / ekonomikos forumų organizavimą</t>
  </si>
  <si>
    <t>ak. val.</t>
  </si>
  <si>
    <t>Suteiktų SVV atstovams mokymų trukmė</t>
  </si>
  <si>
    <t>Atsižvelgiant į teiktas tikslines konsultacijas ir karantino apribojimus, 2021 m. nebuvo poreikio organizuoti mokymus. Pažymėtina, kad bendradarbystės centras Spiečius taip pat teikė panašaus tipo konsultacijas jauniems ir besikuriantiems verslams bei verslininkams.</t>
  </si>
  <si>
    <t>1.1.3</t>
  </si>
  <si>
    <t>Inicijuoti mokymų verslo pradžios,  plėtros ir kt. verslumo temomis organizavimą</t>
  </si>
  <si>
    <t>Suorganizuotas Ekonomikos forumas</t>
  </si>
  <si>
    <t>Iš dalies finansuoti Ekonomikos forumo organizavimą</t>
  </si>
  <si>
    <t>val.</t>
  </si>
  <si>
    <t>Suteiktų paslaugų trukmė</t>
  </si>
  <si>
    <t>Gyventojams nemokamai suteiktos 152 konsultacijos (200 val.) verslo pradžios ir plėtros klausimais. Pažymėtina, kad bendradarbystės centras Spiečius taip pat teikė panašaus tipo konsultacijas jauniems ir besikuriantiems verslams bei verslininkams.</t>
  </si>
  <si>
    <t>Paslaugos gavėjų skaičius</t>
  </si>
  <si>
    <t>Teikti nemokamą informaciją, konsultacijas asmenims, norintiems pradėti verslą</t>
  </si>
  <si>
    <t>Suteiktų lengvatų įmonėms skaičius</t>
  </si>
  <si>
    <t>Už 2021 m. pritaikytos mokesčių lengvatos 21 miesto įmonei, parėmusiai sporto ir kultūros renginius ir projektus (atleista nuo 158 438 Eur nekilnojamojo turto, valstybinės žemės nuomos ir žemės mokesčių).</t>
  </si>
  <si>
    <t>Teikti miesto įmonėms nekilnojamojo turto ir žemės nuomos mokesčių lengvatas už darbo vietų sukūrimą (ir išlaikymą)</t>
  </si>
  <si>
    <t>Stat.gov.lt informacija, 2021m. Panevėžio m. nedarbo lygis 13,0%</t>
  </si>
  <si>
    <t>Nedarbo lygis (registruotų bedarbių ir darbingo amžiaus gyventojų santykis)</t>
  </si>
  <si>
    <t>Sudaryti palankias sąlygas inovatyviam  verslui plėtotis  Panevėžyje</t>
  </si>
  <si>
    <t xml:space="preserve">Sukurti palankią verslui ir investicijoms aplinką </t>
  </si>
  <si>
    <t xml:space="preserve">05  EKONOMINĖS PLĖTROS IR VERSLO SKATINIMO PROGRAMA </t>
  </si>
  <si>
    <t xml:space="preserve">PANEVĖŽIO MIESTO SAVIVALDYBĖS  ADMINISTRACIJOS 2021 METŲ  VEIKLOS PLANO  ĮGYVENDINIMO ATASKAITA                                                                                                                                                 EKONOMINĖS PLĖTROS IR VERSLO SKATINIMO PROGRAMA (NR. 5)       
</t>
  </si>
  <si>
    <r>
      <t>Likutis (</t>
    </r>
    <r>
      <rPr>
        <b/>
        <sz val="10"/>
        <rFont val="Times New Roman"/>
        <family val="1"/>
        <charset val="186"/>
      </rPr>
      <t>L</t>
    </r>
    <r>
      <rPr>
        <sz val="10"/>
        <rFont val="Times New Roman"/>
        <family val="1"/>
        <charset val="186"/>
      </rPr>
      <t>)</t>
    </r>
  </si>
  <si>
    <t xml:space="preserve">Išsinuomota būstų </t>
  </si>
  <si>
    <t xml:space="preserve">Asmenų, aprūpintų gyvenamuoju plotu dėl Savivaldybės ir socialinio būsto fondo bei kito būsto metinio padidėjimo, skaičius </t>
  </si>
  <si>
    <t>SP</t>
  </si>
  <si>
    <t>Atlikta 12 turto vertinimo ataskaitų dėl butų įsigijimo. Per 2021 m. ženkliai padidėjo butų pardavimo kaina. Skirtų turto įsigijimui lėšų užteko įsigyti 9 butams.</t>
  </si>
  <si>
    <t xml:space="preserve">Nupirkta butų </t>
  </si>
  <si>
    <t>Įsigyti, rekonstruoti ir remontuoti Savivaldybės ir socialinį būstą bei kitas gyvenamąsias patalpas (socialinėms paslaugoms teikti)</t>
  </si>
  <si>
    <t>Turtui įsigyti vykdomam projektui Skaistakalnio parke</t>
  </si>
  <si>
    <t xml:space="preserve">Įsigyti nekilnojamojo turto, reikalingo Savivaldybės vykdomų projektų įgyvendinimui </t>
  </si>
  <si>
    <t>2021 metais buvo planuota nupirkti naujų inžinierinių tinklų (vandentiekio ir nuotekų) įrengimą 5 Savivaldybės būstams. Nupirkti rangos darbai  tik 2 būstams, dėl likusių 3 būstų viešieji pirkimai įvyko, bet sutartys nepasirašytos.  Įvertinus ekonominį naudingumą ir tai, kad buvo pasiūlytos per didelės kainos, todėl darbai nepradėti.</t>
  </si>
  <si>
    <t xml:space="preserve">Savivaldybės gyvenamosiose patalpose įrengti nauji inžineriniai (vandetiekio- nuotekų) tinklai </t>
  </si>
  <si>
    <t>Padengti Savivaldybės gyvenamosioms patalpoms naujų inžinerinių tinklų (vandentiekio ir nuotekų) įrengimo ir prijungimo prie miesto centralizuotų tinklų išlaidas</t>
  </si>
  <si>
    <t>Vykdoma pagal poreikį</t>
  </si>
  <si>
    <t>Savivaldybės negyvenamųjų patalpų skaičius atnaujinamuose namuose</t>
  </si>
  <si>
    <t>Skirti lėšų išlaidoms už atnaujinamų  namų (negyvenamųjų patalpų) dalį, priklausančią Savivaldybei nuosavybės teise, padengti</t>
  </si>
  <si>
    <t>Kadangi sumažėjo nepanaudotų negyvenamųjų patalpų skaičius (atiduota pagal panaudos / patikėjimo sutartis), todėl mažesnės nepanaudotų negyvenamųjų patalpų išlaikymo sąnaudos.</t>
  </si>
  <si>
    <t>Padengti Savivaldybės neišnuomotų  negyvenamųjų patalpų išlaikymo ir priežiūros išlaidas</t>
  </si>
  <si>
    <t>Sutaupyta atliekant viešuosius pirkimus. Negyvenamųjų patalpų remonto darbai vykdomi pagal poreikį.</t>
  </si>
  <si>
    <t>Suremontuotos negyvenamo-sios patalpos</t>
  </si>
  <si>
    <t xml:space="preserve">7 </t>
  </si>
  <si>
    <t>Atlikti negyvenamųjų  patalpų remontą ir rekonstrukciją, vidaus ir lauko inžinerinių tinklų ir įrenginių remontą</t>
  </si>
  <si>
    <t xml:space="preserve">Savivaldybės taryba 2020-04-30  sprendimu Nr. 1-83 nusprendė tapti  VšĮ ,,Aukštaitijos siaurasis geležinkelis“ dalininke. 
2021 m. spalio 28 d. Panevėžio miesto savivaldybės tarybos sprendimu Nr. 1-290 buvo skirtas dalininko įnašas VšĮ „Aukštaitijos siaurasis geležinkelis“
                </t>
  </si>
  <si>
    <t>1.2.7</t>
  </si>
  <si>
    <t>Įsigyti finansinio turto</t>
  </si>
  <si>
    <t>Lėšos dengiamos  pagal poreikį. Už du butus buvo apmokėtos paskolos ir nereikėjo mokėti palūkanų, todėl sutaupytos lėšos.</t>
  </si>
  <si>
    <t>Atnaujinti butai</t>
  </si>
  <si>
    <t>7; 9</t>
  </si>
  <si>
    <t>Skirti lėšų išlaidoms už atnaujinamų  namų (gyvenamųjų patalpų) dalį, priklausančią Savivaldybei nuosavybės teise, padengti</t>
  </si>
  <si>
    <t xml:space="preserve">Lėšos dengiamos pagal poreikį. </t>
  </si>
  <si>
    <t>Padengti Savivaldybės neišnuomotų  gyvenamųjų patalpų išlaikymo ir priežiūros išlaidas</t>
  </si>
  <si>
    <t xml:space="preserve">Per metus suremontuoti 13 Savivaldybės ir socialinių būstų.  Buvo planuojamas remonto įkainių pirkimas, kuris pristabdė lėšų panaudojimą. Metų pabaigoje grįžus prie remonto darbų pirkimo, nepavyko pasirašyti rangos darbų sutarčių, nes darbų kainos viršijo viešųjų pirkimų paraiškose nurodytas kainas. 
</t>
  </si>
  <si>
    <t>Suremontuota gyvenamųjų patalpų</t>
  </si>
  <si>
    <t xml:space="preserve">SP </t>
  </si>
  <si>
    <t>Atlikti  gyvenamųjų  patalpų remontą ir rekonstrukciją, vidaus ir lauko inžinerinių tinklų ir įrenginių remontą</t>
  </si>
  <si>
    <t xml:space="preserve">Asmenų, įrašytų į sąrašą būstui išsinuomoti (išnuomojant socialinį būstą) aprūpinimas socialiniu būstu </t>
  </si>
  <si>
    <t>Tinkamai  naudoti, saugoti, prižiūrėti, remontuoti ir eksploatuoti Savivaldybės turtą.</t>
  </si>
  <si>
    <t xml:space="preserve">   Iš viso uždaviniui:</t>
  </si>
  <si>
    <t>Užtruko Savivaldybės  nekilnojamojo turto valdymo strategijos viešieji pirkimai (nebuvo gauta pasiūlymų, vyko derybos dėl kainos), todėl jos parengimo terminas persikėlė į 2022 m.</t>
  </si>
  <si>
    <t>dok.</t>
  </si>
  <si>
    <t>Parengta Savivaldybės nekilnojamojo turto valdymo strategija (Turto valdymo kryptys)</t>
  </si>
  <si>
    <t>Savivaldybės nekilnojamojo turto valdymo strategijos parengimas ir įgyvendinimas</t>
  </si>
  <si>
    <t>Turto vertinimo ataskaitos</t>
  </si>
  <si>
    <t>Organizuoti turto vertinimo ataskaitų parengimą</t>
  </si>
  <si>
    <t>Teisinė registracija ir kadastrinių duomenų tikslinimas buvo vykdomi pagal poreikį.
Dėl paskelbto karantino   aukcionų vykdymas buvo nebe toks intensyvus (kilo problemos dėl turto apžiūros galimybių, sutarčių pas notarus pasirašymo) ir atitinkamai nebuvo atliekamas turto vertinimas.</t>
  </si>
  <si>
    <t>Teisiškai įregistruoti objektai</t>
  </si>
  <si>
    <t>Organizuoti nekilnojamojo turto (išskyrus gyvenamąsias patalpas)  teisinę registraciją, kadastrinius matavimus</t>
  </si>
  <si>
    <t>1.1.2</t>
  </si>
  <si>
    <t>Nekilnojamojo turto (išskyrus gyvenamąsias patalpas) teisinė registracija, kadastriniai matavimai, turto vertinimas, privatizuojamų objektų vertinimas</t>
  </si>
  <si>
    <t>Padaryta 18 turto vertinimo ataskaitų, nes vyko būstų privatizavimai.</t>
  </si>
  <si>
    <t>Gyvenamųjų patalpų kadastriniai matavimai ir teisinė registracija, objektų paruošimas parduoti, turto vertinimas</t>
  </si>
  <si>
    <t>Teisiškai įregistruoti naują ar neįregistruotą Savivaldybei nuosavybės teise priklausantį nekilnojamąjį turtą</t>
  </si>
  <si>
    <t>Užtikrinti efektyvų Savivaldybei nuosavybės teise priklausančio turto naudojimą</t>
  </si>
  <si>
    <t xml:space="preserve"> 6 Savivaldybės turto valdymo programa</t>
  </si>
  <si>
    <t xml:space="preserve">PANEVĖŽIO MIESTO SAVIVALDYBĖS  ADMINISTRACIJOS 2021 METŲ  VEIKLOS PLANO ĮGYVENDINIMO ATASKAITA            
SAVIVALDYBĖS TURTO VALDYMO PROGRAMA (NR. 6) </t>
  </si>
  <si>
    <t>Likutis ( L)</t>
  </si>
  <si>
    <t>Likutis</t>
  </si>
  <si>
    <t>Iš viso  uždaviniui:</t>
  </si>
  <si>
    <r>
      <rPr>
        <sz val="9"/>
        <rFont val="Times New Roman"/>
        <family val="1"/>
        <charset val="186"/>
      </rPr>
      <t>PPA įgyvendino vieną turizmo skatinimo projektą  „Panevėžio pramonės legenda: istorija, tradicijos, žmonės“.  Pritrauktų tikslinių partnerių vystyti turizmą Panevėžyje, skaičius –48. Įgyvendintų turizmo produktų ir / ar paslaugų Panevėžyje skaičius – 6. Įgyvendintų iniciatyvų, skirtų stiprinti Panevėžio miesto vystomų turizmo krypčių žinomumą/reprezentatyvumą, pasitelkiant šiuolaikines rinkodaros/ komunikacijos priemones, skaičius – 2.  Įgyvendintų priemonių, skirtų didinti turistų, pasinaudojančių platesniu turistinių  paslaugų paketu ir tuo pačiu skatinti turizmo sektoriaus verslo plėtrą, skaičius-2.</t>
    </r>
    <r>
      <rPr>
        <sz val="9"/>
        <color rgb="FFFF0000"/>
        <rFont val="Times New Roman"/>
        <family val="1"/>
        <charset val="186"/>
      </rPr>
      <t xml:space="preserve">
</t>
    </r>
  </si>
  <si>
    <t>Projektų sk.</t>
  </si>
  <si>
    <t>Turizmo skatinimo projektai</t>
  </si>
  <si>
    <t>Užtikrintas nuolatinis nemokamos informacijos teikimas miesto svečiams</t>
  </si>
  <si>
    <t>Nemokamos informacijos teikimas</t>
  </si>
  <si>
    <r>
      <rPr>
        <sz val="9"/>
        <rFont val="Times New Roman"/>
        <family val="1"/>
        <charset val="186"/>
      </rPr>
      <t xml:space="preserve">VšĮ Panevėžio plėtros agentūra (PPA) (nuo 2020 m. sausio 27 d., buvęs Turizmo informacijos centras) per 2021 m. aptarnavo     1 900 lankytojų tiesiogiai agentūroje. Dėl pandemijos sąlygotų apribojimų 2021 m. buvo kupini iššūkių , turėjusių neigiamos įtakos turistų srautams. 2021 m. turizmo temomis buvo publikuotas 131 straipsnis vietinėje ir nacionalinėje žiniasklaidoje. Rengti įvairūs įrašai turizmo tematika socialiniuose tinkluose „Facebook”, „Instagram” -290.
</t>
    </r>
    <r>
      <rPr>
        <sz val="9"/>
        <color rgb="FFFF0000"/>
        <rFont val="Times New Roman"/>
        <family val="1"/>
        <charset val="186"/>
      </rPr>
      <t xml:space="preserve">
</t>
    </r>
  </si>
  <si>
    <t>Užtikrinti nemokamos informacijos apie turizmo paslaugas teikimą per Panevėžio turizmo informacijos centrą</t>
  </si>
  <si>
    <t>Pristatyti Panevėžio miesto turizmo galimybes tarptautinėse turzmo parodose, verslo misijojse, forumuose</t>
  </si>
  <si>
    <t xml:space="preserve">Parengta, išleista ir platinta informacinė medžiaga lietuvių, anglų ir rusų kalbomis: lankstinukai su žemėlapiu, skirti šeimai po Panevėžį bei lankstinukai su žemėlapiu "Pramoninis Panevėžys".  </t>
  </si>
  <si>
    <t>Išleisti informaciniai leidiniai turistams</t>
  </si>
  <si>
    <t>Parengti, išleisti ir platinti turistams skirtą informacinį leidinį apie Panevėžio turizmo objektus</t>
  </si>
  <si>
    <t>Vykdyti Panevėžio miesto turizmo rinkodarą</t>
  </si>
  <si>
    <t>Formuoti patrauklaus turizmui miesto įvaizdį</t>
  </si>
  <si>
    <t xml:space="preserve">Dėl pandemijos sąlygotų apribojimų tarptautinės turizmo parodos nebuvo organizuojamos ir nevyko. </t>
  </si>
  <si>
    <t>8             5     14</t>
  </si>
  <si>
    <t>EXPO Aukštaitija</t>
  </si>
  <si>
    <t>Parodų skaičius</t>
  </si>
  <si>
    <t>ADVENTOUR, BALTTOUR</t>
  </si>
  <si>
    <t>"EXPO Aukštaitija"2021 m. stendo vizualizacija nupirkta, tačiau paroda neįvyko dėl COVID-19 pandemijos. Pagal sutartį tiekėjas įsipareigoja stendą įrengti 2022 m. parodoje.</t>
  </si>
  <si>
    <t>1.3.4.</t>
  </si>
  <si>
    <t>Dalyvauti parodose</t>
  </si>
  <si>
    <t>Šimtmečio akcijos</t>
  </si>
  <si>
    <t xml:space="preserve">5     </t>
  </si>
  <si>
    <t>Reklamos, viešinimo projektai</t>
  </si>
  <si>
    <t>Projektas "Panevėžys atsinaujina"</t>
  </si>
  <si>
    <t>Moksleivių fotografijų konkursas „Panevėžys − mano miestas“</t>
  </si>
  <si>
    <t xml:space="preserve">     6</t>
  </si>
  <si>
    <t>Metų panevėžiečių, Garbės piliečio rinkimai</t>
  </si>
  <si>
    <t xml:space="preserve">Organizuoti Metų panevėžiečių rinkimai. 
Organizuotas moksleivių fotografijų konkursas "Panevėžys- mano miestas". </t>
  </si>
  <si>
    <t>Įvykdytų konkursų, projektų skaičius</t>
  </si>
  <si>
    <t>Vykdyti konkursus, projektus</t>
  </si>
  <si>
    <t xml:space="preserve">Įsigyta suvenyrų </t>
  </si>
  <si>
    <t>2021 m. įsigyta dvigupo stiklo puodelių su bambukiniu dangteliu, dvigubo stiklo espreso puodelių, skėčių, tušinukų, bevielių ausinių, gertuvių, šaltyje džiovintų ledų, saldainių, arbatos ir kavos rinkinių, gertuvių su bevielėmis ausinėmis, išorinių baterijų.</t>
  </si>
  <si>
    <t>Formuoti Savivaldybės firminį stilių, įsigyti suvenyrų, dovanų</t>
  </si>
  <si>
    <t>Vykdyti miesto rinkodaros programos priemones</t>
  </si>
  <si>
    <t>Atnaujinta svetainė</t>
  </si>
  <si>
    <t>Savivaldybės interneto svetainėje www.panevezys.lt teikta informacija anglų k.</t>
  </si>
  <si>
    <t>Atnaujinti Panevėžio miesto savivaldybės  interneto  svetainę anglų kalba</t>
  </si>
  <si>
    <t>Suorganizuota vizitų  į užsienio šalis</t>
  </si>
  <si>
    <t>Vizitų į užsienio šalis rengimas</t>
  </si>
  <si>
    <t>Dalyvauta Baltijos miestų sąjungos posėdžiuose</t>
  </si>
  <si>
    <t>Dalyvavimas Baltijos miestų sąjungos posėdžiuose</t>
  </si>
  <si>
    <t>Priimta užsienio delegacijų</t>
  </si>
  <si>
    <t>Užsienio delegacijų priėmimas Panevėžyje</t>
  </si>
  <si>
    <t xml:space="preserve">Bendradarbiavimas, susitikimai, projektai vyko su Kroatijos, Norvegijos, Izraelio, Ispanijos diplomatiniu korpusu, miestų partnerių delegacijomis iš Vinycios (Ukraina), Liublino (Lenkija), Maramurešo apskrities (Rumunija). Parengti mero, tarybos narių ir Administracijos vadovų vizitai į Gradolio miestą (Italija), kuriame pasirašytas Panevėžio ir Gradolio bendradarbiavimo ketinimų protokolas, Biuksentkerestą (Vengrija), miestus partnerius Liubliną (Lenkija) ir Vinycią (Ukraina). Savivaldybėje priimti Ukrainos, Lenkijos, Rumunijos, Italijos, Turkijos, Graikijos, Portugalijos, Šiaurės Makedonijos delegacijos ir atstovai. Dalyvauta 5 nuotoliniuose Baltijos miestų sąjungos Valdybos ir Komisijų posėdžiuose. Pandemija sąlygojo bendradarbiavimą su užsienio partneriais virtualioje erdvėje. Buvo nuosekliai palaikomos vertybinės nacionalinės užsienio politikos kryptys: paminėta Baltarusijos Laisvės diena, Solidarumo su Baltarusijos politiniais kaliniais diena, pritarta rezoliucijai „Dėl žmogaus teisių pažeidimų Baltarusijos Respublikoje ir mieste partneryje Vitebske“. 
Dalyvauta „Europa piliečiams“ programos projektų „ECOS“, „CREATE‘, „TILTAS“, „Jaunimas“, nagrinėjančių tvarumo, euroskepticizmo, jaunimo klausimus, veiklose.
Baigtas įgyvendinti Latvijos-Lietuvos bendradarbiavimo per sieną programos projektas TRANSFORMACIJA IŠ APLEISTŲ TERITORIJŲ Į IŠPUOSELĖTAS. Tęsiamas URBACT programos projektas ERDVĖS ŽMONĖMS, sprendžiantis problemas, susijusias su viešosiomis erdvėmis. 
ES Piliečių, lygybės, teisių ir vertybių ir ERASMUS +SPORT programoms buvo pateiktos 4 projektinės paraiškos pagal pagrindinius 2021–2027 m. ES prioritetus (žalioji ir žiedinė ekonomika, jaunimo veiklų skatinimas ir įgalinimas, bendrų Europos vertybių puoselėjimas). Visos paraiškos buvo patvirtintos ir gavo finansavimą.
</t>
  </si>
  <si>
    <t>Suorganizuoti tarptautinų mainų projektai</t>
  </si>
  <si>
    <t>Palaikyti ryšius su užsienio miestais, miestais partneriais, tarptautinėmis organizacijomis</t>
  </si>
  <si>
    <t xml:space="preserve">Plėtoti tarptautinį bendradarbiavimą  </t>
  </si>
  <si>
    <t xml:space="preserve">Iš viso uždaviniui:   </t>
  </si>
  <si>
    <t>Videomedžiagos formavimas</t>
  </si>
  <si>
    <t>Fotomedžiagos formavimas</t>
  </si>
  <si>
    <t xml:space="preserve">Savivaldybės archyvą papildė daugiau kaip 7063 profesionalaus fotografo nuotraukų. Sukurti reprezentaciniai miesto vaizdo klipai pasitelkiant naujiausias technologijas (dronas, 3D turas, 3D nuotraukos). </t>
  </si>
  <si>
    <t>Fotografijų, vaizdo medžiagos bazės pildymas</t>
  </si>
  <si>
    <t>5; 8; 14</t>
  </si>
  <si>
    <t>Formuoti miesto fotografijų ir vaizdo medžiagą</t>
  </si>
  <si>
    <t>Koordinuojama ir pildoma informacija.  "Facebook" paskyroje - skelbiami investicinius projektus pristatantys vaizdo klipai "Panevėžys atsinaujina". Palaikomas nuoseklus puslapio dizainas. Atnaujinamas savivaldybės LinkedIn puslapis.</t>
  </si>
  <si>
    <t>Savivaldybės interneto svetainės, facebuko paskyros atnaujinimas, pildymas</t>
  </si>
  <si>
    <t xml:space="preserve">5                                                                                                  </t>
  </si>
  <si>
    <t>Koordinuoti ir atnaujinti Savivaldybės interneto svetainę, „Facebook“ paskyrą</t>
  </si>
  <si>
    <t xml:space="preserve"> Pranešimai spaudai, straipsniai       </t>
  </si>
  <si>
    <t xml:space="preserve">Per metus parengta apie 1231 pranešimas apie Savivaldybės veiklą, iniciatyvas, projektus ir pan., miesto renginius. Pagal sutartį su miesto dienraščiu "Sekundė" kas savaitę rengiamas "Savivaldybės žinių" puslapis, skelbiama papildoma aktuali informacija. Sudarius sutartis, Savivaldybės informacija ir 3 inicijuoti straipsniai per mėnesį skelbiami naujienų portale www.jp.lt, 3 reportažus per mėnesį parengia GNTV, 2 reportažai - radijo stotis "Pulsas".  Investiciniai miesto projektai, svarbiausios iniciatyvos, infrastruktūros pokyčiai, sėkmės istorijos, svarbesnė Pramonės 4.0 rinkodaros projekto informacija pristatyta www.bns.lt. Atsinaujinančio miesto tema ir Pramonės 4.0 tema atspindėta specialiame dienraščio "Sekundė" išleistame žurnale "Aukštaitijos verslas", taip pat IQ žurnale. Viešintas Bendruomenių iniciatyvų konkursas. </t>
  </si>
  <si>
    <t xml:space="preserve">TV reportažai, radijo laidos         </t>
  </si>
  <si>
    <t>Skleisti informaciją apie Panevėžio miesto savivaldybės veiklą, sprendimus, projektus, renginius spaudoje, internete, televizijoje, radijuje, socialiniuose tinkluose, leidiniuose ir kt. žiniasklaidos priemonėse</t>
  </si>
  <si>
    <t>tūkst.   asm.</t>
  </si>
  <si>
    <t>Turistų skaičius Panevėžio mieste  (2020 m.)</t>
  </si>
  <si>
    <t>Įgyvendinti Savivaldybės viešųjų ryšių strategiją</t>
  </si>
  <si>
    <t>Panevėžio, kaip regiono lyderio, įvaizdžio formavimas</t>
  </si>
  <si>
    <t xml:space="preserve"> 08 Rinkodaros programa</t>
  </si>
  <si>
    <t>Strateginis tikslas 01. Panevėžio konkurencinio  (metropolinio) potencialo stiprinimas</t>
  </si>
  <si>
    <t>RINKODAROS PROGRAMA (NR. 8  )</t>
  </si>
  <si>
    <t xml:space="preserve">PANEVĖŽIO MIESTO SAVIVALDYBĖS  ADMINISTRACIJOS 2021 METŲ  VEIKLOS PLANO ĮGYVENDINIMO ATASKAITA </t>
  </si>
  <si>
    <r>
      <rPr>
        <sz val="10"/>
        <rFont val="Times New Roman"/>
        <family val="1"/>
      </rPr>
      <t xml:space="preserve">ES struktūrinių fondų lėšos </t>
    </r>
    <r>
      <rPr>
        <b/>
        <sz val="10"/>
        <rFont val="Times New Roman"/>
        <family val="1"/>
      </rPr>
      <t>ES</t>
    </r>
  </si>
  <si>
    <r>
      <rPr>
        <sz val="10"/>
        <rFont val="Times New Roman"/>
        <family val="1"/>
      </rPr>
      <t>Valstybės biudžeto lėšos</t>
    </r>
    <r>
      <rPr>
        <b/>
        <sz val="10"/>
        <rFont val="Times New Roman"/>
        <family val="1"/>
      </rPr>
      <t xml:space="preserve"> (VB)</t>
    </r>
  </si>
  <si>
    <r>
      <rPr>
        <sz val="10"/>
        <rFont val="Times New Roman"/>
        <family val="1"/>
      </rPr>
      <t>Paskolos lėšos</t>
    </r>
    <r>
      <rPr>
        <b/>
        <sz val="10"/>
        <rFont val="Times New Roman"/>
        <family val="1"/>
      </rPr>
      <t xml:space="preserve"> (P)</t>
    </r>
  </si>
  <si>
    <r>
      <rPr>
        <sz val="10"/>
        <rFont val="Times New Roman"/>
        <family val="1"/>
      </rPr>
      <t xml:space="preserve">Įstaigų pajamos už paslaugas </t>
    </r>
    <r>
      <rPr>
        <b/>
        <sz val="10"/>
        <rFont val="Times New Roman"/>
        <family val="1"/>
      </rPr>
      <t>(SP</t>
    </r>
    <r>
      <rPr>
        <sz val="10"/>
        <rFont val="Times New Roman"/>
        <family val="1"/>
      </rPr>
      <t>)</t>
    </r>
  </si>
  <si>
    <r>
      <rPr>
        <sz val="10"/>
        <rFont val="Times New Roman"/>
        <family val="1"/>
      </rPr>
      <t xml:space="preserve">Valstybės biudžeto specialiosios tikslinės dotacijos lėšos </t>
    </r>
    <r>
      <rPr>
        <b/>
        <sz val="10"/>
        <rFont val="Times New Roman"/>
        <family val="1"/>
      </rPr>
      <t>(SVB)</t>
    </r>
  </si>
  <si>
    <r>
      <rPr>
        <sz val="10"/>
        <rFont val="Times New Roman"/>
        <family val="1"/>
      </rPr>
      <t xml:space="preserve">Savivaldybės biudžeto lėšos </t>
    </r>
    <r>
      <rPr>
        <b/>
        <sz val="10"/>
        <rFont val="Times New Roman"/>
        <family val="1"/>
      </rPr>
      <t>SB</t>
    </r>
  </si>
  <si>
    <t>&gt;10</t>
  </si>
  <si>
    <t>Įstaigų, kurių turto duomenys sukaupti bendroje duomenų  bazėje, skaičius</t>
  </si>
  <si>
    <t xml:space="preserve">Išplėtotų  informacinių sistemų skaičius </t>
  </si>
  <si>
    <t>Diegiamos ir plėtojamos integruotos informacinės sistemos (Dokumentų valdymo sistema "Avilys", Žemės nuomos mokesčio informacinė sistema,  ir t.t.). Siekiant sumažinti administracinę naštą nupirktas ir įdiegtas Lietuvos pašto kodų atnaujinimas Žemės nuomos mokesčio informacinėje sistemoje. Savivaldybės finansų valdymo Savivaldybės biudžetinėse įstaigose išplėtota finansų valdymo ir buhalterinės apskaitos informacinė sistema „Biudžetas VS“. Diegiami  nauji programiniai sprendimai Ikimokyklinio ugdymo mokyklų vaikų registracijos ir eilių sudarymo  informacinėje sistemoje. Atnaujinta centralizuoto priėmimo į mokyklas programinė įranga. IS „PARAMA“ išankstinės registracijos portalo vystymas (realizuojant galimybę prie portalo prisijungti per terminalą ir atsispausdinti registracijos kvituką). Dėl saugumo užtikrinimo įsigytos programinės įrangos licencijos (SSL sertifikatas, Windows Server 2022, rezervinių kopijų įrangai). Nuotolinių tarybos posėdžių, pasitarimų ir kitų susitikimų organizavimui įsigyta Vaizdo konferencijų programinės įrangos Zoom Meetings Pro su Webinar funkcionalumu licencija. Švietimo srities informacijos kaupimui ir analizei sukurtas įrankis debesijos pagrindu. Atnaujinta ir įdiegta antivirusinė programa visose kompiuterizuotose darbo vietose.</t>
  </si>
  <si>
    <t xml:space="preserve">Naujai įdiegtų informacinių sistemų skaičius </t>
  </si>
  <si>
    <t xml:space="preserve">Viešojo administravimo modernizavimas, diegiant ir plėtojant bendras informacines sistemas </t>
  </si>
  <si>
    <t>Optimizuoti įstaigų buhalterinės apskaitos procesai.</t>
  </si>
  <si>
    <t>Įstaigų, kurių buhalterinės apskaitos procesai optimizuojami, skaičius</t>
  </si>
  <si>
    <t>Centralizuotos buhalterinės apskaitos procesų optimizavimas</t>
  </si>
  <si>
    <t>Plėtojamas informacinių ir ryšių technologijų taikymas  įstaigų veikloje. Atnaujinta kompiuterių techninė ir programinė įranga. Dėl padidėjusios atsakomybės už saugomus duomenis įsigyta duomenų saugykla ir tinklinis serveris. Tęsiama įstaigos nuotolinių darbo vietų virtualaus privataus tinklo (VPN) pagrindu plėtra.</t>
  </si>
  <si>
    <t>&gt;25</t>
  </si>
  <si>
    <t xml:space="preserve">Atnaujinta kompiuterių techninė įranga Savivaldybės administracijoje </t>
  </si>
  <si>
    <t xml:space="preserve">Atnaujinti ir plėsti informacinių technologijų ir ryšių infostruktūrą, modernizuojant kompiuterių techninę įrangą, atnaujinant ir plėtojant kompiuterinių techninę įrangą </t>
  </si>
  <si>
    <t>Plėtoti ir modernizuoti viešąjį administravimą</t>
  </si>
  <si>
    <t>Atnaujinta Savivaldybės paslaugų informacija Viešųjų ir administracinių paslaugų katalogo informacinėje sistemoje (PASIS) ir el. paslaugų portale „Elektroniniai valdžios vartai“. Remiantis Paslaugų kokybės standartu Panevėžio miesto savivaldybės svetainėje atnaujinti paslaugų aprašymai.</t>
  </si>
  <si>
    <t>&gt;24</t>
  </si>
  <si>
    <t>Naujai sukurtų elektroninių paslaugų skaičius</t>
  </si>
  <si>
    <t xml:space="preserve">Viešųjų ir administracinių paslaugų teikimo elektroniniu būdu plėtra </t>
  </si>
  <si>
    <t>Panevėžio miesto interneto svetainėje ir Atvirų duomenų portale atverti įvairių veiklos sričių duomenys.</t>
  </si>
  <si>
    <t>&gt;50</t>
  </si>
  <si>
    <t>Įvairių veiklos sričių, kurių atviri duomenys viešinami, skaičius</t>
  </si>
  <si>
    <t>Savivaldybės atvirų duomenų plėtra</t>
  </si>
  <si>
    <t>2021 m neatnaujinta interneto svetainė. Darbai bus užbaigti 2022 m.</t>
  </si>
  <si>
    <t>Atnaujinta Savivaldybės interneto svetainė</t>
  </si>
  <si>
    <r>
      <rPr>
        <sz val="10"/>
        <rFont val="Times New Roman"/>
        <family val="1"/>
        <charset val="186"/>
      </rPr>
      <t xml:space="preserve">2021 m. Panevėžio mieste teikiamos nemokamos belaidžio interneto „WiFi4EU“ ryšio paslaugos 11 prieigos taškuose. Strateginio plano ir projektų internetinių svetainių talpinimas. 
</t>
    </r>
    <r>
      <rPr>
        <sz val="10"/>
        <color rgb="FFFF0000"/>
        <rFont val="Times New Roman"/>
        <family val="1"/>
        <charset val="186"/>
      </rPr>
      <t xml:space="preserve">
</t>
    </r>
    <r>
      <rPr>
        <sz val="10"/>
        <rFont val="Times New Roman"/>
        <family val="1"/>
        <charset val="186"/>
      </rPr>
      <t>2021 m neatnaujinta interneto svetainė. Darbai bus užbaigti 2022 m.</t>
    </r>
    <r>
      <rPr>
        <sz val="10"/>
        <color rgb="FFFF0000"/>
        <rFont val="Times New Roman"/>
        <family val="1"/>
        <charset val="186"/>
      </rPr>
      <t xml:space="preserve">
</t>
    </r>
  </si>
  <si>
    <t>Viešųjų erdvių, kuriose naudojamas belaidis internetas,  skaičius</t>
  </si>
  <si>
    <t>Plėtoti e. demokratijos priemones</t>
  </si>
  <si>
    <r>
      <rPr>
        <sz val="10"/>
        <rFont val="Times New Roman"/>
        <family val="1"/>
        <charset val="186"/>
      </rPr>
      <t>Lietuvos pašto kodų atnaujinimas Žemės nuomos mokesčio informacinėje sistemoje; 
IS „PARAMA“ išankstinės registracijos portalo vystymas (realizuojant galimybę prie portalo prisijungti per terminalą ir atsispausdinti registracijos kvituką); 
Debesų kompiuterijos programiniai sprendimai (projektų analizei, Švietimo informacijos teikimui ir gavimui COVID klausimais, kalendorius, paslaugų kokybės įvertinimui).</t>
    </r>
    <r>
      <rPr>
        <sz val="10"/>
        <color rgb="FFFF0000"/>
        <rFont val="Times New Roman"/>
        <family val="1"/>
        <charset val="186"/>
      </rPr>
      <t xml:space="preserve">
</t>
    </r>
  </si>
  <si>
    <t>Įdiegtų  informacinių sistemų, mažinančių administracinę naštą, skaičius</t>
  </si>
  <si>
    <r>
      <rPr>
        <sz val="10"/>
        <rFont val="Times New Roman"/>
        <family val="1"/>
        <charset val="186"/>
      </rPr>
      <t>Įgyvendintos šios  priemonės:
Vieno langelio eilių valdymo sistema;</t>
    </r>
    <r>
      <rPr>
        <sz val="10"/>
        <color rgb="FFFF0000"/>
        <rFont val="Times New Roman"/>
        <family val="1"/>
        <charset val="186"/>
      </rPr>
      <t xml:space="preserve">
</t>
    </r>
    <r>
      <rPr>
        <sz val="10"/>
        <rFont val="Times New Roman"/>
        <family val="1"/>
        <charset val="186"/>
      </rPr>
      <t>Paslaugų kokybės įvertinimas;</t>
    </r>
    <r>
      <rPr>
        <sz val="10"/>
        <color rgb="FFFF0000"/>
        <rFont val="Times New Roman"/>
        <family val="1"/>
        <charset val="186"/>
      </rPr>
      <t xml:space="preserve">
</t>
    </r>
    <r>
      <rPr>
        <sz val="10"/>
        <rFont val="Times New Roman"/>
        <family val="1"/>
        <charset val="186"/>
      </rPr>
      <t xml:space="preserve">Išplėtotos viešosios ir administracinės paslaugos. 
IS „PARAMA“ išankstinės registracijos portalo vystymas. </t>
    </r>
  </si>
  <si>
    <t>Įdiegtų informacinių ir ryšių technologijų išmaniųjų sprendimų, padedančių įtraukti   miesto gyventojus į Savivaldybės valdymą, plėtojant e. paslaugas ir e. demokratijos    priemones, skaičius</t>
  </si>
  <si>
    <t>Visas  viešąsias ir administracines paslaugas perkelti į elektroninę erdvę maksimaliai galimais brandos lygiais ir plėtoti elektroninės demokratijos priemones</t>
  </si>
  <si>
    <t xml:space="preserve"> Sudaryti sąlygas išmaniajam miestui sukurti</t>
  </si>
  <si>
    <t>INFORMACINĖS VISUOMENĖS PLĖTROS PROGRAMA</t>
  </si>
  <si>
    <t xml:space="preserve">09 </t>
  </si>
  <si>
    <t>PANEVĖŽIO MIESTO SAVIVALDYBĖS  ADMINISTRACIJOS 2021 METŲ  VEIKLOS PLANO  ĮGYVENDINIMO ATASKAITA                                                                                                                                                                                                                   
INFORMACINĖS VISUOMENĖS PLĖTROS PROGRAMA (NR. 9)</t>
  </si>
  <si>
    <r>
      <rPr>
        <sz val="10"/>
        <rFont val="Times New Roman"/>
        <family val="1"/>
        <charset val="186"/>
      </rPr>
      <t>Valstybės biudžeto lėšos</t>
    </r>
    <r>
      <rPr>
        <b/>
        <sz val="10"/>
        <rFont val="Times New Roman"/>
        <family val="1"/>
        <charset val="186"/>
      </rPr>
      <t xml:space="preserve"> (VB)  </t>
    </r>
  </si>
  <si>
    <t>Valstybės biudžeto lėšo  VB (Valstybės lėšos kapitalo investicijoms) VKI</t>
  </si>
  <si>
    <t xml:space="preserve">Iš viso  programai su likučiu: </t>
  </si>
  <si>
    <t xml:space="preserve">Iš viso  programai: </t>
  </si>
  <si>
    <t>Neįvyko viešieji pirkimai, negauti  kriterijus atitinkantys pasiūlymai</t>
  </si>
  <si>
    <t>BMX dviračių trasos J. Janonio gatvėje techninis projektas</t>
  </si>
  <si>
    <t>46</t>
  </si>
  <si>
    <t>VB( VKI)</t>
  </si>
  <si>
    <t>Darbai vykdomi, atlikta 45 % darbų. Darbų pabaiga numatyta 2023 m.</t>
  </si>
  <si>
    <t>rekonstrukcijos darbai</t>
  </si>
  <si>
    <t>V. Žemkalnio gimnazijos stadiono remonto darbai</t>
  </si>
  <si>
    <t>45</t>
  </si>
  <si>
    <t>Darbai atlikti</t>
  </si>
  <si>
    <t>parengtas projektas, atlikti remonto darbai</t>
  </si>
  <si>
    <t>Panevėžio muzikinis teatras. Vėdinimo ir oro vėsinimo sistema</t>
  </si>
  <si>
    <t>44</t>
  </si>
  <si>
    <t>2021 metais nupirkta paslauga techninio projekto parengimui, projektas turi būti parengtas iki 2022-03</t>
  </si>
  <si>
    <t>Centralizuotos buhalterijos patalpų remontas</t>
  </si>
  <si>
    <t>43</t>
  </si>
  <si>
    <t>Projekto parengimas, remonto darbai</t>
  </si>
  <si>
    <t>Panevėžio m. savivaldybės pastato fasado apšvietimo įrengimas</t>
  </si>
  <si>
    <t>42</t>
  </si>
  <si>
    <t>Panevėžio miesto metrikacijos pastato techninio projekto parengimas ir projekto vykdymo priežiūra</t>
  </si>
  <si>
    <t>41</t>
  </si>
  <si>
    <t>Projektavimo darbai vykdomi, projektas turi būti parengtas iki 2022-03</t>
  </si>
  <si>
    <t>Atlikti projektavimo darbai</t>
  </si>
  <si>
    <t xml:space="preserve">Techninio darbo projekto „Pripučiamo futbolo maniežo įrengimas Beržų g. 37, Panevėžyje“ parengimas ir projekto vykdymo priežiūra </t>
  </si>
  <si>
    <t>40</t>
  </si>
  <si>
    <t>Projektavimo darbų buvo atsisakyta gavus neigiamas Architektų sąjungos išvadas</t>
  </si>
  <si>
    <t xml:space="preserve">Techninio darbo projekto „Pripučiamo futbolo maniežo įrengimas Smėlynės g. 2B, Panevėžyje“ parengimas ir projekto vykdymo priežiūra </t>
  </si>
  <si>
    <t>39</t>
  </si>
  <si>
    <t>Darbai atlikti, maniežo danga atnaujinta</t>
  </si>
  <si>
    <t>Atnaujinta stadiono danga</t>
  </si>
  <si>
    <t>Sporto maniežo Jakšto g. futbolo stadiono dangos atnaujinimas</t>
  </si>
  <si>
    <t>38</t>
  </si>
  <si>
    <t>Atlikti techninio projekto darbai</t>
  </si>
  <si>
    <t>Laisvės a. 20, Panevėžys, riešgaisrinės apsauginės signalizacijos įrengimo techninis projektas, remonto darbai</t>
  </si>
  <si>
    <t>Pastato Laisvės a. 20, Panevėžys, priešgaisrinės apsauginės signalizacijos įrengimas</t>
  </si>
  <si>
    <t>37</t>
  </si>
  <si>
    <t>Gyventojų iniciatyvinių projektų vykdymas persikėlė į 2022 metus</t>
  </si>
  <si>
    <t>Gyventojų iniaciatyvų projektų finansavimas</t>
  </si>
  <si>
    <t>Gyventojų iniciatyvų finansavimas</t>
  </si>
  <si>
    <t>36</t>
  </si>
  <si>
    <t>Techniniai projektai parengti, darbai atlikti 9 mokyklose</t>
  </si>
  <si>
    <t>Techninių projektų parengimas ir remonto darbai</t>
  </si>
  <si>
    <t>Mokyklose (10–15 įstaigų)  priešgaisrinės apsauginės signalizacijos įrengimas (prašo Švietimo sk.)</t>
  </si>
  <si>
    <t>Darbo projektas parengtas, vyksta statybos darbai</t>
  </si>
  <si>
    <t>Nauja statyba praplečiant Pašilių kapines, darbo projekto parengimas</t>
  </si>
  <si>
    <t>Pašilių kapinių statybos ( II etapas) darbo projekto parengimas ir statybos</t>
  </si>
  <si>
    <t>Techninio projekto parengimo paslauga nupirkta, techninis projektas turi būti parengtas iki 2022-08</t>
  </si>
  <si>
    <t>Parengtas Panevėžio miesto bendruomenių rūmų žiūrovinės dalies rekonstrukcijos projektas</t>
  </si>
  <si>
    <t>Panevėžio miesto bendruomenių rūmų žiūrovinės dalies rekonstrukcija (techninis projektas)</t>
  </si>
  <si>
    <t xml:space="preserve">                                            7           16                                                                                                       </t>
  </si>
  <si>
    <t>1.4.50.</t>
  </si>
  <si>
    <t>Savivaldybei priklausančių pastatų ir inžinerinių statinių rekonstravimas, atnaujinimas (modernizavimas)  ir remontas</t>
  </si>
  <si>
    <t>50</t>
  </si>
  <si>
    <t>Parengti gyvūnų kapinių projektą, atlikti rangos darbus</t>
  </si>
  <si>
    <t>1.4.39</t>
  </si>
  <si>
    <t>Projektavimo darbų atlikimas</t>
  </si>
  <si>
    <t>Apdraustas objektas</t>
  </si>
  <si>
    <t>Panevėžio Vilties progimnazijos (Ramygalos g. 16, Panevėžys) pastato ir įrangos draudimas“</t>
  </si>
  <si>
    <t>Draudimo paslaugoms apmokėti (įgyvendinus projektą  „ J. Čerkeso-Besparnio sodybos pastato Ukmergės g. 59A, Panevėžys“)</t>
  </si>
  <si>
    <t>Draudimo paslaugoms apmokėti įgyvendinus projektą „Panevėžio miesto ir Panevėžio rajono turizmo informacinės infrastruktūros plėtra“</t>
  </si>
  <si>
    <t>Apdrausti objektai</t>
  </si>
  <si>
    <t>Draudimo paslaugoms apmokėti (įgyvendinus projektą „Neformaliojo švietimo infrastruktūros tobulinimas“)</t>
  </si>
  <si>
    <t xml:space="preserve">Draudimo paslaugoms apmokėti (įgyvendinus projektą „Komunalinių atliekų rūšiuojamojo surinkimo infrastruktūra“) </t>
  </si>
  <si>
    <t>1.4.29.</t>
  </si>
  <si>
    <t>Draudimo paslaugoms apmokėti (įgyvendinus projektą „Panevėžio miesto dailės galerijos aktualizavimas“)</t>
  </si>
  <si>
    <t>Draudimo paslaugoms apmokėti (įgyvendinus projektą „Moigių namų pastatų komplekso modernizavimas ir pritaikymas visuomenės poreikiams“)</t>
  </si>
  <si>
    <t>Draudimo paslaugoms apmokėti (įgyvendinus projektą „Oro kokybės valdymo plano parengimas ir taršos mažinimo priemonių įgyvendinimas“)</t>
  </si>
  <si>
    <t xml:space="preserve">Elektromobilių įkrovimo prieigų tinklo kūrimas Panevėžio mieste </t>
  </si>
  <si>
    <t>apdrausti 7 objektai</t>
  </si>
  <si>
    <t>Turto, sukurto įgyvendinant projektus, finansuojamus iš ES lėšų, draudimas</t>
  </si>
  <si>
    <t>Pagal poreikį</t>
  </si>
  <si>
    <t>Išimta statybos užbaigimo dokumentų</t>
  </si>
  <si>
    <t>Išimta statybą leidžiančių dokumentų</t>
  </si>
  <si>
    <t>Apdrausti techninės priežiūros vadovai 7 objektuose</t>
  </si>
  <si>
    <t>Apdrausti statybos techniniai prižiūrėtojai</t>
  </si>
  <si>
    <t>1.4.28.</t>
  </si>
  <si>
    <t>Užsakovo funkcijų vykdymas</t>
  </si>
  <si>
    <t>Atsižvelgiant į pateiktus prašymus ir poreikį, buvo skirtos lėšos 54 gedimams pašalinti</t>
  </si>
  <si>
    <t>Likviduota gedimų</t>
  </si>
  <si>
    <t>1.4.27.</t>
  </si>
  <si>
    <t>Gedimų, įvykusių Savivaldybei priklausančiuose statiniuose, likvidavimas, statinių nugriovimas</t>
  </si>
  <si>
    <t>Savivaldybei priklausančius statinius rekonstruoti, atnaujinti (modernizuoti),  remontuoti ir plėtoti</t>
  </si>
  <si>
    <t>Panevėžio miesto savivaldybės teritorijoje mirusių žmonių palaikų vežimo ir laikymo paslaugos</t>
  </si>
  <si>
    <t>1.3.15.</t>
  </si>
  <si>
    <t>Iš viso L:</t>
  </si>
  <si>
    <t>Iš viso SB:</t>
  </si>
  <si>
    <t>Konteinerinių aikštelių remontas</t>
  </si>
  <si>
    <t>Požeminių atliekų surinkimo konteinerių aikštelių su požeminiais konteineriais remontas</t>
  </si>
  <si>
    <t>Nenupirkta paslauga, nes nebuvo nupirkta želdynių inventorizacija</t>
  </si>
  <si>
    <t> Pažeistų medžių pašalinimas bei naujų įveisimas</t>
  </si>
  <si>
    <t>Nevėžio upės pakrančių tvarkymas</t>
  </si>
  <si>
    <t>Skaičiuojama nuo gatvių ir statinių stogų ploto</t>
  </si>
  <si>
    <t xml:space="preserve">Mokestis už lietaus nuotekas </t>
  </si>
  <si>
    <t>Prižiūrėta pagal poreikį</t>
  </si>
  <si>
    <r>
      <t xml:space="preserve"> tūkst.m</t>
    </r>
    <r>
      <rPr>
        <vertAlign val="superscript"/>
        <sz val="10"/>
        <rFont val="Times New Roman"/>
        <family val="1"/>
        <charset val="186"/>
      </rPr>
      <t>2</t>
    </r>
    <r>
      <rPr>
        <sz val="10"/>
        <rFont val="Times New Roman"/>
        <family val="1"/>
      </rPr>
      <t xml:space="preserve">   </t>
    </r>
  </si>
  <si>
    <t xml:space="preserve">Mechanizuotai nušluotos gatvės </t>
  </si>
  <si>
    <t>Gatvių valymo atliekų surinkimas</t>
  </si>
  <si>
    <t>Atliekama vėliavos priežiūra</t>
  </si>
  <si>
    <t>Vėliavos ant Juozo Miltinio dramos teatro metinė priežiūra</t>
  </si>
  <si>
    <t>Suplanuoti darbai atlikti</t>
  </si>
  <si>
    <t>Parengtas Panevėžio m. Šilaičių kapinių vandentiekio trasos rekonstrukcijos projektas ir atlikti statybos darbai</t>
  </si>
  <si>
    <t xml:space="preserve">Panevėžio m. Šilaičių kapinių vandentiekio trasos rekonstrukcijos statybos projekto parengimas ir statybos darbai </t>
  </si>
  <si>
    <t>Įsigijama nauji vazonai kabinami ant apšvietimo ir elektros stulpų</t>
  </si>
  <si>
    <t>Vazonų įsigijimas miesto viešųjų erdvių atnaujinimui</t>
  </si>
  <si>
    <t>Gatvių vertikalus lyginimo projektavimas</t>
  </si>
  <si>
    <t>Ikimokyklinio ugdymo mokyklų saugumo auditas</t>
  </si>
  <si>
    <t>Nemokami viešieji darbai</t>
  </si>
  <si>
    <t>Atliktos nenumatytos 5 paslaugos</t>
  </si>
  <si>
    <t>Atlikti nenumatyti miesto infrastruktūros darbai, paslaugos</t>
  </si>
  <si>
    <t>Miesto infrastruktūros skyriaus nenumatytos išlaidos</t>
  </si>
  <si>
    <t>Pastatomi ir prižiūrimi biotualetai</t>
  </si>
  <si>
    <t>Surenkamos ir išvežamos atliekos konteineriais</t>
  </si>
  <si>
    <r>
      <t>tūkst. m</t>
    </r>
    <r>
      <rPr>
        <vertAlign val="superscript"/>
        <sz val="10"/>
        <rFont val="Times New Roman"/>
        <family val="1"/>
        <charset val="186"/>
      </rPr>
      <t xml:space="preserve">2 </t>
    </r>
    <r>
      <rPr>
        <sz val="10"/>
        <rFont val="Times New Roman"/>
        <family val="1"/>
      </rPr>
      <t xml:space="preserve">  </t>
    </r>
  </si>
  <si>
    <t>Sutvarkomos teritorijos</t>
  </si>
  <si>
    <t>Įrengiama laužaviečių miesto renginių metu</t>
  </si>
  <si>
    <t>Atvežamos, sumontuojamos ir išmontuojamos pakylos scenoms</t>
  </si>
  <si>
    <t>1.3.14.</t>
  </si>
  <si>
    <t>Paruošiamųjų darbų atlikimas ir paslaugų suteikimas miesto renginiams (UAB „Panevėžio gatvės“, AB „Panevėžio specialus autotransportas“)</t>
  </si>
  <si>
    <t xml:space="preserve">Prižiūrima vaikų žaidimo aikštelių        </t>
  </si>
  <si>
    <t>Kitai aikštelei neįvyko VP pirkimai</t>
  </si>
  <si>
    <t xml:space="preserve">Įrengta vaikų žaidimo aikštelių        </t>
  </si>
  <si>
    <t>Vaikų žaidimo aikštelių atnaujinimas, remontas ir priežiūra</t>
  </si>
  <si>
    <t>Pastatyta naujų suoliukų</t>
  </si>
  <si>
    <t>Suremontuota suoliukų</t>
  </si>
  <si>
    <t>Prižiūrimos skulptūros, paminklai</t>
  </si>
  <si>
    <t xml:space="preserve">Prižiūrimos miesto užtvankos </t>
  </si>
  <si>
    <t>Prižiūrima miesto paplūdimių</t>
  </si>
  <si>
    <t xml:space="preserve">Prižiūrima miesto fontanų                                                   </t>
  </si>
  <si>
    <t>Viešųjų erdvių ir poilsio zonų infrastruktūros objektų atnaujinimas, remontas ir priežiūra</t>
  </si>
  <si>
    <t>Kapinių skaitmeninimo informacinės sistemos palaikymas</t>
  </si>
  <si>
    <t>Kapinių kvartalų žymėjimo lentelių pagaminimas ir įrengimas</t>
  </si>
  <si>
    <t>Vykdomas kapinių atnaujinimas ir  priežiūra</t>
  </si>
  <si>
    <t>Kapinių teritorijos atnaujinimas ir priežiūra</t>
  </si>
  <si>
    <t>Miesto viešojo naudojimo teritorijose</t>
  </si>
  <si>
    <t>Teritorijose prie gyvenamųjų  daugiabučių namų</t>
  </si>
  <si>
    <t>Medžių priežiūros paslaugos Panevėžio mieste</t>
  </si>
  <si>
    <t>Miesto želdynų atnaujinimas ir priežiūra</t>
  </si>
  <si>
    <r>
      <t xml:space="preserve"> m</t>
    </r>
    <r>
      <rPr>
        <vertAlign val="superscript"/>
        <sz val="10"/>
        <rFont val="Times New Roman"/>
        <family val="1"/>
        <charset val="186"/>
      </rPr>
      <t>2</t>
    </r>
    <r>
      <rPr>
        <sz val="10"/>
        <rFont val="Times New Roman"/>
        <family val="1"/>
      </rPr>
      <t xml:space="preserve">   </t>
    </r>
  </si>
  <si>
    <t>Sodinamos gėlės ir dekoratyviniai augalai</t>
  </si>
  <si>
    <t>Prižiūrimi ir atnaujinami miesto gėlynai</t>
  </si>
  <si>
    <t>Miesto gėlynų atnaujinimas ir priežiūra</t>
  </si>
  <si>
    <t>Vykdoma vejų ir žolynų (želdinių) priežiūra mieste</t>
  </si>
  <si>
    <t>Miesto vejų ir žolynų atnaujinimas ir priežiūra</t>
  </si>
  <si>
    <t>Priimta iš gyventojų, sugauta  bepriežiūrių ir bešeimininkių gyvūnų ir jiems suteikta laikinoji globa</t>
  </si>
  <si>
    <t>Bepriežiūrių ir bešeimininkių gyvūnų gaudymo, laikinosios globos Panevėžio mieste organizavimas</t>
  </si>
  <si>
    <t>Prižiūrėta pagal poreikį. Poreikis mažesnis, nes remontuojamose gatvėse nebuvo vykdoma priežiūra</t>
  </si>
  <si>
    <t>Prižiūrimos šiukšliadėžės</t>
  </si>
  <si>
    <t>Prižiūrimi viešieji tualetai</t>
  </si>
  <si>
    <t>km</t>
  </si>
  <si>
    <t xml:space="preserve">Valomos teritorijos mechanizuotu būdu (vasaros sezono metu): šluojamos gatvės </t>
  </si>
  <si>
    <t>Valomos teritorijos rankiniu būdu (žiemos sezono metu)</t>
  </si>
  <si>
    <t xml:space="preserve"> 2) žalieji plotai</t>
  </si>
  <si>
    <t>Valomos teritorijos rankiniu būdu (vasaros sezono metu): 1) šaligatviai, laiptai, gatvių važiuojamoji dalis</t>
  </si>
  <si>
    <r>
      <t xml:space="preserve"> 3) šluojami šaligatviai, tūkst. m</t>
    </r>
    <r>
      <rPr>
        <vertAlign val="superscript"/>
        <sz val="10"/>
        <rFont val="Times New Roman"/>
        <family val="1"/>
      </rPr>
      <t>2</t>
    </r>
    <r>
      <rPr>
        <sz val="10"/>
        <rFont val="Times New Roman"/>
        <family val="1"/>
      </rPr>
      <t xml:space="preserve">        </t>
    </r>
  </si>
  <si>
    <t xml:space="preserve"> 2) barstomos gatvės  slidumą mažinančiomis medžiagomis</t>
  </si>
  <si>
    <r>
      <t>tūkst. m</t>
    </r>
    <r>
      <rPr>
        <vertAlign val="superscript"/>
        <sz val="10"/>
        <rFont val="Times New Roman"/>
        <family val="1"/>
        <charset val="186"/>
      </rPr>
      <t>2</t>
    </r>
    <r>
      <rPr>
        <sz val="10"/>
        <rFont val="Times New Roman"/>
        <family val="1"/>
      </rPr>
      <t xml:space="preserve">   </t>
    </r>
  </si>
  <si>
    <t xml:space="preserve">Valomos teritorijos  mechanizuotu būdu (žiemos sezono metu): 1) šluojamos gatvės                     </t>
  </si>
  <si>
    <t>Miesto teritorijų, viešųjų lauko tualetų valymas, priežiūra, šiukšliadėžių priežiūra</t>
  </si>
  <si>
    <t>Miesto viešųjų erdvių atnaujinimas, priežiūra, poilsio ir rekreacinių zonų infrastruktūros sukūrimas</t>
  </si>
  <si>
    <t>Papuoštas miestas ir papuošta eglė</t>
  </si>
  <si>
    <t>Papuošta miesto eglė ir Laisvės aikštė, kartą per metus</t>
  </si>
  <si>
    <t>1.3.6.</t>
  </si>
  <si>
    <t>Miesto puošimas švenčių ir renginių metu</t>
  </si>
  <si>
    <t>Pašilių kapinių įrengimo darbai pradėti, planuojama darbus baigti 2023 m.</t>
  </si>
  <si>
    <t>Pastatytas kolumbariumas</t>
  </si>
  <si>
    <t>Kolumbariumo darbo projekto parengimo ir statybos darbai</t>
  </si>
  <si>
    <t>Palaidota vienišų ir neatpažintų žmonių palaikų</t>
  </si>
  <si>
    <t>Vienišų ir neatpažintų žmonių palaikų laidojimas</t>
  </si>
  <si>
    <t>Plėtoti ir atnaujinti miesto viešųjų erdvių infrastruktūrą</t>
  </si>
  <si>
    <t>Eelektros kabelių  apsaugos įrengimas</t>
  </si>
  <si>
    <t xml:space="preserve">Elektronikos gatvės rekonstrukcijos darbai (elektros tinklo apsauga) </t>
  </si>
  <si>
    <t>Lėšos iškeltos į 2 programą prie bendruomenių rūmų prieigų sutvarkymo</t>
  </si>
  <si>
    <t>Rangos darbai, projekto vykdymo priežiūra, techninė priežiūra, rekonstruotos gatvės, km</t>
  </si>
  <si>
    <t>Panevėžio miesto Kranto gatvės dalies rekonstrukcija</t>
  </si>
  <si>
    <t>Darbus planuojame nupirkti ir pradėti vykdyti 2022 m</t>
  </si>
  <si>
    <t>Parengtas techninis , atlikta projekto vykdymo priežiūra, techninė priežiūra, naujai įrengta gatvė</t>
  </si>
  <si>
    <t>Panevėžio miesto   Smėlynės gatvės dalies (nuo pervažos iki miesto ribos) remonto darbai</t>
  </si>
  <si>
    <t>Atliktas techninis projektas, darbus  planuojama pirkti 2022 m.</t>
  </si>
  <si>
    <t xml:space="preserve">Parengtas techninis , atlikta projekto vykdymo priežiūra, techninė priežiūra, remonto darbai </t>
  </si>
  <si>
    <t>Panevėžio miesto Beržų gatvės dalies (nuo Pilėnų g. iki Ramygalos) remonto darbai</t>
  </si>
  <si>
    <t>Atliktas technins projektas. Darbai šiuo metu nėra perkami ir vykdomi</t>
  </si>
  <si>
    <t>Parengtas techninis , atlikta projekto vykdymo priežiūra, techninė priežiūra, remonto darbai</t>
  </si>
  <si>
    <t>Panevėžio miesto Žvaigždžių remonto darbai</t>
  </si>
  <si>
    <t>Darbai numatomi pradėti ir užbaigti 2022 m</t>
  </si>
  <si>
    <t>Parengtas techninis , atlikta projekto vykdymo priežiūra, techninė priežiūra,remonto darbai.</t>
  </si>
  <si>
    <t>Panevėžio miesto Ramygalos g. šaligatvio remonto arbai</t>
  </si>
  <si>
    <t xml:space="preserve">Darbai nėra užbaigti dėl to, kad užsitęsė archeologiniai kasinėjimai </t>
  </si>
  <si>
    <t xml:space="preserve">Panevėžio miesto centrinės dalies viešųjų erdvių bei gatvių ( Laisvės aikštės prieigų II dalis) sutvarkymo (I etapo) statybos darbai </t>
  </si>
  <si>
    <t>Atliktas techninis projektas. Darbai šiuo metu nėra perkami ir vykdomi</t>
  </si>
  <si>
    <t xml:space="preserve">Parengtas techninis , atlikta projekto vykdymo priežiūra, techninė priežiūra, naujai įrengta gatvė, </t>
  </si>
  <si>
    <t>Rėklių gatvės kapitalinis remontas</t>
  </si>
  <si>
    <t>Atlikta  30% darbų</t>
  </si>
  <si>
    <t>Kazio Naruševičiaus gatvės kapitalinis remontas</t>
  </si>
  <si>
    <t>Darbai numatomi pradėti 2022 m</t>
  </si>
  <si>
    <t>Bendrijų gatvės kapitalinis remontas</t>
  </si>
  <si>
    <t>Gatvės įrengimo darbai yra baigti.</t>
  </si>
  <si>
    <t xml:space="preserve">VB (VIP)     </t>
  </si>
  <si>
    <t>Panevėžio miesto Kėdainių gatvės (unikalus Nr. 4400-5048-6636) rekonstrukcijos darbai</t>
  </si>
  <si>
    <t xml:space="preserve">  SB</t>
  </si>
  <si>
    <t>VKI</t>
  </si>
  <si>
    <t xml:space="preserve">VB (VIP)    </t>
  </si>
  <si>
    <t>Panevėžio miesto Jurginų gatvės (dabar  Šiaurinės g.) dalies naujos statybos projektavimas, projekto ekspertizė ir rekontravimo darbai</t>
  </si>
  <si>
    <t>Miesto infrastruktūros objektų remontas, rekonstrukcija, priežiūra</t>
  </si>
  <si>
    <t>Projektas baigiamas rengti, bus užbaigtas 2022  I ketv.</t>
  </si>
  <si>
    <t>Projekto „Automobilių stovėjimo aikštelės įrengimas Trumpoji g. 1, Panevėžyje“ parengimas</t>
  </si>
  <si>
    <t>Žvyro dangos kelių laistymas druskos tirpalu</t>
  </si>
  <si>
    <t>Palaistytos visos suplanuotos žvyro gatvės ir papildomai buvo laistomos dar atsižvelgiant į gyventojų prašymus</t>
  </si>
  <si>
    <t xml:space="preserve">Žvyruotų gatvių, kuriose sumažintas dulkėtumas, ilgis </t>
  </si>
  <si>
    <t>Žvyruotų gatvių dulkėtumo mažinimas</t>
  </si>
  <si>
    <t>Rekonstrukcijos darbai</t>
  </si>
  <si>
    <t xml:space="preserve">Naujos autobusų stoties įrengimas </t>
  </si>
  <si>
    <t>Projektas parengtas, rekonstrukcijos darbai baigti</t>
  </si>
  <si>
    <t xml:space="preserve">Parengtas Panevėžio miesto Kėdainių gatvės rekonstravimo techninis darbo projektas </t>
  </si>
  <si>
    <t>Kėdainių g. rekonstravimo techninio projekto parengimas</t>
  </si>
  <si>
    <t>Atlikti 4 techniniai projektai,  ekspertizės</t>
  </si>
  <si>
    <t>Parengta projektų</t>
  </si>
  <si>
    <t>Projektavimo paslaugos</t>
  </si>
  <si>
    <t>Atlikta pagal poreikį</t>
  </si>
  <si>
    <t>Atliekami kadastriniai matavimai, teisinė registracija</t>
  </si>
  <si>
    <t>Kadastrinių matavimų atlikimas, teisinė registracija</t>
  </si>
  <si>
    <t>Pabaigtos išasfaltuoti 6 automobilių aikštelių dangos, kurios buvo pradėtos 2020 m.</t>
  </si>
  <si>
    <r>
      <t>m</t>
    </r>
    <r>
      <rPr>
        <vertAlign val="superscript"/>
        <sz val="10"/>
        <rFont val="Times New Roman"/>
        <family val="1"/>
      </rPr>
      <t>2</t>
    </r>
    <r>
      <rPr>
        <sz val="10"/>
        <rFont val="Times New Roman"/>
        <family val="1"/>
      </rPr>
      <t xml:space="preserve"> </t>
    </r>
  </si>
  <si>
    <t>Vykdomi infrastruktūros objektų naujos statybos, rekonstravimo, kapitalinio, paprastojo remonto darbai, dalyvaujant fiziniams ir (ar) juridiniams asmenims</t>
  </si>
  <si>
    <t>Panevėžio miesto infrastruktūros objektų naujos statybos, rekonstravimo, kapitalinio, paprastojo remonto darbai, dalyvaujant fiziniams ir (ar) juridiniams asmenims</t>
  </si>
  <si>
    <t>Rangovas neatliko suplanuotų darbų</t>
  </si>
  <si>
    <r>
      <t>m</t>
    </r>
    <r>
      <rPr>
        <vertAlign val="superscript"/>
        <sz val="10"/>
        <rFont val="Times New Roman"/>
        <family val="1"/>
        <charset val="186"/>
      </rPr>
      <t>2</t>
    </r>
    <r>
      <rPr>
        <sz val="10"/>
        <rFont val="Times New Roman"/>
        <family val="1"/>
      </rPr>
      <t xml:space="preserve"> </t>
    </r>
  </si>
  <si>
    <t>Remontuojami daugiabučių namų teritorijose esantys vietiniai keliai (įvažos), šaligatviai</t>
  </si>
  <si>
    <t>Daugiabučių namų teritorijose esančių vietinių kelių (įvažų), šaligatvių įrengimas, remontas</t>
  </si>
  <si>
    <t>Projektas parengtas vykdomi viešieji darbų pirkimai</t>
  </si>
  <si>
    <t>Parengtas Smėlynės g. dalies kapitalinio remonto techninis darbo projektas ir atlikta projekto ekspertizė</t>
  </si>
  <si>
    <t xml:space="preserve">Panevėžio miesto Smėlynės gatvės dalies (nuo geležinkelio pervažos iki miesto ribos) kapitalinio remonto techninio darbo projekto parengimas ir projekto ekspertizė
</t>
  </si>
  <si>
    <t>Dėl oro sąlygų nesuspėta pabaigti gatvių asfaltavimo darbų, kiek buvo suplanuota</t>
  </si>
  <si>
    <t>Vykdomi gatvių asfaltbetonio dangos paprastojo remonto darbai</t>
  </si>
  <si>
    <t>Panevėžio miesto gatvių asfaltbetonio dangos paprastojo remonto darbai</t>
  </si>
  <si>
    <t>Vykdoma visų suplanuotų vietinių kelių (gatvių) dangų, šaligatvių, pėsčiųjų ir dviračių takų, aikščių priežiūra</t>
  </si>
  <si>
    <r>
      <t>tūkst.m</t>
    </r>
    <r>
      <rPr>
        <vertAlign val="superscript"/>
        <sz val="10"/>
        <rFont val="Times New Roman"/>
        <family val="1"/>
      </rPr>
      <t>2</t>
    </r>
  </si>
  <si>
    <t>Vykdomas vietinių kelių (gatvių) dangų, šaligatvių, pėsčiųjų ir dviračių takų, aikščių įrengimas, remontas ir priežiūra</t>
  </si>
  <si>
    <t>Gatvių, vietinių kelių dangų, šaligatvių, pėsčiųjų ir dviračių takų, aikščių įrengimas, remontas ir priežiūra</t>
  </si>
  <si>
    <t>14 (13 tiltų ir 1 viadukas)</t>
  </si>
  <si>
    <t>Remontuojami tiltai, viadukai ir vykdoma jų priežiūra</t>
  </si>
  <si>
    <t>Tiltų ir viaduko remontas ir priežiūra</t>
  </si>
  <si>
    <t>Vykdoma visų suplanuotų gatvių priežiūra</t>
  </si>
  <si>
    <t>Remontuojamos gatvės su žvyro, betono danga, gruntiniai keliai ir vykdoma jų priežiūra</t>
  </si>
  <si>
    <t>Žvyruotų gatvių dangos remontas ir priežiūra</t>
  </si>
  <si>
    <t>2021 m. šulinių liukų aukščiai buvo reguliuojami, liukai keičiami  iš abonentų surinktų lėšų (UAB Panevėžio gatvės), Savivaldybės lėšos nebuvo naudojamos</t>
  </si>
  <si>
    <t>Reguliuojami šulinių liukų aukščiai, keičiami liukai vykdant kelių asfalto dangos remonto darbus</t>
  </si>
  <si>
    <t>Vykdoma visų suplanuotų šaligatvių, dviračių takų priežiūra</t>
  </si>
  <si>
    <r>
      <t>m</t>
    </r>
    <r>
      <rPr>
        <vertAlign val="superscript"/>
        <sz val="10"/>
        <rFont val="Times New Roman"/>
        <family val="1"/>
      </rPr>
      <t>2</t>
    </r>
  </si>
  <si>
    <t>Remontuojami šaligatviai, dviračių takai ir vykdoma jų priežiūra</t>
  </si>
  <si>
    <t>Remontuojamos gatvės su asfalto danga, kelkraščiai ir vykdoma jų priežiūra</t>
  </si>
  <si>
    <t>Gatvių asfalto dangos, šaligatvių, kelkraščių, lietaus kanalizacijos remontas ir priežiūra</t>
  </si>
  <si>
    <t xml:space="preserve">Miesto susisiekimo infrastruktūros objektų įrengimas, rekonstrukcija, remontas ir priežiūra </t>
  </si>
  <si>
    <t>Rinkliava atliekama visose numatytose vietose, baigus rekonstruoti miesto centrines gatves rinkliavų vietų padaugės</t>
  </si>
  <si>
    <t>Renkama rinkliava (parkomatai)</t>
  </si>
  <si>
    <t>Rinkliavos už transporto stovėjimą gatvėse ir aikštėse organizavimas</t>
  </si>
  <si>
    <t>90,3</t>
  </si>
  <si>
    <t>102</t>
  </si>
  <si>
    <t xml:space="preserve">Dviračių takų ilgis </t>
  </si>
  <si>
    <t>Duomenys patikslinti po kadastrinių matavimų atlikimo</t>
  </si>
  <si>
    <t>183,8</t>
  </si>
  <si>
    <t>229,1</t>
  </si>
  <si>
    <t xml:space="preserve">Kelių su patobulinta danga ilgis </t>
  </si>
  <si>
    <t>Plėtoti ir modernizuoti miesto susisiekimo infrastruktūrą</t>
  </si>
  <si>
    <t>Vaizdo kameromis transliuojamojo vaizdo stebėjimo paslaugos</t>
  </si>
  <si>
    <t>Nupirkta nauja kamerų priežiūros paslauga</t>
  </si>
  <si>
    <t>Vaizdo kameros</t>
  </si>
  <si>
    <t>Vaizdo stebėjimo sistemos duomenų perdavimo paslaugos</t>
  </si>
  <si>
    <t>1.1.14.</t>
  </si>
  <si>
    <t>Vaizdo kamerų, kitų techninių priemonių naudojimas viešųjų vietų stebėjimui</t>
  </si>
  <si>
    <t>Parengtas darnios energetikos veiksmų planas</t>
  </si>
  <si>
    <t>Parengtas planas</t>
  </si>
  <si>
    <t xml:space="preserve">Atsinaujinančių išteklių energijos naudojimo plėtros ir darnios energetikos veiksmų plano parengimas </t>
  </si>
  <si>
    <t>Daugiau nebuvo atnaujinta, nes lėšos buvo perkeltos senųjų postų remontui</t>
  </si>
  <si>
    <t>Techninio darbo projekto parengimas, remonto darbai</t>
  </si>
  <si>
    <t>Šviesoforų postų įrengimas ar rekonstrukcija</t>
  </si>
  <si>
    <t>Įrengiamos 5 stotelės, sutarties terminas persikelia į 2022 m.</t>
  </si>
  <si>
    <t>Elektromobilių įkrovimo stotelių skaičius (vnt.)</t>
  </si>
  <si>
    <t xml:space="preserve">Elektromobilių įkrovimo prieigų tinklo kūrimas </t>
  </si>
  <si>
    <t>Nauji abonentai prijungiami pagal poreikį</t>
  </si>
  <si>
    <t>Naujų abonentų prijungimas</t>
  </si>
  <si>
    <t>Naujos elektros abonentų (beapskaitinio prijungimo) išlaidos</t>
  </si>
  <si>
    <t>Įsigyta programinė įranga ir jos palaikymas</t>
  </si>
  <si>
    <t>Programinės įrangos ir (ar) jos palaikymo įsigyjimas</t>
  </si>
  <si>
    <t>Nebuvo suplanuotos lėšos</t>
  </si>
  <si>
    <t>Įdiegtos pėsčiųjų perėjų saugumo priemonės</t>
  </si>
  <si>
    <t xml:space="preserve"> vnt. </t>
  </si>
  <si>
    <t>Įrengtų perėjų skaičius</t>
  </si>
  <si>
    <t xml:space="preserve">Šviesoforinės signalizacijos ir kitų eismo saugumo įrenginių įrengimas, pėsčiųjų perėjų rekonstravimas, perėjų apšvietimo gerinimas </t>
  </si>
  <si>
    <t>Šviesoforų posto Klaipėdos-F.Vaitkaus gatvių sankryžoje, Panevėžio mieste, techninio darbo projekto parengimas, remonto darbai ir projekto vykdymo priežiūra</t>
  </si>
  <si>
    <t>Ženklinimas vyksta pagal poreikį</t>
  </si>
  <si>
    <r>
      <t>m</t>
    </r>
    <r>
      <rPr>
        <vertAlign val="superscript"/>
        <sz val="10"/>
        <rFont val="Times New Roman"/>
        <family val="1"/>
        <charset val="186"/>
      </rPr>
      <t>2</t>
    </r>
  </si>
  <si>
    <t>Ženklinama gatvių</t>
  </si>
  <si>
    <t>Miesto gatvių horizontalusis ženklinimas</t>
  </si>
  <si>
    <t>Įrengiami ir demontuojami laikini kelio ženklai ir informacinės nuorodos</t>
  </si>
  <si>
    <t>Ženklai inventorizuoti</t>
  </si>
  <si>
    <t xml:space="preserve">Eksploatuojama kelio ženklų                </t>
  </si>
  <si>
    <t>Kelio ženklų, užtvarų ir kitų eismo saugumo gerinimo priemonių įrengimas ir priežiūra</t>
  </si>
  <si>
    <t>Eksplotuojama pagal faktą</t>
  </si>
  <si>
    <t xml:space="preserve">Eksploatuojama šviesoforinės signalizacijos postų      </t>
  </si>
  <si>
    <t>1.1.13.</t>
  </si>
  <si>
    <t>Viešosios  apšvietimo įrangos ir šviesoforinės signalizacijos įrenginių remontas ir priežiūra</t>
  </si>
  <si>
    <t>Įrengta naujų pėsčiųjų takų apšvietimo tinklų, suremontuoti esami tinklai, didinant jų vertę</t>
  </si>
  <si>
    <t>0,95 km</t>
  </si>
  <si>
    <t>Parengti gatvių ir vidaus kelių apšvietimo remonto projektai, atlikti rangos darbai</t>
  </si>
  <si>
    <t>Miesto gatvių ir vidaus  kelių apšvietimo tinklų remonto projektavimo ir rangos darbai</t>
  </si>
  <si>
    <t>Padidėjimas dėl naujai įrengtų apšvietimo tinklų</t>
  </si>
  <si>
    <t>GWh  per metus</t>
  </si>
  <si>
    <t>Suvartota elektros energijos</t>
  </si>
  <si>
    <t>Elektros energijos sunaudojimas miesto gatvėms ir viešosioms erdvėms apšviesti</t>
  </si>
  <si>
    <t>Eksploatuojama pagal poreikį, faktinis padidėjimas yra dėl naujai įrengto apšvietimo tinklo gatvėse ir parkuose</t>
  </si>
  <si>
    <t>8564/</t>
  </si>
  <si>
    <t>8500/148</t>
  </si>
  <si>
    <t xml:space="preserve">tūkst. vnt. (vnt.)       </t>
  </si>
  <si>
    <t xml:space="preserve">Eksploatuojama šviestuvų – tūkst. vnt., valdymo skydų – vnt., apšvietimo tinklo operatyvinė priežiūra        </t>
  </si>
  <si>
    <t>Miesto gatvių ir viešųjų erdvių apšvietimo tinklų eksploatavimas  ir remontas</t>
  </si>
  <si>
    <t>Inžinerinės infrastruktūros įrengimas, modernizavimas ir priežiūra</t>
  </si>
  <si>
    <t>mln.kv. m</t>
  </si>
  <si>
    <t xml:space="preserve">Apšviestų teritorijų plotas </t>
  </si>
  <si>
    <t>Plėtoti ir modernizuoti miesto inžinerinę infrastruktūrą</t>
  </si>
  <si>
    <t xml:space="preserve">Atnaujintų ir naujai įrengtų kelių ir gatvių ilgis </t>
  </si>
  <si>
    <t>Gerinti miesto infrastruktūrą</t>
  </si>
  <si>
    <t>10 Savivaldybės administracijos MIESTO INFRASTRUKTŪROS OBJEKTŲ PLĖTROS, MODERNIZAVIMO, PRIEŽIŪROS  programa</t>
  </si>
  <si>
    <t>Strateginis tikslas 02 Kokybiškų gyvenimo sąlygų ir aukštos socialinės gerovės kūrimas                                                                                                                                                                                                                                                     Strateginis tikslas 03 Darni miesto teritorijų ir infrastruktūros plėtra</t>
  </si>
  <si>
    <t>Planuotos reikšmės</t>
  </si>
  <si>
    <t xml:space="preserve">Vertinimo kriterijus  
  </t>
  </si>
  <si>
    <t>Asignavimų valdytojo kodas</t>
  </si>
  <si>
    <t xml:space="preserve">PANEVĖŽIO MIESTO SAVIVALDYBĖS  ADMINISTRACIJOS 2021 METŲ  VEIKLOS PLANO ĮGYVENDINIMO ATASKAITA                                                                                                                                                                                                                    MIESTO INFRASTRUKTŪROS OBJEKTŲ PLĖTROS,  MODERNIZAVIMO, PRIEŽIŪROS PROGRAMA (NR. 10)                      </t>
  </si>
  <si>
    <t xml:space="preserve">Dalinai finansuota 11 meno mėgėjų kolektyvų: 7 choreografijos, 2 vokalinės muzikos kolektyvai, 2 folkloro ansambliai. Du mėgėjų meno kolektyvai nepateikė paraiškų dėl mėgėjų meno kolektyvų dalinio finansavimo.  Už skirtas lėšas kolektyvai įsigijo tautinio kostiumo dalis (juostas, vyr. liemenes ir kt.), dalį jų panaudojo kolektyvo veiklai (naujo šokio sukūrimui ir pastatymui, patalpų nuomai repeticijoms, transporto nuomai koncertinėms išvykoms ir kt.). </t>
  </si>
  <si>
    <t>Finansuotų meno kolektyvų skaičius</t>
  </si>
  <si>
    <t>1.5.6</t>
  </si>
  <si>
    <t>Sudaryti sąlygas mėgėjų meno  kolektyvams pasirengti dalyvauti Dainų šventėje</t>
  </si>
  <si>
    <t xml:space="preserve">Paremtų projektų skaičius </t>
  </si>
  <si>
    <t>1.5.3</t>
  </si>
  <si>
    <t>Remti naujoviškas sociakultūrines iniciatyvas, susijusias su miesto mikrorajonų gyventojų įtraukimu į kultūros kūrimą ir sklaidą</t>
  </si>
  <si>
    <t>1.5.2.</t>
  </si>
  <si>
    <t>Remti kūrybiškumo ugdymo mieste projektus</t>
  </si>
  <si>
    <t>Sudaryti sąlygas miesto gyventojams, ypač jaunimui, dalyvauti kultūros ir meno veikloje, ugdyti jų kūrybiškumą  ir meninę raišką</t>
  </si>
  <si>
    <t>Savivaldybės administracijos direktoriaus įsakymu buvo patvirtintas kultūros ir meno projektų sąrašas (21 projektas), kuriems numatytas kofinansavimas iš Savivaldybės biudžeto, gavus Kultūros tarybos kultūros rėmimo ar kitų valstybės fondų finansavimą. 2021 m. iš 21 projekto, kofinansuoti 11 projektų, nes tik jiems buvo skirtas finansavimas iš Lietuvos kultūros tarybos.</t>
  </si>
  <si>
    <t>Bendrai finansuotų projektų skaičius</t>
  </si>
  <si>
    <t>Kofinansuoti kultūros ir meno projektus</t>
  </si>
  <si>
    <t>Finansuoti tik 2 renginiai, nes dėl COVID-19 pandenijos buvo apribojamos kultūrinės veiklos.</t>
  </si>
  <si>
    <t>Finansuotų įvairių renginių skaičius</t>
  </si>
  <si>
    <t>2,18</t>
  </si>
  <si>
    <t>Finansuoti įvairius renginius</t>
  </si>
  <si>
    <t>Remti kultūros ir meno projektus</t>
  </si>
  <si>
    <t xml:space="preserve">Dalinai finansuotas 31 kultūros ir meno projektas. Iš jų dėl COVID-19 situacijos Lietuvoje ir negavus finansavimo iš kitų finansavimo fondų, nebuvo galimybės įgyvendinti 2 finansuotų projektų. Šių projektų įgyvendinimui skirtos lėšos grąžintos į Savivaldybės biudžetą (1403,4 Eur). Savivaldybės skirtos lėšos dalinai finansuoti kultūros ir meno projektams sudaro 31,4  proc..  </t>
  </si>
  <si>
    <t>Paremtų kultūros ir meno projektų skaičius</t>
  </si>
  <si>
    <t>52,7</t>
  </si>
  <si>
    <t>Remti tradicinius ir unikalius miesto kultūros renginius</t>
  </si>
  <si>
    <t>Didinti kultūros ir meno indėlį į miesto gyvybingumą</t>
  </si>
  <si>
    <t>Įteiktos premijos: stiklo menininkui R. Kriukui,  fotomenininkams S. Povilaičiui ir S. Saladūnui.</t>
  </si>
  <si>
    <t>Įsteigtų kultūros ir meno premijų nominacijų skaičius</t>
  </si>
  <si>
    <t>Įsteigti kasmetines Panevėžio miesto kultūros ir meno premijas</t>
  </si>
  <si>
    <t>Vykdyta kultūros ir meno įstaigų veiklos reklama ant reklaminių stulpų.</t>
  </si>
  <si>
    <t>Įgyvendintų rinkodaros priemonių skaičius</t>
  </si>
  <si>
    <t xml:space="preserve">Įgyvendinti renginių rinkodaros priemones </t>
  </si>
  <si>
    <t>Modernizuotų bibliotekų skaičius</t>
  </si>
  <si>
    <t>Sudaryti infrastruktūrines sąlygas miesto viešųjų bibliotekų paslaugų plėtrai ir kaitai</t>
  </si>
  <si>
    <t>Užtikrinti, kad kultūra Panevėžyje būtų aukštos šiuolaikiškos kokybės ir išsiskirtų iš kitų miestų</t>
  </si>
  <si>
    <t xml:space="preserve">2021 m. buvo pateikta 24 paraiškos dėl kultūros ir meno stipendijos skyrimo. 11 menininkų buvo skirtos Kultūros ir meno stipendijos. Paremti 2 dailės, 2 fotografijos, 2 teatro, vienas literatūros meno, 1 muzikos, 3 tarpdistiplininio meno kūrybiniai projektai. </t>
  </si>
  <si>
    <t>Stipendiją gavusių menininkų skaičius per metus</t>
  </si>
  <si>
    <t>Skirti stipendijas menininkams</t>
  </si>
  <si>
    <t>Sudaryti tinkamas sąlygas profesionaliojo meno kūrybai, įkurti ir vystyti kūrybinių industrijų sektorių mieste</t>
  </si>
  <si>
    <t>Paversti Panevėžio miestą kultūros traukos centru</t>
  </si>
  <si>
    <t>11 Kultūros ir meno programa</t>
  </si>
  <si>
    <t>PANEVĖŽIO MIESTO SAVIVALDYBĖS  ADMINISTRACIJOS 2021 METŲ  VEIKLOS PLANO  ĮGYVENDINIMO ATASKAITA                                                                                                                                                                            KULTŪROS IR MENO PROGRAMA (NR. 11)</t>
  </si>
  <si>
    <r>
      <t>Savivaldybės biudžeto lėšos (</t>
    </r>
    <r>
      <rPr>
        <b/>
        <sz val="10"/>
        <rFont val="Times New Roman"/>
        <family val="1"/>
        <charset val="186"/>
      </rPr>
      <t>SB)</t>
    </r>
  </si>
  <si>
    <t>Skaičius</t>
  </si>
  <si>
    <t>Paramą gavusių žaidimų komandų skaičius ir rezultatai</t>
  </si>
  <si>
    <t xml:space="preserve">10  </t>
  </si>
  <si>
    <t>1.3.2.</t>
  </si>
  <si>
    <t>Remti žaidimų sporto šakų komandas, reprezentuojančias miestą</t>
  </si>
  <si>
    <t>Pasaulio ir Europos čempionatuose dalyvavusių sportininkų skaičius ir užimta vieta (1–3)</t>
  </si>
  <si>
    <t>Finansuoti olimpinio rezervo sportininkų rengimą</t>
  </si>
  <si>
    <t>Remti aukšto meistriškumo sportinę veiklą</t>
  </si>
  <si>
    <t>Sporto renginiai</t>
  </si>
  <si>
    <t>Organizuoti kūno kultūros ir sporto renginius. Dalyvauti sporto renginiuose, varžybose</t>
  </si>
  <si>
    <t xml:space="preserve">Įvykdytos suplanuotos tarptautinės varžybos bendradarbiaujant su Lietuvos galiūnų federacija, Lietuvos graplingo federacija, Lietuvos dviračių federacija. Bendradarbiaujant su Lietuvos muaythai federacija, įvykdytas Lietuvos muaythai čempionatas, su Lietuvos virvės traukimo federacija, įvykdytos virvės traukimo čempionato 3 etapo varžybos. Įvykdytos krepšinio 3x3 čempionato finalinės varžybos bendradarbiaujant su VšĮ „Mažų miestelių krepšinio lyga“, įvykdytos Karaliaus Mindaugo taurės finalinio etapo krepšinio varžybos, bendradarbiaujant su Lietuvos krepšinio federacija, įvykdytas Lietuvos regbio ,,Žvaigždžių diena“ sporto renginys, bendradarbiaujant su Lietuvos regbio federacija. Organizuotos UCI dviračių treko Čempionų lygos varžybos. Dėl Lietuvoje Koronaviruso (COVID-19) valdymo priemonių vykdymo, neįvyko suplanuotos kartu organizuoti varžybos su Lietuvos badmintono federacija. Dėl tos pačios priežasties neįvyko Lietuvos mokyklų žaidynės. </t>
  </si>
  <si>
    <t>Dalyvauti, organizuoti fizinio aktyvumo veiklas, sporto renginius ir varžybas</t>
  </si>
  <si>
    <t>Plėtoti judėjimo „Sportas visiems“  veiklą</t>
  </si>
  <si>
    <t>Sutartys</t>
  </si>
  <si>
    <t>10                      8</t>
  </si>
  <si>
    <t>Rengti ir vykdyti viešosios ir privačios partnerystės sutartis kūno kultūros ir sporto veikloms skatinti Panevėžio mieste</t>
  </si>
  <si>
    <t>Finansuojami tarptautiniai renginiai</t>
  </si>
  <si>
    <t>Renginiai, veiklos</t>
  </si>
  <si>
    <t>Finansuoti nevyriausybinių organizacijų programas ir  renginius</t>
  </si>
  <si>
    <t>Sporto skyrius toliau įgyvendina ir 2021 m. organizavo Panevėžio miesto savivaldybės sporto organizacijų projektų įgyvendinimo trimetės (2020–2022 m.) programos (toliau – Trimetė programa) bei Panevėžio miesto savivaldybės sporto renginių projektų (toliau – Sporto renginių projektų) finansavimo konkursus.
2021 m. trimetės programos finansavimui buvo skirta iš viso 713 500,00 Eur finansuoti 27 sporto organizacijų, ugdančių aukšto meistriškumo sportininkus, projektus. Įgyvendindami trimetę programą aukšto meistriškumo sportininkai ir reprezentacinės miesto komandos garsina Panevėžio miestą ir šalį Europoje bei pasaulyje.  
Sporto renginių finansavimo konkursui 2021 m. buvo pateikta 19 finansuotina paraiška, pareiškėjams paskirstyta 36 000,00 Eur. Buvo finansuoti tarptautiniai, tradiciniai ar sporto renginiai skirti Panevėžio miesto atmintinoms datoms paminėti ir/arba jubiliejiniai renginiai, skirti įžymių panevėžiečių atminimui.  Dėl COVID-19 pandeminės situacijos pasaulyje, ekstremalios situacijos ir (arba) karantino metu įvestų ribojimų ne visi projektai galėjo būti įgyvendinti.</t>
  </si>
  <si>
    <t>Finansuoti  nevyriausybinių kūno kultūros ir sporto organizacijų rengiamų tradicinių ir naujų kūno kultūros ir sporto renginių, veiklų projektus, programas</t>
  </si>
  <si>
    <t>Projektai</t>
  </si>
  <si>
    <t>Projektų skaičius</t>
  </si>
  <si>
    <t>Skirti finansavimą neįgaliųjų sporto klubų projektams (programoms)</t>
  </si>
  <si>
    <t>Remti neįgaliųjų sporto  klubų programas</t>
  </si>
  <si>
    <t>Laimėta prizinių vietų</t>
  </si>
  <si>
    <t>Olimpinių sporto šakų Panevėžio miesto reprezentacinių žaidimų sporto komandų iškovotos prizinės vietos Lietuvos taurės, Lietuvos aukščiausios lygos ir Europos lygos varžybose</t>
  </si>
  <si>
    <t>Sportininkai</t>
  </si>
  <si>
    <t xml:space="preserve">Pasaulio ir Europos pirmenybėse dalyvavusių miesto sportininkų  skaičius </t>
  </si>
  <si>
    <t xml:space="preserve">Dalyvauti miesto sportininkams pasaulio ir Europos pirmenybėse, laimėti prizines vietas olimpinėse žaidynėse, pasaulio ir Europos čempionatuose </t>
  </si>
  <si>
    <t xml:space="preserve">Panevėžio miesto savivaldybės administracija 2021 m. premijas skyrė 59 600,00 Eur  reprezentacinėms miesto komandoms, žaidžiančioms Lietuvos aukščiausiose lygose ir Panevėžio miestą garsinantiems aukšto meistriškumo sportininkams bei jų treneriams. 2021 m. Panevėžio miesto reprezentacinei sportinių žaidimų komandoms krepšinio klubui „Lietkabelis“ ir Panevėžio futbolo komandai ,,Panevėžys“, sportininkui Danui Rapšiui, jo trenerei Inai Paipelienei, sportininkėms Simonai Krupeckaitei ir Miglei Marozaitei bei jų treneriui Dmitrijui Leopoldui (Dmitrii Leopold). </t>
  </si>
  <si>
    <t>Rinktinių nariai</t>
  </si>
  <si>
    <t>Parengti sportininkus olimpinei ir nacionalinei rinktinei, skirti premijas</t>
  </si>
  <si>
    <t>Skirti premijas aukšto meistriškumo sportininkams ir jų treneriams už sporto laimėjimus</t>
  </si>
  <si>
    <t>Sporto varžybos</t>
  </si>
  <si>
    <t>Finansuoti miesto sporto bazėse organizuojamas įvairių sporto šakų varžybas</t>
  </si>
  <si>
    <t>Sportuojantys asmenys</t>
  </si>
  <si>
    <t>Finansuoti nevyriausybinėse kūno kultūros ir sporto organizacijose sportuojančius asmenis</t>
  </si>
  <si>
    <t xml:space="preserve">2021 m. Futbolo akademijoje tarifikuotos 26 grupės, kuriose ugdoma 420 jaunųjų futbolininkų nuo 6 iki 19 metų, iš jų 22 rinktinių nariai. Visi ugdytiniai registruoti Lietuvos futbolo federacijos (toliau – LFF) „Comet“ elektroninėje sistemoje. Futbolo akademijoje įdiegta Belgijos „Anderlecht“ futbolo klubo jaunimo ugdymo programa, kuri toliau tobulinama. Prosocertada platformoje fiksuojamos treniruotės, varžybos, lankomumas, analizuojamos rungtynės ir žaidėjai. 2021 m. Futbolo akademija organizavo Samsung Galaxy Watch Active LVL 5x5, 8x8 pirmenybes, buvo surengta Olimpinė diena su Panevėžio „Vilties“ progimnazija, kurioje dalyvavo virš 700 vaikų. Surengti sporto renginiai: Mažojo futbolo turnyras FA „Panevėžys‘ taurei laimėti“ 2014 m. g., Mažojo futbolo turnyras FA „Panevėžys‘ taurei laimėti“ 2015 m., Mažojo futbolo „Kalėdinis“ futbolo turnyras 2021 m. kuriuose dalyvavo daugiau nei 300 dalyvių. Dėl COVID-19 pandeminės situacijos, ekstremalios situacijos ir (arba) karantino metu įvestų ribojimų galimi nukrypimai nuo rodiklių. </t>
  </si>
  <si>
    <t>420/26</t>
  </si>
  <si>
    <t>Sportuojančiųjų – 434, komandų – 27</t>
  </si>
  <si>
    <t>Sportuojantys asmenys, komandos</t>
  </si>
  <si>
    <t>Finansuoti futbolo vystymo programą</t>
  </si>
  <si>
    <t>Finansuoti Savivaldybei pavaldžias sporto įstaigas, futbolo vystymo programą</t>
  </si>
  <si>
    <t xml:space="preserve">Sportui tenkanti lėšų dalis nuo bendros finansavimo dalies </t>
  </si>
  <si>
    <t>Plėtoti ir propaguoti kūno kultūrą ir sportą</t>
  </si>
  <si>
    <t xml:space="preserve">Sudaryti sąlygas kūno kultūros ir sporto veikloms plėtoti           </t>
  </si>
  <si>
    <t xml:space="preserve"> 12 SPORTO PROGRAMA </t>
  </si>
  <si>
    <t xml:space="preserve">SPORTO PROGRAMA (NR. 12) </t>
  </si>
  <si>
    <t xml:space="preserve">PANEVĖŽIO MIESTO SAVIVALDYBĖS  ADMINISTRACIJOS 2021 METŲ  VEIKLOS PLANO  ĮGYVENDINIMO ATASKAITA   </t>
  </si>
  <si>
    <t>MK Rez.</t>
  </si>
  <si>
    <t>Valstybės kapitalo investicijos (VKI)</t>
  </si>
  <si>
    <t>*Neįvertintas 01.04 uždavinys</t>
  </si>
  <si>
    <t xml:space="preserve">*Iš viso  programai: </t>
  </si>
  <si>
    <t>Pirmokų skaičius</t>
  </si>
  <si>
    <t>2.2.13</t>
  </si>
  <si>
    <t>Mokyklų aprūpinimas priemonėmis, skirtoms šventėms organizuoti</t>
  </si>
  <si>
    <t>Motyvuotų ir gabių mokinių papildomas mokymas</t>
  </si>
  <si>
    <t>Mokinių skaičius</t>
  </si>
  <si>
    <t>Projektų „Motyvuotų ir gabių mokinių papildomas mokymas“ finansavimas</t>
  </si>
  <si>
    <t>Dėl Covid-19 situacijos, projektas nebuvo organizuotas</t>
  </si>
  <si>
    <t>Mokinių, dalyvaujančių tarptautinių mainų skatinimo projektuose, skaičius</t>
  </si>
  <si>
    <t>Mokinių tarptautinių mainų skatinimo projektų finansavimas</t>
  </si>
  <si>
    <t>Apdraustos 28 ikimokyklinio ugdymo įstaigos ir 9 bendrojo lavinimo mokyklos.</t>
  </si>
  <si>
    <t>Apdraustų mokyklų skaičius</t>
  </si>
  <si>
    <t>Švietimo įstaigų turto draudimui ir priežiūrai</t>
  </si>
  <si>
    <t>Pilnai patenkintas finansinę paramą gauti pateikusiųjų prašymus poreikis.</t>
  </si>
  <si>
    <t>skaičius</t>
  </si>
  <si>
    <t>Finansinę paramą gavusių pedagogų skaičius</t>
  </si>
  <si>
    <t>Jaunųjų specialistų pritraukimo į miesto ugdymo įstaigas ir pedagogų perkvalifikavimo programos įgyvendinimas</t>
  </si>
  <si>
    <t>Apdovanoti abiturientai, kurie gavo 1 ir daugiau 100 balo įvertinimus už brandos egzaminus (anksčiau apdovanoti buvo, kurie gavo 2 ir daugiau 100 balo įvertinimus).</t>
  </si>
  <si>
    <t xml:space="preserve">Geriausiai išlaikiusių valstybinius brandos egzaminus abiturientų </t>
  </si>
  <si>
    <t>Geriausiai išlaikiusių valstybinius brandos egzaminus abiturientų pagerbimo šventės organizavimas</t>
  </si>
  <si>
    <t>Įsteigtų nominacijų skaičius</t>
  </si>
  <si>
    <t>„Metų mokytojo“ nominacijų ir premijų skyrimas švietimo darbuotojams</t>
  </si>
  <si>
    <t>Didesnis pretendentų skaičius</t>
  </si>
  <si>
    <t>Premijuotų darbų skaičius</t>
  </si>
  <si>
    <t>P. Butėno premijos skyrimas</t>
  </si>
  <si>
    <t>Kadangi paskelbtas karantinas ir visos olimpiados, konkursai vyko nuotoliniu būdu.</t>
  </si>
  <si>
    <t>Išvykų skaičius</t>
  </si>
  <si>
    <t>Transporto skyrimas mokiniams nuvežti į olimpiadas, konkursus, varžybas ir apmokėjimas lydinčių mokytojų išlaidų apmokėjimas</t>
  </si>
  <si>
    <t>Ne visi konkursai buvo organizuoti dėl covid-19 situacijos.</t>
  </si>
  <si>
    <t>Renginių skaičius</t>
  </si>
  <si>
    <t>Konkursų, olimpiadų, varžybų, festivalių miesto mokiniams organizavimas</t>
  </si>
  <si>
    <t>Apdovanotų mokyklų skaičius</t>
  </si>
  <si>
    <t xml:space="preserve">Mokyklų edukacinių erdvių konkurso organizavimas </t>
  </si>
  <si>
    <t>Visi projektai buvo tinkamai parengti ir gavo finansavimą</t>
  </si>
  <si>
    <t xml:space="preserve">Iš dalies finansuotų tinkamai parengtų mokslo projektų skaičius </t>
  </si>
  <si>
    <t xml:space="preserve"> Mokslo projektų dalinis finansavimas</t>
  </si>
  <si>
    <t>Renginių  skaičius</t>
  </si>
  <si>
    <t>Tarptautinės mokytojų dienos minėjimas</t>
  </si>
  <si>
    <t>Apdovanoti ir paskatinti  37 mokiniai.</t>
  </si>
  <si>
    <t>Paskatintų (apdovanotų) gabių mokinių skaičius</t>
  </si>
  <si>
    <t>Gabių mokinių skatinimas</t>
  </si>
  <si>
    <t>Kompetencijas kėlusių vaikų/mokinių skaičius</t>
  </si>
  <si>
    <t>Skirtas papildomas ŠMSM finansavimas, todėl paraiškų buvo daugiau ir vaikų užimta daugiau</t>
  </si>
  <si>
    <t>Mokinių, dalyvaujančių vaikų vasaros poilsio projektuose, skaičius</t>
  </si>
  <si>
    <t>Vaikų vasaros poilsio projektų finansavimas</t>
  </si>
  <si>
    <t>SB iš viso:</t>
  </si>
  <si>
    <t>VB iš viso:</t>
  </si>
  <si>
    <t>Švietimo, kultūros, sporto ir kitų renginių bei projektų įgyvendinimas</t>
  </si>
  <si>
    <t>Organizuoti švietimo, kultūros ir kitus renginius</t>
  </si>
  <si>
    <t>Dėl karantino respublikinės ir meno šventės nevyko.</t>
  </si>
  <si>
    <t>Kolektyvų veikloje dalyvaujančių vaikų ir jaunuolių skaičius</t>
  </si>
  <si>
    <t>2.1.3</t>
  </si>
  <si>
    <t>Kolektyvų dalyvavimo regiono ir respublikinėse meno šventėse finansavimas</t>
  </si>
  <si>
    <t>Buvo pateikta mažiau paraiškų.  Vykdyti 22 projektai</t>
  </si>
  <si>
    <t xml:space="preserve">Iš dalies finansuotų tinkamai parengtų projektų skaičius </t>
  </si>
  <si>
    <t>2.1.1</t>
  </si>
  <si>
    <t xml:space="preserve">Vaikų ir jaunimo meno projektų ir  tautinio  meno kolektyvų veiklos projektų konkurso organizavimas </t>
  </si>
  <si>
    <t>Sudaryti sąlygas vaikų ir jaunimo meniniam ugdymui</t>
  </si>
  <si>
    <t>Tenkinti mokinių užimtumo poreikius, specifinių gebėjimų vystymą</t>
  </si>
  <si>
    <t>Finansuotų neformaliojo suaugusiųjų švietimo ir tęstinio mokymosi programų skaičius</t>
  </si>
  <si>
    <t>1.3.4</t>
  </si>
  <si>
    <t>Neformaliojo suaugusiųjų švietimo ir tęstinio mokymosi programų finansavimas</t>
  </si>
  <si>
    <t>Didesnis vaikų skaičius buvo planuojamas, neatsižvelgiant į karantino situaciją.</t>
  </si>
  <si>
    <t>Neformaliojo vaikų švietimo (NVŠ krepšelis) programose dalyvaujančių mokinių skaičius</t>
  </si>
  <si>
    <t>Neformaliojo vaikų švietimo (NVŠ krepšelis) akredituotų programų skaičius / išorinis auditas</t>
  </si>
  <si>
    <t>Išorės audite dalyvavusios mokyklos (procentais)</t>
  </si>
  <si>
    <t>Dėl Švietimo centre įsteigtų padalinių: STEAM centras, RoboLabas, Švietimo centras priskiriamas prie neformaliojo ugdymo mokyklų.
Išorės vertinimas atliktas Panevėžio muzikos mokykloje.</t>
  </si>
  <si>
    <t>Neformaliojo vaikų švietimo mokyklose ir formalųjį švietimą papildančio ugdymo mokyklose dirbančių pedagogų skaičius</t>
  </si>
  <si>
    <t>MK rez.</t>
  </si>
  <si>
    <t>1.3.3</t>
  </si>
  <si>
    <t>Neformaliojo vaikų švietimo mokyklų ir formalųjį švietimą papildančio ugdymo mokyklų programų įgyvendinimas, užtikrinant mokinių verslumo, kūrybiškumo, iniciatyvumo skatinimą</t>
  </si>
  <si>
    <t>SVB (MK )</t>
  </si>
  <si>
    <t>1.3.2</t>
  </si>
  <si>
    <t>Neformaliojo vaikų švietimo projektų įgyvendinimas</t>
  </si>
  <si>
    <t>Dėl Švietimo centre įsteigtų padalinių: STEAM centras, RoboLabas.
Švietimo centras priskiriams prie neformaliojo ugdymo mokyklų.</t>
  </si>
  <si>
    <t>Neformaliojo vaikų švietimo mokyklų ir formalųjį švietimą papildančio ugdymo mokyklų  skaičius</t>
  </si>
  <si>
    <t>1.3.1</t>
  </si>
  <si>
    <t>Neformaliojo vaikų švietimo mokyklų ir formalųjį švietimą papildančio ugdymo mokyklų aplinkos išlaikymas</t>
  </si>
  <si>
    <t>Sudaryti sąlygas mokinių saviraiškai neformaliojo vaikų švietimo mokyklose ir formalujį švietimą papildančio ugdymo mokyklose</t>
  </si>
  <si>
    <t>Dalyvaujančių projekte mokyklų skaičius</t>
  </si>
  <si>
    <t>1.2.9</t>
  </si>
  <si>
    <t>Mokinių ugdymosi pasiekimų gerinimas diegiant kokybės krepšelį</t>
  </si>
  <si>
    <t>K. Paltaroko gimnazijos ugdymo programų įgyvendinimas</t>
  </si>
  <si>
    <t>Egzempliorių skaičius</t>
  </si>
  <si>
    <t>Mokyklinės dokumentacijos įsigijimas iš ŠMM</t>
  </si>
  <si>
    <t xml:space="preserve">Mokyklinės dokumentacijos įsigijimas </t>
  </si>
  <si>
    <t>SB (VB)</t>
  </si>
  <si>
    <t>1.2.2</t>
  </si>
  <si>
    <t xml:space="preserve">Pradinio, pagrindinio, vidurinio ugdymo  programų įgyvendinimas </t>
  </si>
  <si>
    <t>Bendrojo ugdymo mokyklose dirbančių pedagogų skaičius</t>
  </si>
  <si>
    <t>Atnaujintų / sukurtų STEAM dalykų ugdomųjų aplinkų mokyklose skaičius</t>
  </si>
  <si>
    <t>Bendrojo ugdymo mokyklų skaičius</t>
  </si>
  <si>
    <t xml:space="preserve">Bendrojo ugdymo mokyklų išlaikymas </t>
  </si>
  <si>
    <t>(vnt.)</t>
  </si>
  <si>
    <t xml:space="preserve">Įgyvendintų ikimokyklinio, bendrojo ir neformaliojo ugdymo mokyklų infrastruktūros modernizavimo projektų skaičius 
</t>
  </si>
  <si>
    <t>Sudaryti sąlygas mokiniams mokytis bendrojo ugdymo mokyklose</t>
  </si>
  <si>
    <t>Ikimokyklinio ir priešmokyklinio ugdymo grupes lankančių vaikų skaičius</t>
  </si>
  <si>
    <t>VšĮ „Šermukšniukas“ (Šermukšnių g. 31, Panevėžys)  išlaikymas</t>
  </si>
  <si>
    <t>01.</t>
  </si>
  <si>
    <t>Pedagogų skaičius</t>
  </si>
  <si>
    <t>Privačių darželių ugdymo programų įgyvendinimo užtikrinimas</t>
  </si>
  <si>
    <t>Priešmokyklinio ugdymo grupes lankančių vaikų skaičius</t>
  </si>
  <si>
    <t>Ikimokyklinio ir privalomojo priešmokyklinio ugdymo programų įgyvendinimo užtikrinimas</t>
  </si>
  <si>
    <t>Ikimokyklines ugdymo mokyklas lankančių vaikų skaičius</t>
  </si>
  <si>
    <t xml:space="preserve"> Ikimokyklinių ugdymo mokyklų skaičius</t>
  </si>
  <si>
    <t>1.1.1</t>
  </si>
  <si>
    <t xml:space="preserve">Ikimokyklinių ugdymo mokyklų aplinkos išlaikymas </t>
  </si>
  <si>
    <t>Sudaryti sąlygas ugdyti bendruosius vaikų gebėjimus ir vertybines nuostatas ikimokyklinio  ugdymo mokyklose</t>
  </si>
  <si>
    <t xml:space="preserve">Aukštos kvalifikacijos (ekspertų, metodininkų) mokytojų dalis </t>
  </si>
  <si>
    <t xml:space="preserve">Ikimokyklinio (1–5 metų) amžiaus vaikų, gimusių ir lankančių Panevėžio miesto ikimokyklines įstaigas, dalis </t>
  </si>
  <si>
    <t>Formaliojo ir neformaliojo švietimo kokybės ir prieinamumo gerinimas</t>
  </si>
  <si>
    <t xml:space="preserve"> 13 ŠVIETIMO IR UGDYMO PROGRAMA </t>
  </si>
  <si>
    <t>Strateginis tikslas 02 Kokybiškų gyvenimo sąlygų ir aukštos socialinės gerovės sukūrimas</t>
  </si>
  <si>
    <t>planuojama reikšmė</t>
  </si>
  <si>
    <t>Mato vnt</t>
  </si>
  <si>
    <t xml:space="preserve"> ŠVIETIMO IR UGDYMO PROGRAMA (NR. 13)</t>
  </si>
  <si>
    <t xml:space="preserve">PANEVĖŽIO MIESTO SAVIVALDYBĖS  ADMINISTRACIJOS 2021 METŲ  VEIKLOS PLANO  ĮGYVENDINIMO ATASKAITA                                                               </t>
  </si>
  <si>
    <t>organizuotų diskusijų skaičius</t>
  </si>
  <si>
    <t>Organizuoti savivaldybės, nevyriausybinių organizacijų  ir policijos  atstovų diskusijas</t>
  </si>
  <si>
    <t>paskatintų policijos rėmėjų skaičius</t>
  </si>
  <si>
    <t>1.5.1.</t>
  </si>
  <si>
    <t>Skatinti policijos rėmėjų veiklą</t>
  </si>
  <si>
    <t>Policijos ir visuomenės bendradarbiavimo stiprinimas bei visuomenės įtraukimas į viešosios tvarkos užtikrinimą</t>
  </si>
  <si>
    <t>kėlusių kvalifikaciją įstaigų vadovų, mokytojų, socialinių pedagogų ir kitų darbuotojų skaičius</t>
  </si>
  <si>
    <t>1.4.6</t>
  </si>
  <si>
    <t>Organizuoti  įstaigų vadovų, mokytojų, socialinių pedagogų ir kitų darbuotojų kvalifikacijos  prevencine tema tobulinimą</t>
  </si>
  <si>
    <t>Miesto ugdymo įstaigų, įtrauktų į viktorinas, renginius skaičius</t>
  </si>
  <si>
    <t>Didžiausias susitikimų, renginių skaičius vyko vasaros metu, taip pat nuotoliniu būdu.</t>
  </si>
  <si>
    <t>Renginių, susitikimų skaičius</t>
  </si>
  <si>
    <t>1.4.2</t>
  </si>
  <si>
    <t>Palaikyti nuolatinį ryšį tarp policijos ir visuomenės</t>
  </si>
  <si>
    <t>Organizavo 19 ugdymo įstaigų, 7 - nevyriausybinės organizacijos, 3 - biudžetinės įstaigos projektus. „Aš esu ateitis 3“; „Gražūs darbai –  šaunūs vaikai - 2021“; „Stok! Pagalvok! Pirmyn!“; „Kartu mes galime daugiau, 2021“; „Mes prieš, o Tu? 2021“; „Pasirinkimo kryžkelė “; „Mano ateitis, mano rankose - 3“; „Stok-pagalvok-veik“; „Stiprus kaip ąžuolas“; „Vaiko emocinis saugumas ir stabilumas, įveikiant smurtą artimoje aplinkoje, taikant lauko pedagogikos metodus“; „Saugią bendruomenę kurkime kartu“; „Turi norą- randi būdą“; „A.R.K.A.3“; „Kalbėk. Spręsk. Veik“; „Aš – kūrėjas!“; „Smurto artimoje aplinkoje prevencijai per emocinės, psichinės sveikatos būklės gerinimą ir fizinį aktyvumą projektas „Mamų ratas“ ir kt.</t>
  </si>
  <si>
    <t>Finansuotų projektų skaičius</t>
  </si>
  <si>
    <t>Finansuoti projektus neigiamų socialinių veiksnių prevencijai įgyvendinti</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</si>
  <si>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</si>
  <si>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 xml:space="preserve">Kvalifikacijos kėlime dalyvavusių asmenų skaičius </t>
  </si>
  <si>
    <t>Dalyvauta projektų rengimo ir įgyvendinimo mokymuose.</t>
  </si>
  <si>
    <t>Kvalifikacijos kėlime dalyvavusių organizacijų  skaičius</t>
  </si>
  <si>
    <t>1.3.7.</t>
  </si>
  <si>
    <t>Nevyriausybinių organizacijų, bendruomeninių organizacijų lyderių, narių kvalifikacijos kėlimas</t>
  </si>
  <si>
    <t>Didžiausia skirta suma 1-am projektui - 500 Eur, mažiausia - 300 Eur. Ministerijos lėšomis finansuoti 7 bendruomenių projektai.</t>
  </si>
  <si>
    <t xml:space="preserve">Finansavimą gavusių bendruomenių skaičius </t>
  </si>
  <si>
    <t>1.3.6</t>
  </si>
  <si>
    <t>Finansuoti vietos bendruomenių veiklą</t>
  </si>
  <si>
    <t>Didžiausia skirta suma 1-am projektui - 1900 Eur, mažiausia - 320 Eur.</t>
  </si>
  <si>
    <t>Nevyriausybinės organizacijos buvo konsultuojamos projektų rašymo ir paraiškų pildymo klausimais.</t>
  </si>
  <si>
    <t xml:space="preserve">Nevyriausybinėms organizacijoms suteiktų konsultacijų skaičius
</t>
  </si>
  <si>
    <t>Aktyvių nevyriausybinių organizacijų skaičius</t>
  </si>
  <si>
    <t>Finansuoti nevyriausybinių organizacijų projektus</t>
  </si>
  <si>
    <t>100</t>
  </si>
  <si>
    <t>Veikiančių vietos veiklos grupių, nevyriausybinių, bendruomeninių organizacijų skaičius</t>
  </si>
  <si>
    <t>Skatinti miesto bendruomenės bendruomeniškumą ir savišvietą</t>
  </si>
  <si>
    <t>UAB, IĮ, BĮ, VŠĮ</t>
  </si>
  <si>
    <t>Į programą įsitraukusių darbdavių skaičius</t>
  </si>
  <si>
    <t>15 metų – 3; 16-17 metų - 20; 18-19 metų - 6; 21 metų - 1.</t>
  </si>
  <si>
    <t>Kompensuotų jaunimo darbo vietų skaičius per metus</t>
  </si>
  <si>
    <t>Įgyvendinti  jaunimo vasaros užimtumo ir integracijos į darbo rinką programą</t>
  </si>
  <si>
    <t>Atvira erdvė Panevėžio apskrities Gabrielės Petkevičaitės-Bitės viešojoje bibliotekoje</t>
  </si>
  <si>
    <t>Mieste veikiančių atvirų jaunimo erdvių skaičius</t>
  </si>
  <si>
    <t>Panevėžio atviras jaunimo centras</t>
  </si>
  <si>
    <t>Mieste veikiančių atvirų jaunimo centrų skaičius</t>
  </si>
  <si>
    <t>Teritorija prie „Aušros“ progimnazijos</t>
  </si>
  <si>
    <t>Vietovių, kuriose vykdomas darbas su jaunimu gatvėje skaičius</t>
  </si>
  <si>
    <t>Didinti atviro darbo su jaunimu bei darbo su jaunimu gatvėje teikiamų paslaugų prieinamumą jaunimui</t>
  </si>
  <si>
    <t>JIK taškas veikia Panevėžio atvirame jaunimo centre.</t>
  </si>
  <si>
    <t>Jaunimo informavimo ir konsultavimo (JIK) taško klientų skaičius</t>
  </si>
  <si>
    <t>Užtikrinti kokybišką jaunimo informavimą ir konsultavimą</t>
  </si>
  <si>
    <t>Užtikrinti darbo su jaunimu formų įvairovę Panevėžio mieste</t>
  </si>
  <si>
    <t>Akredituotų savanorius priimančių organizacijų skaičius</t>
  </si>
  <si>
    <t>Savanorius priimančių organizacijų skaičius</t>
  </si>
  <si>
    <t>Savanoriaujantys jaunimo savanoriškoje tarnynoje ir kitose organizacijose.</t>
  </si>
  <si>
    <t>Ilgalaikėje savanorystėje savanoriaujančių jaunų žmonių skaičius per metus</t>
  </si>
  <si>
    <t>Įgyvendinti jaunimo savanorišką tarnybą Panevėžio miesto savivaldybėje</t>
  </si>
  <si>
    <t>Finansuota 15 jaunimo kelionių į kompetencijų kėlimo renginius. Skaičius mažesnis negu planuota nes dauguma renginių vyko Klaipėdoje</t>
  </si>
  <si>
    <t>Kompensuotų jaunimo kelionių išlaidų į sesijas, renginius ir mokymus skaičius</t>
  </si>
  <si>
    <t>Aktyvinti jaunimo ir su jaunimu dirbančių organizacijų veiklumą ir bendradarbiavimą</t>
  </si>
  <si>
    <t>Įsteigta viena nauja jaunimo organizacija "Jaunimo piknikas"</t>
  </si>
  <si>
    <t>Naujai įsisteigusių jaunimo nevyriausybinių organizacijų skaičius</t>
  </si>
  <si>
    <t>Skatinti jaunimą dalyvauti nevyriausybinių jaunimo organizacijų veiklose</t>
  </si>
  <si>
    <t>Suteiktų konsultacijų skaičius</t>
  </si>
  <si>
    <t>Konsultuoti jaunimo organizacijas.</t>
  </si>
  <si>
    <t>Pavasario ir rudens mokymų sesija jaunimo ir su jaunimu dirbančioms organizacijoms</t>
  </si>
  <si>
    <t xml:space="preserve">Jaunimo ir su jaunimu dirbančių organizacijų mokymų skaičius             </t>
  </si>
  <si>
    <t>Organizuoti mokymus jaunimo ir su jaunimu dirbančioms organizacijoms</t>
  </si>
  <si>
    <t>Bendras skaičius pagal projektų, veiklos programų ir iniciatyvų ataskaitas.</t>
  </si>
  <si>
    <t>Jaunų žmonių, dalyvavusių jaunimo ir su jaunimu dirbančių organizacijų projektuose, skaičius</t>
  </si>
  <si>
    <t>Finansuotos 5 jaunimo iniciatyvos, 2 veiklos programa ir 17 projektų.</t>
  </si>
  <si>
    <t xml:space="preserve">Finansuotų jaunimo ir su jaunimu dirbančių organizacijų projektų, iniciatyvų ir renginių skaičius     </t>
  </si>
  <si>
    <t>Finansuoti jaunimo projektus, iniciatyvas ir programas</t>
  </si>
  <si>
    <t>Stiprinti jaunimo organizacijų potencialą</t>
  </si>
  <si>
    <t>Mugėje dalyvavusių organizacijų skaičius</t>
  </si>
  <si>
    <t>Jaunimo nevyriausybinių organizacijų mugės organizavimas.</t>
  </si>
  <si>
    <t>Įgyvendinti jaunimo poreikius atitinkančią jaunimo politiką Panevėžio mieste.</t>
  </si>
  <si>
    <t>Įgyvendinti jaunimo politiką Panevėžio mieste</t>
  </si>
  <si>
    <t xml:space="preserve">Iš viso </t>
  </si>
  <si>
    <t>Suorganizuota konferencija regiono jaunimo reikalų tarybų nariams.</t>
  </si>
  <si>
    <t>Jaunimui ir jaunimo organizacijoms suorganizauotų konferencijų/komptencijų kėlimo renginių skaičius</t>
  </si>
  <si>
    <t>Surengta jaunimo organizacijų mugė, jaunimo apdovanoijmai.</t>
  </si>
  <si>
    <t>Jaunimo pilietinį aktyvumą skatinančių akcijų skaičius</t>
  </si>
  <si>
    <t>Parengtas ir patvirtintas Jaunimo problemų sprendimo Panevėžio mieste 2022-2028 m. planas ir 2022-2024 m. priemonių planas.</t>
  </si>
  <si>
    <t>Parengtas ir nuolat atnaujinamas jaunimo problemų sprendimo 2021–2027 metais priemonių planas</t>
  </si>
  <si>
    <t>Atlikta mokinių savivaldų narių ir kuratorių apklausa.
Atlikta jaunimo poreikių apklasa dėl jaunimo metų minėjimo.</t>
  </si>
  <si>
    <t>Atliktų tyrimų, apklausų, analizių,  formuojant įrodymais ir faktais grįstą  jaunimo politiką Panevėžio mieste, skaičius</t>
  </si>
  <si>
    <t>Įgyvendinti jaunimo poreikius atitinkančią jaunimo politiką Panevėžio mieste</t>
  </si>
  <si>
    <t xml:space="preserve">viso </t>
  </si>
  <si>
    <t>Jaunimo reikalų tarybos narių mokymų skaičus</t>
  </si>
  <si>
    <t>Kelti Jaunimo reikalų tarybos narių kompetenciją.</t>
  </si>
  <si>
    <t>Jaunų žmonių dalyvavusių sprendimus priimančių institucijų renginiuose skaičius</t>
  </si>
  <si>
    <t>Organizuoti ir administruoti Jaunimo reikalų tarybos darbą</t>
  </si>
  <si>
    <t>Jauni žmonės dalyvavo jaunimo reikalų tarybos, švietimo tarybos, neformaliojo vaikų švietimo, strateginio plėtros plano rengimo, jaunimo problemų sprendimo priemonių plano kūrimo darbo grupėse.</t>
  </si>
  <si>
    <t xml:space="preserve">Jaunų žmonių, dalyvavusių Savivaldybės darbo grupėse, komisijose, jaunimo reikalų tarybos darbe, skaičius     </t>
  </si>
  <si>
    <t xml:space="preserve">Įtraukti jaunus žmones į sprendimų priėmimo procesą        </t>
  </si>
  <si>
    <t>Įgyvendinti Panevėžio miesto jaunimo politikos priemones</t>
  </si>
  <si>
    <t>Įgyvendintų jaunimo politikos priemonių (projektų, iniciatyvų, renginių ir kt.) bei suteiktų paslaugų skaičius</t>
  </si>
  <si>
    <t>Įgyvendinti jaunimo politiką ir stiprinti darbą su jaunimu</t>
  </si>
  <si>
    <t>Skatinti ir remti bendruomenės iniciatyvas, įgyvendinti jaunimo politiką savivaldos lygmenyje ir užtikrinti Panevėžio miesto neigiamų socialinių veiksnių prevencijos priemonių  įgyvendinimą</t>
  </si>
  <si>
    <t xml:space="preserve"> 14 VISUOMENĖS INICIATYVŲ SKATINIMO IR SAUGUMO UŽTIKRINIMO PROGRAMA</t>
  </si>
  <si>
    <t>Vertinimo  kriterijaus</t>
  </si>
  <si>
    <t xml:space="preserve">PANEVĖŽIO MIESTO SAVIVALDYBĖS  ADMINISTRACIJOS 2021 METŲ  VEIKLOS PLANO  ĮGYVENDINIMO ATASKAITA                                                                                                                                                                          VISUOMENĖS INICIATYVŲ SKATINIMO IR SAUGUMO UŽTIKRINIMO PROGRAMA (NR. 14 )      </t>
  </si>
  <si>
    <t>Likutis  L</t>
  </si>
  <si>
    <t>t.t.likutis</t>
  </si>
  <si>
    <t>suteiktos paslaugos asmenims</t>
  </si>
  <si>
    <t>Modelio, skirto užimtumo skatinimo ir motyvavimo paslaugų nedirbantiems ir socialinę paramą gaunantiems Panevėžio miesto gyventojams, vykdymas</t>
  </si>
  <si>
    <t>1</t>
  </si>
  <si>
    <t>Modelio vykdymas</t>
  </si>
  <si>
    <t>Motyvavimo paslaugos buvo apmokėtos iš projekto partneriams - nevyriausybinėms organizacijoms - skirtų lėšų</t>
  </si>
  <si>
    <t>dalyvavusių asmenų skaičius</t>
  </si>
  <si>
    <t>Vykdyti laikinus darbus Panevėžio mieste</t>
  </si>
  <si>
    <t>Organizuoti ir finansuoti užimtumo didinimo ir motyvavimo priemones miesto gyventojams</t>
  </si>
  <si>
    <t>Užimtumo didinimo priemonių nepasiturintiems, socialiai pažeidžiamiems miesto gyventojams formų plėtra</t>
  </si>
  <si>
    <t>Didinti Panevėžio miesto gyventojų užimtumą</t>
  </si>
  <si>
    <t xml:space="preserve">gavėjų skaičius </t>
  </si>
  <si>
    <t>3.1.4.</t>
  </si>
  <si>
    <t>Asmeninės pagalbos teikimas</t>
  </si>
  <si>
    <t>pritaikyta gyvenamoji aplinka neįgaliesiems</t>
  </si>
  <si>
    <t>Organizuoti būsto pritaikymą vaikams, turintiems negalią</t>
  </si>
  <si>
    <t>finansuotų neįgaliųjų integracijos programų skaičius</t>
  </si>
  <si>
    <t xml:space="preserve">SB    </t>
  </si>
  <si>
    <t xml:space="preserve">9   </t>
  </si>
  <si>
    <t>Koordinuoti socialinės reabilitacijos paslaugų neįgaliesiems bendruomenėje programų vykdymą</t>
  </si>
  <si>
    <t>asmenų, kuriems pritaikytas būstas, skaičius</t>
  </si>
  <si>
    <t xml:space="preserve">VB   </t>
  </si>
  <si>
    <t>9;  1</t>
  </si>
  <si>
    <t>Organizuoti būsto pritaikymą neįgaliesiems</t>
  </si>
  <si>
    <t>Užtikrinti neįgaliųjų integraciją, nustatytą Lietuvos Respublikos neįgaliųjų integracijos įstatyme, bei būsto pritaikymo neįgaliesiems dalinį finansavimą</t>
  </si>
  <si>
    <t>Įgyvendinti Lietuvos Respublikos įstatymų ir norminių teisės aktų nustatytą socialinę politiką, užtikrinant lygias neįgaliųjų teises ir galimybes, įgyvendinant neįgalių žmonių integracijos principus</t>
  </si>
  <si>
    <t xml:space="preserve">  9;   1</t>
  </si>
  <si>
    <t>2.3.3.</t>
  </si>
  <si>
    <t xml:space="preserve">Finansuoti papildomų lengvatų gavėjų lengvatinį kreditą </t>
  </si>
  <si>
    <t>organizuotų renginių skaičius</t>
  </si>
  <si>
    <t>2.3.2.</t>
  </si>
  <si>
    <t>Organizuoti Socialinio darbuotojo, Neįgaliųjų dienos ir Globėjų dienos renginius</t>
  </si>
  <si>
    <t>x</t>
  </si>
  <si>
    <t>2.3.1.</t>
  </si>
  <si>
    <t>Vykdyti Panevėžio miesto savivaldybės ir Lietuvos agentūros „SOS vaikai“ Panevėžio skyriaus bendradarbiavimo sutartį</t>
  </si>
  <si>
    <t>Kitos su socialine apsauga susijusios priemonės</t>
  </si>
  <si>
    <t>tarpinstitucinio bendradarbiavimo pareigybei išlaikyti</t>
  </si>
  <si>
    <t>2.2.5</t>
  </si>
  <si>
    <t>įvertintas esamų ir papildomai reikalingų pagalbos į namus paslaugų poreikis pagal lytį</t>
  </si>
  <si>
    <t xml:space="preserve">SVB   </t>
  </si>
  <si>
    <t>2.2.4.</t>
  </si>
  <si>
    <t xml:space="preserve">Teikti  socialinės globos paslaugas socialinių paslaugų įstaigose ir asmens namuose </t>
  </si>
  <si>
    <t xml:space="preserve"> SB</t>
  </si>
  <si>
    <t>suteiktos socialinės paslaugos asmenims</t>
  </si>
  <si>
    <t>Teikti senyvo amžiaus asmenims ir asmenims, turintiems negalią, socialinės priežiūros - pagalbos į namus, dienos ir trumpalaikės socialinės globos paslaugas, teikti laikino apnakvindinimo ir trumpalaikės socialinės globos paslaugas socialinės rizikos asmenims, socialinės rizikos šeimų ir likusiems be tėvų globos vaikams ir kitas paslaugas Panevėžio socialinių paslaugų centre</t>
  </si>
  <si>
    <t>Užtikrinti vaikų, senyvo amžiaus asmenų ir asmenų, turinčių negalią, socialinę priežiūrą ir globą socialinių paslaugų įstaigose bei asmens namuose.</t>
  </si>
  <si>
    <t xml:space="preserve"> SP</t>
  </si>
  <si>
    <t xml:space="preserve">SVB    </t>
  </si>
  <si>
    <t>Teikti dienos socialinės globos paslaugas sutrikusio intelekto jaunuoliams Panevėžio jaunuolių dienos centre</t>
  </si>
  <si>
    <t xml:space="preserve">SVB         </t>
  </si>
  <si>
    <t>Teikti dienos socialinės globos paslaugas sutrikusio intelekto vaikams Panevėžio specialiojoje mokykloje - daugiafunkciniame centre</t>
  </si>
  <si>
    <t>Užtikrinti vaikų,  jaunuolių ir suaugusiųjų, turinčių proto ir kompleksinę negalią, globą</t>
  </si>
  <si>
    <t>Organizuoti ir teikti kokybiškas socialines paslaugas įvairioms miesto gyventojų socialinėms grupėms</t>
  </si>
  <si>
    <t>suteikta piniginė ir nepiniginė socialinė parama asmenims</t>
  </si>
  <si>
    <t>Skirti ir mokėti iš valstybės biudžeto specialiosios tikslinės dotacijos savivaldybių biudžetams lėšų paramą mokinio reikmenims</t>
  </si>
  <si>
    <t>suteikta piniginė socialinė parama asmenims</t>
  </si>
  <si>
    <t>Skirti ir mokėti iš valstybės biudžeto specialiosios tikslinės dotacijos savivaldybių biudžetams lėšų už mokinių nemokamą maitinimą</t>
  </si>
  <si>
    <t>Užtikrinti socialinę paramą, nustatytą Lietuvos Respublikos socialinės paramos mokiniams įstatyme</t>
  </si>
  <si>
    <t>Iš dalies kompensuoti iš Savivaldybės biudžeto lėšų pirties paslaugų išlaidas nepasiturintiems gyventojams, kurie neturi sąlygų išsimaudyti namuose</t>
  </si>
  <si>
    <t>Skirti ir mokėti paramą mokinio reikmenims</t>
  </si>
  <si>
    <t>Skirti ir mokėti mokinių nemokamą maitinimą</t>
  </si>
  <si>
    <t>Tėvai, turintys teisę gauti nemokamą maitinimą vaiko ligos atveju, retai naudojasi tokia galimybe</t>
  </si>
  <si>
    <t>SB(VB)</t>
  </si>
  <si>
    <t>Skirti ir mokėti iš valstybės biudžeto specialiosios tikslinės dotacijos savivaldybių biudžetams lėšų socialinę paramą mokiniams</t>
  </si>
  <si>
    <t>tūkst. vnt</t>
  </si>
  <si>
    <t xml:space="preserve">parduotų autobuso bilietų skaičius </t>
  </si>
  <si>
    <t>1  7</t>
  </si>
  <si>
    <t>Kompensuoti iš Savivaldybės biudžeto lėšų transporto išlaidas teisę į transporto lengvatas turintiems asmenims</t>
  </si>
  <si>
    <t>Vadovaujantis Lietuvos Respublikos transporto lengvatų įstatymu, kompensuoti transporto išlaidas teisę į šias lengvatas turintiems asmenims</t>
  </si>
  <si>
    <t>Mokėti iš valstybės biudžeto specialiosios tikslinės dotacijos savivaldybių biudžetams lėšų būsto nuomos ar išperkamosios būsto nuomos mokesčių dalies kompensacijas</t>
  </si>
  <si>
    <t>Skirti ir mokėti iš valstybės biudžeto lėšų vienkartines kompensacijas asmenims, sužalotiems atliekant būtinąją karinę tarnybą sovietinėje armijoje, ir šioje armijoje žuvusiųjų šeimoms</t>
  </si>
  <si>
    <t>Skirti ir mokėti iš valstybės biudžeto lėšų transporto išlaidų kompensacijas neįgaliesiems, turintiems sutrikusią judėjimo funkciją</t>
  </si>
  <si>
    <t>Skirti ir mokėti iš valstybės biudžeto specialiosios tikslinės dotacijos savivaldybių biudžetams lėšų kompensacijas už išlaidas būstui nepriklausomybės gynėjams, nukentėjusiems nuo 1991 m. sausio 11–13 d. ir po to vykdytos SSRS agresijos, bei jų šeimos nariams</t>
  </si>
  <si>
    <t xml:space="preserve">9  </t>
  </si>
  <si>
    <t>Skirti ir mokėti iš Savivaldybės biudžeto lėšų būsto šildymo išlaidų, išlaidų šaltam ir karštam  vandeniui kompensacijas</t>
  </si>
  <si>
    <t>Užtikrinti socialinę paramą, nustatytą Lietuvos Respublikos piniginės socialinės paramos nepasiturinčioms šeimoms ir vieniems gyvenantiems asmenims įstatyme, Kompensacijų nepriklausomybės gynėjams, nukentėjusiems nuo 1991 m. sausio 11–13 d. ir po to vykdytos SSRS agresijos bei jų šeimoms įstatyme, Transporto lengvatų įstatyme ir Lietuvos Respublikos įstatyme „Dėl socialinės paramos asmenims, sužalotiems atliekant būtinąją karinę tarnybą sovietinėje armijoje, ir šioje armijoje žuvusiųjų šeimoms (1945 07 22–1991 12 31)“</t>
  </si>
  <si>
    <t>Skirti ir mokėti iš Savivaldybės biudžeto lėšų piniginės socialinės paramos pašalpas</t>
  </si>
  <si>
    <t xml:space="preserve">SB         </t>
  </si>
  <si>
    <t>Skirti ir mokėti iš Savivaldybės biudžeto lėšų socialines pašalpas</t>
  </si>
  <si>
    <t>1.1.10.</t>
  </si>
  <si>
    <t>Skirti ir mokėti iš Savivaldybės biudžeto lėšų socialines ir piniginės socialinės paramos pašalpas</t>
  </si>
  <si>
    <t>Pervesti lėšas už bendravimo su vaikais tobulinimo kursus nepasiturintiems tėvams</t>
  </si>
  <si>
    <t>Skirti ir mokėti iš Savivaldybės biudžeto lėšų pagalbos pinigus už tėvų globos netekusių vaikų globą (rūpybą)</t>
  </si>
  <si>
    <t xml:space="preserve">VB         </t>
  </si>
  <si>
    <t>Skirti ir mokėti iš valstybės biudžeto lėšų išmokas už komunalines paslaugas neįgaliesiems, auginantiems vaikus</t>
  </si>
  <si>
    <t xml:space="preserve">VB          </t>
  </si>
  <si>
    <t>Skirti ir mokėti iš valstybės biudžeto lėšų vienkartines išmokas ginkluoto pasipriešinimo (rezistencijos) dalyviams – kariams savanoriams – ir išmokas jiems laidoti</t>
  </si>
  <si>
    <t>Dėl išmokų vaikams kreipėsi mažiau nei planuota asmenų</t>
  </si>
  <si>
    <t>9  1</t>
  </si>
  <si>
    <t xml:space="preserve">Skirti ir mokėti iš valstybės biudžeto lėšų  išmokas vaikams </t>
  </si>
  <si>
    <t>Panaudotos ne visos skirtos administravimo lėšos, nes dėl tam tikrų prekių trūkumo rinkoje nebuvo galimybės įsigyti planuotų pirkinių</t>
  </si>
  <si>
    <t>9   1</t>
  </si>
  <si>
    <t>Skirti ir mokėti iš valstybės biudžeto lėšų  slaugos ar priežiūros (pagalbos) išlaidų tikslines kompensacijas</t>
  </si>
  <si>
    <t xml:space="preserve">SB </t>
  </si>
  <si>
    <t>Skirti ir mokėti iš valstybės biudžeto specialiosios tikslinės dotacijos savivaldybių biudžetams lėšų vienkartines paramos mirties atveju pašalpas</t>
  </si>
  <si>
    <t>Priemonės / papriemonės pavadinimas</t>
  </si>
  <si>
    <t>Užtikrinti socialinę paramą, nustatytą Lietuvos Respublikos dėl paramos mirties atveju įstatyme, Piniginės socialinės paramos nepasiturinčioms šeimoms ir vieniems gyvenantiems asmenims įstatyme, Tikslinių kompensacijų įstatyme, Išmokų vaikams įstatyme, Valstybės paramos ginkluoto pasipriešinimo (rezistencijos) dalyviams įstatyme, Valstybės paramos žuvusių pasipriešinimo 1940–1990 metų okupacijos dalyvių šeimoms įstatyme</t>
  </si>
  <si>
    <t>Įgyvendinti Lietuvos Respublikos įstatymų ir kitų norminių teisės aktų nustatytą socialinę politiką, teikiant socialinę paramą pagal Panevėžio miesto gyventojų poreikius</t>
  </si>
  <si>
    <t xml:space="preserve"> 15 Socialinės paramos įgyvendinimo programa</t>
  </si>
  <si>
    <t>Strateginis tikslas 02 . Kokybiškų gyvenimo sąlygų ir aukštos socialinės gerovės kūrimas</t>
  </si>
  <si>
    <t>2022 m. panaudotos lėšos (kasinės išlaidos)</t>
  </si>
  <si>
    <t>PANEVĖŽIO MIESTO SAVIVALDYBĖS  ADMINISTRACIJOS 2021 METŲ  VEIKLOS PLANO  ĮGYVENDINIMO ATASKAITA           
SOCIALINĖS PARAMOS ĮGYVENDINIMO PROGRAMA (NR. 15 )</t>
  </si>
  <si>
    <t>Likutis (L)</t>
  </si>
  <si>
    <t>Iš viso programai be likučio:</t>
  </si>
  <si>
    <t>DOTS paslaugą gavusių asmenų skaičius</t>
  </si>
  <si>
    <t>Užtikrinti Savivaldybės DOTS kabineto paslaugos teikimą</t>
  </si>
  <si>
    <t>Teikiamos "Žemo slenksčio" kabineto paslaugos</t>
  </si>
  <si>
    <t>Užtikrinti  "Žemo slenksčio" kabineto paslaugų teikimą</t>
  </si>
  <si>
    <t xml:space="preserve">Vykdomos COVID-19 ligos valdymo priemonės </t>
  </si>
  <si>
    <r>
      <t xml:space="preserve">DOTS kabineto paslaugų poreikis sumažėjęs.
(DOTS – tiesiogiai stebimas trumpo gydymo kursas – tuberkuliozės gydymas (anglų k. – </t>
    </r>
    <r>
      <rPr>
        <i/>
        <sz val="10"/>
        <rFont val="Times New Roman"/>
        <family val="1"/>
        <charset val="186"/>
      </rPr>
      <t>directly observed treatment short course</t>
    </r>
    <r>
      <rPr>
        <sz val="10"/>
        <rFont val="Times New Roman"/>
        <family val="1"/>
        <charset val="186"/>
      </rPr>
      <t xml:space="preserve">). </t>
    </r>
  </si>
  <si>
    <t>Užtikrinama Mobilaus punkto veikla</t>
  </si>
  <si>
    <t>Vykdyti  užkrečiamųjų ligų profilaktikos ir  kontrolės priemones</t>
  </si>
  <si>
    <t xml:space="preserve">Plano rodiklis nebuvo pasiektas, nes 2021 m. faktinis neveiksnių asmenų skaičius buvo 242. </t>
  </si>
  <si>
    <t>Asmenų, kuriems peržiūrėtas neveiksnumas, skaičius</t>
  </si>
  <si>
    <t>Vykdyti neveiksnių asmenų būklės peržiūrėjimą</t>
  </si>
  <si>
    <t>Vykdoma maudyklų vandens kokybės ir tyliosios zonos stebėsena</t>
  </si>
  <si>
    <t>Sveikos mitybos skatinimas ir nutukimo prevencijos primonėse dalyvavusių asmenų skaičius</t>
  </si>
  <si>
    <t xml:space="preserve">Sveikatai žalingos elgsenos prevencijos primonėse dalyvavusių asmenų skaičius </t>
  </si>
  <si>
    <t>Nelaimingų atsitikimų ir traumų prevencijs primonėse dalyvavusių asmny skaičius</t>
  </si>
  <si>
    <t xml:space="preserve">Dėl COVID-19 ligos pandemijos medicinos darbuotojų dienos minėjimas nebuvo organizuojamas. 
Vertinant 2020 m. suplanuotas veiklų ir dalyvių skaičius buvo mažesnis, tačiau 2021 m.  visuomenės sveikatos rėmimo specialiosios programoje numatytų veiklų poreikis buvo didesnis, todėl ir dalyvavusių asmenų skaičius padidėjo.  </t>
  </si>
  <si>
    <t>Organizuotų medicinos darbuotojų dienos minėjimas</t>
  </si>
  <si>
    <t>Visuomenės sveikatos rėmimo specialiojoje programoje numatytų veiklos krypčių įgyvendinimas</t>
  </si>
  <si>
    <t xml:space="preserve">Stebimų miesto tyliųjų zonų skaičius </t>
  </si>
  <si>
    <t>Maudymosi sezono metu stebimų maudyklų skaičius</t>
  </si>
  <si>
    <t>Vykdyti miesto maudyklų vandens kokybes ir miesto tyliųjų zonų triukšmo stebėseną</t>
  </si>
  <si>
    <t xml:space="preserve">Psichikos sveikatos stiprinimo (smurto, savižudybių prevencija, streso kontrolė ir kt </t>
  </si>
  <si>
    <t xml:space="preserve">Visuomenės sveikatos biuro veiklų dalis skirta Stebėsenos ataskaitoje identifikuotoms  problemoms spręsti </t>
  </si>
  <si>
    <t>Gyventojų sveikatą stiprinančios priemonės</t>
  </si>
  <si>
    <t>Vykdoma moksleivių visuomenės sveikatos priežiūra</t>
  </si>
  <si>
    <t>Vykdoma gyventojų sveikatos rodiklių stebėsena</t>
  </si>
  <si>
    <t xml:space="preserve">Dalyvavusių asmenų skaičius </t>
  </si>
  <si>
    <t>Parengta Panevėžio m. savivaldybės visuomenės sveikatos stebėsenos 2020 m. ataskaita, kurioje pateikti Panevėžio miesto gyventojų sveikatą atspindintys rodikliai (viso 61).
Įstaiga atlieka sveikatos rodiklių stebėseną, užtikrina visuomenės sveikatos priežiūros paslaugų teikimą gyventojams, ugdymo įstaigose organizuoja privalomus higienos įgūdžių ir pirmosios pagalbos mokymus. Su kitomis įstaigomis teikia širdies ir kraujagyslių ligų, cukrinio diabeto rizikos grupės asmenų sveikatos stiprinimo paslaugą. Didžiausias dėmesys 2021 metais buvo skirtas kovojant su COVID-19 ligos pandemija.
Dėl COVID-19  pandemijos  Visuomenės sveikatos biurui teko daug papildomų veiklų.</t>
  </si>
  <si>
    <t xml:space="preserve">Per metus surengtų paskaitų, mokymų skaičius </t>
  </si>
  <si>
    <t>Vykdyti mokinių visuomenės sveikatos priežiūrą, gyventojų sveikatos stebėseną ir gyventojų sveikatą stiprinančias priemones</t>
  </si>
  <si>
    <t>921,2  /       1,12</t>
  </si>
  <si>
    <t>970,1 /1,02</t>
  </si>
  <si>
    <t>asm./ proc.</t>
  </si>
  <si>
    <t>Bendrasis gyventojų sergamumas, tenkantis 1000-iui gyventojų (asm.), ir santykis su šalies vidurkiu (proc.)</t>
  </si>
  <si>
    <t>27.0 / 0.95</t>
  </si>
  <si>
    <t>32,6/ 1,02</t>
  </si>
  <si>
    <t>proc./ proc.</t>
  </si>
  <si>
    <t>Išvengiamas mirtingumo (proc.) ir santykis su šalies rodikliu (proc.)</t>
  </si>
  <si>
    <t xml:space="preserve">Užtikrinti visuomenės sveikatos priežiūros paslaugų teikimą </t>
  </si>
  <si>
    <t>76.4 / 1.01</t>
  </si>
  <si>
    <t>78,5/1,02</t>
  </si>
  <si>
    <t>m./proc.</t>
  </si>
  <si>
    <t>Vidutinė tikėtina gyvenimo trukmė (metais) ir santykis su šalies rodikliu (proc.)</t>
  </si>
  <si>
    <t>Įgyvendinti Lietuvos Respublikos įstatymų ir kitų norminių teisės aktų nustatytą sveikatos politiką, stiprinant ir kryptingai plėtojant visuomenės sveikatos priežiūros paslaugas</t>
  </si>
  <si>
    <t xml:space="preserve">16  Visuomenės sveikatos rėmimo specialioji  programa </t>
  </si>
  <si>
    <t xml:space="preserve">PANEVĖŽIO MIESTO SAVIVALDYBĖS  ADMINISTRACIJOS 2021 METŲ VEIKLOS PLANO  ĮGYVENDINIMO ATASKAITA                                                                                                                                                       VISUOMENĖS SVEIKATOS RĖMIMO SPECIALIOJI PROGRAMA  NR. 16  </t>
  </si>
  <si>
    <t>Panevėžio sporto centras</t>
  </si>
  <si>
    <t>Viešųjų pirkimų skyrius</t>
  </si>
  <si>
    <t>Vidaus administravimo skyrius</t>
  </si>
  <si>
    <t>Investicijų projektų skyrius</t>
  </si>
  <si>
    <t>Teritorijų planavimo ir architektūros skyrius</t>
  </si>
  <si>
    <t>Teisės ir viešosios tvarkos skyrius</t>
  </si>
  <si>
    <t>Švietimo skyrius</t>
  </si>
  <si>
    <t>Strateginio planavimo ir finansų skyrius</t>
  </si>
  <si>
    <t>Sporto skyrius</t>
  </si>
  <si>
    <t>Socialinių reikalų skyrius</t>
  </si>
  <si>
    <t>Miesto plėtros skyrius</t>
  </si>
  <si>
    <t>Miesto infrastruktūros skyrius</t>
  </si>
  <si>
    <t>Kultūros ir meno skyrius</t>
  </si>
  <si>
    <t>Komunikacijos skyrius</t>
  </si>
  <si>
    <t>E. plėtros skyrius</t>
  </si>
  <si>
    <t>Civilinės metrikacijos skyrius</t>
  </si>
  <si>
    <t>Centralizuotas vidaus audito skyrius</t>
  </si>
  <si>
    <t>Buhalterinės apskaitos skyrius</t>
  </si>
  <si>
    <t>Panevėžio miesto savivaldybės administracija</t>
  </si>
  <si>
    <t xml:space="preserve">                              Pavadinimas</t>
  </si>
  <si>
    <t>Vykdytojo kodas</t>
  </si>
  <si>
    <t>Priemonių vykdytojų kodų klasifikatorius</t>
  </si>
  <si>
    <t>PATVIRTINTA
Panevėžio miesto savivaldybės 
administracijos direktoriaus  2022-03-29 d.                                                                įsakymu   Nr. AF-69</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</si>
</sst>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 #,##0.00\ &quot;€&quot;_-;\-* #,##0.00\ &quot;€&quot;_-;_-* &quot;-&quot;??\ &quot;€&quot;_-;_-@_-"/>
    <numFmt numFmtId="43" formatCode="_-* #,##0.00\ _€_-;\-* #,##0.00\ _€_-;_-* &quot;-&quot;??\ _€_-;_-@_-"/>
    <numFmt numFmtId="164" formatCode="0.0"/>
    <numFmt numFmtId="165" formatCode="#,##0.0"/>
    <numFmt numFmtId="166" formatCode="_-* #,##0.0\ _€_-;\-* #,##0.0\ _€_-;_-* &quot;-&quot;??\ _€_-;_-@_-"/>
    <numFmt numFmtId="167" formatCode="0.000"/>
  </numFmts>
  <fonts count="77" x14ac:knownFonts="1">
    <font>
      <sz val="10"/>
      <name val="Arial"/>
      <family val="2"/>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rgb="FFFF0000"/>
      <name val="Calibri"/>
      <family val="2"/>
      <charset val="186"/>
      <scheme val="minor"/>
    </font>
    <font>
      <sz val="10"/>
      <name val="Arial"/>
      <family val="2"/>
      <charset val="186"/>
    </font>
    <font>
      <sz val="8"/>
      <name val="Times New Roman"/>
      <family val="1"/>
      <charset val="186"/>
    </font>
    <font>
      <sz val="9"/>
      <name val="Times New Roman"/>
      <family val="1"/>
      <charset val="186"/>
    </font>
    <font>
      <sz val="10"/>
      <name val="Times New Roman"/>
      <family val="1"/>
      <charset val="186"/>
    </font>
    <font>
      <b/>
      <sz val="8"/>
      <name val="Times New Roman"/>
      <family val="1"/>
      <charset val="186"/>
    </font>
    <font>
      <b/>
      <sz val="9"/>
      <name val="Times New Roman"/>
      <family val="1"/>
      <charset val="186"/>
    </font>
    <font>
      <b/>
      <sz val="10"/>
      <name val="Times New Roman"/>
      <family val="1"/>
      <charset val="186"/>
    </font>
    <font>
      <b/>
      <sz val="10"/>
      <color rgb="FF9966FF"/>
      <name val="Times New Roman"/>
      <family val="1"/>
      <charset val="186"/>
    </font>
    <font>
      <sz val="11"/>
      <color theme="1"/>
      <name val="Calibri"/>
      <family val="2"/>
      <scheme val="minor"/>
    </font>
    <font>
      <b/>
      <sz val="10"/>
      <color rgb="FF000000"/>
      <name val="Times New Roman"/>
      <family val="1"/>
      <charset val="186"/>
    </font>
    <font>
      <b/>
      <sz val="9"/>
      <name val="Times New Roman"/>
      <family val="1"/>
    </font>
    <font>
      <sz val="9"/>
      <name val="Times New Roman"/>
      <family val="1"/>
    </font>
    <font>
      <b/>
      <sz val="10"/>
      <name val="Times New Roman"/>
      <family val="1"/>
    </font>
    <font>
      <sz val="10"/>
      <color rgb="FFFF0000"/>
      <name val="Arial"/>
      <family val="2"/>
      <charset val="186"/>
    </font>
    <font>
      <b/>
      <sz val="9"/>
      <color rgb="FF000000"/>
      <name val="Times New Roman"/>
      <family val="1"/>
      <charset val="186"/>
    </font>
    <font>
      <sz val="10"/>
      <color rgb="FFFF0000"/>
      <name val="Times New Roman"/>
      <family val="1"/>
    </font>
    <font>
      <sz val="9"/>
      <color rgb="FFFF0000"/>
      <name val="Times New Roman"/>
      <family val="1"/>
    </font>
    <font>
      <sz val="10"/>
      <name val="Times New Roman"/>
      <family val="1"/>
    </font>
    <font>
      <sz val="9"/>
      <name val="Arial"/>
      <family val="2"/>
    </font>
    <font>
      <b/>
      <u/>
      <sz val="10"/>
      <name val="Times New Roman"/>
      <family val="1"/>
      <charset val="186"/>
    </font>
    <font>
      <sz val="12"/>
      <name val="Times New Roman"/>
      <family val="1"/>
      <charset val="186"/>
    </font>
    <font>
      <sz val="12"/>
      <color rgb="FFFF0000"/>
      <name val="Times New Roman"/>
      <family val="1"/>
      <charset val="186"/>
    </font>
    <font>
      <sz val="10"/>
      <color theme="1"/>
      <name val="Arial"/>
      <family val="2"/>
      <charset val="186"/>
    </font>
    <font>
      <b/>
      <sz val="10"/>
      <color rgb="FF7030A0"/>
      <name val="Times New Roman"/>
      <family val="1"/>
      <charset val="186"/>
    </font>
    <font>
      <sz val="11"/>
      <color rgb="FFCC0099"/>
      <name val="Calibri"/>
      <family val="2"/>
      <scheme val="minor"/>
    </font>
    <font>
      <b/>
      <sz val="10"/>
      <name val="Calibri"/>
      <family val="2"/>
      <charset val="186"/>
      <scheme val="minor"/>
    </font>
    <font>
      <sz val="11"/>
      <color rgb="FFFF0000"/>
      <name val="Calibri"/>
      <family val="2"/>
      <scheme val="minor"/>
    </font>
    <font>
      <sz val="10"/>
      <color rgb="FF000000"/>
      <name val="Times New Roman"/>
      <family val="1"/>
      <charset val="186"/>
    </font>
    <font>
      <sz val="10"/>
      <color theme="1"/>
      <name val="Times New Roman"/>
      <family val="1"/>
      <charset val="186"/>
    </font>
    <font>
      <sz val="10"/>
      <color rgb="FF1018B0"/>
      <name val="Times New Roman"/>
      <family val="1"/>
      <charset val="186"/>
    </font>
    <font>
      <strike/>
      <sz val="10"/>
      <color theme="1"/>
      <name val="Times New Roman"/>
      <family val="1"/>
      <charset val="186"/>
    </font>
    <font>
      <sz val="11"/>
      <name val="Calibri"/>
      <family val="2"/>
      <scheme val="minor"/>
    </font>
    <font>
      <sz val="11"/>
      <name val="Times New Roman"/>
      <family val="1"/>
      <charset val="186"/>
    </font>
    <font>
      <b/>
      <i/>
      <sz val="10"/>
      <name val="Times New Roman"/>
      <family val="1"/>
      <charset val="186"/>
    </font>
    <font>
      <sz val="9"/>
      <color rgb="FF0070C0"/>
      <name val="Times New Roman"/>
      <family val="1"/>
      <charset val="186"/>
    </font>
    <font>
      <sz val="11"/>
      <color rgb="FF000000"/>
      <name val="Calibri"/>
      <family val="2"/>
      <scheme val="minor"/>
    </font>
    <font>
      <sz val="10"/>
      <color rgb="FFFF0000"/>
      <name val="Times New Roman"/>
      <family val="1"/>
      <charset val="186"/>
    </font>
    <font>
      <b/>
      <sz val="10"/>
      <color rgb="FFFF0000"/>
      <name val="Times New Roman"/>
      <family val="1"/>
      <charset val="186"/>
    </font>
    <font>
      <b/>
      <sz val="9"/>
      <color indexed="81"/>
      <name val="Tahoma"/>
      <family val="2"/>
      <charset val="186"/>
    </font>
    <font>
      <sz val="9"/>
      <color indexed="81"/>
      <name val="Tahoma"/>
      <family val="2"/>
      <charset val="186"/>
    </font>
    <font>
      <sz val="9"/>
      <color theme="1"/>
      <name val="Calibri"/>
      <family val="2"/>
      <charset val="186"/>
      <scheme val="minor"/>
    </font>
    <font>
      <b/>
      <sz val="12"/>
      <name val="Times New Roman"/>
      <family val="1"/>
      <charset val="186"/>
    </font>
    <font>
      <sz val="9"/>
      <color theme="1"/>
      <name val="Times New Roman"/>
      <family val="1"/>
      <charset val="186"/>
    </font>
    <font>
      <sz val="9"/>
      <name val="Arial"/>
      <family val="2"/>
      <charset val="186"/>
    </font>
    <font>
      <sz val="9"/>
      <name val="Calibri"/>
      <family val="2"/>
      <charset val="186"/>
      <scheme val="minor"/>
    </font>
    <font>
      <sz val="10"/>
      <name val="Arial"/>
      <family val="2"/>
    </font>
    <font>
      <sz val="10"/>
      <color theme="5"/>
      <name val="Times New Roman"/>
      <family val="1"/>
      <charset val="186"/>
    </font>
    <font>
      <sz val="8"/>
      <color theme="4"/>
      <name val="Times New Roman"/>
      <family val="1"/>
    </font>
    <font>
      <sz val="8"/>
      <name val="Times New Roman"/>
      <family val="1"/>
    </font>
    <font>
      <b/>
      <sz val="10"/>
      <color theme="1"/>
      <name val="Times New Roman"/>
      <family val="1"/>
      <charset val="186"/>
    </font>
    <font>
      <sz val="10"/>
      <color theme="1"/>
      <name val="Times New Roman"/>
      <family val="1"/>
    </font>
    <font>
      <sz val="9"/>
      <color rgb="FF000000"/>
      <name val="Times New Roman"/>
      <family val="1"/>
      <charset val="186"/>
    </font>
    <font>
      <sz val="9"/>
      <color theme="1"/>
      <name val="Times New Roman"/>
      <family val="1"/>
    </font>
    <font>
      <sz val="9"/>
      <color rgb="FFFF0000"/>
      <name val="Times New Roman"/>
      <family val="1"/>
      <charset val="186"/>
    </font>
    <font>
      <sz val="9"/>
      <color rgb="FFFF0000"/>
      <name val="Arial"/>
      <family val="2"/>
      <charset val="186"/>
    </font>
    <font>
      <sz val="8"/>
      <name val="Arial"/>
      <family val="2"/>
      <charset val="186"/>
    </font>
    <font>
      <b/>
      <sz val="11"/>
      <color theme="1"/>
      <name val="Calibri"/>
      <family val="2"/>
      <charset val="186"/>
      <scheme val="minor"/>
    </font>
    <font>
      <sz val="10"/>
      <color theme="1"/>
      <name val="Calibri"/>
      <family val="2"/>
      <charset val="186"/>
      <scheme val="minor"/>
    </font>
    <font>
      <sz val="11"/>
      <name val="Calibri"/>
      <family val="2"/>
      <charset val="186"/>
      <scheme val="minor"/>
    </font>
    <font>
      <b/>
      <sz val="11"/>
      <name val="Calibri"/>
      <family val="2"/>
      <charset val="186"/>
      <scheme val="minor"/>
    </font>
    <font>
      <b/>
      <sz val="10"/>
      <color rgb="FFFF0000"/>
      <name val="Times New Roman"/>
      <family val="1"/>
    </font>
    <font>
      <sz val="10"/>
      <name val="Calibri"/>
      <family val="2"/>
      <charset val="186"/>
    </font>
    <font>
      <vertAlign val="superscript"/>
      <sz val="10"/>
      <name val="Times New Roman"/>
      <family val="1"/>
      <charset val="186"/>
    </font>
    <font>
      <vertAlign val="superscript"/>
      <sz val="10"/>
      <name val="Times New Roman"/>
      <family val="1"/>
    </font>
    <font>
      <b/>
      <sz val="8"/>
      <name val="Times New Roman"/>
      <family val="1"/>
    </font>
    <font>
      <sz val="11"/>
      <name val="Times New Roman"/>
      <family val="1"/>
    </font>
    <font>
      <sz val="11"/>
      <color theme="1"/>
      <name val="Times New Roman"/>
      <family val="1"/>
      <charset val="186"/>
    </font>
    <font>
      <sz val="10"/>
      <name val="Arial"/>
      <charset val="186"/>
    </font>
    <font>
      <b/>
      <sz val="11"/>
      <name val="Times New Roman"/>
      <family val="1"/>
      <charset val="186"/>
    </font>
    <font>
      <b/>
      <sz val="10"/>
      <name val="Arial"/>
      <family val="2"/>
      <charset val="186"/>
    </font>
    <font>
      <sz val="8"/>
      <color theme="5"/>
      <name val="Times New Roman"/>
      <family val="1"/>
      <charset val="186"/>
    </font>
    <font>
      <i/>
      <sz val="10"/>
      <name val="Times New Roman"/>
      <family val="1"/>
      <charset val="186"/>
    </font>
  </fonts>
  <fills count="42">
    <fill>
      <patternFill patternType="none"/>
    </fill>
    <fill>
      <patternFill patternType="gray125"/>
    </fill>
    <fill>
      <patternFill patternType="solid">
        <fgColor rgb="FF9999FF"/>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13"/>
        <bgColor indexed="64"/>
      </patternFill>
    </fill>
    <fill>
      <patternFill patternType="solid">
        <fgColor rgb="FF99CCFF"/>
        <bgColor indexed="64"/>
      </patternFill>
    </fill>
    <fill>
      <patternFill patternType="solid">
        <fgColor rgb="FFB3EBFF"/>
        <bgColor indexed="64"/>
      </patternFill>
    </fill>
    <fill>
      <patternFill patternType="solid">
        <fgColor rgb="FFCCFFCC"/>
        <bgColor indexed="64"/>
      </patternFill>
    </fill>
    <fill>
      <patternFill patternType="solid">
        <fgColor indexed="42"/>
        <bgColor indexed="64"/>
      </patternFill>
    </fill>
    <fill>
      <patternFill patternType="solid">
        <fgColor rgb="FFFFC000"/>
        <bgColor indexed="64"/>
      </patternFill>
    </fill>
    <fill>
      <patternFill patternType="solid">
        <fgColor rgb="FFFFCCFF"/>
        <bgColor indexed="64"/>
      </patternFill>
    </fill>
    <fill>
      <patternFill patternType="solid">
        <fgColor rgb="FF00B0F0"/>
        <bgColor indexed="64"/>
      </patternFill>
    </fill>
    <fill>
      <patternFill patternType="solid">
        <fgColor rgb="FFB3EBFF"/>
        <bgColor rgb="FF000000"/>
      </patternFill>
    </fill>
    <fill>
      <patternFill patternType="solid">
        <fgColor rgb="FFFFC000"/>
        <bgColor rgb="FF000000"/>
      </patternFill>
    </fill>
    <fill>
      <patternFill patternType="solid">
        <fgColor rgb="FF92D050"/>
        <bgColor indexed="64"/>
      </patternFill>
    </fill>
    <fill>
      <patternFill patternType="solid">
        <fgColor theme="3" tint="0.79998168889431442"/>
        <bgColor indexed="64"/>
      </patternFill>
    </fill>
    <fill>
      <patternFill patternType="solid">
        <fgColor indexed="44"/>
        <bgColor indexed="64"/>
      </patternFill>
    </fill>
    <fill>
      <patternFill patternType="solid">
        <fgColor indexed="9"/>
        <bgColor indexed="64"/>
      </patternFill>
    </fill>
    <fill>
      <patternFill patternType="solid">
        <fgColor rgb="FFD9D9D9"/>
        <bgColor indexed="64"/>
      </patternFill>
    </fill>
    <fill>
      <patternFill patternType="solid">
        <fgColor rgb="FF4FD1FF"/>
        <bgColor indexed="64"/>
      </patternFill>
    </fill>
    <fill>
      <patternFill patternType="solid">
        <fgColor rgb="FFFFFFFF"/>
        <bgColor rgb="FF000000"/>
      </patternFill>
    </fill>
    <fill>
      <patternFill patternType="solid">
        <fgColor theme="0"/>
        <bgColor rgb="FF000000"/>
      </patternFill>
    </fill>
    <fill>
      <patternFill patternType="solid">
        <fgColor rgb="FF9999FF"/>
        <bgColor rgb="FFCC99FF"/>
      </patternFill>
    </fill>
    <fill>
      <patternFill patternType="solid">
        <fgColor rgb="FFFFFF00"/>
        <bgColor rgb="FFFFFF00"/>
      </patternFill>
    </fill>
    <fill>
      <patternFill patternType="solid">
        <fgColor rgb="FFFFFFFF"/>
        <bgColor rgb="FFFFFFCC"/>
      </patternFill>
    </fill>
    <fill>
      <patternFill patternType="solid">
        <fgColor rgb="FFC0C0C0"/>
        <bgColor rgb="FFCCCCFF"/>
      </patternFill>
    </fill>
    <fill>
      <patternFill patternType="solid">
        <fgColor rgb="FF969696"/>
        <bgColor rgb="FF808080"/>
      </patternFill>
    </fill>
    <fill>
      <patternFill patternType="solid">
        <fgColor rgb="FF99CCFF"/>
        <bgColor rgb="FFCCCCFF"/>
      </patternFill>
    </fill>
    <fill>
      <patternFill patternType="solid">
        <fgColor rgb="FFCCFFCC"/>
        <bgColor rgb="FFCCFFFF"/>
      </patternFill>
    </fill>
    <fill>
      <patternFill patternType="solid">
        <fgColor rgb="FFFFCC00"/>
        <bgColor rgb="FFFFFF00"/>
      </patternFill>
    </fill>
    <fill>
      <patternFill patternType="solid">
        <fgColor rgb="FFFF99CC"/>
        <bgColor rgb="FFFF8080"/>
      </patternFill>
    </fill>
    <fill>
      <patternFill patternType="solid">
        <fgColor rgb="FF00CCFF"/>
        <bgColor rgb="FF33CCCC"/>
      </patternFill>
    </fill>
    <fill>
      <patternFill patternType="solid">
        <fgColor rgb="FFFFFFFF"/>
        <bgColor indexed="64"/>
      </patternFill>
    </fill>
    <fill>
      <patternFill patternType="solid">
        <fgColor rgb="FFBFBFBF"/>
        <bgColor indexed="64"/>
      </patternFill>
    </fill>
    <fill>
      <patternFill patternType="solid">
        <fgColor rgb="FFC6F2C0"/>
        <bgColor indexed="64"/>
      </patternFill>
    </fill>
    <fill>
      <patternFill patternType="solid">
        <fgColor theme="6" tint="0.79998168889431442"/>
        <bgColor indexed="64"/>
      </patternFill>
    </fill>
    <fill>
      <patternFill patternType="solid">
        <fgColor rgb="FFCCECFF"/>
        <bgColor indexed="64"/>
      </patternFill>
    </fill>
    <fill>
      <patternFill patternType="solid">
        <fgColor rgb="FF84C454"/>
        <bgColor indexed="64"/>
      </patternFill>
    </fill>
    <fill>
      <patternFill patternType="solid">
        <fgColor rgb="FF86B0E2"/>
        <bgColor indexed="64"/>
      </patternFill>
    </fill>
  </fills>
  <borders count="81">
    <border>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23">
    <xf numFmtId="0" fontId="0" fillId="0" borderId="0"/>
    <xf numFmtId="0" fontId="13" fillId="0" borderId="0"/>
    <xf numFmtId="0" fontId="13" fillId="0" borderId="0"/>
    <xf numFmtId="43" fontId="13" fillId="0" borderId="0" applyFont="0" applyFill="0" applyBorder="0" applyAlignment="0" applyProtection="0"/>
    <xf numFmtId="0" fontId="3" fillId="0" borderId="0"/>
    <xf numFmtId="0" fontId="5" fillId="0" borderId="0"/>
    <xf numFmtId="0" fontId="5" fillId="0" borderId="0"/>
    <xf numFmtId="43" fontId="3" fillId="0" borderId="0" applyFont="0" applyFill="0" applyBorder="0" applyAlignment="0" applyProtection="0"/>
    <xf numFmtId="0" fontId="50" fillId="0" borderId="0"/>
    <xf numFmtId="0" fontId="5" fillId="0" borderId="0"/>
    <xf numFmtId="0" fontId="2" fillId="0" borderId="0"/>
    <xf numFmtId="0" fontId="50" fillId="0" borderId="0"/>
    <xf numFmtId="0" fontId="2" fillId="0" borderId="0"/>
    <xf numFmtId="43" fontId="5" fillId="0" borderId="0" applyFont="0" applyFill="0" applyBorder="0" applyAlignment="0" applyProtection="0"/>
    <xf numFmtId="44" fontId="5"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8" fillId="0" borderId="0"/>
    <xf numFmtId="0" fontId="72" fillId="0" borderId="0"/>
    <xf numFmtId="0" fontId="22" fillId="0" borderId="0"/>
    <xf numFmtId="0" fontId="5" fillId="0" borderId="0"/>
    <xf numFmtId="0" fontId="5" fillId="0" borderId="0"/>
  </cellStyleXfs>
  <cellXfs count="9025">
    <xf numFmtId="0" fontId="0" fillId="0" borderId="0" xfId="0"/>
    <xf numFmtId="0" fontId="6" fillId="0" borderId="0" xfId="0" applyFont="1" applyAlignment="1">
      <alignment vertical="top"/>
    </xf>
    <xf numFmtId="0" fontId="6" fillId="0" borderId="0" xfId="0" applyFont="1" applyAlignment="1">
      <alignment horizontal="center" vertical="center"/>
    </xf>
    <xf numFmtId="0" fontId="6" fillId="0" borderId="0" xfId="0" applyFont="1" applyAlignment="1">
      <alignment vertical="center"/>
    </xf>
    <xf numFmtId="0" fontId="7" fillId="0" borderId="0" xfId="0" applyFont="1" applyAlignment="1">
      <alignment vertical="top"/>
    </xf>
    <xf numFmtId="0" fontId="8" fillId="0" borderId="0" xfId="0" applyFont="1" applyAlignment="1">
      <alignment vertical="top"/>
    </xf>
    <xf numFmtId="164" fontId="6" fillId="0" borderId="0" xfId="0" applyNumberFormat="1" applyFont="1" applyAlignment="1">
      <alignment horizontal="center" vertical="center"/>
    </xf>
    <xf numFmtId="0" fontId="9" fillId="0" borderId="0" xfId="0" applyFont="1" applyBorder="1" applyAlignment="1">
      <alignment horizontal="center" vertical="center"/>
    </xf>
    <xf numFmtId="164" fontId="6" fillId="0" borderId="0" xfId="0" applyNumberFormat="1" applyFont="1" applyBorder="1" applyAlignment="1">
      <alignment horizontal="center" vertical="center"/>
    </xf>
    <xf numFmtId="49" fontId="9" fillId="0" borderId="0" xfId="0" applyNumberFormat="1" applyFont="1" applyBorder="1" applyAlignment="1">
      <alignment horizontal="center" vertical="center"/>
    </xf>
    <xf numFmtId="164" fontId="9" fillId="0" borderId="0" xfId="0" applyNumberFormat="1" applyFont="1" applyBorder="1" applyAlignment="1">
      <alignment horizontal="center" vertical="center"/>
    </xf>
    <xf numFmtId="0" fontId="6" fillId="0" borderId="0" xfId="0" applyFont="1" applyAlignment="1">
      <alignment horizontal="right" vertical="center"/>
    </xf>
    <xf numFmtId="49" fontId="6" fillId="0" borderId="0" xfId="0" applyNumberFormat="1" applyFont="1" applyBorder="1" applyAlignment="1">
      <alignment horizontal="center" vertical="center"/>
    </xf>
    <xf numFmtId="0" fontId="6" fillId="0" borderId="0" xfId="0" applyFont="1" applyAlignment="1">
      <alignment horizontal="center" vertical="top"/>
    </xf>
    <xf numFmtId="164" fontId="7" fillId="0" borderId="0" xfId="0" applyNumberFormat="1" applyFont="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top" wrapText="1"/>
    </xf>
    <xf numFmtId="0" fontId="10" fillId="0" borderId="0" xfId="0" applyFont="1" applyFill="1" applyBorder="1" applyAlignment="1">
      <alignment horizontal="left" vertical="top" wrapText="1"/>
    </xf>
    <xf numFmtId="4" fontId="11" fillId="2" borderId="3" xfId="0" applyNumberFormat="1" applyFont="1" applyFill="1" applyBorder="1" applyAlignment="1">
      <alignment horizontal="center" vertical="top"/>
    </xf>
    <xf numFmtId="0" fontId="8" fillId="2" borderId="2" xfId="0" applyFont="1" applyFill="1" applyBorder="1" applyAlignment="1">
      <alignment vertical="top"/>
    </xf>
    <xf numFmtId="0" fontId="8" fillId="2" borderId="3" xfId="0" applyFont="1" applyFill="1" applyBorder="1" applyAlignment="1">
      <alignment vertical="top"/>
    </xf>
    <xf numFmtId="0" fontId="11" fillId="0" borderId="6" xfId="0" applyFont="1" applyBorder="1" applyAlignment="1">
      <alignment horizontal="center" vertical="top"/>
    </xf>
    <xf numFmtId="0" fontId="8" fillId="0" borderId="0" xfId="0" applyFont="1" applyBorder="1" applyAlignment="1">
      <alignment vertical="top"/>
    </xf>
    <xf numFmtId="0" fontId="8" fillId="0" borderId="5" xfId="0" applyFont="1" applyBorder="1" applyAlignment="1">
      <alignment vertical="top"/>
    </xf>
    <xf numFmtId="0" fontId="11" fillId="3" borderId="3" xfId="0" applyFont="1" applyFill="1" applyBorder="1" applyAlignment="1">
      <alignment horizontal="center" vertical="top"/>
    </xf>
    <xf numFmtId="0" fontId="8" fillId="3" borderId="2" xfId="0" applyFont="1" applyFill="1" applyBorder="1" applyAlignment="1">
      <alignment vertical="top"/>
    </xf>
    <xf numFmtId="0" fontId="8" fillId="3" borderId="3" xfId="0" applyFont="1" applyFill="1" applyBorder="1" applyAlignment="1">
      <alignment vertical="top"/>
    </xf>
    <xf numFmtId="0" fontId="11" fillId="0" borderId="11" xfId="0" applyFont="1" applyFill="1" applyBorder="1" applyAlignment="1">
      <alignment horizontal="center" vertical="top"/>
    </xf>
    <xf numFmtId="0" fontId="8" fillId="0" borderId="15" xfId="0" applyFont="1" applyBorder="1" applyAlignment="1">
      <alignment vertical="top"/>
    </xf>
    <xf numFmtId="0" fontId="8" fillId="0" borderId="16" xfId="0" applyFont="1" applyBorder="1" applyAlignment="1">
      <alignment vertical="top"/>
    </xf>
    <xf numFmtId="165" fontId="11" fillId="0" borderId="16" xfId="0" applyNumberFormat="1" applyFont="1" applyFill="1" applyBorder="1" applyAlignment="1">
      <alignment horizontal="center" vertical="top" wrapText="1"/>
    </xf>
    <xf numFmtId="0" fontId="8" fillId="0" borderId="20" xfId="0" applyFont="1" applyBorder="1" applyAlignment="1">
      <alignment vertical="top"/>
    </xf>
    <xf numFmtId="0" fontId="8" fillId="0" borderId="11" xfId="0" applyFont="1" applyBorder="1" applyAlignment="1">
      <alignment vertical="top"/>
    </xf>
    <xf numFmtId="4" fontId="11" fillId="0" borderId="5" xfId="0" applyNumberFormat="1" applyFont="1" applyFill="1" applyBorder="1" applyAlignment="1">
      <alignment horizontal="center" vertical="top" wrapText="1"/>
    </xf>
    <xf numFmtId="165" fontId="11" fillId="0" borderId="21" xfId="0" applyNumberFormat="1" applyFont="1" applyFill="1" applyBorder="1" applyAlignment="1">
      <alignment horizontal="center" vertical="top" wrapText="1"/>
    </xf>
    <xf numFmtId="165" fontId="11" fillId="0" borderId="22" xfId="0" applyNumberFormat="1" applyFont="1" applyFill="1" applyBorder="1" applyAlignment="1">
      <alignment horizontal="center" vertical="top" wrapText="1"/>
    </xf>
    <xf numFmtId="0" fontId="8" fillId="0" borderId="0" xfId="0" applyFont="1" applyAlignment="1">
      <alignment horizontal="center" vertical="center"/>
    </xf>
    <xf numFmtId="165" fontId="11" fillId="4" borderId="11" xfId="0" applyNumberFormat="1" applyFont="1" applyFill="1" applyBorder="1" applyAlignment="1">
      <alignment horizontal="center" vertical="top" wrapText="1"/>
    </xf>
    <xf numFmtId="0" fontId="8" fillId="0" borderId="26" xfId="0" applyFont="1" applyBorder="1" applyAlignment="1">
      <alignment vertical="top"/>
    </xf>
    <xf numFmtId="0" fontId="8" fillId="0" borderId="22" xfId="0" applyFont="1" applyBorder="1" applyAlignment="1">
      <alignment vertical="top"/>
    </xf>
    <xf numFmtId="164" fontId="8" fillId="5" borderId="3" xfId="0" applyNumberFormat="1" applyFont="1" applyFill="1" applyBorder="1" applyAlignment="1">
      <alignment horizontal="center" vertical="center" wrapText="1"/>
    </xf>
    <xf numFmtId="0" fontId="8" fillId="6" borderId="2" xfId="0" applyFont="1" applyFill="1" applyBorder="1" applyAlignment="1">
      <alignment vertical="top"/>
    </xf>
    <xf numFmtId="0" fontId="8" fillId="6" borderId="3" xfId="0" applyFont="1" applyFill="1" applyBorder="1" applyAlignment="1">
      <alignment vertical="top"/>
    </xf>
    <xf numFmtId="4" fontId="11" fillId="3" borderId="3" xfId="0" applyNumberFormat="1" applyFont="1" applyFill="1" applyBorder="1" applyAlignment="1">
      <alignment horizontal="center" vertical="top" wrapText="1"/>
    </xf>
    <xf numFmtId="0" fontId="8" fillId="3" borderId="29" xfId="0" applyFont="1" applyFill="1" applyBorder="1" applyAlignment="1">
      <alignment vertical="top"/>
    </xf>
    <xf numFmtId="0" fontId="8" fillId="3" borderId="30" xfId="0" applyFont="1" applyFill="1" applyBorder="1" applyAlignment="1">
      <alignment vertical="top"/>
    </xf>
    <xf numFmtId="165" fontId="11" fillId="0" borderId="3" xfId="0" applyNumberFormat="1" applyFont="1" applyFill="1" applyBorder="1" applyAlignment="1">
      <alignment horizontal="center" vertical="center" wrapText="1"/>
    </xf>
    <xf numFmtId="0" fontId="8" fillId="0" borderId="2" xfId="0" applyFont="1" applyBorder="1" applyAlignment="1">
      <alignment vertical="top"/>
    </xf>
    <xf numFmtId="0" fontId="8" fillId="0" borderId="3" xfId="0" applyFont="1" applyBorder="1" applyAlignment="1">
      <alignment vertical="top"/>
    </xf>
    <xf numFmtId="0" fontId="8" fillId="0" borderId="0" xfId="0" applyFont="1" applyBorder="1" applyAlignment="1">
      <alignment horizontal="right" vertical="top"/>
    </xf>
    <xf numFmtId="49" fontId="8" fillId="0" borderId="0" xfId="0" applyNumberFormat="1" applyFont="1" applyFill="1" applyBorder="1" applyAlignment="1">
      <alignment horizontal="right" vertical="top"/>
    </xf>
    <xf numFmtId="49" fontId="8" fillId="0" borderId="0" xfId="0" applyNumberFormat="1" applyFont="1" applyFill="1" applyBorder="1" applyAlignment="1">
      <alignment vertical="top"/>
    </xf>
    <xf numFmtId="49" fontId="11" fillId="0" borderId="0" xfId="0" applyNumberFormat="1" applyFont="1" applyFill="1" applyBorder="1" applyAlignment="1">
      <alignment horizontal="center" vertical="top" wrapText="1"/>
    </xf>
    <xf numFmtId="49" fontId="11" fillId="0" borderId="0" xfId="0" applyNumberFormat="1" applyFont="1" applyFill="1" applyBorder="1" applyAlignment="1">
      <alignment horizontal="right" vertical="top"/>
    </xf>
    <xf numFmtId="164" fontId="11" fillId="0" borderId="0" xfId="0" applyNumberFormat="1" applyFont="1" applyFill="1" applyBorder="1" applyAlignment="1">
      <alignment horizontal="center" vertical="center"/>
    </xf>
    <xf numFmtId="49" fontId="8"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left" vertical="top" wrapText="1"/>
    </xf>
    <xf numFmtId="164" fontId="12" fillId="2" borderId="0" xfId="0" applyNumberFormat="1" applyFont="1" applyFill="1" applyBorder="1" applyAlignment="1">
      <alignment horizontal="center" vertical="top"/>
    </xf>
    <xf numFmtId="2" fontId="11" fillId="2" borderId="2" xfId="0" applyNumberFormat="1" applyFont="1" applyFill="1" applyBorder="1" applyAlignment="1">
      <alignment horizontal="center" vertical="center"/>
    </xf>
    <xf numFmtId="2" fontId="11" fillId="2" borderId="31" xfId="0" applyNumberFormat="1" applyFont="1" applyFill="1" applyBorder="1" applyAlignment="1">
      <alignment horizontal="center" vertical="center"/>
    </xf>
    <xf numFmtId="49" fontId="11" fillId="2" borderId="31" xfId="0" applyNumberFormat="1" applyFont="1" applyFill="1" applyBorder="1" applyAlignment="1">
      <alignment horizontal="center" vertical="top"/>
    </xf>
    <xf numFmtId="1" fontId="5" fillId="8" borderId="0" xfId="1" applyNumberFormat="1" applyFont="1" applyFill="1" applyBorder="1" applyAlignment="1">
      <alignment horizontal="center" wrapText="1"/>
    </xf>
    <xf numFmtId="2" fontId="14" fillId="9" borderId="1" xfId="0" applyNumberFormat="1" applyFont="1" applyFill="1" applyBorder="1" applyAlignment="1">
      <alignment horizontal="center" vertical="center" wrapText="1"/>
    </xf>
    <xf numFmtId="49" fontId="11" fillId="9" borderId="31" xfId="0" applyNumberFormat="1" applyFont="1" applyFill="1" applyBorder="1" applyAlignment="1">
      <alignment horizontal="center" vertical="top"/>
    </xf>
    <xf numFmtId="1" fontId="5" fillId="10" borderId="0" xfId="1" applyNumberFormat="1" applyFont="1" applyFill="1" applyBorder="1" applyAlignment="1">
      <alignment horizontal="center" wrapText="1"/>
    </xf>
    <xf numFmtId="2" fontId="14" fillId="11" borderId="1" xfId="0" applyNumberFormat="1" applyFont="1" applyFill="1" applyBorder="1" applyAlignment="1">
      <alignment horizontal="center" vertical="center" wrapText="1"/>
    </xf>
    <xf numFmtId="49" fontId="11" fillId="11" borderId="2" xfId="0" applyNumberFormat="1" applyFont="1" applyFill="1" applyBorder="1" applyAlignment="1">
      <alignment horizontal="center" vertical="top"/>
    </xf>
    <xf numFmtId="0" fontId="8" fillId="0" borderId="0" xfId="0" applyFont="1" applyBorder="1" applyAlignment="1">
      <alignment horizontal="center" vertical="top"/>
    </xf>
    <xf numFmtId="0" fontId="8" fillId="0" borderId="1" xfId="0" applyFont="1" applyBorder="1" applyAlignment="1">
      <alignment horizontal="center" vertical="top"/>
    </xf>
    <xf numFmtId="164" fontId="8" fillId="0" borderId="32" xfId="0" applyNumberFormat="1" applyFont="1" applyBorder="1" applyAlignment="1">
      <alignment horizontal="left" vertical="top"/>
    </xf>
    <xf numFmtId="164" fontId="8" fillId="0" borderId="3" xfId="0" applyNumberFormat="1" applyFont="1" applyBorder="1" applyAlignment="1">
      <alignment horizontal="left" vertical="top"/>
    </xf>
    <xf numFmtId="164" fontId="11" fillId="12" borderId="3" xfId="0" applyNumberFormat="1" applyFont="1" applyFill="1" applyBorder="1" applyAlignment="1">
      <alignment horizontal="center" vertical="center"/>
    </xf>
    <xf numFmtId="0" fontId="11" fillId="12" borderId="31" xfId="0" applyFont="1" applyFill="1" applyBorder="1" applyAlignment="1">
      <alignment horizontal="center" vertical="center"/>
    </xf>
    <xf numFmtId="49" fontId="8" fillId="12" borderId="2" xfId="0" applyNumberFormat="1" applyFont="1" applyFill="1" applyBorder="1" applyAlignment="1">
      <alignment horizontal="center" vertical="top"/>
    </xf>
    <xf numFmtId="49" fontId="11" fillId="11" borderId="33" xfId="0" applyNumberFormat="1" applyFont="1" applyFill="1" applyBorder="1" applyAlignment="1">
      <alignment horizontal="center" vertical="top"/>
    </xf>
    <xf numFmtId="49" fontId="11" fillId="9" borderId="33" xfId="0" applyNumberFormat="1" applyFont="1" applyFill="1" applyBorder="1" applyAlignment="1">
      <alignment horizontal="center" vertical="top"/>
    </xf>
    <xf numFmtId="0" fontId="8" fillId="0" borderId="28" xfId="0" applyFont="1" applyBorder="1" applyAlignment="1">
      <alignment horizontal="center" vertical="top"/>
    </xf>
    <xf numFmtId="164" fontId="8" fillId="0" borderId="34" xfId="0" applyNumberFormat="1" applyFont="1" applyBorder="1" applyAlignment="1">
      <alignment horizontal="left" vertical="top"/>
    </xf>
    <xf numFmtId="164" fontId="8" fillId="0" borderId="35" xfId="0" applyNumberFormat="1" applyFont="1" applyBorder="1" applyAlignment="1">
      <alignment horizontal="left" vertical="top"/>
    </xf>
    <xf numFmtId="0" fontId="8" fillId="0" borderId="30" xfId="0" applyFont="1" applyBorder="1" applyAlignment="1">
      <alignment vertical="top" wrapText="1"/>
    </xf>
    <xf numFmtId="164" fontId="8" fillId="0" borderId="35" xfId="0" applyNumberFormat="1" applyFont="1" applyFill="1" applyBorder="1" applyAlignment="1">
      <alignment horizontal="center" vertical="center" wrapText="1"/>
    </xf>
    <xf numFmtId="0" fontId="8" fillId="0" borderId="35" xfId="0" applyFont="1" applyFill="1" applyBorder="1" applyAlignment="1">
      <alignment horizontal="center" vertical="center" wrapText="1"/>
    </xf>
    <xf numFmtId="49" fontId="11" fillId="0" borderId="35" xfId="0" applyNumberFormat="1" applyFont="1" applyBorder="1" applyAlignment="1">
      <alignment horizontal="center" vertical="center" wrapText="1"/>
    </xf>
    <xf numFmtId="49" fontId="8" fillId="0" borderId="35" xfId="0" applyNumberFormat="1" applyFont="1" applyBorder="1" applyAlignment="1">
      <alignment horizontal="center" vertical="center" textRotation="90"/>
    </xf>
    <xf numFmtId="0" fontId="10" fillId="12" borderId="35" xfId="0" applyFont="1" applyFill="1" applyBorder="1" applyAlignment="1">
      <alignment horizontal="center" vertical="center" textRotation="90" wrapText="1"/>
    </xf>
    <xf numFmtId="0" fontId="11" fillId="0" borderId="29" xfId="0" applyFont="1" applyFill="1" applyBorder="1" applyAlignment="1">
      <alignment horizontal="left" vertical="top" wrapText="1"/>
    </xf>
    <xf numFmtId="49" fontId="8" fillId="13" borderId="35" xfId="0" applyNumberFormat="1" applyFont="1" applyFill="1" applyBorder="1" applyAlignment="1">
      <alignment vertical="top"/>
    </xf>
    <xf numFmtId="49" fontId="11" fillId="11" borderId="35" xfId="0" applyNumberFormat="1" applyFont="1" applyFill="1" applyBorder="1" applyAlignment="1">
      <alignment horizontal="center" vertical="top"/>
    </xf>
    <xf numFmtId="49" fontId="11" fillId="9" borderId="35" xfId="0" applyNumberFormat="1" applyFont="1" applyFill="1" applyBorder="1" applyAlignment="1">
      <alignment horizontal="center" vertical="top"/>
    </xf>
    <xf numFmtId="164" fontId="8" fillId="0" borderId="36" xfId="0" applyNumberFormat="1" applyFont="1" applyBorder="1" applyAlignment="1">
      <alignment horizontal="left" vertical="top"/>
    </xf>
    <xf numFmtId="164" fontId="8" fillId="0" borderId="5" xfId="0" applyNumberFormat="1" applyFont="1" applyBorder="1" applyAlignment="1">
      <alignment horizontal="left" vertical="top"/>
    </xf>
    <xf numFmtId="2" fontId="11" fillId="12" borderId="37" xfId="0" applyNumberFormat="1" applyFont="1" applyFill="1" applyBorder="1" applyAlignment="1">
      <alignment horizontal="center" vertical="center"/>
    </xf>
    <xf numFmtId="0" fontId="11" fillId="12" borderId="38" xfId="0" applyFont="1" applyFill="1" applyBorder="1" applyAlignment="1">
      <alignment horizontal="center" vertical="center"/>
    </xf>
    <xf numFmtId="49" fontId="8" fillId="12" borderId="39" xfId="0" applyNumberFormat="1" applyFont="1" applyFill="1" applyBorder="1" applyAlignment="1">
      <alignment horizontal="center" vertical="top"/>
    </xf>
    <xf numFmtId="49" fontId="8" fillId="12" borderId="7" xfId="0" applyNumberFormat="1" applyFont="1" applyFill="1" applyBorder="1" applyAlignment="1">
      <alignment horizontal="center" vertical="top"/>
    </xf>
    <xf numFmtId="49" fontId="11" fillId="12" borderId="6" xfId="0" applyNumberFormat="1" applyFont="1" applyFill="1" applyBorder="1" applyAlignment="1">
      <alignment horizontal="center" vertical="top"/>
    </xf>
    <xf numFmtId="164" fontId="8" fillId="0" borderId="31" xfId="0" applyNumberFormat="1" applyFont="1" applyBorder="1" applyAlignment="1">
      <alignment horizontal="left" vertical="top"/>
    </xf>
    <xf numFmtId="0" fontId="8" fillId="0" borderId="3" xfId="0" applyFont="1" applyBorder="1" applyAlignment="1">
      <alignment vertical="top" wrapText="1"/>
    </xf>
    <xf numFmtId="164" fontId="8" fillId="0" borderId="31" xfId="0" applyNumberFormat="1" applyFont="1" applyFill="1" applyBorder="1" applyAlignment="1">
      <alignment horizontal="center" vertical="center" wrapText="1"/>
    </xf>
    <xf numFmtId="0" fontId="8" fillId="0" borderId="31" xfId="0" applyFont="1" applyFill="1" applyBorder="1" applyAlignment="1">
      <alignment horizontal="center" vertical="center" wrapText="1"/>
    </xf>
    <xf numFmtId="49" fontId="11" fillId="0" borderId="31" xfId="0" applyNumberFormat="1" applyFont="1" applyBorder="1" applyAlignment="1">
      <alignment horizontal="center" vertical="center" wrapText="1"/>
    </xf>
    <xf numFmtId="49" fontId="8" fillId="0" borderId="33" xfId="0" applyNumberFormat="1" applyFont="1" applyBorder="1" applyAlignment="1">
      <alignment horizontal="center" vertical="center" textRotation="90"/>
    </xf>
    <xf numFmtId="0" fontId="10" fillId="12" borderId="33" xfId="0" applyFont="1" applyFill="1" applyBorder="1" applyAlignment="1">
      <alignment horizontal="center" vertical="center" textRotation="90" wrapText="1"/>
    </xf>
    <xf numFmtId="0" fontId="11" fillId="0" borderId="7" xfId="0" applyFont="1" applyFill="1" applyBorder="1" applyAlignment="1">
      <alignment horizontal="left" vertical="top" wrapText="1"/>
    </xf>
    <xf numFmtId="49" fontId="8" fillId="13" borderId="40" xfId="0" applyNumberFormat="1" applyFont="1" applyFill="1" applyBorder="1" applyAlignment="1">
      <alignment vertical="top"/>
    </xf>
    <xf numFmtId="49" fontId="11" fillId="12" borderId="4" xfId="0" applyNumberFormat="1" applyFont="1" applyFill="1" applyBorder="1" applyAlignment="1">
      <alignment horizontal="center" vertical="top"/>
    </xf>
    <xf numFmtId="0" fontId="8" fillId="0" borderId="0" xfId="0" applyFont="1" applyBorder="1" applyAlignment="1">
      <alignment horizontal="center" vertical="center"/>
    </xf>
    <xf numFmtId="0" fontId="8" fillId="0" borderId="1" xfId="0" applyFont="1" applyBorder="1" applyAlignment="1">
      <alignment horizontal="center" vertical="center"/>
    </xf>
    <xf numFmtId="164" fontId="6" fillId="0" borderId="32" xfId="0" applyNumberFormat="1" applyFont="1" applyBorder="1" applyAlignment="1">
      <alignment horizontal="center" vertical="center" wrapText="1"/>
    </xf>
    <xf numFmtId="0" fontId="8" fillId="0" borderId="31" xfId="0" applyFont="1" applyBorder="1" applyAlignment="1">
      <alignment horizontal="center" vertical="center"/>
    </xf>
    <xf numFmtId="164" fontId="6" fillId="0" borderId="31" xfId="0" applyNumberFormat="1" applyFont="1" applyBorder="1" applyAlignment="1">
      <alignment horizontal="center" vertical="center" wrapText="1"/>
    </xf>
    <xf numFmtId="0" fontId="16" fillId="0" borderId="3" xfId="0" applyFont="1" applyBorder="1" applyAlignment="1">
      <alignment horizontal="left" vertical="top" wrapText="1"/>
    </xf>
    <xf numFmtId="0" fontId="8" fillId="0" borderId="40" xfId="0" applyFont="1" applyBorder="1" applyAlignment="1">
      <alignment horizontal="center" vertical="center"/>
    </xf>
    <xf numFmtId="164" fontId="6" fillId="0" borderId="41" xfId="0" applyNumberFormat="1" applyFont="1" applyBorder="1" applyAlignment="1">
      <alignment horizontal="center" vertical="center" wrapText="1"/>
    </xf>
    <xf numFmtId="0" fontId="8" fillId="0" borderId="33" xfId="0" applyFont="1" applyBorder="1" applyAlignment="1">
      <alignment horizontal="center" vertical="center"/>
    </xf>
    <xf numFmtId="164" fontId="6" fillId="0" borderId="33" xfId="0" applyNumberFormat="1" applyFont="1" applyBorder="1" applyAlignment="1">
      <alignment horizontal="center" vertical="center" wrapText="1"/>
    </xf>
    <xf numFmtId="0" fontId="16" fillId="4" borderId="5" xfId="0" applyFont="1" applyFill="1" applyBorder="1" applyAlignment="1">
      <alignment horizontal="left" vertical="top" wrapText="1"/>
    </xf>
    <xf numFmtId="164" fontId="8" fillId="0" borderId="6" xfId="0" applyNumberFormat="1" applyFont="1" applyFill="1" applyBorder="1" applyAlignment="1">
      <alignment horizontal="center" vertical="center" wrapText="1"/>
    </xf>
    <xf numFmtId="0" fontId="8" fillId="0" borderId="42" xfId="0" applyFont="1" applyFill="1" applyBorder="1" applyAlignment="1">
      <alignment horizontal="center" vertical="center" wrapText="1"/>
    </xf>
    <xf numFmtId="49" fontId="11" fillId="12" borderId="0" xfId="0" applyNumberFormat="1" applyFont="1" applyFill="1" applyBorder="1" applyAlignment="1">
      <alignment horizontal="center" vertical="top"/>
    </xf>
    <xf numFmtId="49" fontId="11" fillId="11" borderId="42" xfId="0" applyNumberFormat="1" applyFont="1" applyFill="1" applyBorder="1" applyAlignment="1">
      <alignment horizontal="center" vertical="top"/>
    </xf>
    <xf numFmtId="49" fontId="11" fillId="9" borderId="42" xfId="0" applyNumberFormat="1" applyFont="1" applyFill="1" applyBorder="1" applyAlignment="1">
      <alignment horizontal="center" vertical="top"/>
    </xf>
    <xf numFmtId="0" fontId="16" fillId="4" borderId="25" xfId="0" applyFont="1" applyFill="1" applyBorder="1" applyAlignment="1">
      <alignment horizontal="left" vertical="top" wrapText="1"/>
    </xf>
    <xf numFmtId="164" fontId="8" fillId="0" borderId="33" xfId="0" applyNumberFormat="1" applyFont="1" applyFill="1" applyBorder="1" applyAlignment="1">
      <alignment horizontal="center" vertical="center" wrapText="1"/>
    </xf>
    <xf numFmtId="0" fontId="8" fillId="0" borderId="33" xfId="0" applyFont="1" applyFill="1" applyBorder="1" applyAlignment="1">
      <alignment horizontal="center" vertical="center" wrapText="1"/>
    </xf>
    <xf numFmtId="0" fontId="17" fillId="11" borderId="0" xfId="0" applyFont="1" applyFill="1" applyBorder="1" applyAlignment="1">
      <alignment horizontal="left" vertical="top" wrapText="1"/>
    </xf>
    <xf numFmtId="49" fontId="11" fillId="11" borderId="31" xfId="0" applyNumberFormat="1" applyFont="1" applyFill="1" applyBorder="1" applyAlignment="1">
      <alignment horizontal="center" vertical="top"/>
    </xf>
    <xf numFmtId="49" fontId="11" fillId="9" borderId="34" xfId="0" applyNumberFormat="1" applyFont="1" applyFill="1" applyBorder="1" applyAlignment="1">
      <alignment horizontal="center" vertical="top"/>
    </xf>
    <xf numFmtId="0" fontId="11" fillId="9" borderId="0" xfId="0" applyFont="1" applyFill="1" applyBorder="1" applyAlignment="1">
      <alignment horizontal="left" vertical="top" wrapText="1"/>
    </xf>
    <xf numFmtId="49" fontId="11" fillId="9" borderId="6" xfId="0" applyNumberFormat="1" applyFont="1" applyFill="1" applyBorder="1" applyAlignment="1">
      <alignment horizontal="center" vertical="top" wrapText="1"/>
    </xf>
    <xf numFmtId="164" fontId="18" fillId="3" borderId="0" xfId="1" applyNumberFormat="1" applyFont="1" applyFill="1" applyBorder="1" applyAlignment="1">
      <alignment horizontal="center" wrapText="1"/>
    </xf>
    <xf numFmtId="2" fontId="11" fillId="9" borderId="1" xfId="0" applyNumberFormat="1" applyFont="1" applyFill="1" applyBorder="1" applyAlignment="1">
      <alignment horizontal="center" vertical="center" wrapText="1"/>
    </xf>
    <xf numFmtId="0" fontId="19" fillId="9" borderId="31" xfId="0" applyFont="1" applyFill="1" applyBorder="1" applyAlignment="1">
      <alignment horizontal="center" vertical="center" wrapText="1"/>
    </xf>
    <xf numFmtId="164" fontId="8" fillId="0" borderId="41" xfId="0" applyNumberFormat="1" applyFont="1" applyBorder="1" applyAlignment="1">
      <alignment horizontal="left" vertical="top"/>
    </xf>
    <xf numFmtId="164" fontId="8" fillId="0" borderId="6" xfId="0" applyNumberFormat="1" applyFont="1" applyBorder="1" applyAlignment="1">
      <alignment horizontal="left" vertical="top"/>
    </xf>
    <xf numFmtId="0" fontId="8" fillId="0" borderId="6" xfId="0" applyFont="1" applyBorder="1" applyAlignment="1">
      <alignment vertical="top"/>
    </xf>
    <xf numFmtId="0" fontId="11" fillId="12" borderId="46" xfId="0" applyFont="1" applyFill="1" applyBorder="1" applyAlignment="1">
      <alignment horizontal="center" vertical="center"/>
    </xf>
    <xf numFmtId="2" fontId="8" fillId="0" borderId="31" xfId="0" applyNumberFormat="1" applyFont="1" applyFill="1" applyBorder="1" applyAlignment="1">
      <alignment horizontal="center" vertical="center" wrapText="1"/>
    </xf>
    <xf numFmtId="49" fontId="11" fillId="0" borderId="3" xfId="0" applyNumberFormat="1" applyFont="1" applyBorder="1" applyAlignment="1">
      <alignment horizontal="center" vertical="top" wrapText="1"/>
    </xf>
    <xf numFmtId="49" fontId="8" fillId="0" borderId="31" xfId="0" applyNumberFormat="1" applyFont="1" applyBorder="1" applyAlignment="1">
      <alignment horizontal="center" vertical="center" textRotation="90"/>
    </xf>
    <xf numFmtId="0" fontId="10" fillId="12" borderId="31" xfId="0" applyFont="1" applyFill="1" applyBorder="1" applyAlignment="1">
      <alignment horizontal="center" vertical="center" textRotation="90" wrapText="1"/>
    </xf>
    <xf numFmtId="0" fontId="11" fillId="0" borderId="2" xfId="0" applyFont="1" applyFill="1" applyBorder="1" applyAlignment="1">
      <alignment horizontal="left" vertical="top" wrapText="1"/>
    </xf>
    <xf numFmtId="49" fontId="8" fillId="13" borderId="1" xfId="0" applyNumberFormat="1" applyFont="1" applyFill="1" applyBorder="1" applyAlignment="1">
      <alignment vertical="top"/>
    </xf>
    <xf numFmtId="49" fontId="11" fillId="12" borderId="28" xfId="0" applyNumberFormat="1" applyFont="1" applyFill="1" applyBorder="1" applyAlignment="1">
      <alignment horizontal="center" vertical="top"/>
    </xf>
    <xf numFmtId="2" fontId="14" fillId="11" borderId="31" xfId="0" applyNumberFormat="1" applyFont="1" applyFill="1" applyBorder="1" applyAlignment="1">
      <alignment horizontal="center" vertical="center" wrapText="1"/>
    </xf>
    <xf numFmtId="49" fontId="11" fillId="11" borderId="44" xfId="0" applyNumberFormat="1" applyFont="1" applyFill="1" applyBorder="1" applyAlignment="1">
      <alignment horizontal="center" vertical="top"/>
    </xf>
    <xf numFmtId="49" fontId="11" fillId="9" borderId="32" xfId="0" applyNumberFormat="1" applyFont="1" applyFill="1" applyBorder="1" applyAlignment="1">
      <alignment horizontal="center" vertical="top"/>
    </xf>
    <xf numFmtId="164" fontId="8" fillId="0" borderId="32" xfId="0" applyNumberFormat="1" applyFont="1" applyBorder="1" applyAlignment="1">
      <alignment horizontal="center" vertical="center"/>
    </xf>
    <xf numFmtId="164" fontId="8" fillId="0" borderId="31" xfId="0" applyNumberFormat="1" applyFont="1" applyBorder="1" applyAlignment="1">
      <alignment horizontal="center" vertical="center"/>
    </xf>
    <xf numFmtId="164" fontId="8" fillId="0" borderId="33" xfId="0" applyNumberFormat="1" applyFont="1" applyBorder="1" applyAlignment="1">
      <alignment horizontal="left" vertical="top"/>
    </xf>
    <xf numFmtId="164" fontId="8" fillId="0" borderId="0" xfId="0" applyNumberFormat="1" applyFont="1" applyBorder="1" applyAlignment="1">
      <alignment horizontal="left" vertical="top"/>
    </xf>
    <xf numFmtId="2" fontId="11" fillId="12" borderId="6" xfId="0" applyNumberFormat="1" applyFont="1" applyFill="1" applyBorder="1" applyAlignment="1">
      <alignment horizontal="center" vertical="center"/>
    </xf>
    <xf numFmtId="49" fontId="8" fillId="0" borderId="33" xfId="0" applyNumberFormat="1" applyFont="1" applyFill="1" applyBorder="1" applyAlignment="1">
      <alignment vertical="top"/>
    </xf>
    <xf numFmtId="49" fontId="11" fillId="11" borderId="33" xfId="0" applyNumberFormat="1" applyFont="1" applyFill="1" applyBorder="1" applyAlignment="1">
      <alignment vertical="top"/>
    </xf>
    <xf numFmtId="0" fontId="8" fillId="0" borderId="40" xfId="0" applyFont="1" applyBorder="1" applyAlignment="1">
      <alignment horizontal="center" vertical="top"/>
    </xf>
    <xf numFmtId="164" fontId="8" fillId="0" borderId="42" xfId="0" applyNumberFormat="1" applyFont="1" applyBorder="1" applyAlignment="1">
      <alignment horizontal="left" vertical="top"/>
    </xf>
    <xf numFmtId="164" fontId="11" fillId="0" borderId="6" xfId="0" applyNumberFormat="1" applyFont="1" applyFill="1" applyBorder="1" applyAlignment="1">
      <alignment horizontal="center" vertical="center"/>
    </xf>
    <xf numFmtId="49" fontId="8" fillId="0" borderId="35" xfId="0" applyNumberFormat="1" applyFont="1" applyFill="1" applyBorder="1" applyAlignment="1">
      <alignment vertical="top"/>
    </xf>
    <xf numFmtId="49" fontId="11" fillId="11" borderId="35" xfId="0" applyNumberFormat="1" applyFont="1" applyFill="1" applyBorder="1" applyAlignment="1">
      <alignment vertical="top"/>
    </xf>
    <xf numFmtId="0" fontId="8" fillId="0" borderId="47" xfId="0" applyFont="1" applyBorder="1" applyAlignment="1">
      <alignment horizontal="center" vertical="top"/>
    </xf>
    <xf numFmtId="49" fontId="11" fillId="0" borderId="6" xfId="0" applyNumberFormat="1" applyFont="1" applyBorder="1" applyAlignment="1">
      <alignment horizontal="center" vertical="top" wrapText="1"/>
    </xf>
    <xf numFmtId="0" fontId="11" fillId="12" borderId="33" xfId="0" applyFont="1" applyFill="1" applyBorder="1" applyAlignment="1">
      <alignment horizontal="center" vertical="center"/>
    </xf>
    <xf numFmtId="49" fontId="7" fillId="12" borderId="7" xfId="0" applyNumberFormat="1" applyFont="1" applyFill="1" applyBorder="1" applyAlignment="1">
      <alignment horizontal="center" vertical="top"/>
    </xf>
    <xf numFmtId="49" fontId="8" fillId="13" borderId="31" xfId="0" applyNumberFormat="1" applyFont="1" applyFill="1" applyBorder="1" applyAlignment="1">
      <alignment vertical="top"/>
    </xf>
    <xf numFmtId="0" fontId="20" fillId="0" borderId="31" xfId="0" applyFont="1" applyBorder="1" applyAlignment="1">
      <alignment horizontal="center" vertical="top"/>
    </xf>
    <xf numFmtId="164" fontId="20" fillId="0" borderId="6" xfId="0" applyNumberFormat="1" applyFont="1" applyBorder="1" applyAlignment="1">
      <alignment horizontal="left" vertical="top"/>
    </xf>
    <xf numFmtId="0" fontId="21" fillId="0" borderId="3" xfId="0" applyFont="1" applyBorder="1" applyAlignment="1">
      <alignment horizontal="left" vertical="top" wrapText="1"/>
    </xf>
    <xf numFmtId="49" fontId="7" fillId="12" borderId="39" xfId="0" applyNumberFormat="1" applyFont="1" applyFill="1" applyBorder="1" applyAlignment="1">
      <alignment horizontal="center" vertical="top"/>
    </xf>
    <xf numFmtId="164" fontId="21" fillId="0" borderId="31" xfId="0" applyNumberFormat="1" applyFont="1" applyBorder="1" applyAlignment="1">
      <alignment horizontal="center" vertical="top"/>
    </xf>
    <xf numFmtId="164" fontId="20" fillId="0" borderId="31" xfId="0" applyNumberFormat="1" applyFont="1" applyBorder="1" applyAlignment="1">
      <alignment horizontal="left" vertical="top"/>
    </xf>
    <xf numFmtId="1" fontId="8" fillId="0" borderId="31" xfId="0" applyNumberFormat="1" applyFont="1" applyBorder="1" applyAlignment="1">
      <alignment horizontal="center" vertical="center"/>
    </xf>
    <xf numFmtId="0" fontId="11" fillId="0" borderId="48" xfId="0" applyFont="1" applyFill="1" applyBorder="1" applyAlignment="1">
      <alignment vertical="top"/>
    </xf>
    <xf numFmtId="0" fontId="11" fillId="0" borderId="1" xfId="0" applyFont="1" applyFill="1" applyBorder="1" applyAlignment="1">
      <alignment horizontal="left" vertical="top" wrapText="1"/>
    </xf>
    <xf numFmtId="2" fontId="11" fillId="12" borderId="3" xfId="0" applyNumberFormat="1" applyFont="1" applyFill="1" applyBorder="1" applyAlignment="1">
      <alignment horizontal="center" vertical="center"/>
    </xf>
    <xf numFmtId="0" fontId="11" fillId="12" borderId="31" xfId="0" applyFont="1" applyFill="1" applyBorder="1" applyAlignment="1">
      <alignment horizontal="center" vertical="center" wrapText="1"/>
    </xf>
    <xf numFmtId="49" fontId="11" fillId="12" borderId="7" xfId="0" applyNumberFormat="1" applyFont="1" applyFill="1" applyBorder="1" applyAlignment="1">
      <alignment horizontal="center" vertical="top" wrapText="1"/>
    </xf>
    <xf numFmtId="49" fontId="8" fillId="12" borderId="7" xfId="0" applyNumberFormat="1" applyFont="1" applyFill="1" applyBorder="1" applyAlignment="1">
      <alignment horizontal="center" vertical="center" textRotation="90"/>
    </xf>
    <xf numFmtId="0" fontId="10" fillId="12" borderId="7" xfId="0" applyFont="1" applyFill="1" applyBorder="1" applyAlignment="1">
      <alignment vertical="center" textRotation="90" wrapText="1"/>
    </xf>
    <xf numFmtId="49" fontId="8" fillId="12" borderId="7" xfId="0" applyNumberFormat="1" applyFont="1" applyFill="1" applyBorder="1" applyAlignment="1">
      <alignment horizontal="left" vertical="top" wrapText="1"/>
    </xf>
    <xf numFmtId="49" fontId="8" fillId="12" borderId="7" xfId="0" applyNumberFormat="1" applyFont="1" applyFill="1" applyBorder="1" applyAlignment="1">
      <alignment vertical="top"/>
    </xf>
    <xf numFmtId="49" fontId="11" fillId="12" borderId="7" xfId="0" applyNumberFormat="1" applyFont="1" applyFill="1" applyBorder="1" applyAlignment="1">
      <alignment vertical="top"/>
    </xf>
    <xf numFmtId="164" fontId="8" fillId="0" borderId="0" xfId="0" applyNumberFormat="1" applyFont="1" applyAlignment="1">
      <alignment vertical="top"/>
    </xf>
    <xf numFmtId="164" fontId="8" fillId="0" borderId="31" xfId="0" applyNumberFormat="1" applyFont="1" applyFill="1" applyBorder="1" applyAlignment="1">
      <alignment horizontal="center" vertical="center"/>
    </xf>
    <xf numFmtId="49" fontId="11" fillId="0" borderId="30" xfId="0" applyNumberFormat="1" applyFont="1" applyBorder="1" applyAlignment="1">
      <alignment horizontal="center" vertical="top" wrapText="1"/>
    </xf>
    <xf numFmtId="0" fontId="10" fillId="12" borderId="35" xfId="0" applyFont="1" applyFill="1" applyBorder="1" applyAlignment="1">
      <alignment vertical="center" textRotation="90" wrapText="1"/>
    </xf>
    <xf numFmtId="49" fontId="11" fillId="0" borderId="1" xfId="0" applyNumberFormat="1" applyFont="1" applyFill="1" applyBorder="1" applyAlignment="1">
      <alignment horizontal="left" vertical="top" wrapText="1"/>
    </xf>
    <xf numFmtId="49" fontId="11" fillId="12" borderId="29" xfId="0" applyNumberFormat="1" applyFont="1" applyFill="1" applyBorder="1" applyAlignment="1">
      <alignment vertical="top"/>
    </xf>
    <xf numFmtId="2" fontId="11" fillId="12" borderId="31" xfId="0" applyNumberFormat="1" applyFont="1" applyFill="1" applyBorder="1" applyAlignment="1">
      <alignment horizontal="center" vertical="center"/>
    </xf>
    <xf numFmtId="0" fontId="11" fillId="0" borderId="31" xfId="0" applyFont="1" applyFill="1" applyBorder="1" applyAlignment="1">
      <alignment horizontal="left" vertical="top" wrapText="1"/>
    </xf>
    <xf numFmtId="0" fontId="8" fillId="0" borderId="1" xfId="0" applyFont="1" applyBorder="1" applyAlignment="1">
      <alignment vertical="top"/>
    </xf>
    <xf numFmtId="0" fontId="8" fillId="0" borderId="31" xfId="0" applyFont="1" applyBorder="1" applyAlignment="1">
      <alignment vertical="top"/>
    </xf>
    <xf numFmtId="0" fontId="8" fillId="0" borderId="29" xfId="0" applyFont="1" applyBorder="1" applyAlignment="1">
      <alignment horizontal="center" vertical="center"/>
    </xf>
    <xf numFmtId="0" fontId="8" fillId="0" borderId="31" xfId="0" applyFont="1" applyBorder="1" applyAlignment="1">
      <alignment vertical="top" wrapText="1"/>
    </xf>
    <xf numFmtId="49" fontId="7" fillId="12" borderId="7" xfId="0" applyNumberFormat="1" applyFont="1" applyFill="1" applyBorder="1" applyAlignment="1">
      <alignment horizontal="center" vertical="center" textRotation="90"/>
    </xf>
    <xf numFmtId="0" fontId="10" fillId="12" borderId="7" xfId="0" applyFont="1" applyFill="1" applyBorder="1" applyAlignment="1">
      <alignment horizontal="center" vertical="center" textRotation="90" wrapText="1"/>
    </xf>
    <xf numFmtId="1" fontId="22" fillId="12" borderId="7" xfId="1" applyNumberFormat="1" applyFont="1" applyFill="1" applyBorder="1" applyAlignment="1">
      <alignment vertical="top" wrapText="1"/>
    </xf>
    <xf numFmtId="164" fontId="8" fillId="0" borderId="30" xfId="0" applyNumberFormat="1" applyFont="1" applyBorder="1" applyAlignment="1">
      <alignment horizontal="left" vertical="top"/>
    </xf>
    <xf numFmtId="0" fontId="21" fillId="0" borderId="31" xfId="0" applyFont="1" applyBorder="1" applyAlignment="1">
      <alignment horizontal="center" vertical="top"/>
    </xf>
    <xf numFmtId="164" fontId="20" fillId="0" borderId="30" xfId="0" applyNumberFormat="1" applyFont="1" applyBorder="1" applyAlignment="1">
      <alignment horizontal="left" vertical="top"/>
    </xf>
    <xf numFmtId="49" fontId="11" fillId="0" borderId="31" xfId="0" applyNumberFormat="1" applyFont="1" applyBorder="1" applyAlignment="1">
      <alignment horizontal="center" vertical="top" wrapText="1"/>
    </xf>
    <xf numFmtId="1" fontId="11" fillId="0" borderId="31" xfId="1" applyNumberFormat="1" applyFont="1" applyFill="1" applyBorder="1" applyAlignment="1">
      <alignment vertical="top" wrapText="1"/>
    </xf>
    <xf numFmtId="0" fontId="7" fillId="0" borderId="3" xfId="0" applyFont="1" applyBorder="1" applyAlignment="1">
      <alignment vertical="top" wrapText="1"/>
    </xf>
    <xf numFmtId="0" fontId="11" fillId="0" borderId="33" xfId="0" applyFont="1" applyFill="1" applyBorder="1" applyAlignment="1">
      <alignment horizontal="left" vertical="top" wrapText="1"/>
    </xf>
    <xf numFmtId="49" fontId="8" fillId="13" borderId="33" xfId="0" applyNumberFormat="1" applyFont="1" applyFill="1" applyBorder="1" applyAlignment="1">
      <alignment vertical="top"/>
    </xf>
    <xf numFmtId="0" fontId="8" fillId="0" borderId="6" xfId="0" applyFont="1" applyBorder="1" applyAlignment="1">
      <alignment vertical="top" wrapText="1"/>
    </xf>
    <xf numFmtId="2" fontId="11" fillId="11" borderId="31" xfId="0" applyNumberFormat="1" applyFont="1" applyFill="1" applyBorder="1" applyAlignment="1">
      <alignment horizontal="center" vertical="center" wrapText="1"/>
    </xf>
    <xf numFmtId="0" fontId="8" fillId="0" borderId="0" xfId="0" applyFont="1" applyFill="1" applyBorder="1" applyAlignment="1">
      <alignment horizontal="center" vertical="top"/>
    </xf>
    <xf numFmtId="0" fontId="8" fillId="0" borderId="1" xfId="0" applyFont="1" applyFill="1" applyBorder="1" applyAlignment="1">
      <alignment horizontal="center" vertical="top"/>
    </xf>
    <xf numFmtId="0" fontId="8" fillId="0" borderId="32" xfId="0" applyFont="1" applyFill="1" applyBorder="1" applyAlignment="1">
      <alignment vertical="top"/>
    </xf>
    <xf numFmtId="0" fontId="8" fillId="0" borderId="31" xfId="0" applyFont="1" applyFill="1" applyBorder="1" applyAlignment="1">
      <alignment vertical="top"/>
    </xf>
    <xf numFmtId="0" fontId="8" fillId="0" borderId="1" xfId="0" applyFont="1" applyFill="1" applyBorder="1" applyAlignment="1">
      <alignment vertical="top"/>
    </xf>
    <xf numFmtId="0" fontId="11" fillId="12" borderId="3" xfId="0" applyFont="1" applyFill="1" applyBorder="1" applyAlignment="1">
      <alignment horizontal="center" vertical="center" wrapText="1"/>
    </xf>
    <xf numFmtId="49" fontId="11" fillId="12" borderId="6" xfId="0" applyNumberFormat="1" applyFont="1" applyFill="1" applyBorder="1" applyAlignment="1">
      <alignment vertical="top"/>
    </xf>
    <xf numFmtId="0" fontId="8" fillId="0" borderId="19" xfId="0" applyFont="1" applyBorder="1" applyAlignment="1">
      <alignment horizontal="center" vertical="top"/>
    </xf>
    <xf numFmtId="0" fontId="8" fillId="0" borderId="18" xfId="0" applyFont="1" applyBorder="1" applyAlignment="1">
      <alignment vertical="top"/>
    </xf>
    <xf numFmtId="0" fontId="8" fillId="0" borderId="46" xfId="0" applyFont="1" applyBorder="1" applyAlignment="1">
      <alignment vertical="top"/>
    </xf>
    <xf numFmtId="0" fontId="8" fillId="0" borderId="49" xfId="0" applyFont="1" applyBorder="1" applyAlignment="1">
      <alignment vertical="top"/>
    </xf>
    <xf numFmtId="164" fontId="8" fillId="0" borderId="11" xfId="0" applyNumberFormat="1" applyFont="1" applyFill="1" applyBorder="1" applyAlignment="1">
      <alignment horizontal="center" vertical="center"/>
    </xf>
    <xf numFmtId="164" fontId="8" fillId="0" borderId="21" xfId="0" applyNumberFormat="1" applyFont="1" applyFill="1" applyBorder="1" applyAlignment="1">
      <alignment horizontal="center" vertical="center"/>
    </xf>
    <xf numFmtId="0" fontId="8" fillId="0" borderId="21" xfId="0" applyFont="1" applyBorder="1" applyAlignment="1">
      <alignment horizontal="center" vertical="center"/>
    </xf>
    <xf numFmtId="49" fontId="11" fillId="0" borderId="42" xfId="0" applyNumberFormat="1" applyFont="1" applyBorder="1" applyAlignment="1">
      <alignment horizontal="center" vertical="top"/>
    </xf>
    <xf numFmtId="49" fontId="11" fillId="13" borderId="42" xfId="0" applyNumberFormat="1" applyFont="1" applyFill="1" applyBorder="1" applyAlignment="1">
      <alignment vertical="top"/>
    </xf>
    <xf numFmtId="49" fontId="11" fillId="12" borderId="0" xfId="0" applyNumberFormat="1" applyFont="1" applyFill="1" applyBorder="1" applyAlignment="1">
      <alignment vertical="top"/>
    </xf>
    <xf numFmtId="0" fontId="8" fillId="0" borderId="27" xfId="0" applyFont="1" applyBorder="1" applyAlignment="1">
      <alignment horizontal="center" vertical="center"/>
    </xf>
    <xf numFmtId="0" fontId="8" fillId="0" borderId="25" xfId="0" applyFont="1" applyBorder="1" applyAlignment="1">
      <alignment horizontal="center" vertical="center"/>
    </xf>
    <xf numFmtId="0" fontId="8" fillId="0" borderId="50" xfId="0" applyFont="1" applyBorder="1" applyAlignment="1">
      <alignment horizontal="center" vertical="center"/>
    </xf>
    <xf numFmtId="0" fontId="7" fillId="0" borderId="22" xfId="0" applyFont="1" applyBorder="1" applyAlignment="1">
      <alignment vertical="top" wrapText="1"/>
    </xf>
    <xf numFmtId="164" fontId="8" fillId="0" borderId="50" xfId="0" applyNumberFormat="1" applyFont="1" applyFill="1" applyBorder="1" applyAlignment="1">
      <alignment horizontal="center" vertical="center"/>
    </xf>
    <xf numFmtId="0" fontId="8" fillId="0" borderId="31" xfId="0" applyFont="1" applyFill="1" applyBorder="1" applyAlignment="1">
      <alignment horizontal="center" vertical="top"/>
    </xf>
    <xf numFmtId="0" fontId="8" fillId="0" borderId="3" xfId="0" applyFont="1" applyFill="1" applyBorder="1" applyAlignment="1">
      <alignment vertical="top"/>
    </xf>
    <xf numFmtId="0" fontId="8" fillId="0" borderId="4" xfId="0" applyFont="1" applyBorder="1" applyAlignment="1">
      <alignment horizontal="center" vertical="top"/>
    </xf>
    <xf numFmtId="0" fontId="8" fillId="0" borderId="36" xfId="0" applyFont="1" applyBorder="1" applyAlignment="1">
      <alignment vertical="top"/>
    </xf>
    <xf numFmtId="0" fontId="8" fillId="0" borderId="42" xfId="0" applyFont="1" applyBorder="1" applyAlignment="1">
      <alignment vertical="top"/>
    </xf>
    <xf numFmtId="0" fontId="8" fillId="0" borderId="42" xfId="0" applyFont="1" applyBorder="1" applyAlignment="1">
      <alignment horizontal="center" vertical="top"/>
    </xf>
    <xf numFmtId="164" fontId="8" fillId="0" borderId="33" xfId="0" applyNumberFormat="1" applyFont="1" applyFill="1" applyBorder="1" applyAlignment="1">
      <alignment horizontal="center" vertical="center"/>
    </xf>
    <xf numFmtId="164" fontId="8" fillId="0" borderId="6" xfId="0" applyNumberFormat="1" applyFont="1" applyFill="1" applyBorder="1" applyAlignment="1">
      <alignment vertical="center"/>
    </xf>
    <xf numFmtId="164" fontId="8" fillId="0" borderId="6" xfId="0" applyNumberFormat="1" applyFont="1" applyFill="1" applyBorder="1" applyAlignment="1">
      <alignment horizontal="center" vertical="center"/>
    </xf>
    <xf numFmtId="0" fontId="8" fillId="0" borderId="42" xfId="0" applyFont="1" applyBorder="1" applyAlignment="1">
      <alignment horizontal="center" vertical="center"/>
    </xf>
    <xf numFmtId="49" fontId="11" fillId="13" borderId="33" xfId="0" applyNumberFormat="1" applyFont="1" applyFill="1" applyBorder="1" applyAlignment="1">
      <alignment vertical="top"/>
    </xf>
    <xf numFmtId="0" fontId="8" fillId="0" borderId="32" xfId="0" applyFont="1" applyBorder="1" applyAlignment="1">
      <alignment horizontal="center" vertical="center"/>
    </xf>
    <xf numFmtId="0" fontId="7" fillId="0" borderId="2" xfId="0" applyFont="1" applyBorder="1" applyAlignment="1">
      <alignment vertical="top" wrapText="1"/>
    </xf>
    <xf numFmtId="164" fontId="8" fillId="0" borderId="3" xfId="0" applyNumberFormat="1" applyFont="1" applyFill="1" applyBorder="1" applyAlignment="1">
      <alignment horizontal="center" vertical="center"/>
    </xf>
    <xf numFmtId="49" fontId="11" fillId="0" borderId="35" xfId="0" applyNumberFormat="1" applyFont="1" applyBorder="1" applyAlignment="1">
      <alignment horizontal="center" vertical="top"/>
    </xf>
    <xf numFmtId="49" fontId="11" fillId="13" borderId="35" xfId="0" applyNumberFormat="1" applyFont="1" applyFill="1" applyBorder="1" applyAlignment="1">
      <alignment vertical="top"/>
    </xf>
    <xf numFmtId="0" fontId="8" fillId="0" borderId="40" xfId="0" applyFont="1" applyFill="1" applyBorder="1" applyAlignment="1">
      <alignment horizontal="center" vertical="top"/>
    </xf>
    <xf numFmtId="0" fontId="8" fillId="0" borderId="41" xfId="0" applyFont="1" applyFill="1" applyBorder="1" applyAlignment="1">
      <alignment vertical="top"/>
    </xf>
    <xf numFmtId="0" fontId="8" fillId="0" borderId="33" xfId="0" applyFont="1" applyFill="1" applyBorder="1" applyAlignment="1">
      <alignment vertical="top"/>
    </xf>
    <xf numFmtId="0" fontId="8" fillId="0" borderId="33" xfId="0" applyFont="1" applyFill="1" applyBorder="1" applyAlignment="1">
      <alignment horizontal="center" vertical="top"/>
    </xf>
    <xf numFmtId="0" fontId="23" fillId="0" borderId="33" xfId="0" applyFont="1" applyBorder="1" applyAlignment="1">
      <alignment vertical="top" wrapText="1"/>
    </xf>
    <xf numFmtId="2" fontId="11" fillId="12" borderId="40" xfId="0" applyNumberFormat="1" applyFont="1" applyFill="1" applyBorder="1" applyAlignment="1">
      <alignment horizontal="center" vertical="center"/>
    </xf>
    <xf numFmtId="0" fontId="11" fillId="12" borderId="6" xfId="0" applyFont="1" applyFill="1" applyBorder="1" applyAlignment="1">
      <alignment horizontal="center" vertical="center" wrapText="1"/>
    </xf>
    <xf numFmtId="0" fontId="8" fillId="0" borderId="31" xfId="0" applyFont="1" applyBorder="1" applyAlignment="1">
      <alignment horizontal="center" vertical="top"/>
    </xf>
    <xf numFmtId="0" fontId="16" fillId="0" borderId="3" xfId="0" applyFont="1" applyBorder="1" applyAlignment="1">
      <alignment vertical="top" wrapText="1"/>
    </xf>
    <xf numFmtId="0" fontId="8" fillId="0" borderId="1" xfId="0" applyFont="1" applyFill="1" applyBorder="1" applyAlignment="1">
      <alignment vertical="top" wrapText="1"/>
    </xf>
    <xf numFmtId="2" fontId="8" fillId="0" borderId="31" xfId="0" applyNumberFormat="1" applyFont="1" applyFill="1" applyBorder="1" applyAlignment="1">
      <alignment horizontal="center" vertical="center"/>
    </xf>
    <xf numFmtId="49" fontId="16" fillId="0" borderId="0" xfId="0" applyNumberFormat="1" applyFont="1" applyFill="1" applyBorder="1" applyAlignment="1">
      <alignment horizontal="center" vertical="center"/>
    </xf>
    <xf numFmtId="49" fontId="16" fillId="0" borderId="4" xfId="0" applyNumberFormat="1" applyFont="1" applyFill="1" applyBorder="1" applyAlignment="1">
      <alignment horizontal="center" vertical="center"/>
    </xf>
    <xf numFmtId="0" fontId="8" fillId="0" borderId="36" xfId="0" applyFont="1" applyFill="1" applyBorder="1" applyAlignment="1">
      <alignment vertical="top" wrapText="1"/>
    </xf>
    <xf numFmtId="49" fontId="16" fillId="0" borderId="42" xfId="0" applyNumberFormat="1" applyFont="1" applyFill="1" applyBorder="1" applyAlignment="1">
      <alignment horizontal="center" vertical="center"/>
    </xf>
    <xf numFmtId="0" fontId="8" fillId="0" borderId="0" xfId="0" applyFont="1" applyFill="1" applyBorder="1" applyAlignment="1">
      <alignment vertical="top"/>
    </xf>
    <xf numFmtId="0" fontId="7" fillId="0" borderId="42" xfId="0" applyFont="1" applyFill="1" applyBorder="1" applyAlignment="1">
      <alignment vertical="top" wrapText="1"/>
    </xf>
    <xf numFmtId="164" fontId="8" fillId="0" borderId="4" xfId="0" applyNumberFormat="1" applyFont="1" applyFill="1" applyBorder="1" applyAlignment="1">
      <alignment horizontal="center" vertical="center"/>
    </xf>
    <xf numFmtId="164" fontId="8" fillId="0" borderId="42" xfId="0" applyNumberFormat="1" applyFont="1" applyFill="1" applyBorder="1" applyAlignment="1">
      <alignment horizontal="center" vertical="center"/>
    </xf>
    <xf numFmtId="0" fontId="8" fillId="0" borderId="19" xfId="0" applyFont="1" applyBorder="1" applyAlignment="1">
      <alignment horizontal="center" vertical="center"/>
    </xf>
    <xf numFmtId="0" fontId="8" fillId="0" borderId="18" xfId="0" applyFont="1" applyBorder="1" applyAlignment="1">
      <alignment horizontal="center" vertical="center"/>
    </xf>
    <xf numFmtId="0" fontId="7" fillId="0" borderId="21" xfId="0" applyFont="1" applyBorder="1" applyAlignment="1">
      <alignment vertical="top" wrapText="1"/>
    </xf>
    <xf numFmtId="2" fontId="16" fillId="0" borderId="21" xfId="0" applyNumberFormat="1" applyFont="1" applyBorder="1" applyAlignment="1">
      <alignment horizontal="center" vertical="center"/>
    </xf>
    <xf numFmtId="2" fontId="16" fillId="0" borderId="18" xfId="0" applyNumberFormat="1" applyFont="1" applyBorder="1" applyAlignment="1">
      <alignment horizontal="center" vertical="center"/>
    </xf>
    <xf numFmtId="0" fontId="8" fillId="0" borderId="11" xfId="0" applyFont="1" applyBorder="1" applyAlignment="1">
      <alignment horizontal="center" vertical="center"/>
    </xf>
    <xf numFmtId="164" fontId="8" fillId="0" borderId="13" xfId="0" applyNumberFormat="1" applyFont="1" applyFill="1" applyBorder="1" applyAlignment="1">
      <alignment horizontal="center" vertical="center"/>
    </xf>
    <xf numFmtId="164" fontId="16" fillId="0" borderId="18" xfId="0" applyNumberFormat="1" applyFont="1" applyBorder="1" applyAlignment="1">
      <alignment horizontal="center" vertical="center"/>
    </xf>
    <xf numFmtId="164" fontId="16" fillId="0" borderId="0" xfId="0" applyNumberFormat="1" applyFont="1" applyFill="1" applyBorder="1" applyAlignment="1">
      <alignment horizontal="left" vertical="center" wrapText="1"/>
    </xf>
    <xf numFmtId="0" fontId="8" fillId="0" borderId="47" xfId="0" applyFont="1" applyBorder="1" applyAlignment="1">
      <alignment horizontal="center" vertical="center"/>
    </xf>
    <xf numFmtId="0" fontId="8" fillId="0" borderId="51" xfId="0" applyFont="1" applyBorder="1" applyAlignment="1">
      <alignment horizontal="center" vertical="center"/>
    </xf>
    <xf numFmtId="0" fontId="8" fillId="0" borderId="52" xfId="0" applyFont="1" applyBorder="1" applyAlignment="1">
      <alignment horizontal="center" vertical="center"/>
    </xf>
    <xf numFmtId="0" fontId="7" fillId="0" borderId="52" xfId="0" applyFont="1" applyBorder="1" applyAlignment="1">
      <alignment vertical="top" wrapText="1"/>
    </xf>
    <xf numFmtId="164" fontId="8" fillId="0" borderId="53" xfId="0" applyNumberFormat="1" applyFont="1" applyFill="1" applyBorder="1" applyAlignment="1">
      <alignment horizontal="center" vertical="center"/>
    </xf>
    <xf numFmtId="164" fontId="16" fillId="0" borderId="52" xfId="0" applyNumberFormat="1" applyFont="1" applyFill="1" applyBorder="1" applyAlignment="1">
      <alignment horizontal="center" vertical="center"/>
    </xf>
    <xf numFmtId="164" fontId="16" fillId="0" borderId="51" xfId="0" applyNumberFormat="1" applyFont="1" applyBorder="1" applyAlignment="1">
      <alignment horizontal="center" vertical="center"/>
    </xf>
    <xf numFmtId="0" fontId="8" fillId="0" borderId="54" xfId="0" applyFont="1" applyBorder="1" applyAlignment="1">
      <alignment horizontal="center" vertical="center"/>
    </xf>
    <xf numFmtId="0" fontId="17" fillId="0" borderId="28" xfId="0" applyFont="1" applyFill="1" applyBorder="1" applyAlignment="1">
      <alignment horizontal="left" vertical="top" wrapText="1"/>
    </xf>
    <xf numFmtId="0" fontId="17" fillId="0" borderId="32" xfId="0" applyFont="1" applyFill="1" applyBorder="1" applyAlignment="1">
      <alignment horizontal="left" vertical="top" wrapText="1"/>
    </xf>
    <xf numFmtId="164" fontId="8" fillId="0" borderId="29" xfId="0" applyNumberFormat="1" applyFont="1" applyFill="1" applyBorder="1" applyAlignment="1">
      <alignment horizontal="left" vertical="top" wrapText="1"/>
    </xf>
    <xf numFmtId="2" fontId="16" fillId="4" borderId="31" xfId="0" applyNumberFormat="1" applyFont="1" applyFill="1" applyBorder="1" applyAlignment="1">
      <alignment horizontal="left" vertical="top"/>
    </xf>
    <xf numFmtId="0" fontId="8" fillId="0" borderId="31" xfId="0" applyFont="1" applyFill="1" applyBorder="1" applyAlignment="1">
      <alignment horizontal="left" vertical="top" wrapText="1"/>
    </xf>
    <xf numFmtId="0" fontId="16" fillId="4" borderId="30" xfId="0" applyFont="1" applyFill="1" applyBorder="1" applyAlignment="1">
      <alignment horizontal="left" vertical="top" wrapText="1"/>
    </xf>
    <xf numFmtId="49" fontId="11" fillId="9" borderId="30" xfId="0" applyNumberFormat="1" applyFont="1" applyFill="1" applyBorder="1" applyAlignment="1">
      <alignment horizontal="center" vertical="top"/>
    </xf>
    <xf numFmtId="0" fontId="24" fillId="2" borderId="0" xfId="0" applyFont="1" applyFill="1" applyBorder="1" applyAlignment="1">
      <alignment horizontal="left" vertical="top" wrapText="1"/>
    </xf>
    <xf numFmtId="49" fontId="11" fillId="14" borderId="0" xfId="0" applyNumberFormat="1" applyFont="1" applyFill="1" applyBorder="1" applyAlignment="1">
      <alignment horizontal="left" vertical="top" wrapText="1"/>
    </xf>
    <xf numFmtId="0" fontId="8" fillId="0" borderId="0" xfId="0" applyFont="1" applyBorder="1" applyAlignment="1">
      <alignment horizontal="center" vertical="center" textRotation="90"/>
    </xf>
    <xf numFmtId="0" fontId="8" fillId="0" borderId="40" xfId="0" applyFont="1" applyFill="1" applyBorder="1" applyAlignment="1">
      <alignment horizontal="center" vertical="center" textRotation="90"/>
    </xf>
    <xf numFmtId="0" fontId="8" fillId="0" borderId="40" xfId="0" applyFont="1" applyBorder="1" applyAlignment="1">
      <alignment horizontal="center" vertical="center" textRotation="90"/>
    </xf>
    <xf numFmtId="0" fontId="8" fillId="0" borderId="33" xfId="0" applyFont="1" applyBorder="1" applyAlignment="1">
      <alignment horizontal="center" vertical="center" textRotation="90"/>
    </xf>
    <xf numFmtId="0" fontId="8" fillId="0" borderId="3" xfId="0" applyFont="1" applyFill="1" applyBorder="1" applyAlignment="1">
      <alignment horizontal="center" vertical="center" textRotation="90" wrapText="1"/>
    </xf>
    <xf numFmtId="0" fontId="8" fillId="0" borderId="3" xfId="0" applyFont="1" applyBorder="1" applyAlignment="1">
      <alignment horizontal="center" vertical="center" textRotation="90" wrapText="1"/>
    </xf>
    <xf numFmtId="0" fontId="8" fillId="0" borderId="46" xfId="0" applyFont="1" applyBorder="1" applyAlignment="1">
      <alignment horizontal="center" vertical="center" textRotation="90" wrapText="1"/>
    </xf>
    <xf numFmtId="0" fontId="8" fillId="0" borderId="0" xfId="0" applyFont="1" applyBorder="1" applyAlignment="1">
      <alignment vertical="center"/>
    </xf>
    <xf numFmtId="0" fontId="25" fillId="0" borderId="0" xfId="0" applyFont="1" applyAlignment="1">
      <alignment vertical="top"/>
    </xf>
    <xf numFmtId="0" fontId="8" fillId="0" borderId="0" xfId="0" applyFont="1" applyAlignment="1">
      <alignment vertical="center"/>
    </xf>
    <xf numFmtId="0" fontId="11" fillId="0" borderId="0" xfId="0" applyFont="1" applyFill="1" applyAlignment="1">
      <alignment horizontal="center" vertical="top" wrapText="1"/>
    </xf>
    <xf numFmtId="0" fontId="26" fillId="0" borderId="0" xfId="0" applyFont="1" applyAlignment="1">
      <alignment vertical="top" wrapText="1"/>
    </xf>
    <xf numFmtId="0" fontId="13" fillId="0" borderId="0" xfId="2"/>
    <xf numFmtId="0" fontId="13" fillId="0" borderId="42" xfId="2" applyBorder="1"/>
    <xf numFmtId="0" fontId="13" fillId="0" borderId="0" xfId="2" applyAlignment="1">
      <alignment horizontal="right"/>
    </xf>
    <xf numFmtId="0" fontId="13" fillId="0" borderId="0" xfId="2" applyBorder="1"/>
    <xf numFmtId="4" fontId="11" fillId="2" borderId="31" xfId="2" applyNumberFormat="1" applyFont="1" applyFill="1" applyBorder="1" applyAlignment="1">
      <alignment horizontal="center" vertical="top"/>
    </xf>
    <xf numFmtId="0" fontId="13" fillId="2" borderId="2" xfId="2" applyFill="1" applyBorder="1"/>
    <xf numFmtId="0" fontId="13" fillId="2" borderId="3" xfId="2" applyFill="1" applyBorder="1"/>
    <xf numFmtId="0" fontId="8" fillId="0" borderId="2" xfId="2" applyFont="1" applyBorder="1" applyAlignment="1">
      <alignment horizontal="center" vertical="top"/>
    </xf>
    <xf numFmtId="0" fontId="11" fillId="0" borderId="33" xfId="2" applyFont="1" applyBorder="1" applyAlignment="1">
      <alignment horizontal="center" vertical="top"/>
    </xf>
    <xf numFmtId="0" fontId="8" fillId="0" borderId="7" xfId="2" applyFont="1" applyFill="1" applyBorder="1" applyAlignment="1">
      <alignment vertical="top"/>
    </xf>
    <xf numFmtId="0" fontId="8" fillId="0" borderId="6" xfId="2" applyFont="1" applyFill="1" applyBorder="1" applyAlignment="1">
      <alignment vertical="top"/>
    </xf>
    <xf numFmtId="2" fontId="11" fillId="3" borderId="31" xfId="2" applyNumberFormat="1" applyFont="1" applyFill="1" applyBorder="1" applyAlignment="1">
      <alignment horizontal="center" vertical="top"/>
    </xf>
    <xf numFmtId="0" fontId="8" fillId="3" borderId="2" xfId="2" applyFont="1" applyFill="1" applyBorder="1" applyAlignment="1">
      <alignment vertical="top"/>
    </xf>
    <xf numFmtId="0" fontId="8" fillId="3" borderId="3" xfId="2" applyFont="1" applyFill="1" applyBorder="1" applyAlignment="1">
      <alignment vertical="top"/>
    </xf>
    <xf numFmtId="2" fontId="11" fillId="0" borderId="42" xfId="2" applyNumberFormat="1" applyFont="1" applyFill="1" applyBorder="1" applyAlignment="1">
      <alignment horizontal="center" vertical="top"/>
    </xf>
    <xf numFmtId="0" fontId="8" fillId="0" borderId="0" xfId="2" applyFont="1" applyFill="1" applyBorder="1" applyAlignment="1">
      <alignment vertical="top"/>
    </xf>
    <xf numFmtId="0" fontId="8" fillId="0" borderId="5" xfId="2" applyFont="1" applyFill="1" applyBorder="1" applyAlignment="1">
      <alignment vertical="top"/>
    </xf>
    <xf numFmtId="164" fontId="11" fillId="0" borderId="21" xfId="2" applyNumberFormat="1" applyFont="1" applyFill="1" applyBorder="1" applyAlignment="1">
      <alignment horizontal="center" vertical="top"/>
    </xf>
    <xf numFmtId="0" fontId="8" fillId="0" borderId="15" xfId="2" applyFont="1" applyFill="1" applyBorder="1" applyAlignment="1">
      <alignment vertical="top"/>
    </xf>
    <xf numFmtId="0" fontId="8" fillId="0" borderId="16" xfId="2" applyFont="1" applyFill="1" applyBorder="1" applyAlignment="1">
      <alignment vertical="top"/>
    </xf>
    <xf numFmtId="4" fontId="11" fillId="0" borderId="38" xfId="2" applyNumberFormat="1" applyFont="1" applyFill="1" applyBorder="1" applyAlignment="1">
      <alignment horizontal="center" vertical="top" wrapText="1"/>
    </xf>
    <xf numFmtId="0" fontId="8" fillId="0" borderId="20" xfId="2" applyFont="1" applyBorder="1" applyAlignment="1">
      <alignment vertical="top"/>
    </xf>
    <xf numFmtId="0" fontId="8" fillId="0" borderId="11" xfId="2" applyFont="1" applyBorder="1" applyAlignment="1">
      <alignment vertical="top"/>
    </xf>
    <xf numFmtId="165" fontId="11" fillId="0" borderId="42" xfId="2" applyNumberFormat="1" applyFont="1" applyFill="1" applyBorder="1" applyAlignment="1">
      <alignment horizontal="center" vertical="top" wrapText="1"/>
    </xf>
    <xf numFmtId="165" fontId="8" fillId="0" borderId="50" xfId="2" applyNumberFormat="1" applyFont="1" applyFill="1" applyBorder="1" applyAlignment="1">
      <alignment horizontal="center" vertical="top" wrapText="1"/>
    </xf>
    <xf numFmtId="0" fontId="8" fillId="0" borderId="4" xfId="2" applyFont="1" applyBorder="1" applyAlignment="1">
      <alignment vertical="top"/>
    </xf>
    <xf numFmtId="0" fontId="8" fillId="0" borderId="0" xfId="2" applyFont="1" applyBorder="1" applyAlignment="1">
      <alignment vertical="top"/>
    </xf>
    <xf numFmtId="165" fontId="8" fillId="4" borderId="21" xfId="2" applyNumberFormat="1" applyFont="1" applyFill="1" applyBorder="1" applyAlignment="1">
      <alignment horizontal="center" vertical="top" wrapText="1"/>
    </xf>
    <xf numFmtId="2" fontId="11" fillId="0" borderId="21" xfId="2" applyNumberFormat="1" applyFont="1" applyBorder="1" applyAlignment="1" applyProtection="1">
      <alignment horizontal="center" vertical="center" wrapText="1"/>
      <protection locked="0"/>
    </xf>
    <xf numFmtId="2" fontId="28" fillId="0" borderId="0" xfId="2" applyNumberFormat="1" applyFont="1" applyBorder="1" applyAlignment="1" applyProtection="1">
      <alignment vertical="top" wrapText="1"/>
      <protection locked="0"/>
    </xf>
    <xf numFmtId="4" fontId="11" fillId="5" borderId="52" xfId="2" applyNumberFormat="1" applyFont="1" applyFill="1" applyBorder="1" applyAlignment="1">
      <alignment horizontal="center" vertical="top" wrapText="1"/>
    </xf>
    <xf numFmtId="0" fontId="8" fillId="5" borderId="20" xfId="2" applyFont="1" applyFill="1" applyBorder="1" applyAlignment="1">
      <alignment vertical="top"/>
    </xf>
    <xf numFmtId="0" fontId="8" fillId="5" borderId="11" xfId="2" applyFont="1" applyFill="1" applyBorder="1" applyAlignment="1">
      <alignment vertical="top"/>
    </xf>
    <xf numFmtId="4" fontId="10" fillId="3" borderId="31" xfId="2" applyNumberFormat="1" applyFont="1" applyFill="1" applyBorder="1" applyAlignment="1">
      <alignment horizontal="center" vertical="top" wrapText="1"/>
    </xf>
    <xf numFmtId="165" fontId="11" fillId="0" borderId="3" xfId="2" applyNumberFormat="1" applyFont="1" applyFill="1" applyBorder="1" applyAlignment="1">
      <alignment horizontal="center" vertical="center" wrapText="1"/>
    </xf>
    <xf numFmtId="0" fontId="8" fillId="0" borderId="2" xfId="2" applyFont="1" applyFill="1" applyBorder="1" applyAlignment="1">
      <alignment vertical="top"/>
    </xf>
    <xf numFmtId="0" fontId="8" fillId="0" borderId="3" xfId="2" applyFont="1" applyFill="1" applyBorder="1" applyAlignment="1">
      <alignment vertical="top"/>
    </xf>
    <xf numFmtId="0" fontId="8" fillId="0" borderId="0" xfId="2" applyFont="1" applyBorder="1" applyAlignment="1">
      <alignment horizontal="right" vertical="top"/>
    </xf>
    <xf numFmtId="49" fontId="8" fillId="0" borderId="0" xfId="2" applyNumberFormat="1" applyFont="1" applyFill="1" applyBorder="1" applyAlignment="1">
      <alignment horizontal="right" vertical="top"/>
    </xf>
    <xf numFmtId="49" fontId="7" fillId="0" borderId="0" xfId="2" applyNumberFormat="1" applyFont="1" applyFill="1" applyBorder="1" applyAlignment="1">
      <alignment horizontal="right" vertical="top"/>
    </xf>
    <xf numFmtId="49" fontId="11" fillId="0" borderId="0" xfId="2" applyNumberFormat="1" applyFont="1" applyFill="1" applyBorder="1" applyAlignment="1">
      <alignment horizontal="center" vertical="top" wrapText="1"/>
    </xf>
    <xf numFmtId="49" fontId="8" fillId="0" borderId="0" xfId="2" applyNumberFormat="1" applyFont="1" applyFill="1" applyBorder="1" applyAlignment="1">
      <alignment vertical="top"/>
    </xf>
    <xf numFmtId="164" fontId="11" fillId="0" borderId="0" xfId="2" applyNumberFormat="1" applyFont="1" applyFill="1" applyBorder="1" applyAlignment="1">
      <alignment horizontal="center" vertical="top"/>
    </xf>
    <xf numFmtId="2" fontId="11" fillId="0" borderId="0" xfId="2" applyNumberFormat="1" applyFont="1" applyFill="1" applyBorder="1" applyAlignment="1">
      <alignment horizontal="right" vertical="center"/>
    </xf>
    <xf numFmtId="49" fontId="11" fillId="0" borderId="0" xfId="2" applyNumberFormat="1" applyFont="1" applyFill="1" applyBorder="1" applyAlignment="1">
      <alignment horizontal="right" vertical="center"/>
    </xf>
    <xf numFmtId="2" fontId="11" fillId="2" borderId="55" xfId="2" applyNumberFormat="1" applyFont="1" applyFill="1" applyBorder="1" applyAlignment="1">
      <alignment horizontal="right" vertical="center"/>
    </xf>
    <xf numFmtId="2" fontId="11" fillId="2" borderId="31" xfId="2" applyNumberFormat="1" applyFont="1" applyFill="1" applyBorder="1" applyAlignment="1">
      <alignment horizontal="right" vertical="center"/>
    </xf>
    <xf numFmtId="2" fontId="11" fillId="2" borderId="32" xfId="2" applyNumberFormat="1" applyFont="1" applyFill="1" applyBorder="1" applyAlignment="1">
      <alignment horizontal="right" vertical="center"/>
    </xf>
    <xf numFmtId="164" fontId="11" fillId="9" borderId="1" xfId="2" applyNumberFormat="1" applyFont="1" applyFill="1" applyBorder="1" applyAlignment="1">
      <alignment horizontal="center" vertical="top"/>
    </xf>
    <xf numFmtId="164" fontId="11" fillId="9" borderId="2" xfId="2" applyNumberFormat="1" applyFont="1" applyFill="1" applyBorder="1" applyAlignment="1">
      <alignment horizontal="center" vertical="top"/>
    </xf>
    <xf numFmtId="164" fontId="11" fillId="9" borderId="3" xfId="2" applyNumberFormat="1" applyFont="1" applyFill="1" applyBorder="1" applyAlignment="1">
      <alignment horizontal="center" vertical="top"/>
    </xf>
    <xf numFmtId="164" fontId="8" fillId="15" borderId="1" xfId="2" applyNumberFormat="1" applyFont="1" applyFill="1" applyBorder="1" applyAlignment="1">
      <alignment horizontal="right" vertical="center"/>
    </xf>
    <xf numFmtId="164" fontId="8" fillId="15" borderId="31" xfId="2" applyNumberFormat="1" applyFont="1" applyFill="1" applyBorder="1" applyAlignment="1">
      <alignment horizontal="right" vertical="center"/>
    </xf>
    <xf numFmtId="2" fontId="8" fillId="15" borderId="2" xfId="2" applyNumberFormat="1" applyFont="1" applyFill="1" applyBorder="1" applyAlignment="1">
      <alignment horizontal="right" vertical="center"/>
    </xf>
    <xf numFmtId="2" fontId="8" fillId="15" borderId="31" xfId="2" applyNumberFormat="1" applyFont="1" applyFill="1" applyBorder="1" applyAlignment="1">
      <alignment horizontal="right" vertical="center"/>
    </xf>
    <xf numFmtId="49" fontId="11" fillId="9" borderId="1" xfId="2" applyNumberFormat="1" applyFont="1" applyFill="1" applyBorder="1" applyAlignment="1">
      <alignment horizontal="right" vertical="top"/>
    </xf>
    <xf numFmtId="49" fontId="11" fillId="9" borderId="7" xfId="2" applyNumberFormat="1" applyFont="1" applyFill="1" applyBorder="1" applyAlignment="1">
      <alignment horizontal="right" vertical="top"/>
    </xf>
    <xf numFmtId="49" fontId="11" fillId="9" borderId="7" xfId="2" applyNumberFormat="1" applyFont="1" applyFill="1" applyBorder="1" applyAlignment="1">
      <alignment vertical="top" wrapText="1"/>
    </xf>
    <xf numFmtId="49" fontId="11" fillId="9" borderId="6" xfId="2" applyNumberFormat="1" applyFont="1" applyFill="1" applyBorder="1" applyAlignment="1">
      <alignment horizontal="center" vertical="center"/>
    </xf>
    <xf numFmtId="164" fontId="11" fillId="9" borderId="2" xfId="2" applyNumberFormat="1" applyFont="1" applyFill="1" applyBorder="1" applyAlignment="1">
      <alignment horizontal="center" vertical="top"/>
    </xf>
    <xf numFmtId="2" fontId="11" fillId="9" borderId="55" xfId="2" applyNumberFormat="1" applyFont="1" applyFill="1" applyBorder="1" applyAlignment="1">
      <alignment horizontal="right" vertical="center"/>
    </xf>
    <xf numFmtId="2" fontId="11" fillId="9" borderId="31" xfId="2" applyNumberFormat="1" applyFont="1" applyFill="1" applyBorder="1" applyAlignment="1">
      <alignment horizontal="right" vertical="center"/>
    </xf>
    <xf numFmtId="2" fontId="11" fillId="9" borderId="32" xfId="2" applyNumberFormat="1" applyFont="1" applyFill="1" applyBorder="1" applyAlignment="1">
      <alignment horizontal="right" vertical="center"/>
    </xf>
    <xf numFmtId="49" fontId="11" fillId="9" borderId="3" xfId="2" applyNumberFormat="1" applyFont="1" applyFill="1" applyBorder="1" applyAlignment="1">
      <alignment horizontal="center" vertical="center"/>
    </xf>
    <xf numFmtId="2" fontId="11" fillId="11" borderId="55" xfId="2" applyNumberFormat="1" applyFont="1" applyFill="1" applyBorder="1" applyAlignment="1">
      <alignment horizontal="right" vertical="center"/>
    </xf>
    <xf numFmtId="2" fontId="11" fillId="11" borderId="31" xfId="2" applyNumberFormat="1" applyFont="1" applyFill="1" applyBorder="1" applyAlignment="1">
      <alignment horizontal="right" vertical="center"/>
    </xf>
    <xf numFmtId="2" fontId="11" fillId="11" borderId="32" xfId="2" applyNumberFormat="1" applyFont="1" applyFill="1" applyBorder="1" applyAlignment="1">
      <alignment horizontal="right" vertical="center"/>
    </xf>
    <xf numFmtId="49" fontId="11" fillId="10" borderId="2" xfId="2" applyNumberFormat="1" applyFont="1" applyFill="1" applyBorder="1" applyAlignment="1">
      <alignment horizontal="right" vertical="top"/>
    </xf>
    <xf numFmtId="49" fontId="11" fillId="9" borderId="31" xfId="2" applyNumberFormat="1" applyFont="1" applyFill="1" applyBorder="1" applyAlignment="1">
      <alignment horizontal="center" vertical="top"/>
    </xf>
    <xf numFmtId="0" fontId="13" fillId="0" borderId="4" xfId="2" applyBorder="1"/>
    <xf numFmtId="0" fontId="8" fillId="0" borderId="5" xfId="2" applyFont="1" applyBorder="1" applyAlignment="1">
      <alignment vertical="top"/>
    </xf>
    <xf numFmtId="0" fontId="8" fillId="0" borderId="1" xfId="2" applyFont="1" applyBorder="1" applyAlignment="1">
      <alignment vertical="top"/>
    </xf>
    <xf numFmtId="164" fontId="8" fillId="0" borderId="45" xfId="2" applyNumberFormat="1" applyFont="1" applyBorder="1" applyAlignment="1">
      <alignment horizontal="left" vertical="top"/>
    </xf>
    <xf numFmtId="164" fontId="8" fillId="0" borderId="3" xfId="2" applyNumberFormat="1" applyFont="1" applyBorder="1" applyAlignment="1">
      <alignment horizontal="left" vertical="top"/>
    </xf>
    <xf numFmtId="0" fontId="8" fillId="0" borderId="3" xfId="2" applyFont="1" applyBorder="1" applyAlignment="1">
      <alignment vertical="top"/>
    </xf>
    <xf numFmtId="2" fontId="11" fillId="12" borderId="31" xfId="2" applyNumberFormat="1" applyFont="1" applyFill="1" applyBorder="1" applyAlignment="1">
      <alignment horizontal="right" vertical="center"/>
    </xf>
    <xf numFmtId="0" fontId="11" fillId="12" borderId="33" xfId="2" applyFont="1" applyFill="1" applyBorder="1" applyAlignment="1">
      <alignment horizontal="center" vertical="top"/>
    </xf>
    <xf numFmtId="49" fontId="8" fillId="0" borderId="33" xfId="2" applyNumberFormat="1" applyFont="1" applyFill="1" applyBorder="1" applyAlignment="1">
      <alignment horizontal="center" vertical="top"/>
    </xf>
    <xf numFmtId="49" fontId="8" fillId="12" borderId="33" xfId="2" applyNumberFormat="1" applyFont="1" applyFill="1" applyBorder="1" applyAlignment="1">
      <alignment horizontal="center" vertical="top"/>
    </xf>
    <xf numFmtId="49" fontId="8" fillId="13" borderId="33" xfId="2" applyNumberFormat="1" applyFont="1" applyFill="1" applyBorder="1" applyAlignment="1">
      <alignment horizontal="center" vertical="top"/>
    </xf>
    <xf numFmtId="49" fontId="11" fillId="12" borderId="7" xfId="2" applyNumberFormat="1" applyFont="1" applyFill="1" applyBorder="1" applyAlignment="1">
      <alignment horizontal="center" vertical="top"/>
    </xf>
    <xf numFmtId="49" fontId="11" fillId="11" borderId="33" xfId="2" applyNumberFormat="1" applyFont="1" applyFill="1" applyBorder="1" applyAlignment="1">
      <alignment vertical="top"/>
    </xf>
    <xf numFmtId="0" fontId="8" fillId="0" borderId="61" xfId="2" applyFont="1" applyBorder="1" applyAlignment="1">
      <alignment horizontal="center" vertical="center"/>
    </xf>
    <xf numFmtId="164" fontId="8" fillId="0" borderId="62" xfId="2" applyNumberFormat="1" applyFont="1" applyBorder="1" applyAlignment="1">
      <alignment horizontal="left" vertical="top"/>
    </xf>
    <xf numFmtId="0" fontId="8" fillId="0" borderId="42" xfId="2" applyFont="1" applyBorder="1" applyAlignment="1">
      <alignment vertical="top" wrapText="1"/>
    </xf>
    <xf numFmtId="2" fontId="16" fillId="0" borderId="40" xfId="2" applyNumberFormat="1" applyFont="1" applyFill="1" applyBorder="1" applyAlignment="1">
      <alignment horizontal="right" vertical="top"/>
    </xf>
    <xf numFmtId="2" fontId="16" fillId="0" borderId="33" xfId="2" applyNumberFormat="1" applyFont="1" applyFill="1" applyBorder="1" applyAlignment="1">
      <alignment horizontal="right" vertical="top"/>
    </xf>
    <xf numFmtId="2" fontId="16" fillId="0" borderId="46" xfId="2" applyNumberFormat="1" applyFont="1" applyFill="1" applyBorder="1" applyAlignment="1">
      <alignment horizontal="right" vertical="top"/>
    </xf>
    <xf numFmtId="0" fontId="8" fillId="0" borderId="33" xfId="2" applyFont="1" applyBorder="1" applyAlignment="1">
      <alignment horizontal="center" vertical="top"/>
    </xf>
    <xf numFmtId="49" fontId="8" fillId="0" borderId="42" xfId="2" applyNumberFormat="1" applyFont="1" applyFill="1" applyBorder="1" applyAlignment="1">
      <alignment horizontal="center" vertical="top"/>
    </xf>
    <xf numFmtId="49" fontId="8" fillId="13" borderId="42" xfId="2" applyNumberFormat="1" applyFont="1" applyFill="1" applyBorder="1" applyAlignment="1">
      <alignment horizontal="center" vertical="top"/>
    </xf>
    <xf numFmtId="49" fontId="11" fillId="12" borderId="0" xfId="2" applyNumberFormat="1" applyFont="1" applyFill="1" applyBorder="1" applyAlignment="1">
      <alignment horizontal="center" vertical="top"/>
    </xf>
    <xf numFmtId="49" fontId="11" fillId="11" borderId="42" xfId="2" applyNumberFormat="1" applyFont="1" applyFill="1" applyBorder="1" applyAlignment="1">
      <alignment vertical="top"/>
    </xf>
    <xf numFmtId="0" fontId="29" fillId="0" borderId="0" xfId="2" applyFont="1"/>
    <xf numFmtId="0" fontId="13" fillId="0" borderId="19" xfId="2" applyBorder="1"/>
    <xf numFmtId="0" fontId="8" fillId="0" borderId="12" xfId="2" applyFont="1" applyBorder="1" applyAlignment="1">
      <alignment horizontal="center" vertical="top"/>
    </xf>
    <xf numFmtId="164" fontId="8" fillId="0" borderId="13" xfId="2" applyNumberFormat="1" applyFont="1" applyBorder="1" applyAlignment="1">
      <alignment horizontal="left" vertical="top"/>
    </xf>
    <xf numFmtId="0" fontId="8" fillId="0" borderId="21" xfId="2" applyFont="1" applyBorder="1" applyAlignment="1">
      <alignment vertical="top" wrapText="1"/>
    </xf>
    <xf numFmtId="2" fontId="16" fillId="0" borderId="19" xfId="2" applyNumberFormat="1" applyFont="1" applyFill="1" applyBorder="1" applyAlignment="1">
      <alignment horizontal="right" vertical="top"/>
    </xf>
    <xf numFmtId="2" fontId="16" fillId="0" borderId="21" xfId="2" applyNumberFormat="1" applyFont="1" applyFill="1" applyBorder="1" applyAlignment="1">
      <alignment horizontal="right" vertical="top"/>
    </xf>
    <xf numFmtId="0" fontId="11" fillId="0" borderId="21" xfId="2" applyFont="1" applyBorder="1" applyAlignment="1">
      <alignment horizontal="center" vertical="top"/>
    </xf>
    <xf numFmtId="0" fontId="8" fillId="0" borderId="49" xfId="2" applyFont="1" applyBorder="1" applyAlignment="1">
      <alignment horizontal="center" vertical="top"/>
    </xf>
    <xf numFmtId="0" fontId="8" fillId="0" borderId="24" xfId="2" applyFont="1" applyBorder="1" applyAlignment="1">
      <alignment horizontal="center" vertical="center"/>
    </xf>
    <xf numFmtId="164" fontId="8" fillId="0" borderId="64" xfId="2" applyNumberFormat="1" applyFont="1" applyBorder="1" applyAlignment="1">
      <alignment horizontal="left" vertical="top"/>
    </xf>
    <xf numFmtId="0" fontId="22" fillId="0" borderId="50" xfId="2" applyFont="1" applyFill="1" applyBorder="1" applyAlignment="1">
      <alignment horizontal="left" vertical="top" wrapText="1"/>
    </xf>
    <xf numFmtId="2" fontId="16" fillId="0" borderId="4" xfId="2" applyNumberFormat="1" applyFont="1" applyFill="1" applyBorder="1" applyAlignment="1">
      <alignment horizontal="right" vertical="top"/>
    </xf>
    <xf numFmtId="2" fontId="16" fillId="0" borderId="42" xfId="2" applyNumberFormat="1" applyFont="1" applyFill="1" applyBorder="1" applyAlignment="1">
      <alignment horizontal="right" vertical="top"/>
    </xf>
    <xf numFmtId="0" fontId="11" fillId="0" borderId="50" xfId="2" applyFont="1" applyBorder="1" applyAlignment="1">
      <alignment horizontal="center" vertical="top"/>
    </xf>
    <xf numFmtId="49" fontId="8" fillId="0" borderId="50" xfId="2" applyNumberFormat="1" applyFont="1" applyFill="1" applyBorder="1" applyAlignment="1">
      <alignment horizontal="center" vertical="top"/>
    </xf>
    <xf numFmtId="164" fontId="8" fillId="0" borderId="64" xfId="2" applyNumberFormat="1" applyFont="1" applyBorder="1" applyAlignment="1">
      <alignment horizontal="center" vertical="center"/>
    </xf>
    <xf numFmtId="0" fontId="8" fillId="0" borderId="50" xfId="2" applyFont="1" applyBorder="1" applyAlignment="1">
      <alignment vertical="top" wrapText="1"/>
    </xf>
    <xf numFmtId="2" fontId="16" fillId="0" borderId="47" xfId="2" applyNumberFormat="1" applyFont="1" applyFill="1" applyBorder="1" applyAlignment="1">
      <alignment horizontal="right" vertical="top"/>
    </xf>
    <xf numFmtId="2" fontId="16" fillId="0" borderId="52" xfId="2" applyNumberFormat="1" applyFont="1" applyFill="1" applyBorder="1" applyAlignment="1">
      <alignment horizontal="right" vertical="top"/>
    </xf>
    <xf numFmtId="0" fontId="8" fillId="0" borderId="52" xfId="2" applyFont="1" applyBorder="1" applyAlignment="1">
      <alignment horizontal="center" vertical="top"/>
    </xf>
    <xf numFmtId="49" fontId="8" fillId="0" borderId="35" xfId="2" applyNumberFormat="1" applyFont="1" applyFill="1" applyBorder="1" applyAlignment="1">
      <alignment horizontal="center" vertical="top"/>
    </xf>
    <xf numFmtId="49" fontId="11" fillId="13" borderId="35" xfId="2" applyNumberFormat="1" applyFont="1" applyFill="1" applyBorder="1" applyAlignment="1">
      <alignment horizontal="center" vertical="top"/>
    </xf>
    <xf numFmtId="49" fontId="11" fillId="12" borderId="29" xfId="2" applyNumberFormat="1" applyFont="1" applyFill="1" applyBorder="1" applyAlignment="1">
      <alignment horizontal="center" vertical="top"/>
    </xf>
    <xf numFmtId="49" fontId="11" fillId="11" borderId="35" xfId="2" applyNumberFormat="1" applyFont="1" applyFill="1" applyBorder="1" applyAlignment="1">
      <alignment horizontal="center" vertical="top"/>
    </xf>
    <xf numFmtId="164" fontId="8" fillId="0" borderId="2" xfId="2" applyNumberFormat="1" applyFont="1" applyBorder="1" applyAlignment="1">
      <alignment horizontal="left" vertical="top"/>
    </xf>
    <xf numFmtId="0" fontId="8" fillId="0" borderId="31" xfId="2" applyFont="1" applyBorder="1" applyAlignment="1">
      <alignment vertical="top"/>
    </xf>
    <xf numFmtId="2" fontId="11" fillId="12" borderId="1" xfId="2" applyNumberFormat="1" applyFont="1" applyFill="1" applyBorder="1" applyAlignment="1">
      <alignment horizontal="right" vertical="top"/>
    </xf>
    <xf numFmtId="2" fontId="11" fillId="12" borderId="31" xfId="2" applyNumberFormat="1" applyFont="1" applyFill="1" applyBorder="1" applyAlignment="1">
      <alignment horizontal="right" vertical="top"/>
    </xf>
    <xf numFmtId="2" fontId="11" fillId="12" borderId="3" xfId="2" applyNumberFormat="1" applyFont="1" applyFill="1" applyBorder="1" applyAlignment="1">
      <alignment horizontal="right" vertical="top"/>
    </xf>
    <xf numFmtId="0" fontId="8" fillId="0" borderId="60" xfId="2" applyFont="1" applyBorder="1" applyAlignment="1">
      <alignment vertical="top"/>
    </xf>
    <xf numFmtId="164" fontId="8" fillId="0" borderId="39" xfId="2" applyNumberFormat="1" applyFont="1" applyBorder="1" applyAlignment="1">
      <alignment horizontal="left" vertical="top"/>
    </xf>
    <xf numFmtId="164" fontId="8" fillId="0" borderId="66" xfId="2" applyNumberFormat="1" applyFont="1" applyBorder="1" applyAlignment="1">
      <alignment horizontal="left" vertical="top"/>
    </xf>
    <xf numFmtId="0" fontId="8" fillId="0" borderId="46" xfId="2" applyFont="1" applyBorder="1" applyAlignment="1">
      <alignment horizontal="left" vertical="top" wrapText="1"/>
    </xf>
    <xf numFmtId="2" fontId="22" fillId="0" borderId="15" xfId="2" applyNumberFormat="1" applyFont="1" applyFill="1" applyBorder="1" applyAlignment="1">
      <alignment horizontal="right" vertical="top"/>
    </xf>
    <xf numFmtId="2" fontId="22" fillId="0" borderId="38" xfId="2" applyNumberFormat="1" applyFont="1" applyFill="1" applyBorder="1" applyAlignment="1">
      <alignment horizontal="right" vertical="top"/>
    </xf>
    <xf numFmtId="2" fontId="22" fillId="0" borderId="16" xfId="2" applyNumberFormat="1" applyFont="1" applyFill="1" applyBorder="1" applyAlignment="1">
      <alignment horizontal="right" vertical="top"/>
    </xf>
    <xf numFmtId="0" fontId="10" fillId="12" borderId="42" xfId="2" applyFont="1" applyFill="1" applyBorder="1" applyAlignment="1">
      <alignment horizontal="center" vertical="center" textRotation="90" wrapText="1"/>
    </xf>
    <xf numFmtId="0" fontId="8" fillId="0" borderId="49" xfId="2" applyFont="1" applyBorder="1" applyAlignment="1">
      <alignment vertical="top"/>
    </xf>
    <xf numFmtId="164" fontId="8" fillId="0" borderId="20" xfId="2" applyNumberFormat="1" applyFont="1" applyBorder="1" applyAlignment="1">
      <alignment horizontal="left" vertical="top"/>
    </xf>
    <xf numFmtId="164" fontId="11" fillId="0" borderId="39" xfId="2" applyNumberFormat="1" applyFont="1" applyFill="1" applyBorder="1" applyAlignment="1">
      <alignment horizontal="right" vertical="top"/>
    </xf>
    <xf numFmtId="164" fontId="8" fillId="0" borderId="46" xfId="2" applyNumberFormat="1" applyFont="1" applyFill="1" applyBorder="1" applyAlignment="1">
      <alignment horizontal="right" vertical="top"/>
    </xf>
    <xf numFmtId="164" fontId="8" fillId="0" borderId="37" xfId="2" applyNumberFormat="1" applyFont="1" applyFill="1" applyBorder="1" applyAlignment="1">
      <alignment horizontal="right" vertical="top"/>
    </xf>
    <xf numFmtId="0" fontId="22" fillId="0" borderId="21" xfId="2" applyFont="1" applyFill="1" applyBorder="1" applyAlignment="1">
      <alignment horizontal="left" vertical="top" wrapText="1"/>
    </xf>
    <xf numFmtId="2" fontId="22" fillId="0" borderId="0" xfId="2" applyNumberFormat="1" applyFont="1" applyFill="1" applyBorder="1" applyAlignment="1">
      <alignment horizontal="right" vertical="top"/>
    </xf>
    <xf numFmtId="2" fontId="8" fillId="0" borderId="42" xfId="2" applyNumberFormat="1" applyFont="1" applyFill="1" applyBorder="1" applyAlignment="1">
      <alignment horizontal="right" vertical="top"/>
    </xf>
    <xf numFmtId="2" fontId="8" fillId="0" borderId="11" xfId="2" applyNumberFormat="1" applyFont="1" applyFill="1" applyBorder="1" applyAlignment="1">
      <alignment horizontal="right" vertical="top"/>
    </xf>
    <xf numFmtId="0" fontId="8" fillId="0" borderId="65" xfId="2" applyFont="1" applyFill="1" applyBorder="1" applyAlignment="1">
      <alignment horizontal="center" vertical="top"/>
    </xf>
    <xf numFmtId="0" fontId="8" fillId="0" borderId="65" xfId="2" applyFont="1" applyBorder="1" applyAlignment="1">
      <alignment horizontal="center" vertical="top"/>
    </xf>
    <xf numFmtId="164" fontId="8" fillId="0" borderId="53" xfId="2" applyNumberFormat="1" applyFont="1" applyBorder="1" applyAlignment="1">
      <alignment horizontal="left" vertical="top"/>
    </xf>
    <xf numFmtId="0" fontId="8" fillId="0" borderId="52" xfId="2" applyFont="1" applyBorder="1" applyAlignment="1">
      <alignment vertical="top" wrapText="1"/>
    </xf>
    <xf numFmtId="164" fontId="11" fillId="0" borderId="59" xfId="2" applyNumberFormat="1" applyFont="1" applyFill="1" applyBorder="1" applyAlignment="1">
      <alignment horizontal="right" vertical="top"/>
    </xf>
    <xf numFmtId="164" fontId="8" fillId="0" borderId="52" xfId="2" applyNumberFormat="1" applyFont="1" applyFill="1" applyBorder="1" applyAlignment="1">
      <alignment horizontal="right" vertical="top"/>
    </xf>
    <xf numFmtId="164" fontId="8" fillId="0" borderId="54" xfId="2" applyNumberFormat="1" applyFont="1" applyFill="1" applyBorder="1" applyAlignment="1">
      <alignment horizontal="right" vertical="top"/>
    </xf>
    <xf numFmtId="0" fontId="8" fillId="0" borderId="46" xfId="2" applyFont="1" applyBorder="1" applyAlignment="1">
      <alignment vertical="top"/>
    </xf>
    <xf numFmtId="164" fontId="11" fillId="12" borderId="30" xfId="2" applyNumberFormat="1" applyFont="1" applyFill="1" applyBorder="1" applyAlignment="1">
      <alignment horizontal="right" vertical="top"/>
    </xf>
    <xf numFmtId="164" fontId="11" fillId="12" borderId="34" xfId="2" applyNumberFormat="1" applyFont="1" applyFill="1" applyBorder="1" applyAlignment="1">
      <alignment horizontal="right" vertical="top"/>
    </xf>
    <xf numFmtId="0" fontId="11" fillId="12" borderId="5" xfId="2" applyFont="1" applyFill="1" applyBorder="1" applyAlignment="1">
      <alignment horizontal="center" vertical="top"/>
    </xf>
    <xf numFmtId="49" fontId="11" fillId="0" borderId="42" xfId="2" applyNumberFormat="1" applyFont="1" applyFill="1" applyBorder="1" applyAlignment="1">
      <alignment horizontal="center" vertical="center" textRotation="90"/>
    </xf>
    <xf numFmtId="0" fontId="8" fillId="0" borderId="21" xfId="2" applyFont="1" applyBorder="1" applyAlignment="1">
      <alignment vertical="top"/>
    </xf>
    <xf numFmtId="164" fontId="11" fillId="0" borderId="68" xfId="2" applyNumberFormat="1" applyFont="1" applyFill="1" applyBorder="1" applyAlignment="1">
      <alignment horizontal="right" vertical="top"/>
    </xf>
    <xf numFmtId="164" fontId="11" fillId="0" borderId="64" xfId="2" applyNumberFormat="1" applyFont="1" applyFill="1" applyBorder="1" applyAlignment="1">
      <alignment horizontal="right" vertical="top"/>
    </xf>
    <xf numFmtId="0" fontId="8" fillId="0" borderId="46" xfId="2" applyFont="1" applyBorder="1" applyAlignment="1">
      <alignment horizontal="center" vertical="top"/>
    </xf>
    <xf numFmtId="0" fontId="8" fillId="0" borderId="5" xfId="2" applyFont="1" applyBorder="1" applyAlignment="1">
      <alignment horizontal="center" vertical="top"/>
    </xf>
    <xf numFmtId="0" fontId="8" fillId="0" borderId="21" xfId="2" applyFont="1" applyBorder="1" applyAlignment="1">
      <alignment horizontal="center" vertical="top"/>
    </xf>
    <xf numFmtId="49" fontId="11" fillId="11" borderId="35" xfId="2" applyNumberFormat="1" applyFont="1" applyFill="1" applyBorder="1" applyAlignment="1">
      <alignment horizontal="center" vertical="top"/>
    </xf>
    <xf numFmtId="164" fontId="11" fillId="0" borderId="49" xfId="2" applyNumberFormat="1" applyFont="1" applyFill="1" applyBorder="1" applyAlignment="1">
      <alignment horizontal="right" vertical="top"/>
    </xf>
    <xf numFmtId="164" fontId="11" fillId="0" borderId="12" xfId="2" applyNumberFormat="1" applyFont="1" applyFill="1" applyBorder="1" applyAlignment="1">
      <alignment horizontal="right" vertical="top"/>
    </xf>
    <xf numFmtId="164" fontId="11" fillId="0" borderId="13" xfId="2" applyNumberFormat="1" applyFont="1" applyFill="1" applyBorder="1" applyAlignment="1">
      <alignment horizontal="right" vertical="top"/>
    </xf>
    <xf numFmtId="0" fontId="11" fillId="0" borderId="21" xfId="2" applyFont="1" applyBorder="1" applyAlignment="1">
      <alignment horizontal="center" vertical="top" wrapText="1"/>
    </xf>
    <xf numFmtId="49" fontId="8" fillId="13" borderId="4" xfId="2" applyNumberFormat="1" applyFont="1" applyFill="1" applyBorder="1" applyAlignment="1">
      <alignment horizontal="center" vertical="top"/>
    </xf>
    <xf numFmtId="49" fontId="11" fillId="12" borderId="42" xfId="2" applyNumberFormat="1" applyFont="1" applyFill="1" applyBorder="1" applyAlignment="1">
      <alignment horizontal="center" vertical="top"/>
    </xf>
    <xf numFmtId="0" fontId="8" fillId="0" borderId="52" xfId="2" applyFont="1" applyBorder="1" applyAlignment="1">
      <alignment vertical="top"/>
    </xf>
    <xf numFmtId="49" fontId="11" fillId="13" borderId="28" xfId="2" applyNumberFormat="1" applyFont="1" applyFill="1" applyBorder="1" applyAlignment="1">
      <alignment horizontal="center" vertical="top"/>
    </xf>
    <xf numFmtId="49" fontId="11" fillId="12" borderId="35" xfId="2" applyNumberFormat="1" applyFont="1" applyFill="1" applyBorder="1" applyAlignment="1">
      <alignment horizontal="center" vertical="top"/>
    </xf>
    <xf numFmtId="164" fontId="8" fillId="0" borderId="49" xfId="2" applyNumberFormat="1" applyFont="1" applyBorder="1" applyAlignment="1">
      <alignment horizontal="left" vertical="top"/>
    </xf>
    <xf numFmtId="164" fontId="8" fillId="0" borderId="12" xfId="2" applyNumberFormat="1" applyFont="1" applyBorder="1" applyAlignment="1">
      <alignment horizontal="left" vertical="top"/>
    </xf>
    <xf numFmtId="0" fontId="8" fillId="0" borderId="10" xfId="2" applyFont="1" applyBorder="1" applyAlignment="1">
      <alignment vertical="top"/>
    </xf>
    <xf numFmtId="0" fontId="11" fillId="0" borderId="42" xfId="2" applyFont="1" applyBorder="1" applyAlignment="1">
      <alignment horizontal="center" vertical="top" wrapText="1"/>
    </xf>
    <xf numFmtId="49" fontId="11" fillId="11" borderId="42" xfId="2" applyNumberFormat="1" applyFont="1" applyFill="1" applyBorder="1" applyAlignment="1">
      <alignment horizontal="center" vertical="top"/>
    </xf>
    <xf numFmtId="49" fontId="11" fillId="9" borderId="42" xfId="2" applyNumberFormat="1" applyFont="1" applyFill="1" applyBorder="1" applyAlignment="1">
      <alignment horizontal="center" vertical="top"/>
    </xf>
    <xf numFmtId="0" fontId="8" fillId="0" borderId="18" xfId="2" applyFont="1" applyBorder="1" applyAlignment="1">
      <alignment vertical="top"/>
    </xf>
    <xf numFmtId="0" fontId="8" fillId="0" borderId="42" xfId="2" applyFont="1" applyBorder="1" applyAlignment="1">
      <alignment horizontal="center" vertical="top"/>
    </xf>
    <xf numFmtId="164" fontId="11" fillId="12" borderId="56" xfId="2" applyNumberFormat="1" applyFont="1" applyFill="1" applyBorder="1" applyAlignment="1">
      <alignment horizontal="right" vertical="top"/>
    </xf>
    <xf numFmtId="164" fontId="11" fillId="12" borderId="57" xfId="2" applyNumberFormat="1" applyFont="1" applyFill="1" applyBorder="1" applyAlignment="1">
      <alignment horizontal="right" vertical="top"/>
    </xf>
    <xf numFmtId="49" fontId="8" fillId="13" borderId="40" xfId="2" applyNumberFormat="1" applyFont="1" applyFill="1" applyBorder="1" applyAlignment="1">
      <alignment horizontal="center" vertical="top"/>
    </xf>
    <xf numFmtId="49" fontId="11" fillId="12" borderId="33" xfId="2" applyNumberFormat="1" applyFont="1" applyFill="1" applyBorder="1" applyAlignment="1">
      <alignment horizontal="center" vertical="top"/>
    </xf>
    <xf numFmtId="164" fontId="8" fillId="0" borderId="60" xfId="2" applyNumberFormat="1" applyFont="1" applyFill="1" applyBorder="1" applyAlignment="1">
      <alignment horizontal="right" vertical="top"/>
    </xf>
    <xf numFmtId="164" fontId="8" fillId="0" borderId="69" xfId="2" applyNumberFormat="1" applyFont="1" applyFill="1" applyBorder="1" applyAlignment="1">
      <alignment horizontal="right" vertical="top"/>
    </xf>
    <xf numFmtId="164" fontId="8" fillId="0" borderId="70" xfId="2" applyNumberFormat="1" applyFont="1" applyFill="1" applyBorder="1" applyAlignment="1">
      <alignment horizontal="right" vertical="top"/>
    </xf>
    <xf numFmtId="49" fontId="11" fillId="11" borderId="33" xfId="2" applyNumberFormat="1" applyFont="1" applyFill="1" applyBorder="1" applyAlignment="1">
      <alignment horizontal="center" vertical="top"/>
    </xf>
    <xf numFmtId="49" fontId="11" fillId="9" borderId="33" xfId="2" applyNumberFormat="1" applyFont="1" applyFill="1" applyBorder="1" applyAlignment="1">
      <alignment horizontal="center" vertical="top"/>
    </xf>
    <xf numFmtId="0" fontId="22" fillId="0" borderId="18" xfId="2" applyFont="1" applyFill="1" applyBorder="1" applyAlignment="1">
      <alignment horizontal="left" vertical="top" wrapText="1"/>
    </xf>
    <xf numFmtId="164" fontId="8" fillId="0" borderId="49" xfId="2" applyNumberFormat="1" applyFont="1" applyFill="1" applyBorder="1" applyAlignment="1">
      <alignment horizontal="right" vertical="top"/>
    </xf>
    <xf numFmtId="164" fontId="8" fillId="0" borderId="12" xfId="2" applyNumberFormat="1" applyFont="1" applyFill="1" applyBorder="1" applyAlignment="1">
      <alignment horizontal="right" vertical="top"/>
    </xf>
    <xf numFmtId="164" fontId="8" fillId="0" borderId="18" xfId="2" applyNumberFormat="1" applyFont="1" applyFill="1" applyBorder="1" applyAlignment="1">
      <alignment horizontal="right" vertical="top"/>
    </xf>
    <xf numFmtId="0" fontId="11" fillId="0" borderId="50" xfId="2" applyFont="1" applyBorder="1" applyAlignment="1">
      <alignment horizontal="center" vertical="top" wrapText="1"/>
    </xf>
    <xf numFmtId="0" fontId="8" fillId="0" borderId="5" xfId="2" applyFont="1" applyBorder="1" applyAlignment="1">
      <alignment horizontal="center" vertical="center"/>
    </xf>
    <xf numFmtId="0" fontId="8" fillId="0" borderId="49" xfId="2" applyFont="1" applyBorder="1" applyAlignment="1">
      <alignment horizontal="center" vertical="center"/>
    </xf>
    <xf numFmtId="164" fontId="8" fillId="0" borderId="49" xfId="2" applyNumberFormat="1" applyFont="1" applyBorder="1" applyAlignment="1">
      <alignment horizontal="center" vertical="center"/>
    </xf>
    <xf numFmtId="164" fontId="8" fillId="0" borderId="12" xfId="2" applyNumberFormat="1" applyFont="1" applyBorder="1" applyAlignment="1">
      <alignment horizontal="center" vertical="center"/>
    </xf>
    <xf numFmtId="0" fontId="8" fillId="0" borderId="18" xfId="2" applyFont="1" applyFill="1" applyBorder="1" applyAlignment="1">
      <alignment horizontal="left" vertical="top" wrapText="1"/>
    </xf>
    <xf numFmtId="164" fontId="8" fillId="0" borderId="68" xfId="2" applyNumberFormat="1" applyFont="1" applyFill="1" applyBorder="1" applyAlignment="1">
      <alignment horizontal="right" vertical="top"/>
    </xf>
    <xf numFmtId="164" fontId="8" fillId="0" borderId="24" xfId="2" applyNumberFormat="1" applyFont="1" applyFill="1" applyBorder="1" applyAlignment="1">
      <alignment horizontal="right" vertical="top"/>
    </xf>
    <xf numFmtId="164" fontId="8" fillId="0" borderId="25" xfId="2" applyNumberFormat="1" applyFont="1" applyFill="1" applyBorder="1" applyAlignment="1">
      <alignment horizontal="right" vertical="top"/>
    </xf>
    <xf numFmtId="0" fontId="8" fillId="0" borderId="50" xfId="2" applyFont="1" applyBorder="1" applyAlignment="1">
      <alignment horizontal="center" vertical="top"/>
    </xf>
    <xf numFmtId="49" fontId="11" fillId="0" borderId="42" xfId="2" applyNumberFormat="1" applyFont="1" applyFill="1" applyBorder="1" applyAlignment="1">
      <alignment horizontal="center" vertical="top"/>
    </xf>
    <xf numFmtId="49" fontId="11" fillId="13" borderId="4" xfId="2" applyNumberFormat="1" applyFont="1" applyFill="1" applyBorder="1" applyAlignment="1">
      <alignment horizontal="center" vertical="top"/>
    </xf>
    <xf numFmtId="164" fontId="8" fillId="0" borderId="65" xfId="2" applyNumberFormat="1" applyFont="1" applyFill="1" applyBorder="1" applyAlignment="1">
      <alignment horizontal="right" vertical="top"/>
    </xf>
    <xf numFmtId="164" fontId="8" fillId="0" borderId="71" xfId="2" applyNumberFormat="1" applyFont="1" applyFill="1" applyBorder="1" applyAlignment="1">
      <alignment horizontal="right" vertical="top"/>
    </xf>
    <xf numFmtId="164" fontId="8" fillId="0" borderId="51" xfId="2" applyNumberFormat="1" applyFont="1" applyFill="1" applyBorder="1" applyAlignment="1">
      <alignment horizontal="right" vertical="top"/>
    </xf>
    <xf numFmtId="49" fontId="11" fillId="0" borderId="35" xfId="2" applyNumberFormat="1" applyFont="1" applyFill="1" applyBorder="1" applyAlignment="1">
      <alignment horizontal="center" vertical="top"/>
    </xf>
    <xf numFmtId="0" fontId="22" fillId="0" borderId="18" xfId="2" applyFont="1" applyBorder="1" applyAlignment="1">
      <alignment vertical="top"/>
    </xf>
    <xf numFmtId="164" fontId="11" fillId="12" borderId="44" xfId="2" applyNumberFormat="1" applyFont="1" applyFill="1" applyBorder="1" applyAlignment="1">
      <alignment horizontal="right" vertical="top"/>
    </xf>
    <xf numFmtId="164" fontId="11" fillId="12" borderId="45" xfId="2" applyNumberFormat="1" applyFont="1" applyFill="1" applyBorder="1" applyAlignment="1">
      <alignment horizontal="right" vertical="top"/>
    </xf>
    <xf numFmtId="164" fontId="11" fillId="12" borderId="32" xfId="2" applyNumberFormat="1" applyFont="1" applyFill="1" applyBorder="1" applyAlignment="1">
      <alignment horizontal="right" vertical="top"/>
    </xf>
    <xf numFmtId="49" fontId="11" fillId="0" borderId="33" xfId="2" applyNumberFormat="1" applyFont="1" applyFill="1" applyBorder="1" applyAlignment="1">
      <alignment horizontal="center" vertical="top"/>
    </xf>
    <xf numFmtId="49" fontId="8" fillId="12" borderId="33" xfId="2" applyNumberFormat="1" applyFont="1" applyFill="1" applyBorder="1" applyAlignment="1">
      <alignment horizontal="center"/>
    </xf>
    <xf numFmtId="49" fontId="11" fillId="9" borderId="35" xfId="2" applyNumberFormat="1" applyFont="1" applyFill="1" applyBorder="1" applyAlignment="1">
      <alignment horizontal="center" vertical="top"/>
    </xf>
    <xf numFmtId="164" fontId="11" fillId="0" borderId="60" xfId="2" applyNumberFormat="1" applyFont="1" applyFill="1" applyBorder="1" applyAlignment="1">
      <alignment horizontal="right" vertical="top"/>
    </xf>
    <xf numFmtId="164" fontId="11" fillId="0" borderId="70" xfId="2" applyNumberFormat="1" applyFont="1" applyFill="1" applyBorder="1" applyAlignment="1">
      <alignment horizontal="right" vertical="top"/>
    </xf>
    <xf numFmtId="49" fontId="8" fillId="12" borderId="42" xfId="2" applyNumberFormat="1" applyFont="1" applyFill="1" applyBorder="1" applyAlignment="1">
      <alignment horizontal="center"/>
    </xf>
    <xf numFmtId="49" fontId="11" fillId="13" borderId="42" xfId="2" applyNumberFormat="1" applyFont="1" applyFill="1" applyBorder="1" applyAlignment="1">
      <alignment horizontal="center" vertical="top"/>
    </xf>
    <xf numFmtId="164" fontId="11" fillId="12" borderId="63" xfId="2" applyNumberFormat="1" applyFont="1" applyFill="1" applyBorder="1" applyAlignment="1">
      <alignment horizontal="right" vertical="top"/>
    </xf>
    <xf numFmtId="164" fontId="11" fillId="12" borderId="61" xfId="2" applyNumberFormat="1" applyFont="1" applyFill="1" applyBorder="1" applyAlignment="1">
      <alignment horizontal="right" vertical="top"/>
    </xf>
    <xf numFmtId="164" fontId="11" fillId="12" borderId="36" xfId="2" applyNumberFormat="1" applyFont="1" applyFill="1" applyBorder="1" applyAlignment="1">
      <alignment horizontal="right" vertical="top"/>
    </xf>
    <xf numFmtId="0" fontId="11" fillId="12" borderId="42" xfId="2" applyFont="1" applyFill="1" applyBorder="1" applyAlignment="1">
      <alignment horizontal="center" vertical="top"/>
    </xf>
    <xf numFmtId="49" fontId="11" fillId="12" borderId="40" xfId="2" applyNumberFormat="1" applyFont="1" applyFill="1" applyBorder="1" applyAlignment="1">
      <alignment horizontal="center" vertical="top"/>
    </xf>
    <xf numFmtId="49" fontId="8" fillId="13" borderId="4" xfId="2" applyNumberFormat="1" applyFont="1" applyFill="1" applyBorder="1" applyAlignment="1">
      <alignment vertical="top"/>
    </xf>
    <xf numFmtId="164" fontId="8" fillId="0" borderId="63" xfId="2" applyNumberFormat="1" applyFont="1" applyFill="1" applyBorder="1" applyAlignment="1">
      <alignment horizontal="right" vertical="top"/>
    </xf>
    <xf numFmtId="164" fontId="8" fillId="0" borderId="61" xfId="2" applyNumberFormat="1" applyFont="1" applyFill="1" applyBorder="1" applyAlignment="1">
      <alignment horizontal="right" vertical="top"/>
    </xf>
    <xf numFmtId="164" fontId="8" fillId="0" borderId="36" xfId="2" applyNumberFormat="1" applyFont="1" applyFill="1" applyBorder="1" applyAlignment="1">
      <alignment horizontal="right" vertical="top"/>
    </xf>
    <xf numFmtId="49" fontId="11" fillId="13" borderId="4" xfId="2" applyNumberFormat="1" applyFont="1" applyFill="1" applyBorder="1" applyAlignment="1">
      <alignment vertical="top"/>
    </xf>
    <xf numFmtId="0" fontId="8" fillId="0" borderId="35" xfId="2" applyFont="1" applyBorder="1" applyAlignment="1">
      <alignment horizontal="center" vertical="top"/>
    </xf>
    <xf numFmtId="0" fontId="8" fillId="0" borderId="68" xfId="2" applyFont="1" applyBorder="1" applyAlignment="1">
      <alignment vertical="top"/>
    </xf>
    <xf numFmtId="164" fontId="8" fillId="0" borderId="68" xfId="2" applyNumberFormat="1" applyFont="1" applyBorder="1" applyAlignment="1">
      <alignment horizontal="left" vertical="top"/>
    </xf>
    <xf numFmtId="164" fontId="8" fillId="0" borderId="24" xfId="2" applyNumberFormat="1" applyFont="1" applyBorder="1" applyAlignment="1">
      <alignment horizontal="left" vertical="top"/>
    </xf>
    <xf numFmtId="0" fontId="8" fillId="0" borderId="25" xfId="2" applyFont="1" applyBorder="1" applyAlignment="1">
      <alignment vertical="top"/>
    </xf>
    <xf numFmtId="2" fontId="11" fillId="12" borderId="6" xfId="2" applyNumberFormat="1" applyFont="1" applyFill="1" applyBorder="1" applyAlignment="1">
      <alignment horizontal="right" vertical="top"/>
    </xf>
    <xf numFmtId="2" fontId="11" fillId="12" borderId="33" xfId="2" applyNumberFormat="1" applyFont="1" applyFill="1" applyBorder="1" applyAlignment="1">
      <alignment horizontal="right" vertical="top"/>
    </xf>
    <xf numFmtId="49" fontId="8" fillId="12" borderId="7" xfId="2" applyNumberFormat="1" applyFont="1" applyFill="1" applyBorder="1" applyAlignment="1">
      <alignment horizontal="center" vertical="top"/>
    </xf>
    <xf numFmtId="49" fontId="8" fillId="12" borderId="0" xfId="2" applyNumberFormat="1" applyFont="1" applyFill="1" applyBorder="1" applyAlignment="1">
      <alignment horizontal="center" vertical="top"/>
    </xf>
    <xf numFmtId="49" fontId="11" fillId="12" borderId="6" xfId="2" applyNumberFormat="1" applyFont="1" applyFill="1" applyBorder="1" applyAlignment="1">
      <alignment horizontal="center" vertical="top"/>
    </xf>
    <xf numFmtId="0" fontId="13" fillId="0" borderId="40" xfId="2" applyBorder="1"/>
    <xf numFmtId="0" fontId="8" fillId="0" borderId="6" xfId="2" applyFont="1" applyBorder="1" applyAlignment="1">
      <alignment vertical="top"/>
    </xf>
    <xf numFmtId="0" fontId="8" fillId="0" borderId="72" xfId="2" applyFont="1" applyBorder="1" applyAlignment="1">
      <alignment vertical="top"/>
    </xf>
    <xf numFmtId="164" fontId="8" fillId="0" borderId="72" xfId="2" applyNumberFormat="1" applyFont="1" applyBorder="1" applyAlignment="1">
      <alignment horizontal="left" vertical="top"/>
    </xf>
    <xf numFmtId="164" fontId="8" fillId="0" borderId="73" xfId="2" applyNumberFormat="1" applyFont="1" applyBorder="1" applyAlignment="1">
      <alignment horizontal="left" vertical="top"/>
    </xf>
    <xf numFmtId="0" fontId="8" fillId="0" borderId="41" xfId="2" applyFont="1" applyBorder="1" applyAlignment="1">
      <alignment vertical="top"/>
    </xf>
    <xf numFmtId="164" fontId="8" fillId="0" borderId="72" xfId="2" applyNumberFormat="1" applyFont="1" applyFill="1" applyBorder="1" applyAlignment="1">
      <alignment horizontal="right" vertical="top"/>
    </xf>
    <xf numFmtId="164" fontId="8" fillId="0" borderId="73" xfId="2" applyNumberFormat="1" applyFont="1" applyFill="1" applyBorder="1" applyAlignment="1">
      <alignment horizontal="right" vertical="top"/>
    </xf>
    <xf numFmtId="164" fontId="8" fillId="0" borderId="41" xfId="2" applyNumberFormat="1" applyFont="1" applyFill="1" applyBorder="1" applyAlignment="1">
      <alignment horizontal="right" vertical="top"/>
    </xf>
    <xf numFmtId="49" fontId="11" fillId="0" borderId="6" xfId="2" applyNumberFormat="1" applyFont="1" applyBorder="1" applyAlignment="1">
      <alignment horizontal="center" vertical="top"/>
    </xf>
    <xf numFmtId="0" fontId="30" fillId="0" borderId="40" xfId="2" applyFont="1" applyBorder="1" applyAlignment="1">
      <alignment vertical="center" wrapText="1"/>
    </xf>
    <xf numFmtId="49" fontId="11" fillId="13" borderId="31" xfId="2" applyNumberFormat="1" applyFont="1" applyFill="1" applyBorder="1" applyAlignment="1">
      <alignment horizontal="center" vertical="top"/>
    </xf>
    <xf numFmtId="0" fontId="31" fillId="0" borderId="0" xfId="2" applyFont="1"/>
    <xf numFmtId="2" fontId="31" fillId="0" borderId="0" xfId="2" applyNumberFormat="1" applyFont="1"/>
    <xf numFmtId="0" fontId="8" fillId="0" borderId="44" xfId="2" applyFont="1" applyBorder="1" applyAlignment="1">
      <alignment vertical="top"/>
    </xf>
    <xf numFmtId="164" fontId="8" fillId="0" borderId="55" xfId="2" applyNumberFormat="1" applyFont="1" applyBorder="1" applyAlignment="1">
      <alignment horizontal="left" vertical="top"/>
    </xf>
    <xf numFmtId="2" fontId="11" fillId="12" borderId="32" xfId="2" applyNumberFormat="1" applyFont="1" applyFill="1" applyBorder="1" applyAlignment="1">
      <alignment horizontal="right" vertical="top"/>
    </xf>
    <xf numFmtId="0" fontId="11" fillId="12" borderId="31" xfId="2" applyFont="1" applyFill="1" applyBorder="1" applyAlignment="1">
      <alignment horizontal="center" vertical="top" wrapText="1"/>
    </xf>
    <xf numFmtId="49" fontId="11" fillId="13" borderId="40" xfId="2" applyNumberFormat="1" applyFont="1" applyFill="1" applyBorder="1" applyAlignment="1">
      <alignment vertical="top"/>
    </xf>
    <xf numFmtId="0" fontId="13" fillId="0" borderId="4" xfId="2" applyFill="1" applyBorder="1"/>
    <xf numFmtId="0" fontId="8" fillId="0" borderId="67" xfId="2" applyFont="1" applyBorder="1" applyAlignment="1">
      <alignment vertical="top"/>
    </xf>
    <xf numFmtId="164" fontId="8" fillId="0" borderId="15" xfId="2" applyNumberFormat="1" applyFont="1" applyBorder="1" applyAlignment="1">
      <alignment horizontal="left" vertical="top"/>
    </xf>
    <xf numFmtId="164" fontId="8" fillId="0" borderId="10" xfId="2" applyNumberFormat="1" applyFont="1" applyBorder="1" applyAlignment="1">
      <alignment horizontal="left" vertical="top"/>
    </xf>
    <xf numFmtId="0" fontId="8" fillId="0" borderId="14" xfId="2" applyFont="1" applyBorder="1" applyAlignment="1">
      <alignment vertical="top"/>
    </xf>
    <xf numFmtId="0" fontId="8" fillId="0" borderId="38" xfId="2" applyFont="1" applyBorder="1" applyAlignment="1">
      <alignment horizontal="center" vertical="center"/>
    </xf>
    <xf numFmtId="49" fontId="8" fillId="0" borderId="50" xfId="2" applyNumberFormat="1" applyFont="1" applyBorder="1" applyAlignment="1">
      <alignment horizontal="center" vertical="top"/>
    </xf>
    <xf numFmtId="0" fontId="32" fillId="0" borderId="21" xfId="2" applyFont="1" applyFill="1" applyBorder="1"/>
    <xf numFmtId="49" fontId="11" fillId="13" borderId="50" xfId="2" applyNumberFormat="1" applyFont="1" applyFill="1" applyBorder="1" applyAlignment="1">
      <alignment vertical="top"/>
    </xf>
    <xf numFmtId="49" fontId="11" fillId="12" borderId="4" xfId="2" applyNumberFormat="1" applyFont="1" applyFill="1" applyBorder="1" applyAlignment="1">
      <alignment horizontal="center" vertical="top"/>
    </xf>
    <xf numFmtId="164" fontId="8" fillId="0" borderId="50" xfId="2" applyNumberFormat="1" applyFont="1" applyFill="1" applyBorder="1" applyAlignment="1">
      <alignment horizontal="right" vertical="top"/>
    </xf>
    <xf numFmtId="2" fontId="8" fillId="0" borderId="50" xfId="2" applyNumberFormat="1" applyFont="1" applyFill="1" applyBorder="1" applyAlignment="1">
      <alignment horizontal="right" vertical="top"/>
    </xf>
    <xf numFmtId="49" fontId="8" fillId="0" borderId="21" xfId="2" applyNumberFormat="1" applyFont="1" applyBorder="1" applyAlignment="1">
      <alignment horizontal="center" vertical="top"/>
    </xf>
    <xf numFmtId="0" fontId="32" fillId="0" borderId="52" xfId="2" applyFont="1" applyFill="1" applyBorder="1"/>
    <xf numFmtId="164" fontId="8" fillId="0" borderId="21" xfId="2" applyNumberFormat="1" applyFont="1" applyFill="1" applyBorder="1" applyAlignment="1">
      <alignment horizontal="right" vertical="top"/>
    </xf>
    <xf numFmtId="0" fontId="8" fillId="0" borderId="21" xfId="2" applyFont="1" applyBorder="1" applyAlignment="1">
      <alignment horizontal="center" vertical="center"/>
    </xf>
    <xf numFmtId="0" fontId="8" fillId="0" borderId="31" xfId="2" applyFont="1" applyFill="1" applyBorder="1" applyAlignment="1">
      <alignment wrapText="1"/>
    </xf>
    <xf numFmtId="49" fontId="11" fillId="13" borderId="52" xfId="2" applyNumberFormat="1" applyFont="1" applyFill="1" applyBorder="1" applyAlignment="1">
      <alignment vertical="top"/>
    </xf>
    <xf numFmtId="164" fontId="8" fillId="0" borderId="21" xfId="2" applyNumberFormat="1" applyFont="1" applyFill="1" applyBorder="1" applyAlignment="1">
      <alignment horizontal="right" vertical="center"/>
    </xf>
    <xf numFmtId="49" fontId="11" fillId="0" borderId="5" xfId="2" applyNumberFormat="1" applyFont="1" applyBorder="1" applyAlignment="1">
      <alignment horizontal="center" vertical="top"/>
    </xf>
    <xf numFmtId="0" fontId="11" fillId="0" borderId="31" xfId="2" applyFont="1" applyFill="1" applyBorder="1" applyAlignment="1">
      <alignment wrapText="1"/>
    </xf>
    <xf numFmtId="49" fontId="11" fillId="13" borderId="1" xfId="2" applyNumberFormat="1" applyFont="1" applyFill="1" applyBorder="1" applyAlignment="1">
      <alignment vertical="top"/>
    </xf>
    <xf numFmtId="164" fontId="8" fillId="0" borderId="18" xfId="2" applyNumberFormat="1" applyFont="1" applyBorder="1" applyAlignment="1">
      <alignment horizontal="left" vertical="top"/>
    </xf>
    <xf numFmtId="0" fontId="8" fillId="0" borderId="19" xfId="2" applyFont="1" applyBorder="1" applyAlignment="1">
      <alignment vertical="top"/>
    </xf>
    <xf numFmtId="0" fontId="11" fillId="0" borderId="4" xfId="2" applyFont="1" applyFill="1" applyBorder="1" applyAlignment="1">
      <alignment horizontal="left" vertical="top" wrapText="1"/>
    </xf>
    <xf numFmtId="49" fontId="8" fillId="13" borderId="1" xfId="2" applyNumberFormat="1" applyFont="1" applyFill="1" applyBorder="1" applyAlignment="1">
      <alignment vertical="top"/>
    </xf>
    <xf numFmtId="0" fontId="11" fillId="0" borderId="31" xfId="2" applyFont="1" applyFill="1" applyBorder="1" applyAlignment="1">
      <alignment vertical="top" wrapText="1"/>
    </xf>
    <xf numFmtId="49" fontId="8" fillId="13" borderId="40" xfId="2" applyNumberFormat="1" applyFont="1" applyFill="1" applyBorder="1" applyAlignment="1">
      <alignment vertical="top"/>
    </xf>
    <xf numFmtId="0" fontId="13" fillId="0" borderId="28" xfId="2" applyFill="1" applyBorder="1"/>
    <xf numFmtId="0" fontId="8" fillId="0" borderId="30" xfId="2" applyFont="1" applyFill="1" applyBorder="1" applyAlignment="1">
      <alignment vertical="top"/>
    </xf>
    <xf numFmtId="0" fontId="8" fillId="0" borderId="65" xfId="2" applyFont="1" applyBorder="1" applyAlignment="1">
      <alignment vertical="top"/>
    </xf>
    <xf numFmtId="164" fontId="8" fillId="0" borderId="59" xfId="2" applyNumberFormat="1" applyFont="1" applyBorder="1" applyAlignment="1">
      <alignment horizontal="left" vertical="top"/>
    </xf>
    <xf numFmtId="164" fontId="8" fillId="0" borderId="51" xfId="2" applyNumberFormat="1" applyFont="1" applyBorder="1" applyAlignment="1">
      <alignment horizontal="left" vertical="top"/>
    </xf>
    <xf numFmtId="0" fontId="8" fillId="0" borderId="47" xfId="2" applyFont="1" applyBorder="1" applyAlignment="1">
      <alignment vertical="top"/>
    </xf>
    <xf numFmtId="164" fontId="8" fillId="0" borderId="52" xfId="2" applyNumberFormat="1" applyFont="1" applyFill="1" applyBorder="1" applyAlignment="1">
      <alignment horizontal="right" vertical="center"/>
    </xf>
    <xf numFmtId="0" fontId="8" fillId="0" borderId="52" xfId="2" applyFont="1" applyBorder="1" applyAlignment="1">
      <alignment horizontal="center" vertical="center"/>
    </xf>
    <xf numFmtId="49" fontId="11" fillId="0" borderId="30" xfId="2" applyNumberFormat="1" applyFont="1" applyBorder="1" applyAlignment="1">
      <alignment horizontal="center" vertical="top"/>
    </xf>
    <xf numFmtId="0" fontId="8" fillId="0" borderId="31" xfId="2" applyFont="1" applyFill="1" applyBorder="1" applyAlignment="1">
      <alignment vertical="top" wrapText="1"/>
    </xf>
    <xf numFmtId="49" fontId="8" fillId="13" borderId="52" xfId="2" applyNumberFormat="1" applyFont="1" applyFill="1" applyBorder="1" applyAlignment="1">
      <alignment vertical="top"/>
    </xf>
    <xf numFmtId="49" fontId="11" fillId="12" borderId="28" xfId="2" applyNumberFormat="1" applyFont="1" applyFill="1" applyBorder="1" applyAlignment="1">
      <alignment horizontal="center" vertical="top"/>
    </xf>
    <xf numFmtId="0" fontId="5" fillId="0" borderId="40" xfId="2" applyFont="1" applyFill="1" applyBorder="1" applyAlignment="1">
      <alignment vertical="top" wrapText="1"/>
    </xf>
    <xf numFmtId="0" fontId="5" fillId="0" borderId="6" xfId="2" applyFont="1" applyFill="1" applyBorder="1" applyAlignment="1">
      <alignment vertical="top" wrapText="1"/>
    </xf>
    <xf numFmtId="164" fontId="8" fillId="0" borderId="70" xfId="2" applyNumberFormat="1" applyFont="1" applyBorder="1" applyAlignment="1">
      <alignment horizontal="left" vertical="top"/>
    </xf>
    <xf numFmtId="0" fontId="8" fillId="0" borderId="58" xfId="2" applyFont="1" applyBorder="1" applyAlignment="1">
      <alignment vertical="top"/>
    </xf>
    <xf numFmtId="164" fontId="8" fillId="0" borderId="46" xfId="2" applyNumberFormat="1" applyFont="1" applyFill="1" applyBorder="1" applyAlignment="1">
      <alignment horizontal="right" vertical="center"/>
    </xf>
    <xf numFmtId="0" fontId="8" fillId="0" borderId="46" xfId="2" applyFont="1" applyBorder="1" applyAlignment="1">
      <alignment horizontal="center" vertical="center"/>
    </xf>
    <xf numFmtId="0" fontId="8" fillId="0" borderId="35" xfId="2" applyFont="1" applyFill="1" applyBorder="1" applyAlignment="1">
      <alignment vertical="top" wrapText="1"/>
    </xf>
    <xf numFmtId="0" fontId="5" fillId="0" borderId="4" xfId="2" applyFont="1" applyFill="1" applyBorder="1" applyAlignment="1">
      <alignment vertical="top" wrapText="1"/>
    </xf>
    <xf numFmtId="0" fontId="5" fillId="0" borderId="5" xfId="2" applyFont="1" applyFill="1" applyBorder="1" applyAlignment="1">
      <alignment vertical="top" wrapText="1"/>
    </xf>
    <xf numFmtId="0" fontId="8" fillId="0" borderId="56" xfId="2" applyFont="1" applyBorder="1" applyAlignment="1">
      <alignment horizontal="center" vertical="top"/>
    </xf>
    <xf numFmtId="164" fontId="8" fillId="0" borderId="29" xfId="2" applyNumberFormat="1" applyFont="1" applyBorder="1" applyAlignment="1">
      <alignment horizontal="center" vertical="top"/>
    </xf>
    <xf numFmtId="164" fontId="8" fillId="0" borderId="34" xfId="2" applyNumberFormat="1" applyFont="1" applyBorder="1" applyAlignment="1">
      <alignment horizontal="center" vertical="top"/>
    </xf>
    <xf numFmtId="0" fontId="8" fillId="0" borderId="28" xfId="2" applyFont="1" applyBorder="1" applyAlignment="1">
      <alignment horizontal="center" vertical="top"/>
    </xf>
    <xf numFmtId="164" fontId="8" fillId="0" borderId="35" xfId="2" applyNumberFormat="1" applyFont="1" applyFill="1" applyBorder="1" applyAlignment="1">
      <alignment horizontal="right" vertical="top"/>
    </xf>
    <xf numFmtId="164" fontId="11" fillId="0" borderId="35" xfId="2" applyNumberFormat="1" applyFont="1" applyFill="1" applyBorder="1" applyAlignment="1">
      <alignment horizontal="right" vertical="top"/>
    </xf>
    <xf numFmtId="49" fontId="8" fillId="0" borderId="30" xfId="2" applyNumberFormat="1" applyFont="1" applyBorder="1" applyAlignment="1">
      <alignment horizontal="center" vertical="top"/>
    </xf>
    <xf numFmtId="0" fontId="11" fillId="12" borderId="31" xfId="2" applyFont="1" applyFill="1" applyBorder="1" applyAlignment="1">
      <alignment horizontal="left" vertical="top" wrapText="1"/>
    </xf>
    <xf numFmtId="49" fontId="11" fillId="12" borderId="29" xfId="2" applyNumberFormat="1" applyFont="1" applyFill="1" applyBorder="1" applyAlignment="1">
      <alignment vertical="top"/>
    </xf>
    <xf numFmtId="49" fontId="11" fillId="11" borderId="35" xfId="2" applyNumberFormat="1" applyFont="1" applyFill="1" applyBorder="1" applyAlignment="1">
      <alignment vertical="top"/>
    </xf>
    <xf numFmtId="49" fontId="11" fillId="9" borderId="35" xfId="2" applyNumberFormat="1" applyFont="1" applyFill="1" applyBorder="1" applyAlignment="1">
      <alignment vertical="top"/>
    </xf>
    <xf numFmtId="0" fontId="31" fillId="0" borderId="1" xfId="2" applyFont="1" applyBorder="1"/>
    <xf numFmtId="164" fontId="8" fillId="0" borderId="32" xfId="2" applyNumberFormat="1" applyFont="1" applyBorder="1" applyAlignment="1">
      <alignment horizontal="left" vertical="top"/>
    </xf>
    <xf numFmtId="2" fontId="11" fillId="12" borderId="7" xfId="2" applyNumberFormat="1" applyFont="1" applyFill="1" applyBorder="1" applyAlignment="1">
      <alignment horizontal="right" vertical="top"/>
    </xf>
    <xf numFmtId="49" fontId="11" fillId="12" borderId="6" xfId="2" applyNumberFormat="1" applyFont="1" applyFill="1" applyBorder="1" applyAlignment="1">
      <alignment horizontal="center" vertical="top"/>
    </xf>
    <xf numFmtId="49" fontId="11" fillId="11" borderId="33" xfId="2" applyNumberFormat="1" applyFont="1" applyFill="1" applyBorder="1" applyAlignment="1">
      <alignment horizontal="center" vertical="top"/>
    </xf>
    <xf numFmtId="0" fontId="8" fillId="0" borderId="38" xfId="2" applyFont="1" applyBorder="1" applyAlignment="1">
      <alignment vertical="top"/>
    </xf>
    <xf numFmtId="164" fontId="8" fillId="0" borderId="39" xfId="2" applyNumberFormat="1" applyFont="1" applyFill="1" applyBorder="1" applyAlignment="1">
      <alignment horizontal="right" vertical="top"/>
    </xf>
    <xf numFmtId="2" fontId="8" fillId="0" borderId="46" xfId="2" applyNumberFormat="1" applyFont="1" applyFill="1" applyBorder="1" applyAlignment="1">
      <alignment horizontal="right" vertical="top"/>
    </xf>
    <xf numFmtId="2" fontId="8" fillId="0" borderId="37" xfId="2" applyNumberFormat="1" applyFont="1" applyFill="1" applyBorder="1" applyAlignment="1">
      <alignment horizontal="right" vertical="top"/>
    </xf>
    <xf numFmtId="49" fontId="8" fillId="0" borderId="6" xfId="2" applyNumberFormat="1" applyFont="1" applyBorder="1" applyAlignment="1">
      <alignment horizontal="center" vertical="top"/>
    </xf>
    <xf numFmtId="0" fontId="8" fillId="0" borderId="33" xfId="2" applyFont="1" applyFill="1" applyBorder="1" applyAlignment="1">
      <alignment vertical="top" wrapText="1"/>
    </xf>
    <xf numFmtId="49" fontId="11" fillId="12" borderId="5" xfId="2" applyNumberFormat="1" applyFont="1" applyFill="1" applyBorder="1" applyAlignment="1">
      <alignment horizontal="center" vertical="top"/>
    </xf>
    <xf numFmtId="164" fontId="8" fillId="0" borderId="20" xfId="2" applyNumberFormat="1" applyFont="1" applyFill="1" applyBorder="1" applyAlignment="1">
      <alignment horizontal="right" vertical="top"/>
    </xf>
    <xf numFmtId="164" fontId="8" fillId="0" borderId="11" xfId="2" applyNumberFormat="1" applyFont="1" applyFill="1" applyBorder="1" applyAlignment="1">
      <alignment horizontal="right" vertical="top"/>
    </xf>
    <xf numFmtId="0" fontId="8" fillId="0" borderId="42" xfId="2" applyFont="1" applyFill="1" applyBorder="1" applyAlignment="1">
      <alignment vertical="top" wrapText="1"/>
    </xf>
    <xf numFmtId="2" fontId="8" fillId="0" borderId="5" xfId="2" applyNumberFormat="1" applyFont="1" applyFill="1" applyBorder="1" applyAlignment="1">
      <alignment horizontal="right" vertical="top"/>
    </xf>
    <xf numFmtId="49" fontId="8" fillId="0" borderId="5" xfId="2" applyNumberFormat="1" applyFont="1" applyBorder="1" applyAlignment="1">
      <alignment horizontal="center" vertical="top"/>
    </xf>
    <xf numFmtId="49" fontId="11" fillId="13" borderId="31" xfId="2" applyNumberFormat="1" applyFont="1" applyFill="1" applyBorder="1" applyAlignment="1">
      <alignment vertical="top"/>
    </xf>
    <xf numFmtId="2" fontId="8" fillId="0" borderId="21" xfId="2" applyNumberFormat="1" applyFont="1" applyFill="1" applyBorder="1" applyAlignment="1">
      <alignment horizontal="right" vertical="top"/>
    </xf>
    <xf numFmtId="164" fontId="8" fillId="0" borderId="59" xfId="2" applyNumberFormat="1" applyFont="1" applyFill="1" applyBorder="1" applyAlignment="1">
      <alignment horizontal="right" vertical="top"/>
    </xf>
    <xf numFmtId="49" fontId="8" fillId="0" borderId="52" xfId="2" applyNumberFormat="1" applyFont="1" applyBorder="1" applyAlignment="1">
      <alignment horizontal="center" vertical="top"/>
    </xf>
    <xf numFmtId="0" fontId="11" fillId="12" borderId="2" xfId="2" applyFont="1" applyFill="1" applyBorder="1" applyAlignment="1">
      <alignment horizontal="left" vertical="top" wrapText="1"/>
    </xf>
    <xf numFmtId="49" fontId="11" fillId="12" borderId="30" xfId="2" applyNumberFormat="1" applyFont="1" applyFill="1" applyBorder="1" applyAlignment="1">
      <alignment vertical="top"/>
    </xf>
    <xf numFmtId="2" fontId="11" fillId="12" borderId="55" xfId="2" applyNumberFormat="1" applyFont="1" applyFill="1" applyBorder="1" applyAlignment="1">
      <alignment horizontal="right" vertical="top"/>
    </xf>
    <xf numFmtId="0" fontId="11" fillId="12" borderId="31" xfId="2" applyFont="1" applyFill="1" applyBorder="1" applyAlignment="1">
      <alignment horizontal="center" vertical="top"/>
    </xf>
    <xf numFmtId="0" fontId="33" fillId="0" borderId="5" xfId="2" applyFont="1" applyBorder="1"/>
    <xf numFmtId="164" fontId="8" fillId="0" borderId="20" xfId="2" applyNumberFormat="1" applyFont="1" applyBorder="1" applyAlignment="1">
      <alignment horizontal="center" vertical="top"/>
    </xf>
    <xf numFmtId="164" fontId="8" fillId="0" borderId="18" xfId="2" applyNumberFormat="1" applyFont="1" applyBorder="1" applyAlignment="1">
      <alignment horizontal="center" vertical="top"/>
    </xf>
    <xf numFmtId="2" fontId="8" fillId="0" borderId="20" xfId="2" applyNumberFormat="1" applyFont="1" applyFill="1" applyBorder="1" applyAlignment="1">
      <alignment horizontal="right" vertical="top"/>
    </xf>
    <xf numFmtId="0" fontId="8" fillId="0" borderId="31" xfId="2" applyFont="1" applyBorder="1" applyAlignment="1">
      <alignment wrapText="1"/>
    </xf>
    <xf numFmtId="49" fontId="11" fillId="13" borderId="3" xfId="2" applyNumberFormat="1" applyFont="1" applyFill="1" applyBorder="1" applyAlignment="1">
      <alignment vertical="top"/>
    </xf>
    <xf numFmtId="0" fontId="8" fillId="0" borderId="27" xfId="2" applyFont="1" applyBorder="1" applyAlignment="1">
      <alignment vertical="top" wrapText="1"/>
    </xf>
    <xf numFmtId="0" fontId="8" fillId="0" borderId="22" xfId="2" applyFont="1" applyBorder="1" applyAlignment="1">
      <alignment vertical="top" wrapText="1"/>
    </xf>
    <xf numFmtId="0" fontId="34" fillId="0" borderId="49" xfId="2" applyFont="1" applyBorder="1" applyAlignment="1">
      <alignment horizontal="center" vertical="top"/>
    </xf>
    <xf numFmtId="164" fontId="8" fillId="0" borderId="13" xfId="2" applyNumberFormat="1" applyFont="1" applyFill="1" applyBorder="1" applyAlignment="1">
      <alignment horizontal="right" vertical="top"/>
    </xf>
    <xf numFmtId="0" fontId="33" fillId="0" borderId="31" xfId="2" applyFont="1" applyBorder="1" applyAlignment="1">
      <alignment wrapText="1"/>
    </xf>
    <xf numFmtId="0" fontId="5" fillId="0" borderId="19" xfId="2" applyFont="1" applyBorder="1" applyAlignment="1">
      <alignment vertical="top" wrapText="1"/>
    </xf>
    <xf numFmtId="0" fontId="5" fillId="0" borderId="11" xfId="2" applyFont="1" applyBorder="1" applyAlignment="1">
      <alignment vertical="top" wrapText="1"/>
    </xf>
    <xf numFmtId="0" fontId="8" fillId="0" borderId="68" xfId="2" applyFont="1" applyBorder="1" applyAlignment="1">
      <alignment horizontal="center" vertical="top"/>
    </xf>
    <xf numFmtId="164" fontId="8" fillId="0" borderId="26" xfId="2" applyNumberFormat="1" applyFont="1" applyBorder="1" applyAlignment="1">
      <alignment horizontal="center" vertical="top"/>
    </xf>
    <xf numFmtId="164" fontId="8" fillId="0" borderId="25" xfId="2" applyNumberFormat="1" applyFont="1" applyBorder="1" applyAlignment="1">
      <alignment horizontal="center" vertical="top"/>
    </xf>
    <xf numFmtId="0" fontId="8" fillId="0" borderId="31" xfId="2" applyFont="1" applyFill="1" applyBorder="1" applyAlignment="1">
      <alignment horizontal="left" vertical="top" wrapText="1"/>
    </xf>
    <xf numFmtId="0" fontId="8" fillId="0" borderId="74" xfId="2" applyFont="1" applyFill="1" applyBorder="1" applyAlignment="1">
      <alignment horizontal="center" vertical="top"/>
    </xf>
    <xf numFmtId="164" fontId="8" fillId="0" borderId="69" xfId="2" applyNumberFormat="1" applyFont="1" applyFill="1" applyBorder="1" applyAlignment="1">
      <alignment horizontal="center" vertical="top"/>
    </xf>
    <xf numFmtId="164" fontId="8" fillId="0" borderId="70" xfId="2" applyNumberFormat="1" applyFont="1" applyFill="1" applyBorder="1" applyAlignment="1">
      <alignment horizontal="center" vertical="top"/>
    </xf>
    <xf numFmtId="49" fontId="11" fillId="12" borderId="0" xfId="2" applyNumberFormat="1" applyFont="1" applyFill="1" applyBorder="1" applyAlignment="1">
      <alignment vertical="top"/>
    </xf>
    <xf numFmtId="0" fontId="8" fillId="0" borderId="75" xfId="2" applyFont="1" applyFill="1" applyBorder="1" applyAlignment="1">
      <alignment horizontal="center" vertical="top"/>
    </xf>
    <xf numFmtId="0" fontId="8" fillId="0" borderId="71" xfId="2" applyNumberFormat="1" applyFont="1" applyFill="1" applyBorder="1" applyAlignment="1">
      <alignment horizontal="center" vertical="top"/>
    </xf>
    <xf numFmtId="164" fontId="8" fillId="0" borderId="51" xfId="2" applyNumberFormat="1" applyFont="1" applyFill="1" applyBorder="1" applyAlignment="1">
      <alignment horizontal="center" vertical="top"/>
    </xf>
    <xf numFmtId="164" fontId="8" fillId="0" borderId="76" xfId="2" applyNumberFormat="1" applyFont="1" applyBorder="1" applyAlignment="1">
      <alignment horizontal="left" vertical="top"/>
    </xf>
    <xf numFmtId="2" fontId="11" fillId="12" borderId="77" xfId="2" applyNumberFormat="1" applyFont="1" applyFill="1" applyBorder="1" applyAlignment="1">
      <alignment horizontal="right" vertical="top"/>
    </xf>
    <xf numFmtId="2" fontId="11" fillId="12" borderId="35" xfId="2" applyNumberFormat="1" applyFont="1" applyFill="1" applyBorder="1" applyAlignment="1">
      <alignment horizontal="right" vertical="top"/>
    </xf>
    <xf numFmtId="2" fontId="11" fillId="12" borderId="30" xfId="2" applyNumberFormat="1" applyFont="1" applyFill="1" applyBorder="1" applyAlignment="1">
      <alignment horizontal="right" vertical="top"/>
    </xf>
    <xf numFmtId="0" fontId="11" fillId="12" borderId="35" xfId="2" applyFont="1" applyFill="1" applyBorder="1" applyAlignment="1">
      <alignment horizontal="center" vertical="top"/>
    </xf>
    <xf numFmtId="164" fontId="8" fillId="0" borderId="53" xfId="2" applyNumberFormat="1" applyFont="1" applyFill="1" applyBorder="1" applyAlignment="1">
      <alignment horizontal="right" vertical="top"/>
    </xf>
    <xf numFmtId="0" fontId="8" fillId="0" borderId="42" xfId="2" applyFont="1" applyFill="1" applyBorder="1" applyAlignment="1">
      <alignment horizontal="center" vertical="top"/>
    </xf>
    <xf numFmtId="49" fontId="8" fillId="13" borderId="42" xfId="2" applyNumberFormat="1" applyFont="1" applyFill="1" applyBorder="1" applyAlignment="1">
      <alignment vertical="top"/>
    </xf>
    <xf numFmtId="0" fontId="11" fillId="0" borderId="50" xfId="2" applyFont="1" applyFill="1" applyBorder="1" applyAlignment="1">
      <alignment horizontal="center" vertical="top" wrapText="1"/>
    </xf>
    <xf numFmtId="0" fontId="8" fillId="0" borderId="68" xfId="2" applyFont="1" applyFill="1" applyBorder="1" applyAlignment="1">
      <alignment horizontal="center" vertical="center"/>
    </xf>
    <xf numFmtId="0" fontId="8" fillId="0" borderId="68" xfId="2" applyFont="1" applyBorder="1" applyAlignment="1">
      <alignment horizontal="center" vertical="center"/>
    </xf>
    <xf numFmtId="164" fontId="8" fillId="0" borderId="26" xfId="2" applyNumberFormat="1" applyFont="1" applyFill="1" applyBorder="1" applyAlignment="1">
      <alignment horizontal="right" vertical="top"/>
    </xf>
    <xf numFmtId="164" fontId="8" fillId="0" borderId="22" xfId="2" applyNumberFormat="1" applyFont="1" applyFill="1" applyBorder="1" applyAlignment="1">
      <alignment horizontal="right" vertical="top"/>
    </xf>
    <xf numFmtId="0" fontId="8" fillId="0" borderId="50" xfId="2" applyFont="1" applyFill="1" applyBorder="1" applyAlignment="1">
      <alignment horizontal="center" vertical="top"/>
    </xf>
    <xf numFmtId="49" fontId="8" fillId="13" borderId="35" xfId="2" applyNumberFormat="1" applyFont="1" applyFill="1" applyBorder="1" applyAlignment="1">
      <alignment vertical="top"/>
    </xf>
    <xf numFmtId="2" fontId="11" fillId="12" borderId="2" xfId="2" applyNumberFormat="1" applyFont="1" applyFill="1" applyBorder="1" applyAlignment="1">
      <alignment horizontal="right" vertical="top"/>
    </xf>
    <xf numFmtId="2" fontId="7" fillId="0" borderId="20" xfId="2" applyNumberFormat="1" applyFont="1" applyFill="1" applyBorder="1" applyAlignment="1">
      <alignment horizontal="right" vertical="top"/>
    </xf>
    <xf numFmtId="2" fontId="16" fillId="0" borderId="11" xfId="2" applyNumberFormat="1" applyFont="1" applyFill="1" applyBorder="1" applyAlignment="1">
      <alignment horizontal="right" vertical="top"/>
    </xf>
    <xf numFmtId="0" fontId="8" fillId="0" borderId="21" xfId="2" applyFont="1" applyFill="1" applyBorder="1" applyAlignment="1">
      <alignment horizontal="center" vertical="top"/>
    </xf>
    <xf numFmtId="0" fontId="8" fillId="0" borderId="22" xfId="2" applyFont="1" applyFill="1" applyBorder="1" applyAlignment="1">
      <alignment horizontal="center" vertical="top"/>
    </xf>
    <xf numFmtId="0" fontId="8" fillId="4" borderId="49" xfId="2" applyFont="1" applyFill="1" applyBorder="1" applyAlignment="1">
      <alignment horizontal="center" vertical="center"/>
    </xf>
    <xf numFmtId="0" fontId="11" fillId="0" borderId="22" xfId="2" applyFont="1" applyFill="1" applyBorder="1" applyAlignment="1">
      <alignment horizontal="center" vertical="top"/>
    </xf>
    <xf numFmtId="0" fontId="8" fillId="0" borderId="54" xfId="2" applyFont="1" applyFill="1" applyBorder="1" applyAlignment="1">
      <alignment horizontal="center" vertical="top"/>
    </xf>
    <xf numFmtId="49" fontId="8" fillId="13" borderId="35" xfId="2" applyNumberFormat="1" applyFont="1" applyFill="1" applyBorder="1" applyAlignment="1">
      <alignment horizontal="center" vertical="top"/>
    </xf>
    <xf numFmtId="49" fontId="11" fillId="0" borderId="42" xfId="2" applyNumberFormat="1" applyFont="1" applyFill="1" applyBorder="1" applyAlignment="1">
      <alignment vertical="center" textRotation="90"/>
    </xf>
    <xf numFmtId="49" fontId="8" fillId="13" borderId="28" xfId="2" applyNumberFormat="1" applyFont="1" applyFill="1" applyBorder="1" applyAlignment="1">
      <alignment horizontal="center" vertical="top"/>
    </xf>
    <xf numFmtId="164" fontId="11" fillId="0" borderId="45" xfId="2" applyNumberFormat="1" applyFont="1" applyFill="1" applyBorder="1" applyAlignment="1">
      <alignment horizontal="right" vertical="top"/>
    </xf>
    <xf numFmtId="164" fontId="11" fillId="0" borderId="32" xfId="2" applyNumberFormat="1" applyFont="1" applyFill="1" applyBorder="1" applyAlignment="1">
      <alignment horizontal="right" vertical="top"/>
    </xf>
    <xf numFmtId="0" fontId="11" fillId="0" borderId="31" xfId="2" applyFont="1" applyFill="1" applyBorder="1" applyAlignment="1">
      <alignment horizontal="center" vertical="top"/>
    </xf>
    <xf numFmtId="164" fontId="8" fillId="0" borderId="26" xfId="2" applyNumberFormat="1" applyFont="1" applyBorder="1" applyAlignment="1">
      <alignment horizontal="left" vertical="top"/>
    </xf>
    <xf numFmtId="0" fontId="8" fillId="0" borderId="50" xfId="2" applyFont="1" applyBorder="1" applyAlignment="1">
      <alignment vertical="top"/>
    </xf>
    <xf numFmtId="0" fontId="16" fillId="0" borderId="21" xfId="2" applyFont="1" applyFill="1" applyBorder="1" applyAlignment="1">
      <alignment horizontal="left" vertical="top" wrapText="1"/>
    </xf>
    <xf numFmtId="2" fontId="16" fillId="0" borderId="20" xfId="2" applyNumberFormat="1" applyFont="1" applyFill="1" applyBorder="1" applyAlignment="1">
      <alignment horizontal="right" vertical="top"/>
    </xf>
    <xf numFmtId="164" fontId="8" fillId="0" borderId="0" xfId="2" applyNumberFormat="1" applyFont="1" applyFill="1" applyBorder="1" applyAlignment="1">
      <alignment horizontal="right" vertical="top"/>
    </xf>
    <xf numFmtId="164" fontId="8" fillId="0" borderId="42" xfId="2" applyNumberFormat="1" applyFont="1" applyFill="1" applyBorder="1" applyAlignment="1">
      <alignment horizontal="right" vertical="top"/>
    </xf>
    <xf numFmtId="164" fontId="8" fillId="0" borderId="5" xfId="2" applyNumberFormat="1" applyFont="1" applyFill="1" applyBorder="1" applyAlignment="1">
      <alignment horizontal="right" vertical="top"/>
    </xf>
    <xf numFmtId="164" fontId="8" fillId="0" borderId="19" xfId="2" applyNumberFormat="1" applyFont="1" applyFill="1" applyBorder="1" applyAlignment="1">
      <alignment horizontal="right" vertical="top"/>
    </xf>
    <xf numFmtId="2" fontId="16" fillId="0" borderId="11" xfId="2" applyNumberFormat="1" applyFont="1" applyFill="1" applyBorder="1" applyAlignment="1">
      <alignment horizontal="right" vertical="center"/>
    </xf>
    <xf numFmtId="164" fontId="8" fillId="0" borderId="27" xfId="2" applyNumberFormat="1" applyFont="1" applyFill="1" applyBorder="1" applyAlignment="1">
      <alignment horizontal="right" vertical="top"/>
    </xf>
    <xf numFmtId="2" fontId="16" fillId="0" borderId="19" xfId="2" applyNumberFormat="1" applyFont="1" applyFill="1" applyBorder="1" applyAlignment="1">
      <alignment horizontal="right" vertical="center"/>
    </xf>
    <xf numFmtId="2" fontId="16" fillId="0" borderId="21" xfId="2" applyNumberFormat="1" applyFont="1" applyFill="1" applyBorder="1" applyAlignment="1">
      <alignment horizontal="right" vertical="center"/>
    </xf>
    <xf numFmtId="0" fontId="8" fillId="0" borderId="65" xfId="2" applyFont="1" applyBorder="1" applyAlignment="1">
      <alignment horizontal="center" vertical="center"/>
    </xf>
    <xf numFmtId="0" fontId="8" fillId="0" borderId="67" xfId="2" applyFont="1" applyFill="1" applyBorder="1" applyAlignment="1">
      <alignment vertical="top"/>
    </xf>
    <xf numFmtId="164" fontId="8" fillId="0" borderId="15" xfId="2" applyNumberFormat="1" applyFont="1" applyFill="1" applyBorder="1" applyAlignment="1">
      <alignment horizontal="left" vertical="top"/>
    </xf>
    <xf numFmtId="164" fontId="8" fillId="0" borderId="76" xfId="2" applyNumberFormat="1" applyFont="1" applyFill="1" applyBorder="1" applyAlignment="1">
      <alignment horizontal="left" vertical="top"/>
    </xf>
    <xf numFmtId="0" fontId="8" fillId="0" borderId="38" xfId="2" applyFont="1" applyFill="1" applyBorder="1" applyAlignment="1">
      <alignment vertical="top"/>
    </xf>
    <xf numFmtId="2" fontId="11" fillId="12" borderId="29" xfId="2" applyNumberFormat="1" applyFont="1" applyFill="1" applyBorder="1" applyAlignment="1">
      <alignment horizontal="right" vertical="top"/>
    </xf>
    <xf numFmtId="0" fontId="8" fillId="0" borderId="49" xfId="2" applyFont="1" applyFill="1" applyBorder="1" applyAlignment="1">
      <alignment vertical="top"/>
    </xf>
    <xf numFmtId="164" fontId="8" fillId="0" borderId="20" xfId="2" applyNumberFormat="1" applyFont="1" applyFill="1" applyBorder="1" applyAlignment="1">
      <alignment horizontal="left" vertical="top"/>
    </xf>
    <xf numFmtId="164" fontId="8" fillId="0" borderId="13" xfId="2" applyNumberFormat="1" applyFont="1" applyFill="1" applyBorder="1" applyAlignment="1">
      <alignment horizontal="left" vertical="top"/>
    </xf>
    <xf numFmtId="0" fontId="8" fillId="0" borderId="21" xfId="2" applyFont="1" applyFill="1" applyBorder="1" applyAlignment="1">
      <alignment vertical="top"/>
    </xf>
    <xf numFmtId="2" fontId="8" fillId="0" borderId="0" xfId="2" applyNumberFormat="1" applyFont="1" applyFill="1" applyBorder="1" applyAlignment="1">
      <alignment horizontal="right" vertical="top"/>
    </xf>
    <xf numFmtId="49" fontId="11" fillId="10" borderId="42" xfId="2" applyNumberFormat="1" applyFont="1" applyFill="1" applyBorder="1" applyAlignment="1">
      <alignment horizontal="center" vertical="top"/>
    </xf>
    <xf numFmtId="2" fontId="8" fillId="0" borderId="59" xfId="2" applyNumberFormat="1" applyFont="1" applyFill="1" applyBorder="1" applyAlignment="1">
      <alignment horizontal="right" vertical="top"/>
    </xf>
    <xf numFmtId="2" fontId="8" fillId="0" borderId="54" xfId="2" applyNumberFormat="1" applyFont="1" applyFill="1" applyBorder="1" applyAlignment="1">
      <alignment horizontal="right" vertical="top"/>
    </xf>
    <xf numFmtId="0" fontId="8" fillId="0" borderId="54" xfId="2" applyFont="1" applyBorder="1" applyAlignment="1">
      <alignment horizontal="center" vertical="top"/>
    </xf>
    <xf numFmtId="2" fontId="11" fillId="12" borderId="39" xfId="2" applyNumberFormat="1" applyFont="1" applyFill="1" applyBorder="1" applyAlignment="1">
      <alignment horizontal="right" vertical="top"/>
    </xf>
    <xf numFmtId="2" fontId="11" fillId="12" borderId="46" xfId="2" applyNumberFormat="1" applyFont="1" applyFill="1" applyBorder="1" applyAlignment="1">
      <alignment horizontal="right" vertical="top"/>
    </xf>
    <xf numFmtId="49" fontId="8" fillId="0" borderId="46" xfId="2" applyNumberFormat="1" applyFont="1" applyFill="1" applyBorder="1" applyAlignment="1">
      <alignment horizontal="center" vertical="top"/>
    </xf>
    <xf numFmtId="49" fontId="8" fillId="13" borderId="7" xfId="2" applyNumberFormat="1" applyFont="1" applyFill="1" applyBorder="1" applyAlignment="1">
      <alignment horizontal="center" vertical="top"/>
    </xf>
    <xf numFmtId="0" fontId="13" fillId="0" borderId="0" xfId="2" applyFill="1"/>
    <xf numFmtId="0" fontId="36" fillId="0" borderId="50" xfId="2" applyFont="1" applyBorder="1" applyAlignment="1">
      <alignment horizontal="center" vertical="center"/>
    </xf>
    <xf numFmtId="49" fontId="8" fillId="13" borderId="0" xfId="2" applyNumberFormat="1" applyFont="1" applyFill="1" applyBorder="1" applyAlignment="1">
      <alignment vertical="top"/>
    </xf>
    <xf numFmtId="0" fontId="36" fillId="0" borderId="42" xfId="2" applyFont="1" applyBorder="1"/>
    <xf numFmtId="49" fontId="11" fillId="10" borderId="42" xfId="2" applyNumberFormat="1" applyFont="1" applyFill="1" applyBorder="1" applyAlignment="1">
      <alignment vertical="top"/>
    </xf>
    <xf numFmtId="0" fontId="36" fillId="0" borderId="42" xfId="2" applyFont="1" applyBorder="1" applyAlignment="1">
      <alignment horizontal="center"/>
    </xf>
    <xf numFmtId="0" fontId="8" fillId="0" borderId="52" xfId="2" applyFont="1" applyFill="1" applyBorder="1" applyAlignment="1">
      <alignment horizontal="center" vertical="top"/>
    </xf>
    <xf numFmtId="0" fontId="36" fillId="0" borderId="35" xfId="2" applyFont="1" applyBorder="1" applyAlignment="1">
      <alignment horizontal="center" vertical="center"/>
    </xf>
    <xf numFmtId="49" fontId="8" fillId="13" borderId="29" xfId="2" applyNumberFormat="1" applyFont="1" applyFill="1" applyBorder="1" applyAlignment="1">
      <alignment vertical="top"/>
    </xf>
    <xf numFmtId="0" fontId="8" fillId="0" borderId="20" xfId="2" applyFont="1" applyFill="1" applyBorder="1" applyAlignment="1">
      <alignment vertical="top"/>
    </xf>
    <xf numFmtId="0" fontId="8" fillId="0" borderId="13" xfId="2" applyFont="1" applyFill="1" applyBorder="1" applyAlignment="1">
      <alignment vertical="top"/>
    </xf>
    <xf numFmtId="49" fontId="11" fillId="0" borderId="33" xfId="2" applyNumberFormat="1" applyFont="1" applyFill="1" applyBorder="1" applyAlignment="1">
      <alignment horizontal="center" vertical="top" textRotation="90"/>
    </xf>
    <xf numFmtId="49" fontId="11" fillId="13" borderId="33" xfId="2" applyNumberFormat="1" applyFont="1" applyFill="1" applyBorder="1" applyAlignment="1">
      <alignment horizontal="center" vertical="top" textRotation="90"/>
    </xf>
    <xf numFmtId="0" fontId="8" fillId="0" borderId="13" xfId="2" applyFont="1" applyBorder="1" applyAlignment="1">
      <alignment vertical="top"/>
    </xf>
    <xf numFmtId="2" fontId="16" fillId="0" borderId="15" xfId="2" applyNumberFormat="1" applyFont="1" applyFill="1" applyBorder="1" applyAlignment="1">
      <alignment horizontal="right" vertical="top"/>
    </xf>
    <xf numFmtId="2" fontId="16" fillId="0" borderId="16" xfId="2" applyNumberFormat="1" applyFont="1" applyFill="1" applyBorder="1" applyAlignment="1">
      <alignment horizontal="right" vertical="top"/>
    </xf>
    <xf numFmtId="49" fontId="11" fillId="0" borderId="50" xfId="2" applyNumberFormat="1" applyFont="1" applyBorder="1" applyAlignment="1">
      <alignment horizontal="center" vertical="top"/>
    </xf>
    <xf numFmtId="49" fontId="11" fillId="13" borderId="42" xfId="2" applyNumberFormat="1" applyFont="1" applyFill="1" applyBorder="1" applyAlignment="1">
      <alignment vertical="top"/>
    </xf>
    <xf numFmtId="49" fontId="11" fillId="9" borderId="42" xfId="2" applyNumberFormat="1" applyFont="1" applyFill="1" applyBorder="1" applyAlignment="1">
      <alignment vertical="top"/>
    </xf>
    <xf numFmtId="49" fontId="8" fillId="0" borderId="42" xfId="2" applyNumberFormat="1" applyFont="1" applyBorder="1" applyAlignment="1">
      <alignment horizontal="center" vertical="top"/>
    </xf>
    <xf numFmtId="49" fontId="8" fillId="0" borderId="35" xfId="2" applyNumberFormat="1" applyFont="1" applyBorder="1" applyAlignment="1">
      <alignment horizontal="center" vertical="top"/>
    </xf>
    <xf numFmtId="49" fontId="11" fillId="13" borderId="35" xfId="2" applyNumberFormat="1" applyFont="1" applyFill="1" applyBorder="1" applyAlignment="1">
      <alignment vertical="top"/>
    </xf>
    <xf numFmtId="2" fontId="11" fillId="5" borderId="42" xfId="2" applyNumberFormat="1" applyFont="1" applyFill="1" applyBorder="1" applyAlignment="1">
      <alignment horizontal="right" vertical="top"/>
    </xf>
    <xf numFmtId="2" fontId="11" fillId="5" borderId="21" xfId="2" applyNumberFormat="1" applyFont="1" applyFill="1" applyBorder="1" applyAlignment="1">
      <alignment horizontal="right" vertical="top"/>
    </xf>
    <xf numFmtId="2" fontId="11" fillId="5" borderId="50" xfId="2" applyNumberFormat="1" applyFont="1" applyFill="1" applyBorder="1" applyAlignment="1">
      <alignment horizontal="right" vertical="top"/>
    </xf>
    <xf numFmtId="0" fontId="8" fillId="0" borderId="26" xfId="2" applyFont="1" applyBorder="1" applyAlignment="1">
      <alignment vertical="top"/>
    </xf>
    <xf numFmtId="0" fontId="8" fillId="0" borderId="64" xfId="2" applyFont="1" applyBorder="1" applyAlignment="1">
      <alignment vertical="top"/>
    </xf>
    <xf numFmtId="0" fontId="8" fillId="0" borderId="59" xfId="2" applyFont="1" applyBorder="1" applyAlignment="1">
      <alignment vertical="top"/>
    </xf>
    <xf numFmtId="0" fontId="8" fillId="0" borderId="53" xfId="2" applyFont="1" applyBorder="1" applyAlignment="1">
      <alignment vertical="top"/>
    </xf>
    <xf numFmtId="2" fontId="11" fillId="5" borderId="52" xfId="2" applyNumberFormat="1" applyFont="1" applyFill="1" applyBorder="1" applyAlignment="1">
      <alignment horizontal="right" vertical="top"/>
    </xf>
    <xf numFmtId="0" fontId="11" fillId="0" borderId="5" xfId="2" applyFont="1" applyFill="1" applyBorder="1" applyAlignment="1">
      <alignment horizontal="left" vertical="top" wrapText="1"/>
    </xf>
    <xf numFmtId="164" fontId="11" fillId="0" borderId="5" xfId="2" applyNumberFormat="1" applyFont="1" applyFill="1" applyBorder="1" applyAlignment="1">
      <alignment horizontal="center" vertical="top"/>
    </xf>
    <xf numFmtId="2" fontId="17" fillId="10" borderId="41" xfId="2" applyNumberFormat="1" applyFont="1" applyFill="1" applyBorder="1" applyAlignment="1">
      <alignment horizontal="right" vertical="top"/>
    </xf>
    <xf numFmtId="49" fontId="11" fillId="11" borderId="31" xfId="2" applyNumberFormat="1" applyFont="1" applyFill="1" applyBorder="1" applyAlignment="1">
      <alignment horizontal="center" vertical="top"/>
    </xf>
    <xf numFmtId="49" fontId="11" fillId="9" borderId="3" xfId="2" applyNumberFormat="1" applyFont="1" applyFill="1" applyBorder="1" applyAlignment="1">
      <alignment horizontal="center" vertical="top"/>
    </xf>
    <xf numFmtId="164" fontId="8" fillId="0" borderId="7" xfId="2" applyNumberFormat="1" applyFont="1" applyBorder="1" applyAlignment="1">
      <alignment horizontal="left" vertical="top"/>
    </xf>
    <xf numFmtId="164" fontId="8" fillId="0" borderId="41" xfId="2" applyNumberFormat="1" applyFont="1" applyBorder="1" applyAlignment="1">
      <alignment horizontal="left" vertical="top"/>
    </xf>
    <xf numFmtId="0" fontId="22" fillId="0" borderId="6" xfId="2" applyFont="1" applyBorder="1" applyAlignment="1">
      <alignment vertical="top"/>
    </xf>
    <xf numFmtId="2" fontId="17" fillId="12" borderId="43" xfId="2" applyNumberFormat="1" applyFont="1" applyFill="1" applyBorder="1" applyAlignment="1">
      <alignment horizontal="right" vertical="center"/>
    </xf>
    <xf numFmtId="2" fontId="17" fillId="12" borderId="31" xfId="2" applyNumberFormat="1" applyFont="1" applyFill="1" applyBorder="1" applyAlignment="1">
      <alignment horizontal="right" vertical="center"/>
    </xf>
    <xf numFmtId="2" fontId="17" fillId="12" borderId="1" xfId="2" applyNumberFormat="1" applyFont="1" applyFill="1" applyBorder="1" applyAlignment="1">
      <alignment horizontal="right" vertical="center"/>
    </xf>
    <xf numFmtId="0" fontId="17" fillId="12" borderId="33" xfId="2" applyFont="1" applyFill="1" applyBorder="1" applyAlignment="1">
      <alignment horizontal="center" vertical="top"/>
    </xf>
    <xf numFmtId="164" fontId="8" fillId="0" borderId="25" xfId="2" applyNumberFormat="1" applyFont="1" applyBorder="1" applyAlignment="1">
      <alignment horizontal="left" vertical="top"/>
    </xf>
    <xf numFmtId="0" fontId="22" fillId="0" borderId="22" xfId="2" applyFont="1" applyBorder="1" applyAlignment="1">
      <alignment vertical="top"/>
    </xf>
    <xf numFmtId="2" fontId="22" fillId="0" borderId="64" xfId="2" applyNumberFormat="1" applyFont="1" applyFill="1" applyBorder="1" applyAlignment="1">
      <alignment horizontal="right" vertical="top"/>
    </xf>
    <xf numFmtId="0" fontId="22" fillId="0" borderId="21" xfId="2" applyFont="1" applyBorder="1" applyAlignment="1">
      <alignment horizontal="center" vertical="top"/>
    </xf>
    <xf numFmtId="0" fontId="16" fillId="0" borderId="22" xfId="2" applyFont="1" applyFill="1" applyBorder="1" applyAlignment="1">
      <alignment horizontal="left" vertical="top" wrapText="1"/>
    </xf>
    <xf numFmtId="9" fontId="7" fillId="0" borderId="5" xfId="2" applyNumberFormat="1" applyFont="1" applyFill="1" applyBorder="1" applyAlignment="1">
      <alignment horizontal="center" vertical="top"/>
    </xf>
    <xf numFmtId="9" fontId="7" fillId="0" borderId="26" xfId="2" applyNumberFormat="1" applyFont="1" applyFill="1" applyBorder="1" applyAlignment="1">
      <alignment horizontal="center" vertical="top"/>
    </xf>
    <xf numFmtId="0" fontId="22" fillId="0" borderId="52" xfId="2" applyFont="1" applyFill="1" applyBorder="1" applyAlignment="1">
      <alignment horizontal="center" vertical="center"/>
    </xf>
    <xf numFmtId="9" fontId="16" fillId="0" borderId="0" xfId="2" applyNumberFormat="1" applyFont="1" applyFill="1" applyBorder="1" applyAlignment="1">
      <alignment horizontal="center" vertical="top"/>
    </xf>
    <xf numFmtId="0" fontId="20" fillId="0" borderId="7" xfId="2" applyFont="1" applyBorder="1" applyAlignment="1">
      <alignment vertical="top"/>
    </xf>
    <xf numFmtId="0" fontId="22" fillId="0" borderId="33" xfId="2" applyFont="1" applyBorder="1" applyAlignment="1">
      <alignment vertical="top"/>
    </xf>
    <xf numFmtId="2" fontId="17" fillId="16" borderId="40" xfId="2" applyNumberFormat="1" applyFont="1" applyFill="1" applyBorder="1" applyAlignment="1">
      <alignment horizontal="right" vertical="top"/>
    </xf>
    <xf numFmtId="0" fontId="20" fillId="0" borderId="26" xfId="2" applyFont="1" applyBorder="1" applyAlignment="1">
      <alignment vertical="top"/>
    </xf>
    <xf numFmtId="0" fontId="22" fillId="0" borderId="50" xfId="2" applyFont="1" applyBorder="1" applyAlignment="1">
      <alignment vertical="top"/>
    </xf>
    <xf numFmtId="2" fontId="8" fillId="0" borderId="58" xfId="2" applyNumberFormat="1" applyFont="1" applyFill="1" applyBorder="1" applyAlignment="1">
      <alignment horizontal="right" vertical="top"/>
    </xf>
    <xf numFmtId="2" fontId="8" fillId="0" borderId="19" xfId="2" applyNumberFormat="1" applyFont="1" applyFill="1" applyBorder="1" applyAlignment="1">
      <alignment horizontal="right" vertical="top"/>
    </xf>
    <xf numFmtId="9" fontId="7" fillId="0" borderId="59" xfId="2" applyNumberFormat="1" applyFont="1" applyFill="1" applyBorder="1" applyAlignment="1">
      <alignment horizontal="center" vertical="top"/>
    </xf>
    <xf numFmtId="9" fontId="7" fillId="0" borderId="71" xfId="2" applyNumberFormat="1" applyFont="1" applyFill="1" applyBorder="1" applyAlignment="1">
      <alignment horizontal="center" vertical="top"/>
    </xf>
    <xf numFmtId="2" fontId="8" fillId="0" borderId="47" xfId="2" applyNumberFormat="1" applyFont="1" applyFill="1" applyBorder="1" applyAlignment="1">
      <alignment horizontal="right" vertical="top"/>
    </xf>
    <xf numFmtId="2" fontId="8" fillId="0" borderId="52" xfId="2" applyNumberFormat="1" applyFont="1" applyFill="1" applyBorder="1" applyAlignment="1">
      <alignment horizontal="right" vertical="top"/>
    </xf>
    <xf numFmtId="0" fontId="22" fillId="0" borderId="37" xfId="2" applyFont="1" applyBorder="1" applyAlignment="1">
      <alignment vertical="top"/>
    </xf>
    <xf numFmtId="2" fontId="17" fillId="16" borderId="58" xfId="2" applyNumberFormat="1" applyFont="1" applyFill="1" applyBorder="1" applyAlignment="1">
      <alignment horizontal="right" vertical="top"/>
    </xf>
    <xf numFmtId="2" fontId="17" fillId="16" borderId="46" xfId="2" applyNumberFormat="1" applyFont="1" applyFill="1" applyBorder="1" applyAlignment="1">
      <alignment horizontal="right" vertical="top"/>
    </xf>
    <xf numFmtId="2" fontId="17" fillId="16" borderId="37" xfId="2" applyNumberFormat="1" applyFont="1" applyFill="1" applyBorder="1" applyAlignment="1">
      <alignment horizontal="right" vertical="top"/>
    </xf>
    <xf numFmtId="0" fontId="11" fillId="16" borderId="58" xfId="2" applyFont="1" applyFill="1" applyBorder="1" applyAlignment="1">
      <alignment horizontal="center" vertical="top"/>
    </xf>
    <xf numFmtId="2" fontId="22" fillId="0" borderId="19" xfId="2" applyNumberFormat="1" applyFont="1" applyFill="1" applyBorder="1" applyAlignment="1">
      <alignment horizontal="right" vertical="top"/>
    </xf>
    <xf numFmtId="2" fontId="22" fillId="0" borderId="21" xfId="2" applyNumberFormat="1" applyFont="1" applyFill="1" applyBorder="1" applyAlignment="1">
      <alignment horizontal="right" vertical="top"/>
    </xf>
    <xf numFmtId="2" fontId="22" fillId="0" borderId="11" xfId="2" applyNumberFormat="1" applyFont="1" applyFill="1" applyBorder="1" applyAlignment="1">
      <alignment horizontal="right" vertical="top"/>
    </xf>
    <xf numFmtId="2" fontId="22" fillId="0" borderId="47" xfId="2" applyNumberFormat="1" applyFont="1" applyFill="1" applyBorder="1" applyAlignment="1">
      <alignment horizontal="right" vertical="top"/>
    </xf>
    <xf numFmtId="2" fontId="22" fillId="0" borderId="52" xfId="2" applyNumberFormat="1" applyFont="1" applyFill="1" applyBorder="1" applyAlignment="1">
      <alignment horizontal="right" vertical="top"/>
    </xf>
    <xf numFmtId="2" fontId="22" fillId="0" borderId="54" xfId="2" applyNumberFormat="1" applyFont="1" applyFill="1" applyBorder="1" applyAlignment="1">
      <alignment horizontal="right" vertical="top"/>
    </xf>
    <xf numFmtId="0" fontId="8" fillId="0" borderId="47" xfId="2" applyFont="1" applyFill="1" applyBorder="1" applyAlignment="1">
      <alignment horizontal="center" vertical="top"/>
    </xf>
    <xf numFmtId="2" fontId="11" fillId="12" borderId="43" xfId="2" applyNumberFormat="1" applyFont="1" applyFill="1" applyBorder="1" applyAlignment="1">
      <alignment horizontal="right" vertical="top"/>
    </xf>
    <xf numFmtId="2" fontId="11" fillId="12" borderId="45" xfId="2" applyNumberFormat="1" applyFont="1" applyFill="1" applyBorder="1" applyAlignment="1">
      <alignment horizontal="right" vertical="top"/>
    </xf>
    <xf numFmtId="0" fontId="11" fillId="0" borderId="42" xfId="2" applyFont="1" applyFill="1" applyBorder="1" applyAlignment="1">
      <alignment horizontal="left" vertical="top" wrapText="1"/>
    </xf>
    <xf numFmtId="0" fontId="8" fillId="0" borderId="22" xfId="2" applyFont="1" applyBorder="1" applyAlignment="1">
      <alignment vertical="top"/>
    </xf>
    <xf numFmtId="2" fontId="8" fillId="0" borderId="0" xfId="2" applyNumberFormat="1" applyFont="1" applyFill="1" applyBorder="1" applyAlignment="1">
      <alignment horizontal="right"/>
    </xf>
    <xf numFmtId="2" fontId="8" fillId="0" borderId="33" xfId="2" applyNumberFormat="1" applyFont="1" applyFill="1" applyBorder="1" applyAlignment="1">
      <alignment horizontal="right"/>
    </xf>
    <xf numFmtId="2" fontId="8" fillId="0" borderId="5" xfId="2" applyNumberFormat="1" applyFont="1" applyFill="1" applyBorder="1" applyAlignment="1">
      <alignment horizontal="right"/>
    </xf>
    <xf numFmtId="2" fontId="8" fillId="0" borderId="19" xfId="2" applyNumberFormat="1" applyFont="1" applyFill="1" applyBorder="1" applyAlignment="1">
      <alignment horizontal="right"/>
    </xf>
    <xf numFmtId="2" fontId="8" fillId="0" borderId="21" xfId="2" applyNumberFormat="1" applyFont="1" applyFill="1" applyBorder="1" applyAlignment="1">
      <alignment horizontal="right"/>
    </xf>
    <xf numFmtId="2" fontId="8" fillId="0" borderId="11" xfId="2" applyNumberFormat="1" applyFont="1" applyFill="1" applyBorder="1" applyAlignment="1">
      <alignment horizontal="right"/>
    </xf>
    <xf numFmtId="164" fontId="11" fillId="0" borderId="48" xfId="2" applyNumberFormat="1" applyFont="1" applyFill="1" applyBorder="1" applyAlignment="1">
      <alignment horizontal="right" vertical="top"/>
    </xf>
    <xf numFmtId="164" fontId="11" fillId="0" borderId="57" xfId="2" applyNumberFormat="1" applyFont="1" applyFill="1" applyBorder="1" applyAlignment="1">
      <alignment horizontal="right" vertical="top"/>
    </xf>
    <xf numFmtId="164" fontId="11" fillId="0" borderId="34" xfId="2" applyNumberFormat="1" applyFont="1" applyFill="1" applyBorder="1" applyAlignment="1">
      <alignment horizontal="right" vertical="top"/>
    </xf>
    <xf numFmtId="0" fontId="11" fillId="0" borderId="35" xfId="2" applyFont="1" applyFill="1" applyBorder="1" applyAlignment="1">
      <alignment horizontal="center" vertical="top"/>
    </xf>
    <xf numFmtId="0" fontId="11" fillId="0" borderId="33" xfId="2" applyFont="1" applyFill="1" applyBorder="1" applyAlignment="1">
      <alignment vertical="top" wrapText="1"/>
    </xf>
    <xf numFmtId="0" fontId="8" fillId="0" borderId="40" xfId="2" applyFont="1" applyBorder="1" applyAlignment="1">
      <alignment vertical="top"/>
    </xf>
    <xf numFmtId="164" fontId="8" fillId="0" borderId="79" xfId="2" applyNumberFormat="1" applyFont="1" applyBorder="1" applyAlignment="1">
      <alignment horizontal="left" vertical="top"/>
    </xf>
    <xf numFmtId="0" fontId="8" fillId="0" borderId="42" xfId="2" applyFont="1" applyBorder="1" applyAlignment="1">
      <alignment vertical="top"/>
    </xf>
    <xf numFmtId="2" fontId="16" fillId="0" borderId="14" xfId="2" applyNumberFormat="1" applyFont="1" applyFill="1" applyBorder="1" applyAlignment="1">
      <alignment horizontal="right" vertical="top"/>
    </xf>
    <xf numFmtId="2" fontId="16" fillId="0" borderId="38" xfId="2" applyNumberFormat="1" applyFont="1" applyFill="1" applyBorder="1" applyAlignment="1">
      <alignment horizontal="right" vertical="top"/>
    </xf>
    <xf numFmtId="2" fontId="16" fillId="0" borderId="10" xfId="2" applyNumberFormat="1" applyFont="1" applyFill="1" applyBorder="1" applyAlignment="1">
      <alignment horizontal="right" vertical="top"/>
    </xf>
    <xf numFmtId="0" fontId="8" fillId="0" borderId="0" xfId="2" applyFont="1" applyFill="1" applyBorder="1" applyAlignment="1">
      <alignment horizontal="center" vertical="top"/>
    </xf>
    <xf numFmtId="0" fontId="8" fillId="0" borderId="27" xfId="2" applyFont="1" applyBorder="1" applyAlignment="1">
      <alignment vertical="top"/>
    </xf>
    <xf numFmtId="0" fontId="16" fillId="0" borderId="50" xfId="2" applyFont="1" applyFill="1" applyBorder="1" applyAlignment="1">
      <alignment horizontal="left" vertical="top"/>
    </xf>
    <xf numFmtId="0" fontId="7" fillId="0" borderId="27" xfId="2" applyFont="1" applyFill="1" applyBorder="1" applyAlignment="1">
      <alignment vertical="center"/>
    </xf>
    <xf numFmtId="164" fontId="7" fillId="0" borderId="24" xfId="2" applyNumberFormat="1" applyFont="1" applyFill="1" applyBorder="1" applyAlignment="1">
      <alignment vertical="center"/>
    </xf>
    <xf numFmtId="164" fontId="7" fillId="0" borderId="64" xfId="2" applyNumberFormat="1" applyFont="1" applyFill="1" applyBorder="1" applyAlignment="1">
      <alignment vertical="center"/>
    </xf>
    <xf numFmtId="2" fontId="16" fillId="0" borderId="18" xfId="2" applyNumberFormat="1" applyFont="1" applyFill="1" applyBorder="1" applyAlignment="1">
      <alignment horizontal="right" vertical="top"/>
    </xf>
    <xf numFmtId="0" fontId="8" fillId="0" borderId="20" xfId="2" applyFont="1" applyFill="1" applyBorder="1" applyAlignment="1">
      <alignment horizontal="center" vertical="top"/>
    </xf>
    <xf numFmtId="0" fontId="7" fillId="0" borderId="28" xfId="2" applyFont="1" applyFill="1" applyBorder="1" applyAlignment="1">
      <alignment horizontal="center" vertical="center"/>
    </xf>
    <xf numFmtId="164" fontId="7" fillId="0" borderId="57" xfId="2" applyNumberFormat="1" applyFont="1" applyFill="1" applyBorder="1" applyAlignment="1">
      <alignment horizontal="center" vertical="center"/>
    </xf>
    <xf numFmtId="164" fontId="7" fillId="0" borderId="77" xfId="2" applyNumberFormat="1" applyFont="1" applyFill="1" applyBorder="1" applyAlignment="1">
      <alignment horizontal="center" vertical="center"/>
    </xf>
    <xf numFmtId="164" fontId="8" fillId="0" borderId="47" xfId="2" applyNumberFormat="1" applyFont="1" applyFill="1" applyBorder="1" applyAlignment="1">
      <alignment horizontal="right" vertical="top"/>
    </xf>
    <xf numFmtId="0" fontId="8" fillId="0" borderId="26" xfId="2" applyFont="1" applyFill="1" applyBorder="1" applyAlignment="1">
      <alignment horizontal="center" vertical="top"/>
    </xf>
    <xf numFmtId="0" fontId="8" fillId="0" borderId="63" xfId="2" applyFont="1" applyBorder="1" applyAlignment="1">
      <alignment vertical="top"/>
    </xf>
    <xf numFmtId="164" fontId="8" fillId="0" borderId="0" xfId="2" applyNumberFormat="1" applyFont="1" applyBorder="1" applyAlignment="1">
      <alignment horizontal="left" vertical="top"/>
    </xf>
    <xf numFmtId="164" fontId="8" fillId="0" borderId="36" xfId="2" applyNumberFormat="1" applyFont="1" applyBorder="1" applyAlignment="1">
      <alignment horizontal="left" vertical="top"/>
    </xf>
    <xf numFmtId="2" fontId="11" fillId="12" borderId="48" xfId="2" applyNumberFormat="1" applyFont="1" applyFill="1" applyBorder="1" applyAlignment="1">
      <alignment horizontal="right" vertical="top"/>
    </xf>
    <xf numFmtId="2" fontId="11" fillId="12" borderId="57" xfId="2" applyNumberFormat="1" applyFont="1" applyFill="1" applyBorder="1" applyAlignment="1">
      <alignment horizontal="right" vertical="top"/>
    </xf>
    <xf numFmtId="2" fontId="11" fillId="12" borderId="34" xfId="2" applyNumberFormat="1" applyFont="1" applyFill="1" applyBorder="1" applyAlignment="1">
      <alignment horizontal="right" vertical="top"/>
    </xf>
    <xf numFmtId="2" fontId="8" fillId="0" borderId="63" xfId="2" applyNumberFormat="1" applyFont="1" applyFill="1" applyBorder="1" applyAlignment="1">
      <alignment horizontal="right" vertical="top"/>
    </xf>
    <xf numFmtId="2" fontId="8" fillId="0" borderId="61" xfId="2" applyNumberFormat="1" applyFont="1" applyFill="1" applyBorder="1" applyAlignment="1">
      <alignment horizontal="right" vertical="top"/>
    </xf>
    <xf numFmtId="2" fontId="8" fillId="0" borderId="36" xfId="2" applyNumberFormat="1" applyFont="1" applyFill="1" applyBorder="1" applyAlignment="1">
      <alignment horizontal="right" vertical="top"/>
    </xf>
    <xf numFmtId="2" fontId="8" fillId="0" borderId="17" xfId="2" applyNumberFormat="1" applyFont="1" applyFill="1" applyBorder="1" applyAlignment="1">
      <alignment horizontal="right" vertical="top"/>
    </xf>
    <xf numFmtId="2" fontId="8" fillId="0" borderId="12" xfId="2" applyNumberFormat="1" applyFont="1" applyFill="1" applyBorder="1" applyAlignment="1">
      <alignment horizontal="right" vertical="top"/>
    </xf>
    <xf numFmtId="2" fontId="8" fillId="0" borderId="18" xfId="2" applyNumberFormat="1" applyFont="1" applyFill="1" applyBorder="1" applyAlignment="1">
      <alignment horizontal="right" vertical="top"/>
    </xf>
    <xf numFmtId="2" fontId="8" fillId="0" borderId="23" xfId="2" applyNumberFormat="1" applyFont="1" applyFill="1" applyBorder="1" applyAlignment="1">
      <alignment horizontal="right" vertical="top"/>
    </xf>
    <xf numFmtId="2" fontId="8" fillId="0" borderId="24" xfId="2" applyNumberFormat="1" applyFont="1" applyFill="1" applyBorder="1" applyAlignment="1">
      <alignment horizontal="right" vertical="top"/>
    </xf>
    <xf numFmtId="2" fontId="8" fillId="0" borderId="25" xfId="2" applyNumberFormat="1" applyFont="1" applyFill="1" applyBorder="1" applyAlignment="1">
      <alignment horizontal="right" vertical="top"/>
    </xf>
    <xf numFmtId="164" fontId="8" fillId="0" borderId="75" xfId="2" applyNumberFormat="1" applyFont="1" applyFill="1" applyBorder="1" applyAlignment="1">
      <alignment horizontal="right" vertical="top"/>
    </xf>
    <xf numFmtId="49" fontId="8" fillId="0" borderId="40" xfId="2" applyNumberFormat="1" applyFont="1" applyFill="1" applyBorder="1" applyAlignment="1">
      <alignment horizontal="center" vertical="top"/>
    </xf>
    <xf numFmtId="2" fontId="8" fillId="0" borderId="78" xfId="2" applyNumberFormat="1" applyFont="1" applyFill="1" applyBorder="1" applyAlignment="1">
      <alignment horizontal="right" vertical="top"/>
    </xf>
    <xf numFmtId="49" fontId="8" fillId="0" borderId="42" xfId="2" applyNumberFormat="1" applyFont="1" applyBorder="1" applyAlignment="1">
      <alignment horizontal="center" vertical="center"/>
    </xf>
    <xf numFmtId="49" fontId="11" fillId="12" borderId="0" xfId="2" applyNumberFormat="1" applyFont="1" applyFill="1" applyBorder="1" applyAlignment="1">
      <alignment horizontal="center" vertical="top"/>
    </xf>
    <xf numFmtId="164" fontId="8" fillId="0" borderId="23" xfId="2" applyNumberFormat="1" applyFont="1" applyFill="1" applyBorder="1" applyAlignment="1">
      <alignment horizontal="right" vertical="top"/>
    </xf>
    <xf numFmtId="49" fontId="8" fillId="0" borderId="35" xfId="2" applyNumberFormat="1" applyFont="1" applyBorder="1" applyAlignment="1">
      <alignment horizontal="center" vertical="center"/>
    </xf>
    <xf numFmtId="0" fontId="8" fillId="0" borderId="4" xfId="2" applyFont="1" applyBorder="1" applyAlignment="1">
      <alignment horizontal="center" vertical="top"/>
    </xf>
    <xf numFmtId="49" fontId="11" fillId="0" borderId="42" xfId="2" applyNumberFormat="1" applyFont="1" applyBorder="1" applyAlignment="1">
      <alignment horizontal="center" vertical="center"/>
    </xf>
    <xf numFmtId="0" fontId="8" fillId="0" borderId="19" xfId="2" applyFont="1" applyBorder="1" applyAlignment="1">
      <alignment horizontal="center" vertical="top"/>
    </xf>
    <xf numFmtId="0" fontId="7" fillId="0" borderId="5" xfId="2" applyFont="1" applyFill="1" applyBorder="1" applyAlignment="1">
      <alignment horizontal="center" vertical="center"/>
    </xf>
    <xf numFmtId="0" fontId="8" fillId="0" borderId="27" xfId="2" applyFont="1" applyFill="1" applyBorder="1" applyAlignment="1">
      <alignment horizontal="center" vertical="top"/>
    </xf>
    <xf numFmtId="2" fontId="8" fillId="0" borderId="4" xfId="2" applyNumberFormat="1" applyFont="1" applyFill="1" applyBorder="1" applyAlignment="1">
      <alignment horizontal="right" vertical="top"/>
    </xf>
    <xf numFmtId="0" fontId="8" fillId="0" borderId="47" xfId="2" applyFont="1" applyBorder="1" applyAlignment="1">
      <alignment horizontal="center" vertical="top"/>
    </xf>
    <xf numFmtId="2" fontId="11" fillId="12" borderId="58" xfId="2" applyNumberFormat="1" applyFont="1" applyFill="1" applyBorder="1" applyAlignment="1">
      <alignment horizontal="right" vertical="top"/>
    </xf>
    <xf numFmtId="2" fontId="11" fillId="12" borderId="37" xfId="2" applyNumberFormat="1" applyFont="1" applyFill="1" applyBorder="1" applyAlignment="1">
      <alignment horizontal="right" vertical="top"/>
    </xf>
    <xf numFmtId="0" fontId="11" fillId="12" borderId="46" xfId="2" applyFont="1" applyFill="1" applyBorder="1" applyAlignment="1">
      <alignment horizontal="center" vertical="top"/>
    </xf>
    <xf numFmtId="2" fontId="8" fillId="0" borderId="27" xfId="2" applyNumberFormat="1" applyFont="1" applyFill="1" applyBorder="1" applyAlignment="1">
      <alignment horizontal="right" vertical="top"/>
    </xf>
    <xf numFmtId="2" fontId="8" fillId="0" borderId="50" xfId="2" applyNumberFormat="1" applyFont="1" applyFill="1" applyBorder="1" applyAlignment="1">
      <alignment horizontal="right"/>
    </xf>
    <xf numFmtId="2" fontId="8" fillId="0" borderId="22" xfId="2" applyNumberFormat="1" applyFont="1" applyFill="1" applyBorder="1" applyAlignment="1">
      <alignment horizontal="right"/>
    </xf>
    <xf numFmtId="49" fontId="11" fillId="0" borderId="42" xfId="2" applyNumberFormat="1" applyFont="1" applyBorder="1" applyAlignment="1">
      <alignment vertical="top"/>
    </xf>
    <xf numFmtId="0" fontId="7" fillId="0" borderId="22" xfId="2" applyFont="1" applyFill="1" applyBorder="1" applyAlignment="1">
      <alignment horizontal="left" vertical="top" wrapText="1"/>
    </xf>
    <xf numFmtId="2" fontId="16" fillId="0" borderId="21" xfId="2" applyNumberFormat="1" applyFont="1" applyFill="1" applyBorder="1" applyAlignment="1">
      <alignment horizontal="right"/>
    </xf>
    <xf numFmtId="2" fontId="16" fillId="0" borderId="11" xfId="2" applyNumberFormat="1" applyFont="1" applyFill="1" applyBorder="1" applyAlignment="1">
      <alignment horizontal="right"/>
    </xf>
    <xf numFmtId="164" fontId="8" fillId="0" borderId="50" xfId="2" applyNumberFormat="1" applyFont="1" applyFill="1" applyBorder="1" applyAlignment="1">
      <alignment horizontal="right"/>
    </xf>
    <xf numFmtId="164" fontId="8" fillId="0" borderId="22" xfId="2" applyNumberFormat="1" applyFont="1" applyFill="1" applyBorder="1" applyAlignment="1">
      <alignment horizontal="right"/>
    </xf>
    <xf numFmtId="164" fontId="8" fillId="0" borderId="52" xfId="2" applyNumberFormat="1" applyFont="1" applyFill="1" applyBorder="1" applyAlignment="1">
      <alignment horizontal="right"/>
    </xf>
    <xf numFmtId="164" fontId="8" fillId="0" borderId="54" xfId="2" applyNumberFormat="1" applyFont="1" applyFill="1" applyBorder="1" applyAlignment="1">
      <alignment horizontal="right"/>
    </xf>
    <xf numFmtId="2" fontId="11" fillId="12" borderId="70" xfId="2" applyNumberFormat="1" applyFont="1" applyFill="1" applyBorder="1" applyAlignment="1">
      <alignment horizontal="right" vertical="top"/>
    </xf>
    <xf numFmtId="2" fontId="11" fillId="12" borderId="41" xfId="2" applyNumberFormat="1" applyFont="1" applyFill="1" applyBorder="1" applyAlignment="1">
      <alignment horizontal="right" vertical="top"/>
    </xf>
    <xf numFmtId="0" fontId="11" fillId="12" borderId="58" xfId="2" applyFont="1" applyFill="1" applyBorder="1" applyAlignment="1">
      <alignment horizontal="center" vertical="top"/>
    </xf>
    <xf numFmtId="49" fontId="8" fillId="0" borderId="42" xfId="2" applyNumberFormat="1" applyFont="1" applyBorder="1" applyAlignment="1">
      <alignment vertical="top"/>
    </xf>
    <xf numFmtId="0" fontId="8" fillId="0" borderId="27" xfId="2" applyFont="1" applyBorder="1" applyAlignment="1">
      <alignment horizontal="center" vertical="top"/>
    </xf>
    <xf numFmtId="2" fontId="8" fillId="0" borderId="22" xfId="2" applyNumberFormat="1" applyFont="1" applyFill="1" applyBorder="1" applyAlignment="1">
      <alignment horizontal="right" vertical="top"/>
    </xf>
    <xf numFmtId="0" fontId="8" fillId="0" borderId="63" xfId="2" applyFont="1" applyFill="1" applyBorder="1" applyAlignment="1">
      <alignment vertical="top"/>
    </xf>
    <xf numFmtId="0" fontId="8" fillId="0" borderId="36" xfId="2" applyFont="1" applyFill="1" applyBorder="1" applyAlignment="1">
      <alignment vertical="top"/>
    </xf>
    <xf numFmtId="2" fontId="11" fillId="12" borderId="78" xfId="2" applyNumberFormat="1" applyFont="1" applyFill="1" applyBorder="1" applyAlignment="1">
      <alignment horizontal="right" vertical="top"/>
    </xf>
    <xf numFmtId="2" fontId="11" fillId="12" borderId="61" xfId="2" applyNumberFormat="1" applyFont="1" applyFill="1" applyBorder="1" applyAlignment="1">
      <alignment horizontal="right" vertical="top"/>
    </xf>
    <xf numFmtId="2" fontId="11" fillId="12" borderId="36" xfId="2" applyNumberFormat="1" applyFont="1" applyFill="1" applyBorder="1" applyAlignment="1">
      <alignment horizontal="right" vertical="top"/>
    </xf>
    <xf numFmtId="49" fontId="11" fillId="0" borderId="42" xfId="2" applyNumberFormat="1" applyFont="1" applyFill="1" applyBorder="1" applyAlignment="1">
      <alignment horizontal="center" vertical="top" textRotation="90"/>
    </xf>
    <xf numFmtId="0" fontId="8" fillId="0" borderId="10" xfId="2" applyFont="1" applyFill="1" applyBorder="1" applyAlignment="1">
      <alignment vertical="top"/>
    </xf>
    <xf numFmtId="2" fontId="11" fillId="12" borderId="66" xfId="2" applyNumberFormat="1" applyFont="1" applyFill="1" applyBorder="1" applyAlignment="1">
      <alignment horizontal="right" vertical="top"/>
    </xf>
    <xf numFmtId="0" fontId="11" fillId="12" borderId="46" xfId="2" applyFont="1" applyFill="1" applyBorder="1" applyAlignment="1">
      <alignment horizontal="center"/>
    </xf>
    <xf numFmtId="49" fontId="11" fillId="12" borderId="0" xfId="2" applyNumberFormat="1" applyFont="1" applyFill="1" applyBorder="1" applyAlignment="1">
      <alignment horizontal="center" vertical="top" textRotation="90"/>
    </xf>
    <xf numFmtId="49" fontId="11" fillId="12" borderId="7" xfId="2" applyNumberFormat="1" applyFont="1" applyFill="1" applyBorder="1" applyAlignment="1">
      <alignment horizontal="center" vertical="top" textRotation="90"/>
    </xf>
    <xf numFmtId="49" fontId="11" fillId="10" borderId="42" xfId="2" applyNumberFormat="1" applyFont="1" applyFill="1" applyBorder="1" applyAlignment="1">
      <alignment horizontal="center" vertical="top"/>
    </xf>
    <xf numFmtId="0" fontId="8" fillId="0" borderId="15" xfId="2" applyFont="1" applyBorder="1" applyAlignment="1">
      <alignment vertical="top"/>
    </xf>
    <xf numFmtId="2" fontId="11" fillId="5" borderId="38" xfId="2" applyNumberFormat="1" applyFont="1" applyFill="1" applyBorder="1" applyAlignment="1">
      <alignment horizontal="right" vertical="top"/>
    </xf>
    <xf numFmtId="0" fontId="10" fillId="12" borderId="0" xfId="2" applyFont="1" applyFill="1" applyBorder="1" applyAlignment="1">
      <alignment horizontal="center" vertical="center" textRotation="90" wrapText="1"/>
    </xf>
    <xf numFmtId="0" fontId="11" fillId="12" borderId="0" xfId="2" applyFont="1" applyFill="1" applyBorder="1" applyAlignment="1">
      <alignment horizontal="left" vertical="top" wrapText="1"/>
    </xf>
    <xf numFmtId="2" fontId="11" fillId="5" borderId="25" xfId="2" applyNumberFormat="1" applyFont="1" applyFill="1" applyBorder="1" applyAlignment="1">
      <alignment horizontal="right" vertical="top"/>
    </xf>
    <xf numFmtId="0" fontId="13" fillId="0" borderId="1" xfId="2" applyBorder="1"/>
    <xf numFmtId="0" fontId="11" fillId="0" borderId="3" xfId="2" applyFont="1" applyFill="1" applyBorder="1" applyAlignment="1">
      <alignment horizontal="left" vertical="top" wrapText="1"/>
    </xf>
    <xf numFmtId="49" fontId="11" fillId="11" borderId="2" xfId="2" applyNumberFormat="1" applyFont="1" applyFill="1" applyBorder="1" applyAlignment="1">
      <alignment horizontal="center" vertical="top"/>
    </xf>
    <xf numFmtId="0" fontId="11" fillId="0" borderId="6" xfId="2" applyFont="1" applyFill="1" applyBorder="1" applyAlignment="1">
      <alignment horizontal="left" vertical="top" wrapText="1"/>
    </xf>
    <xf numFmtId="49" fontId="11" fillId="9" borderId="6" xfId="2" applyNumberFormat="1" applyFont="1" applyFill="1" applyBorder="1" applyAlignment="1">
      <alignment horizontal="center" vertical="top" wrapText="1"/>
    </xf>
    <xf numFmtId="164" fontId="11" fillId="0" borderId="30" xfId="2" applyNumberFormat="1" applyFont="1" applyFill="1" applyBorder="1" applyAlignment="1">
      <alignment horizontal="center" vertical="top"/>
    </xf>
    <xf numFmtId="2" fontId="11" fillId="9" borderId="3" xfId="2" applyNumberFormat="1" applyFont="1" applyFill="1" applyBorder="1" applyAlignment="1">
      <alignment horizontal="right" vertical="center"/>
    </xf>
    <xf numFmtId="164" fontId="11" fillId="0" borderId="3" xfId="2" applyNumberFormat="1" applyFont="1" applyFill="1" applyBorder="1" applyAlignment="1">
      <alignment horizontal="center" vertical="top"/>
    </xf>
    <xf numFmtId="164" fontId="11" fillId="11" borderId="2" xfId="2" applyNumberFormat="1" applyFont="1" applyFill="1" applyBorder="1" applyAlignment="1">
      <alignment horizontal="center" vertical="top"/>
    </xf>
    <xf numFmtId="164" fontId="11" fillId="11" borderId="3" xfId="2" applyNumberFormat="1" applyFont="1" applyFill="1" applyBorder="1" applyAlignment="1">
      <alignment horizontal="center" vertical="top"/>
    </xf>
    <xf numFmtId="2" fontId="11" fillId="10" borderId="55" xfId="2" applyNumberFormat="1" applyFont="1" applyFill="1" applyBorder="1" applyAlignment="1">
      <alignment horizontal="right" vertical="center"/>
    </xf>
    <xf numFmtId="2" fontId="11" fillId="10" borderId="31" xfId="2" applyNumberFormat="1" applyFont="1" applyFill="1" applyBorder="1" applyAlignment="1">
      <alignment horizontal="right" vertical="center"/>
    </xf>
    <xf numFmtId="2" fontId="11" fillId="10" borderId="3" xfId="2" applyNumberFormat="1" applyFont="1" applyFill="1" applyBorder="1" applyAlignment="1">
      <alignment horizontal="right" vertical="center"/>
    </xf>
    <xf numFmtId="49" fontId="11" fillId="11" borderId="1" xfId="2" applyNumberFormat="1" applyFont="1" applyFill="1" applyBorder="1" applyAlignment="1">
      <alignment horizontal="right" vertical="top"/>
    </xf>
    <xf numFmtId="49" fontId="11" fillId="11" borderId="2" xfId="2" applyNumberFormat="1" applyFont="1" applyFill="1" applyBorder="1" applyAlignment="1">
      <alignment horizontal="right" vertical="top"/>
    </xf>
    <xf numFmtId="0" fontId="8" fillId="0" borderId="29" xfId="2" applyFont="1" applyBorder="1" applyAlignment="1">
      <alignment vertical="top"/>
    </xf>
    <xf numFmtId="164" fontId="8" fillId="0" borderId="57" xfId="2" applyNumberFormat="1" applyFont="1" applyBorder="1" applyAlignment="1">
      <alignment horizontal="left" vertical="top"/>
    </xf>
    <xf numFmtId="164" fontId="8" fillId="0" borderId="34" xfId="2" applyNumberFormat="1" applyFont="1" applyBorder="1" applyAlignment="1">
      <alignment horizontal="left" vertical="top"/>
    </xf>
    <xf numFmtId="0" fontId="8" fillId="0" borderId="35" xfId="2" applyFont="1" applyBorder="1" applyAlignment="1">
      <alignment vertical="top"/>
    </xf>
    <xf numFmtId="2" fontId="11" fillId="12" borderId="77" xfId="2" applyNumberFormat="1" applyFont="1" applyFill="1" applyBorder="1" applyAlignment="1">
      <alignment horizontal="right" vertical="center"/>
    </xf>
    <xf numFmtId="2" fontId="11" fillId="12" borderId="35" xfId="2" applyNumberFormat="1" applyFont="1" applyFill="1" applyBorder="1" applyAlignment="1">
      <alignment horizontal="right" vertical="center"/>
    </xf>
    <xf numFmtId="2" fontId="11" fillId="12" borderId="30" xfId="2" applyNumberFormat="1" applyFont="1" applyFill="1" applyBorder="1" applyAlignment="1">
      <alignment horizontal="right" vertical="center"/>
    </xf>
    <xf numFmtId="49" fontId="8" fillId="0" borderId="42" xfId="2" applyNumberFormat="1" applyFont="1" applyFill="1" applyBorder="1" applyAlignment="1">
      <alignment vertical="top"/>
    </xf>
    <xf numFmtId="0" fontId="8" fillId="0" borderId="2" xfId="2" applyFont="1" applyBorder="1" applyAlignment="1">
      <alignment vertical="top"/>
    </xf>
    <xf numFmtId="2" fontId="8" fillId="0" borderId="2" xfId="2" applyNumberFormat="1" applyFont="1" applyFill="1" applyBorder="1" applyAlignment="1">
      <alignment horizontal="right" vertical="center"/>
    </xf>
    <xf numFmtId="2" fontId="8" fillId="0" borderId="31" xfId="2" applyNumberFormat="1" applyFont="1" applyFill="1" applyBorder="1" applyAlignment="1">
      <alignment horizontal="right" vertical="center"/>
    </xf>
    <xf numFmtId="2" fontId="8" fillId="0" borderId="3" xfId="2" applyNumberFormat="1" applyFont="1" applyFill="1" applyBorder="1" applyAlignment="1">
      <alignment horizontal="right" vertical="center"/>
    </xf>
    <xf numFmtId="2" fontId="11" fillId="0" borderId="2" xfId="2" applyNumberFormat="1" applyFont="1" applyFill="1" applyBorder="1" applyAlignment="1">
      <alignment horizontal="right" vertical="center"/>
    </xf>
    <xf numFmtId="2" fontId="11" fillId="12" borderId="45" xfId="2" applyNumberFormat="1" applyFont="1" applyFill="1" applyBorder="1" applyAlignment="1">
      <alignment horizontal="right" vertical="center"/>
    </xf>
    <xf numFmtId="2" fontId="11" fillId="12" borderId="32" xfId="2" applyNumberFormat="1" applyFont="1" applyFill="1" applyBorder="1" applyAlignment="1">
      <alignment horizontal="right" vertical="center"/>
    </xf>
    <xf numFmtId="49" fontId="8" fillId="0" borderId="33" xfId="2" applyNumberFormat="1" applyFont="1" applyFill="1" applyBorder="1" applyAlignment="1">
      <alignment vertical="top"/>
    </xf>
    <xf numFmtId="2" fontId="11" fillId="12" borderId="2" xfId="2" applyNumberFormat="1" applyFont="1" applyFill="1" applyBorder="1" applyAlignment="1">
      <alignment horizontal="right" vertical="center"/>
    </xf>
    <xf numFmtId="2" fontId="11" fillId="12" borderId="3" xfId="2" applyNumberFormat="1" applyFont="1" applyFill="1" applyBorder="1" applyAlignment="1">
      <alignment horizontal="right" vertical="center"/>
    </xf>
    <xf numFmtId="49" fontId="8" fillId="0" borderId="7" xfId="2" applyNumberFormat="1" applyFont="1" applyFill="1" applyBorder="1" applyAlignment="1">
      <alignment horizontal="center" vertical="top"/>
    </xf>
    <xf numFmtId="49" fontId="11" fillId="12" borderId="42" xfId="2" applyNumberFormat="1" applyFont="1" applyFill="1" applyBorder="1" applyAlignment="1">
      <alignment vertical="center" textRotation="90"/>
    </xf>
    <xf numFmtId="2" fontId="11" fillId="0" borderId="45" xfId="2" applyNumberFormat="1" applyFont="1" applyFill="1" applyBorder="1" applyAlignment="1">
      <alignment horizontal="right" vertical="center"/>
    </xf>
    <xf numFmtId="2" fontId="11" fillId="0" borderId="3" xfId="2" applyNumberFormat="1" applyFont="1" applyFill="1" applyBorder="1" applyAlignment="1">
      <alignment horizontal="right" vertical="center"/>
    </xf>
    <xf numFmtId="49" fontId="11" fillId="12" borderId="35" xfId="2" applyNumberFormat="1" applyFont="1" applyFill="1" applyBorder="1" applyAlignment="1">
      <alignment vertical="center" textRotation="90"/>
    </xf>
    <xf numFmtId="0" fontId="8" fillId="0" borderId="72" xfId="2" applyFont="1" applyBorder="1" applyAlignment="1">
      <alignment horizontal="center" vertical="top"/>
    </xf>
    <xf numFmtId="164" fontId="7" fillId="0" borderId="7" xfId="2" applyNumberFormat="1" applyFont="1" applyFill="1" applyBorder="1" applyAlignment="1">
      <alignment horizontal="center" vertical="center"/>
    </xf>
    <xf numFmtId="164" fontId="7" fillId="0" borderId="79" xfId="2" applyNumberFormat="1" applyFont="1" applyFill="1" applyBorder="1" applyAlignment="1">
      <alignment horizontal="center" vertical="center"/>
    </xf>
    <xf numFmtId="0" fontId="7" fillId="0" borderId="33" xfId="2" applyFont="1" applyFill="1" applyBorder="1" applyAlignment="1">
      <alignment horizontal="left" vertical="top" wrapText="1"/>
    </xf>
    <xf numFmtId="2" fontId="16" fillId="0" borderId="15" xfId="2" applyNumberFormat="1" applyFont="1" applyBorder="1" applyAlignment="1">
      <alignment horizontal="right" vertical="top"/>
    </xf>
    <xf numFmtId="2" fontId="16" fillId="0" borderId="46" xfId="2" applyNumberFormat="1" applyFont="1" applyBorder="1" applyAlignment="1">
      <alignment horizontal="right" vertical="top"/>
    </xf>
    <xf numFmtId="0" fontId="8" fillId="0" borderId="23" xfId="2" applyFont="1" applyBorder="1" applyAlignment="1">
      <alignment horizontal="center" vertical="top"/>
    </xf>
    <xf numFmtId="164" fontId="7" fillId="0" borderId="26" xfId="2" applyNumberFormat="1" applyFont="1" applyFill="1" applyBorder="1" applyAlignment="1">
      <alignment horizontal="center" vertical="center"/>
    </xf>
    <xf numFmtId="164" fontId="7" fillId="0" borderId="64" xfId="2" applyNumberFormat="1" applyFont="1" applyFill="1" applyBorder="1" applyAlignment="1">
      <alignment horizontal="center" vertical="center"/>
    </xf>
    <xf numFmtId="0" fontId="16" fillId="0" borderId="50" xfId="2" applyFont="1" applyFill="1" applyBorder="1" applyAlignment="1">
      <alignment vertical="top" wrapText="1"/>
    </xf>
    <xf numFmtId="164" fontId="11" fillId="0" borderId="20" xfId="2" applyNumberFormat="1" applyFont="1" applyFill="1" applyBorder="1" applyAlignment="1">
      <alignment horizontal="right" vertical="center"/>
    </xf>
    <xf numFmtId="164" fontId="8" fillId="0" borderId="20" xfId="2" applyNumberFormat="1" applyFont="1" applyFill="1" applyBorder="1" applyAlignment="1">
      <alignment horizontal="right" vertical="center"/>
    </xf>
    <xf numFmtId="164" fontId="7" fillId="0" borderId="15" xfId="2" applyNumberFormat="1" applyFont="1" applyFill="1" applyBorder="1" applyAlignment="1">
      <alignment horizontal="center" vertical="center"/>
    </xf>
    <xf numFmtId="164" fontId="7" fillId="0" borderId="59" xfId="2" applyNumberFormat="1" applyFont="1" applyFill="1" applyBorder="1" applyAlignment="1">
      <alignment horizontal="center" vertical="center"/>
    </xf>
    <xf numFmtId="164" fontId="7" fillId="0" borderId="53" xfId="2" applyNumberFormat="1" applyFont="1" applyFill="1" applyBorder="1" applyAlignment="1">
      <alignment horizontal="center" vertical="center"/>
    </xf>
    <xf numFmtId="164" fontId="11" fillId="0" borderId="26" xfId="2" applyNumberFormat="1" applyFont="1" applyFill="1" applyBorder="1" applyAlignment="1">
      <alignment horizontal="right" vertical="center"/>
    </xf>
    <xf numFmtId="164" fontId="8" fillId="0" borderId="26" xfId="2" applyNumberFormat="1" applyFont="1" applyFill="1" applyBorder="1" applyAlignment="1">
      <alignment horizontal="right" vertical="center"/>
    </xf>
    <xf numFmtId="0" fontId="7" fillId="0" borderId="40" xfId="2" applyFont="1" applyFill="1" applyBorder="1" applyAlignment="1">
      <alignment horizontal="left" vertical="top" wrapText="1"/>
    </xf>
    <xf numFmtId="2" fontId="16" fillId="0" borderId="58" xfId="2" applyNumberFormat="1" applyFont="1" applyFill="1" applyBorder="1" applyAlignment="1">
      <alignment horizontal="right" vertical="top"/>
    </xf>
    <xf numFmtId="2" fontId="16" fillId="0" borderId="39" xfId="2" applyNumberFormat="1" applyFont="1" applyFill="1" applyBorder="1" applyAlignment="1">
      <alignment horizontal="right" vertical="top"/>
    </xf>
    <xf numFmtId="0" fontId="8" fillId="0" borderId="17" xfId="2" applyFont="1" applyBorder="1" applyAlignment="1">
      <alignment horizontal="center" vertical="top"/>
    </xf>
    <xf numFmtId="164" fontId="7" fillId="0" borderId="20" xfId="2" applyNumberFormat="1" applyFont="1" applyFill="1" applyBorder="1" applyAlignment="1">
      <alignment horizontal="center" vertical="center"/>
    </xf>
    <xf numFmtId="164" fontId="7" fillId="0" borderId="13" xfId="2" applyNumberFormat="1" applyFont="1" applyFill="1" applyBorder="1" applyAlignment="1">
      <alignment horizontal="center" vertical="center"/>
    </xf>
    <xf numFmtId="0" fontId="7" fillId="0" borderId="21" xfId="2" applyFont="1" applyFill="1" applyBorder="1" applyAlignment="1">
      <alignment horizontal="left" vertical="top" wrapText="1"/>
    </xf>
    <xf numFmtId="49" fontId="34" fillId="0" borderId="42" xfId="2" applyNumberFormat="1" applyFont="1" applyFill="1" applyBorder="1" applyAlignment="1">
      <alignment horizontal="center" vertical="top"/>
    </xf>
    <xf numFmtId="0" fontId="7" fillId="0" borderId="47" xfId="2" applyFont="1" applyFill="1" applyBorder="1" applyAlignment="1">
      <alignment horizontal="left" vertical="top"/>
    </xf>
    <xf numFmtId="2" fontId="16" fillId="0" borderId="59" xfId="2" applyNumberFormat="1" applyFont="1" applyFill="1" applyBorder="1" applyAlignment="1">
      <alignment horizontal="right" vertical="top"/>
    </xf>
    <xf numFmtId="2" fontId="7" fillId="0" borderId="15" xfId="2" applyNumberFormat="1" applyFont="1" applyFill="1" applyBorder="1" applyAlignment="1">
      <alignment horizontal="right" vertical="top"/>
    </xf>
    <xf numFmtId="2" fontId="7" fillId="0" borderId="46" xfId="2" applyNumberFormat="1" applyFont="1" applyFill="1" applyBorder="1" applyAlignment="1">
      <alignment horizontal="right" vertical="top"/>
    </xf>
    <xf numFmtId="164" fontId="7" fillId="0" borderId="18" xfId="2" applyNumberFormat="1" applyFont="1" applyFill="1" applyBorder="1" applyAlignment="1">
      <alignment horizontal="center" vertical="center"/>
    </xf>
    <xf numFmtId="2" fontId="7" fillId="0" borderId="21" xfId="2" applyNumberFormat="1" applyFont="1" applyFill="1" applyBorder="1" applyAlignment="1">
      <alignment horizontal="right" vertical="top"/>
    </xf>
    <xf numFmtId="0" fontId="7" fillId="0" borderId="72" xfId="2" applyFont="1" applyFill="1" applyBorder="1" applyAlignment="1">
      <alignment horizontal="center" vertical="center"/>
    </xf>
    <xf numFmtId="0" fontId="16" fillId="0" borderId="33" xfId="2" applyFont="1" applyFill="1" applyBorder="1" applyAlignment="1">
      <alignment horizontal="left" vertical="top"/>
    </xf>
    <xf numFmtId="2" fontId="11" fillId="12" borderId="1" xfId="2" applyNumberFormat="1" applyFont="1" applyFill="1" applyBorder="1" applyAlignment="1">
      <alignment horizontal="right" vertical="center"/>
    </xf>
    <xf numFmtId="0" fontId="7" fillId="0" borderId="23" xfId="2" applyFont="1" applyFill="1" applyBorder="1" applyAlignment="1">
      <alignment horizontal="center" vertical="center"/>
    </xf>
    <xf numFmtId="164" fontId="8" fillId="0" borderId="15" xfId="2" applyNumberFormat="1" applyFont="1" applyFill="1" applyBorder="1" applyAlignment="1">
      <alignment horizontal="right" vertical="center"/>
    </xf>
    <xf numFmtId="0" fontId="8" fillId="0" borderId="63" xfId="2" applyFont="1" applyBorder="1" applyAlignment="1">
      <alignment horizontal="center" vertical="center"/>
    </xf>
    <xf numFmtId="164" fontId="7" fillId="0" borderId="0" xfId="2" applyNumberFormat="1" applyFont="1" applyFill="1" applyBorder="1" applyAlignment="1">
      <alignment horizontal="center" vertical="center"/>
    </xf>
    <xf numFmtId="164" fontId="7" fillId="0" borderId="62" xfId="2" applyNumberFormat="1" applyFont="1" applyFill="1" applyBorder="1" applyAlignment="1">
      <alignment horizontal="center" vertical="center"/>
    </xf>
    <xf numFmtId="0" fontId="16" fillId="0" borderId="42" xfId="2" applyFont="1" applyFill="1" applyBorder="1" applyAlignment="1">
      <alignment horizontal="left" vertical="top" wrapText="1"/>
    </xf>
    <xf numFmtId="2" fontId="7" fillId="0" borderId="13" xfId="2" applyNumberFormat="1" applyFont="1" applyFill="1" applyBorder="1" applyAlignment="1">
      <alignment horizontal="right" vertical="top"/>
    </xf>
    <xf numFmtId="0" fontId="8" fillId="0" borderId="68" xfId="2" applyFont="1" applyFill="1" applyBorder="1" applyAlignment="1">
      <alignment vertical="center"/>
    </xf>
    <xf numFmtId="0" fontId="8" fillId="0" borderId="21" xfId="2" applyFont="1" applyFill="1" applyBorder="1" applyAlignment="1">
      <alignment horizontal="left" vertical="top" wrapText="1"/>
    </xf>
    <xf numFmtId="0" fontId="8" fillId="0" borderId="23" xfId="2" applyFont="1" applyFill="1" applyBorder="1" applyAlignment="1">
      <alignment horizontal="center" vertical="center"/>
    </xf>
    <xf numFmtId="0" fontId="8" fillId="0" borderId="50" xfId="2" applyFont="1" applyFill="1" applyBorder="1" applyAlignment="1">
      <alignment horizontal="left" vertical="top" wrapText="1"/>
    </xf>
    <xf numFmtId="164" fontId="8" fillId="0" borderId="50" xfId="2" applyNumberFormat="1" applyFont="1" applyFill="1" applyBorder="1" applyAlignment="1">
      <alignment horizontal="right" vertical="center"/>
    </xf>
    <xf numFmtId="0" fontId="7" fillId="0" borderId="44" xfId="2" applyFont="1" applyFill="1" applyBorder="1" applyAlignment="1">
      <alignment horizontal="center" vertical="center"/>
    </xf>
    <xf numFmtId="164" fontId="7" fillId="0" borderId="2" xfId="2" applyNumberFormat="1" applyFont="1" applyFill="1" applyBorder="1" applyAlignment="1">
      <alignment horizontal="center" vertical="center"/>
    </xf>
    <xf numFmtId="164" fontId="7" fillId="0" borderId="55" xfId="2" applyNumberFormat="1" applyFont="1" applyFill="1" applyBorder="1" applyAlignment="1">
      <alignment horizontal="center" vertical="center"/>
    </xf>
    <xf numFmtId="0" fontId="16" fillId="0" borderId="1" xfId="2" applyFont="1" applyFill="1" applyBorder="1" applyAlignment="1">
      <alignment horizontal="left" vertical="top"/>
    </xf>
    <xf numFmtId="0" fontId="7" fillId="0" borderId="63" xfId="2" applyFont="1" applyFill="1" applyBorder="1" applyAlignment="1">
      <alignment horizontal="center" vertical="center"/>
    </xf>
    <xf numFmtId="0" fontId="7" fillId="0" borderId="0" xfId="2" applyFont="1" applyFill="1" applyBorder="1" applyAlignment="1">
      <alignment horizontal="center" vertical="center"/>
    </xf>
    <xf numFmtId="0" fontId="7" fillId="0" borderId="62" xfId="2" applyFont="1" applyFill="1" applyBorder="1" applyAlignment="1">
      <alignment horizontal="center" vertical="center"/>
    </xf>
    <xf numFmtId="2" fontId="7" fillId="0" borderId="58" xfId="2" applyNumberFormat="1" applyFont="1" applyFill="1" applyBorder="1" applyAlignment="1">
      <alignment horizontal="right" vertical="top"/>
    </xf>
    <xf numFmtId="2" fontId="7" fillId="0" borderId="37" xfId="2" applyNumberFormat="1" applyFont="1" applyFill="1" applyBorder="1" applyAlignment="1">
      <alignment horizontal="right" vertical="top"/>
    </xf>
    <xf numFmtId="164" fontId="8" fillId="0" borderId="19" xfId="2" applyNumberFormat="1" applyFont="1" applyFill="1" applyBorder="1" applyAlignment="1">
      <alignment horizontal="right" vertical="center"/>
    </xf>
    <xf numFmtId="164" fontId="8" fillId="0" borderId="11" xfId="2" applyNumberFormat="1" applyFont="1" applyFill="1" applyBorder="1" applyAlignment="1">
      <alignment horizontal="right" vertical="center"/>
    </xf>
    <xf numFmtId="0" fontId="7" fillId="0" borderId="26" xfId="2" applyFont="1" applyFill="1" applyBorder="1" applyAlignment="1">
      <alignment horizontal="center" vertical="center"/>
    </xf>
    <xf numFmtId="2" fontId="7" fillId="0" borderId="19" xfId="2" applyNumberFormat="1" applyFont="1" applyFill="1" applyBorder="1" applyAlignment="1">
      <alignment horizontal="right" vertical="top"/>
    </xf>
    <xf numFmtId="2" fontId="7" fillId="0" borderId="11" xfId="2" applyNumberFormat="1" applyFont="1" applyFill="1" applyBorder="1" applyAlignment="1">
      <alignment horizontal="right" vertical="top"/>
    </xf>
    <xf numFmtId="0" fontId="7" fillId="0" borderId="15" xfId="2" applyFont="1" applyFill="1" applyBorder="1" applyAlignment="1">
      <alignment horizontal="center" vertical="center"/>
    </xf>
    <xf numFmtId="0" fontId="7" fillId="0" borderId="56" xfId="2" applyFont="1" applyFill="1" applyBorder="1" applyAlignment="1">
      <alignment horizontal="center" vertical="center"/>
    </xf>
    <xf numFmtId="0" fontId="7" fillId="0" borderId="77" xfId="2" applyFont="1" applyFill="1" applyBorder="1" applyAlignment="1">
      <alignment horizontal="center" vertical="center"/>
    </xf>
    <xf numFmtId="164" fontId="8" fillId="0" borderId="47" xfId="2" applyNumberFormat="1" applyFont="1" applyFill="1" applyBorder="1" applyAlignment="1">
      <alignment horizontal="right" vertical="center"/>
    </xf>
    <xf numFmtId="164" fontId="8" fillId="0" borderId="54" xfId="2" applyNumberFormat="1" applyFont="1" applyFill="1" applyBorder="1" applyAlignment="1">
      <alignment horizontal="right" vertical="center"/>
    </xf>
    <xf numFmtId="0" fontId="7" fillId="0" borderId="60" xfId="2" applyFont="1" applyFill="1" applyBorder="1" applyAlignment="1">
      <alignment horizontal="center" vertical="center"/>
    </xf>
    <xf numFmtId="164" fontId="7" fillId="0" borderId="39" xfId="2" applyNumberFormat="1" applyFont="1" applyFill="1" applyBorder="1" applyAlignment="1">
      <alignment horizontal="center" vertical="center"/>
    </xf>
    <xf numFmtId="164" fontId="7" fillId="0" borderId="66" xfId="2" applyNumberFormat="1" applyFont="1" applyFill="1" applyBorder="1" applyAlignment="1">
      <alignment horizontal="center" vertical="center"/>
    </xf>
    <xf numFmtId="0" fontId="16" fillId="0" borderId="46" xfId="2" applyFont="1" applyFill="1" applyBorder="1" applyAlignment="1">
      <alignment horizontal="left" vertical="top"/>
    </xf>
    <xf numFmtId="2" fontId="11" fillId="12" borderId="40" xfId="2" applyNumberFormat="1" applyFont="1" applyFill="1" applyBorder="1" applyAlignment="1">
      <alignment horizontal="right" vertical="center"/>
    </xf>
    <xf numFmtId="2" fontId="11" fillId="12" borderId="6" xfId="2" applyNumberFormat="1" applyFont="1" applyFill="1" applyBorder="1" applyAlignment="1">
      <alignment horizontal="right" vertical="center"/>
    </xf>
    <xf numFmtId="2" fontId="8" fillId="0" borderId="58" xfId="2" applyNumberFormat="1" applyFont="1" applyFill="1" applyBorder="1" applyAlignment="1">
      <alignment horizontal="right" vertical="center"/>
    </xf>
    <xf numFmtId="2" fontId="8" fillId="0" borderId="46" xfId="2" applyNumberFormat="1" applyFont="1" applyFill="1" applyBorder="1" applyAlignment="1">
      <alignment horizontal="right" vertical="center"/>
    </xf>
    <xf numFmtId="2" fontId="8" fillId="0" borderId="37" xfId="2" applyNumberFormat="1" applyFont="1" applyFill="1" applyBorder="1" applyAlignment="1">
      <alignment horizontal="right" vertical="center"/>
    </xf>
    <xf numFmtId="164" fontId="8" fillId="0" borderId="0" xfId="2" applyNumberFormat="1" applyFont="1" applyBorder="1" applyAlignment="1">
      <alignment horizontal="center" vertical="top"/>
    </xf>
    <xf numFmtId="0" fontId="8" fillId="0" borderId="56" xfId="2" applyFont="1" applyBorder="1" applyAlignment="1">
      <alignment vertical="top"/>
    </xf>
    <xf numFmtId="0" fontId="34" fillId="0" borderId="63" xfId="2" applyFont="1" applyBorder="1" applyAlignment="1">
      <alignment vertical="top"/>
    </xf>
    <xf numFmtId="2" fontId="11" fillId="12" borderId="4" xfId="2" applyNumberFormat="1" applyFont="1" applyFill="1" applyBorder="1" applyAlignment="1">
      <alignment horizontal="right" vertical="center"/>
    </xf>
    <xf numFmtId="2" fontId="11" fillId="12" borderId="42" xfId="2" applyNumberFormat="1" applyFont="1" applyFill="1" applyBorder="1" applyAlignment="1">
      <alignment horizontal="right" vertical="center"/>
    </xf>
    <xf numFmtId="0" fontId="34" fillId="0" borderId="56" xfId="2" applyFont="1" applyBorder="1" applyAlignment="1">
      <alignment vertical="top"/>
    </xf>
    <xf numFmtId="0" fontId="8" fillId="0" borderId="80" xfId="2" applyFont="1" applyBorder="1" applyAlignment="1">
      <alignment vertical="top"/>
    </xf>
    <xf numFmtId="2" fontId="11" fillId="12" borderId="5" xfId="2" applyNumberFormat="1" applyFont="1" applyFill="1" applyBorder="1" applyAlignment="1">
      <alignment horizontal="right" vertical="center"/>
    </xf>
    <xf numFmtId="2" fontId="11" fillId="12" borderId="0" xfId="2" applyNumberFormat="1" applyFont="1" applyFill="1" applyBorder="1" applyAlignment="1">
      <alignment horizontal="right" vertical="center"/>
    </xf>
    <xf numFmtId="0" fontId="8" fillId="0" borderId="23" xfId="2" applyFont="1" applyBorder="1" applyAlignment="1">
      <alignment vertical="top"/>
    </xf>
    <xf numFmtId="2" fontId="8" fillId="0" borderId="70" xfId="2" applyNumberFormat="1" applyFont="1" applyFill="1" applyBorder="1" applyAlignment="1">
      <alignment horizontal="right" vertical="center"/>
    </xf>
    <xf numFmtId="0" fontId="8" fillId="0" borderId="78" xfId="2" applyFont="1" applyBorder="1" applyAlignment="1">
      <alignment vertical="top"/>
    </xf>
    <xf numFmtId="2" fontId="8" fillId="0" borderId="21" xfId="2" applyNumberFormat="1" applyFont="1" applyFill="1" applyBorder="1" applyAlignment="1">
      <alignment horizontal="right" vertical="center"/>
    </xf>
    <xf numFmtId="2" fontId="8" fillId="0" borderId="11" xfId="2" applyNumberFormat="1" applyFont="1" applyFill="1" applyBorder="1" applyAlignment="1">
      <alignment horizontal="right" vertical="center"/>
    </xf>
    <xf numFmtId="2" fontId="8" fillId="0" borderId="18" xfId="2" applyNumberFormat="1" applyFont="1" applyFill="1" applyBorder="1" applyAlignment="1">
      <alignment horizontal="right" vertical="center"/>
    </xf>
    <xf numFmtId="2" fontId="7" fillId="0" borderId="18" xfId="2" applyNumberFormat="1" applyFont="1" applyFill="1" applyBorder="1" applyAlignment="1">
      <alignment horizontal="right" vertical="top"/>
    </xf>
    <xf numFmtId="164" fontId="8" fillId="0" borderId="51" xfId="2" applyNumberFormat="1" applyFont="1" applyFill="1" applyBorder="1" applyAlignment="1">
      <alignment horizontal="right" vertical="center"/>
    </xf>
    <xf numFmtId="0" fontId="8" fillId="0" borderId="7" xfId="2" applyFont="1" applyBorder="1" applyAlignment="1">
      <alignment vertical="top"/>
    </xf>
    <xf numFmtId="49" fontId="8" fillId="0" borderId="6" xfId="2" applyNumberFormat="1" applyFont="1" applyFill="1" applyBorder="1" applyAlignment="1">
      <alignment horizontal="center" vertical="top"/>
    </xf>
    <xf numFmtId="164" fontId="8" fillId="0" borderId="14" xfId="2" applyNumberFormat="1" applyFont="1" applyFill="1" applyBorder="1" applyAlignment="1">
      <alignment horizontal="right" vertical="center"/>
    </xf>
    <xf numFmtId="164" fontId="8" fillId="0" borderId="38" xfId="2" applyNumberFormat="1" applyFont="1" applyFill="1" applyBorder="1" applyAlignment="1">
      <alignment horizontal="right" vertical="center"/>
    </xf>
    <xf numFmtId="49" fontId="8" fillId="0" borderId="5" xfId="2" applyNumberFormat="1" applyFont="1" applyFill="1" applyBorder="1" applyAlignment="1">
      <alignment horizontal="center" vertical="top"/>
    </xf>
    <xf numFmtId="2" fontId="7" fillId="0" borderId="14" xfId="2" applyNumberFormat="1" applyFont="1" applyFill="1" applyBorder="1" applyAlignment="1">
      <alignment horizontal="right" vertical="top"/>
    </xf>
    <xf numFmtId="164" fontId="8" fillId="0" borderId="27" xfId="2" applyNumberFormat="1" applyFont="1" applyFill="1" applyBorder="1" applyAlignment="1">
      <alignment horizontal="right" vertical="center"/>
    </xf>
    <xf numFmtId="49" fontId="8" fillId="0" borderId="30" xfId="2" applyNumberFormat="1" applyFont="1" applyFill="1" applyBorder="1" applyAlignment="1">
      <alignment horizontal="center" vertical="top"/>
    </xf>
    <xf numFmtId="2" fontId="11" fillId="12" borderId="55" xfId="2" applyNumberFormat="1" applyFont="1" applyFill="1" applyBorder="1" applyAlignment="1">
      <alignment horizontal="right" vertical="center"/>
    </xf>
    <xf numFmtId="2" fontId="8" fillId="0" borderId="14" xfId="2" applyNumberFormat="1" applyFont="1" applyFill="1" applyBorder="1" applyAlignment="1">
      <alignment horizontal="right" vertical="top"/>
    </xf>
    <xf numFmtId="164" fontId="8" fillId="0" borderId="59" xfId="2" applyNumberFormat="1" applyFont="1" applyFill="1" applyBorder="1" applyAlignment="1">
      <alignment horizontal="right" vertical="center"/>
    </xf>
    <xf numFmtId="2" fontId="11" fillId="12" borderId="33" xfId="2" applyNumberFormat="1" applyFont="1" applyFill="1" applyBorder="1" applyAlignment="1">
      <alignment horizontal="right" vertical="center"/>
    </xf>
    <xf numFmtId="2" fontId="11" fillId="12" borderId="7" xfId="2" applyNumberFormat="1" applyFont="1" applyFill="1" applyBorder="1" applyAlignment="1">
      <alignment horizontal="right" vertical="center"/>
    </xf>
    <xf numFmtId="164" fontId="8" fillId="0" borderId="58" xfId="2" applyNumberFormat="1" applyFont="1" applyFill="1" applyBorder="1" applyAlignment="1">
      <alignment horizontal="right" vertical="center"/>
    </xf>
    <xf numFmtId="164" fontId="8" fillId="0" borderId="37" xfId="2" applyNumberFormat="1" applyFont="1" applyFill="1" applyBorder="1" applyAlignment="1">
      <alignment horizontal="right" vertical="center"/>
    </xf>
    <xf numFmtId="164" fontId="11" fillId="0" borderId="14" xfId="2" applyNumberFormat="1" applyFont="1" applyFill="1" applyBorder="1" applyAlignment="1">
      <alignment horizontal="right" vertical="center"/>
    </xf>
    <xf numFmtId="164" fontId="11" fillId="0" borderId="38" xfId="2" applyNumberFormat="1" applyFont="1" applyFill="1" applyBorder="1" applyAlignment="1">
      <alignment horizontal="right" vertical="center"/>
    </xf>
    <xf numFmtId="164" fontId="11" fillId="0" borderId="15" xfId="2" applyNumberFormat="1" applyFont="1" applyFill="1" applyBorder="1" applyAlignment="1">
      <alignment horizontal="right" vertical="center"/>
    </xf>
    <xf numFmtId="164" fontId="11" fillId="0" borderId="19" xfId="2" applyNumberFormat="1" applyFont="1" applyFill="1" applyBorder="1" applyAlignment="1">
      <alignment horizontal="right" vertical="center"/>
    </xf>
    <xf numFmtId="164" fontId="11" fillId="0" borderId="27" xfId="2" applyNumberFormat="1" applyFont="1" applyFill="1" applyBorder="1" applyAlignment="1">
      <alignment horizontal="right" vertical="center"/>
    </xf>
    <xf numFmtId="2" fontId="11" fillId="12" borderId="41" xfId="2" applyNumberFormat="1" applyFont="1" applyFill="1" applyBorder="1" applyAlignment="1">
      <alignment horizontal="right" vertical="center"/>
    </xf>
    <xf numFmtId="2" fontId="11" fillId="12" borderId="79" xfId="2" applyNumberFormat="1" applyFont="1" applyFill="1" applyBorder="1" applyAlignment="1">
      <alignment horizontal="right" vertical="center"/>
    </xf>
    <xf numFmtId="49" fontId="8" fillId="13" borderId="5" xfId="2" applyNumberFormat="1" applyFont="1" applyFill="1" applyBorder="1" applyAlignment="1">
      <alignment horizontal="center" vertical="top"/>
    </xf>
    <xf numFmtId="2" fontId="16" fillId="0" borderId="37" xfId="2" applyNumberFormat="1" applyFont="1" applyFill="1" applyBorder="1" applyAlignment="1">
      <alignment horizontal="right" vertical="top"/>
    </xf>
    <xf numFmtId="0" fontId="8" fillId="0" borderId="17" xfId="2" applyFont="1" applyBorder="1" applyAlignment="1">
      <alignment vertical="top"/>
    </xf>
    <xf numFmtId="2" fontId="11" fillId="12" borderId="28" xfId="2" applyNumberFormat="1" applyFont="1" applyFill="1" applyBorder="1" applyAlignment="1">
      <alignment horizontal="right" vertical="center"/>
    </xf>
    <xf numFmtId="2" fontId="11" fillId="12" borderId="29" xfId="2" applyNumberFormat="1" applyFont="1" applyFill="1" applyBorder="1" applyAlignment="1">
      <alignment horizontal="right" vertical="center"/>
    </xf>
    <xf numFmtId="2" fontId="8" fillId="0" borderId="4" xfId="2" applyNumberFormat="1" applyFont="1" applyFill="1" applyBorder="1" applyAlignment="1">
      <alignment horizontal="right" vertical="center"/>
    </xf>
    <xf numFmtId="2" fontId="8" fillId="0" borderId="42"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2" fontId="8" fillId="0" borderId="19" xfId="2" applyNumberFormat="1" applyFont="1" applyFill="1" applyBorder="1" applyAlignment="1">
      <alignment horizontal="right" vertical="center"/>
    </xf>
    <xf numFmtId="2" fontId="8" fillId="0" borderId="20" xfId="2" applyNumberFormat="1" applyFont="1" applyFill="1" applyBorder="1" applyAlignment="1">
      <alignment horizontal="right" vertical="center"/>
    </xf>
    <xf numFmtId="0" fontId="39" fillId="0" borderId="67" xfId="2" applyFont="1" applyFill="1" applyBorder="1" applyAlignment="1">
      <alignment horizontal="center" vertical="center"/>
    </xf>
    <xf numFmtId="0" fontId="8" fillId="0" borderId="67" xfId="2" applyFont="1" applyFill="1" applyBorder="1" applyAlignment="1">
      <alignment horizontal="center" vertical="center"/>
    </xf>
    <xf numFmtId="49" fontId="8" fillId="12" borderId="40" xfId="2" applyNumberFormat="1" applyFont="1" applyFill="1" applyBorder="1" applyAlignment="1">
      <alignment horizontal="center" vertical="top"/>
    </xf>
    <xf numFmtId="0" fontId="7" fillId="0" borderId="67" xfId="2" applyFont="1" applyFill="1" applyBorder="1" applyAlignment="1">
      <alignment horizontal="center" vertical="center"/>
    </xf>
    <xf numFmtId="0" fontId="7" fillId="0" borderId="10" xfId="2" applyFont="1" applyFill="1" applyBorder="1" applyAlignment="1">
      <alignment horizontal="center" vertical="center"/>
    </xf>
    <xf numFmtId="0" fontId="7" fillId="0" borderId="11" xfId="2" applyFont="1" applyFill="1" applyBorder="1" applyAlignment="1">
      <alignment horizontal="left" vertical="top"/>
    </xf>
    <xf numFmtId="49" fontId="11" fillId="0" borderId="42" xfId="2" applyNumberFormat="1" applyFont="1" applyBorder="1" applyAlignment="1">
      <alignment horizontal="center" vertical="top"/>
    </xf>
    <xf numFmtId="0" fontId="6" fillId="0" borderId="22" xfId="2" applyFont="1" applyFill="1" applyBorder="1" applyAlignment="1">
      <alignment horizontal="left" vertical="top" wrapText="1"/>
    </xf>
    <xf numFmtId="0" fontId="8" fillId="0" borderId="68" xfId="2" applyFont="1" applyFill="1" applyBorder="1" applyAlignment="1">
      <alignment vertical="top"/>
    </xf>
    <xf numFmtId="164" fontId="8" fillId="0" borderId="26" xfId="2" applyNumberFormat="1" applyFont="1" applyFill="1" applyBorder="1" applyAlignment="1">
      <alignment horizontal="left" vertical="top"/>
    </xf>
    <xf numFmtId="0" fontId="39" fillId="0" borderId="15" xfId="2" applyFont="1" applyFill="1" applyBorder="1" applyAlignment="1">
      <alignment horizontal="center" vertical="center"/>
    </xf>
    <xf numFmtId="49" fontId="8" fillId="0" borderId="33" xfId="2" applyNumberFormat="1" applyFont="1" applyBorder="1" applyAlignment="1">
      <alignment horizontal="center" vertical="top"/>
    </xf>
    <xf numFmtId="49" fontId="8" fillId="13" borderId="33" xfId="2" applyNumberFormat="1" applyFont="1" applyFill="1" applyBorder="1" applyAlignment="1">
      <alignment vertical="top"/>
    </xf>
    <xf numFmtId="49" fontId="34" fillId="0" borderId="42" xfId="2" applyNumberFormat="1" applyFont="1" applyBorder="1" applyAlignment="1">
      <alignment horizontal="center" vertical="top"/>
    </xf>
    <xf numFmtId="49" fontId="8" fillId="0" borderId="42" xfId="2" applyNumberFormat="1" applyFont="1" applyFill="1" applyBorder="1" applyAlignment="1">
      <alignment horizontal="center" vertical="top" wrapText="1"/>
    </xf>
    <xf numFmtId="164" fontId="8" fillId="0" borderId="62" xfId="2" applyNumberFormat="1" applyFont="1" applyFill="1" applyBorder="1" applyAlignment="1">
      <alignment horizontal="right" vertical="center"/>
    </xf>
    <xf numFmtId="164" fontId="8" fillId="0" borderId="33" xfId="2" applyNumberFormat="1" applyFont="1" applyFill="1" applyBorder="1" applyAlignment="1">
      <alignment horizontal="right" vertical="center"/>
    </xf>
    <xf numFmtId="164" fontId="8" fillId="0" borderId="6" xfId="2" applyNumberFormat="1" applyFont="1" applyFill="1" applyBorder="1" applyAlignment="1">
      <alignment horizontal="right" vertical="center"/>
    </xf>
    <xf numFmtId="49" fontId="8" fillId="0" borderId="42" xfId="2" applyNumberFormat="1" applyFont="1" applyBorder="1" applyAlignment="1">
      <alignment horizontal="center" vertical="top" wrapText="1"/>
    </xf>
    <xf numFmtId="0" fontId="10" fillId="12" borderId="4" xfId="2" applyFont="1" applyFill="1" applyBorder="1" applyAlignment="1">
      <alignment horizontal="center" vertical="center" textRotation="90" wrapText="1"/>
    </xf>
    <xf numFmtId="49" fontId="8" fillId="13" borderId="5" xfId="2" applyNumberFormat="1" applyFont="1" applyFill="1" applyBorder="1" applyAlignment="1">
      <alignment vertical="top"/>
    </xf>
    <xf numFmtId="164" fontId="8" fillId="0" borderId="13" xfId="2" applyNumberFormat="1" applyFont="1" applyFill="1" applyBorder="1" applyAlignment="1">
      <alignment horizontal="right" vertical="center"/>
    </xf>
    <xf numFmtId="164" fontId="8" fillId="0" borderId="64" xfId="2" applyNumberFormat="1" applyFont="1" applyFill="1" applyBorder="1" applyAlignment="1">
      <alignment horizontal="right" vertical="center"/>
    </xf>
    <xf numFmtId="164" fontId="8" fillId="0" borderId="22" xfId="2" applyNumberFormat="1" applyFont="1" applyFill="1" applyBorder="1" applyAlignment="1">
      <alignment horizontal="right" vertical="center"/>
    </xf>
    <xf numFmtId="0" fontId="8" fillId="0" borderId="54" xfId="2" applyFont="1" applyBorder="1" applyAlignment="1">
      <alignment vertical="top"/>
    </xf>
    <xf numFmtId="164" fontId="8" fillId="0" borderId="53" xfId="2" applyNumberFormat="1" applyFont="1" applyFill="1" applyBorder="1" applyAlignment="1">
      <alignment horizontal="right" vertical="center"/>
    </xf>
    <xf numFmtId="49" fontId="8" fillId="0" borderId="35" xfId="2" applyNumberFormat="1" applyFont="1" applyBorder="1" applyAlignment="1">
      <alignment horizontal="center" vertical="top" wrapText="1"/>
    </xf>
    <xf numFmtId="49" fontId="8" fillId="13" borderId="30" xfId="2" applyNumberFormat="1" applyFont="1" applyFill="1" applyBorder="1" applyAlignment="1">
      <alignment vertical="top"/>
    </xf>
    <xf numFmtId="164" fontId="11" fillId="12" borderId="1" xfId="2" applyNumberFormat="1" applyFont="1" applyFill="1" applyBorder="1" applyAlignment="1">
      <alignment horizontal="right" vertical="center"/>
    </xf>
    <xf numFmtId="164" fontId="11" fillId="12" borderId="31" xfId="2" applyNumberFormat="1" applyFont="1" applyFill="1" applyBorder="1" applyAlignment="1">
      <alignment horizontal="right" vertical="center"/>
    </xf>
    <xf numFmtId="164" fontId="11" fillId="12" borderId="2" xfId="2" applyNumberFormat="1" applyFont="1" applyFill="1" applyBorder="1" applyAlignment="1">
      <alignment horizontal="right" vertical="center"/>
    </xf>
    <xf numFmtId="164" fontId="8" fillId="0" borderId="4" xfId="2" applyNumberFormat="1" applyFont="1" applyFill="1" applyBorder="1" applyAlignment="1">
      <alignment horizontal="right" vertical="center"/>
    </xf>
    <xf numFmtId="164" fontId="8" fillId="17" borderId="42" xfId="2" applyNumberFormat="1" applyFont="1" applyFill="1" applyBorder="1" applyAlignment="1">
      <alignment horizontal="right" vertical="center"/>
    </xf>
    <xf numFmtId="164" fontId="8" fillId="17" borderId="21" xfId="2" applyNumberFormat="1" applyFont="1" applyFill="1" applyBorder="1" applyAlignment="1">
      <alignment horizontal="right" vertical="center"/>
    </xf>
    <xf numFmtId="164" fontId="8" fillId="17" borderId="52" xfId="2" applyNumberFormat="1" applyFont="1" applyFill="1" applyBorder="1" applyAlignment="1">
      <alignment horizontal="right" vertical="center"/>
    </xf>
    <xf numFmtId="0" fontId="8" fillId="0" borderId="26" xfId="2" applyFont="1" applyFill="1" applyBorder="1" applyAlignment="1">
      <alignment horizontal="center" vertical="center"/>
    </xf>
    <xf numFmtId="0" fontId="8" fillId="0" borderId="25" xfId="2" applyFont="1" applyFill="1" applyBorder="1" applyAlignment="1">
      <alignment horizontal="center" vertical="center"/>
    </xf>
    <xf numFmtId="0" fontId="7" fillId="0" borderId="22" xfId="2" applyFont="1" applyFill="1" applyBorder="1" applyAlignment="1">
      <alignment vertical="top" wrapText="1"/>
    </xf>
    <xf numFmtId="0" fontId="7" fillId="0" borderId="0" xfId="2" applyFont="1" applyFill="1" applyBorder="1" applyAlignment="1">
      <alignment horizontal="left" vertical="top" wrapText="1"/>
    </xf>
    <xf numFmtId="0" fontId="7" fillId="0" borderId="36" xfId="2" applyFont="1" applyFill="1" applyBorder="1" applyAlignment="1">
      <alignment horizontal="center" vertical="center"/>
    </xf>
    <xf numFmtId="0" fontId="7" fillId="0" borderId="50" xfId="2" applyFont="1" applyFill="1" applyBorder="1" applyAlignment="1">
      <alignment horizontal="left" vertical="top" wrapText="1"/>
    </xf>
    <xf numFmtId="49" fontId="11" fillId="12" borderId="29" xfId="2" applyNumberFormat="1" applyFont="1" applyFill="1" applyBorder="1" applyAlignment="1">
      <alignment horizontal="center" vertical="top"/>
    </xf>
    <xf numFmtId="164" fontId="11" fillId="12" borderId="28" xfId="2" applyNumberFormat="1" applyFont="1" applyFill="1" applyBorder="1" applyAlignment="1">
      <alignment horizontal="right" vertical="center"/>
    </xf>
    <xf numFmtId="164" fontId="11" fillId="12" borderId="35" xfId="2" applyNumberFormat="1" applyFont="1" applyFill="1" applyBorder="1" applyAlignment="1">
      <alignment horizontal="right" vertical="center"/>
    </xf>
    <xf numFmtId="164" fontId="11" fillId="12" borderId="29" xfId="2" applyNumberFormat="1" applyFont="1" applyFill="1" applyBorder="1" applyAlignment="1">
      <alignment horizontal="right" vertical="center"/>
    </xf>
    <xf numFmtId="164" fontId="8" fillId="0" borderId="42" xfId="2" applyNumberFormat="1" applyFont="1" applyFill="1" applyBorder="1" applyAlignment="1">
      <alignment horizontal="right" vertical="center"/>
    </xf>
    <xf numFmtId="0" fontId="8" fillId="0" borderId="16" xfId="2" applyFont="1" applyBorder="1" applyAlignment="1">
      <alignment vertical="top"/>
    </xf>
    <xf numFmtId="49" fontId="8" fillId="0" borderId="0" xfId="2" applyNumberFormat="1" applyFont="1" applyFill="1" applyBorder="1" applyAlignment="1">
      <alignment horizontal="center" vertical="top"/>
    </xf>
    <xf numFmtId="2" fontId="8" fillId="0" borderId="14" xfId="2" applyNumberFormat="1" applyFont="1" applyFill="1" applyBorder="1" applyAlignment="1">
      <alignment horizontal="right" vertical="center"/>
    </xf>
    <xf numFmtId="2" fontId="8" fillId="0" borderId="38" xfId="2" applyNumberFormat="1" applyFont="1" applyFill="1" applyBorder="1" applyAlignment="1">
      <alignment horizontal="right" vertical="center"/>
    </xf>
    <xf numFmtId="2" fontId="8" fillId="0" borderId="15" xfId="2" applyNumberFormat="1" applyFont="1" applyFill="1" applyBorder="1" applyAlignment="1">
      <alignment horizontal="right" vertical="center"/>
    </xf>
    <xf numFmtId="49" fontId="8" fillId="0" borderId="40" xfId="2" applyNumberFormat="1" applyFont="1" applyBorder="1" applyAlignment="1">
      <alignment horizontal="center" vertical="top"/>
    </xf>
    <xf numFmtId="49" fontId="8" fillId="0" borderId="4" xfId="2" applyNumberFormat="1" applyFont="1" applyBorder="1" applyAlignment="1">
      <alignment horizontal="center" vertical="top"/>
    </xf>
    <xf numFmtId="2" fontId="8" fillId="0" borderId="76" xfId="2" applyNumberFormat="1" applyFont="1" applyFill="1" applyBorder="1" applyAlignment="1">
      <alignment horizontal="right" vertical="top"/>
    </xf>
    <xf numFmtId="2" fontId="8" fillId="0" borderId="38" xfId="2" applyNumberFormat="1" applyFont="1" applyFill="1" applyBorder="1" applyAlignment="1">
      <alignment horizontal="right" vertical="top"/>
    </xf>
    <xf numFmtId="49" fontId="8" fillId="0" borderId="28" xfId="2" applyNumberFormat="1" applyFont="1" applyBorder="1" applyAlignment="1">
      <alignment horizontal="center" vertical="top"/>
    </xf>
    <xf numFmtId="0" fontId="8" fillId="0" borderId="43" xfId="2" applyFont="1" applyBorder="1" applyAlignment="1">
      <alignment vertical="top"/>
    </xf>
    <xf numFmtId="49" fontId="8" fillId="0" borderId="39" xfId="2" applyNumberFormat="1" applyFont="1" applyFill="1" applyBorder="1" applyAlignment="1">
      <alignment horizontal="center" vertical="top"/>
    </xf>
    <xf numFmtId="49" fontId="8" fillId="0" borderId="0" xfId="2" applyNumberFormat="1" applyFont="1" applyBorder="1" applyAlignment="1">
      <alignment horizontal="center" vertical="center"/>
    </xf>
    <xf numFmtId="0" fontId="7" fillId="0" borderId="42" xfId="2" applyFont="1" applyFill="1" applyBorder="1" applyAlignment="1">
      <alignment horizontal="left" vertical="top" wrapText="1"/>
    </xf>
    <xf numFmtId="164" fontId="8" fillId="0" borderId="26" xfId="2" applyNumberFormat="1" applyFont="1" applyBorder="1" applyAlignment="1">
      <alignment horizontal="left" vertical="top" wrapText="1"/>
    </xf>
    <xf numFmtId="164" fontId="8" fillId="0" borderId="25" xfId="2" applyNumberFormat="1" applyFont="1" applyBorder="1" applyAlignment="1">
      <alignment horizontal="left" vertical="top" wrapText="1"/>
    </xf>
    <xf numFmtId="0" fontId="16" fillId="0" borderId="65" xfId="2" applyNumberFormat="1" applyFont="1" applyFill="1" applyBorder="1" applyAlignment="1">
      <alignment horizontal="center" vertical="top"/>
    </xf>
    <xf numFmtId="164" fontId="8" fillId="0" borderId="51" xfId="2" applyNumberFormat="1" applyFont="1" applyBorder="1" applyAlignment="1">
      <alignment horizontal="left" vertical="top" wrapText="1"/>
    </xf>
    <xf numFmtId="2" fontId="16" fillId="0" borderId="26" xfId="2" applyNumberFormat="1" applyFont="1" applyFill="1" applyBorder="1" applyAlignment="1">
      <alignment horizontal="right" vertical="top"/>
    </xf>
    <xf numFmtId="2" fontId="16" fillId="0" borderId="50" xfId="2" applyNumberFormat="1" applyFont="1" applyFill="1" applyBorder="1" applyAlignment="1">
      <alignment horizontal="right" vertical="top"/>
    </xf>
    <xf numFmtId="49" fontId="8" fillId="0" borderId="29" xfId="2" applyNumberFormat="1" applyFont="1" applyBorder="1" applyAlignment="1">
      <alignment horizontal="center" vertical="center"/>
    </xf>
    <xf numFmtId="164" fontId="8" fillId="0" borderId="28" xfId="2" applyNumberFormat="1" applyFont="1" applyFill="1" applyBorder="1" applyAlignment="1">
      <alignment horizontal="right" vertical="center"/>
    </xf>
    <xf numFmtId="164" fontId="8" fillId="0" borderId="31" xfId="2" applyNumberFormat="1" applyFont="1" applyFill="1" applyBorder="1" applyAlignment="1">
      <alignment horizontal="right" vertical="center"/>
    </xf>
    <xf numFmtId="164" fontId="8" fillId="0" borderId="35" xfId="2" applyNumberFormat="1" applyFont="1" applyFill="1" applyBorder="1" applyAlignment="1">
      <alignment horizontal="right" vertical="center"/>
    </xf>
    <xf numFmtId="0" fontId="8" fillId="0" borderId="38" xfId="2" applyFont="1" applyBorder="1" applyAlignment="1">
      <alignment horizontal="center" vertical="top"/>
    </xf>
    <xf numFmtId="49" fontId="8" fillId="0" borderId="0" xfId="2" applyNumberFormat="1" applyFont="1" applyBorder="1" applyAlignment="1">
      <alignment horizontal="center" vertical="top"/>
    </xf>
    <xf numFmtId="0" fontId="8" fillId="0" borderId="35" xfId="2" applyFont="1" applyFill="1" applyBorder="1" applyAlignment="1">
      <alignment horizontal="center" vertical="top"/>
    </xf>
    <xf numFmtId="0" fontId="8" fillId="0" borderId="37" xfId="2" applyFont="1" applyBorder="1" applyAlignment="1">
      <alignment vertical="top"/>
    </xf>
    <xf numFmtId="2" fontId="11" fillId="12" borderId="58" xfId="2" applyNumberFormat="1" applyFont="1" applyFill="1" applyBorder="1" applyAlignment="1">
      <alignment horizontal="right" vertical="center"/>
    </xf>
    <xf numFmtId="2" fontId="11" fillId="12" borderId="46" xfId="2" applyNumberFormat="1" applyFont="1" applyFill="1" applyBorder="1" applyAlignment="1">
      <alignment horizontal="right" vertical="center"/>
    </xf>
    <xf numFmtId="49" fontId="8" fillId="0" borderId="4" xfId="2" applyNumberFormat="1" applyFont="1" applyBorder="1" applyAlignment="1">
      <alignment vertical="top"/>
    </xf>
    <xf numFmtId="0" fontId="8" fillId="0" borderId="72" xfId="2" applyFont="1" applyFill="1" applyBorder="1" applyAlignment="1">
      <alignment vertical="top"/>
    </xf>
    <xf numFmtId="0" fontId="8" fillId="0" borderId="41" xfId="2" applyFont="1" applyFill="1" applyBorder="1" applyAlignment="1">
      <alignment vertical="top"/>
    </xf>
    <xf numFmtId="0" fontId="11" fillId="12" borderId="6" xfId="2" applyFont="1" applyFill="1" applyBorder="1" applyAlignment="1">
      <alignment horizontal="right"/>
    </xf>
    <xf numFmtId="49" fontId="11" fillId="13" borderId="33" xfId="2" applyNumberFormat="1" applyFont="1" applyFill="1" applyBorder="1" applyAlignment="1">
      <alignment vertical="top" textRotation="90"/>
    </xf>
    <xf numFmtId="0" fontId="8" fillId="0" borderId="60" xfId="2" applyFont="1" applyBorder="1" applyAlignment="1">
      <alignment horizontal="center" vertical="top"/>
    </xf>
    <xf numFmtId="0" fontId="8" fillId="0" borderId="39" xfId="2" applyFont="1" applyBorder="1" applyAlignment="1">
      <alignment horizontal="center" vertical="top"/>
    </xf>
    <xf numFmtId="0" fontId="8" fillId="0" borderId="70" xfId="2" applyFont="1" applyBorder="1" applyAlignment="1">
      <alignment horizontal="center" vertical="top"/>
    </xf>
    <xf numFmtId="0" fontId="8" fillId="0" borderId="37" xfId="2" applyFont="1" applyBorder="1" applyAlignment="1">
      <alignment horizontal="center" vertical="top"/>
    </xf>
    <xf numFmtId="2" fontId="16" fillId="0" borderId="66" xfId="2" applyNumberFormat="1" applyFont="1" applyFill="1" applyBorder="1" applyAlignment="1">
      <alignment horizontal="right" vertical="top"/>
    </xf>
    <xf numFmtId="0" fontId="8" fillId="0" borderId="49" xfId="2" applyFont="1" applyFill="1" applyBorder="1" applyAlignment="1">
      <alignment horizontal="center" vertical="center"/>
    </xf>
    <xf numFmtId="0" fontId="8" fillId="0" borderId="20" xfId="2" applyFont="1" applyFill="1" applyBorder="1" applyAlignment="1">
      <alignment horizontal="center" vertical="center"/>
    </xf>
    <xf numFmtId="0" fontId="8" fillId="0" borderId="18" xfId="2" applyFont="1" applyFill="1" applyBorder="1" applyAlignment="1">
      <alignment horizontal="center" vertical="center"/>
    </xf>
    <xf numFmtId="2" fontId="16" fillId="0" borderId="13" xfId="2" applyNumberFormat="1" applyFont="1" applyFill="1" applyBorder="1" applyAlignment="1">
      <alignment horizontal="right" vertical="top"/>
    </xf>
    <xf numFmtId="0" fontId="8" fillId="0" borderId="22" xfId="2" applyFont="1" applyBorder="1" applyAlignment="1">
      <alignment horizontal="center" vertical="top"/>
    </xf>
    <xf numFmtId="0" fontId="8" fillId="0" borderId="51" xfId="2" applyFont="1" applyBorder="1" applyAlignment="1">
      <alignment vertical="top"/>
    </xf>
    <xf numFmtId="2" fontId="8" fillId="0" borderId="27" xfId="2" applyNumberFormat="1" applyFont="1" applyFill="1" applyBorder="1" applyAlignment="1">
      <alignment horizontal="right" vertical="center"/>
    </xf>
    <xf numFmtId="2" fontId="8" fillId="0" borderId="50" xfId="2" applyNumberFormat="1" applyFont="1" applyFill="1" applyBorder="1" applyAlignment="1">
      <alignment horizontal="right" vertical="center"/>
    </xf>
    <xf numFmtId="0" fontId="8" fillId="0" borderId="36" xfId="2" applyFont="1" applyBorder="1" applyAlignment="1">
      <alignment vertical="top"/>
    </xf>
    <xf numFmtId="2" fontId="8" fillId="0" borderId="52" xfId="2" applyNumberFormat="1" applyFont="1" applyFill="1" applyBorder="1" applyAlignment="1">
      <alignment horizontal="right" vertical="center"/>
    </xf>
    <xf numFmtId="0" fontId="11" fillId="12" borderId="33" xfId="2" applyFont="1" applyFill="1" applyBorder="1" applyAlignment="1">
      <alignment horizontal="right"/>
    </xf>
    <xf numFmtId="0" fontId="10" fillId="12" borderId="42" xfId="2" applyFont="1" applyFill="1" applyBorder="1" applyAlignment="1">
      <alignment vertical="center" textRotation="90" wrapText="1"/>
    </xf>
    <xf numFmtId="2" fontId="11" fillId="5" borderId="46" xfId="2" applyNumberFormat="1" applyFont="1" applyFill="1" applyBorder="1" applyAlignment="1">
      <alignment horizontal="right" vertical="top"/>
    </xf>
    <xf numFmtId="0" fontId="10" fillId="12" borderId="35" xfId="2" applyFont="1" applyFill="1" applyBorder="1" applyAlignment="1">
      <alignment vertical="center" textRotation="90" wrapText="1"/>
    </xf>
    <xf numFmtId="49" fontId="11" fillId="10" borderId="35" xfId="2" applyNumberFormat="1" applyFont="1" applyFill="1" applyBorder="1" applyAlignment="1">
      <alignment horizontal="center" vertical="top"/>
    </xf>
    <xf numFmtId="49" fontId="11" fillId="9" borderId="30" xfId="2" applyNumberFormat="1" applyFont="1" applyFill="1" applyBorder="1" applyAlignment="1">
      <alignment horizontal="center" vertical="top"/>
    </xf>
    <xf numFmtId="2" fontId="11" fillId="10" borderId="1" xfId="2" applyNumberFormat="1" applyFont="1" applyFill="1" applyBorder="1" applyAlignment="1">
      <alignment horizontal="right" vertical="top"/>
    </xf>
    <xf numFmtId="2" fontId="11" fillId="11" borderId="31" xfId="2" applyNumberFormat="1" applyFont="1" applyFill="1" applyBorder="1" applyAlignment="1">
      <alignment horizontal="right" vertical="top"/>
    </xf>
    <xf numFmtId="2" fontId="11" fillId="11" borderId="3" xfId="2" applyNumberFormat="1" applyFont="1" applyFill="1" applyBorder="1" applyAlignment="1">
      <alignment horizontal="right" vertical="top"/>
    </xf>
    <xf numFmtId="0" fontId="8" fillId="0" borderId="31" xfId="2" applyFont="1" applyBorder="1" applyAlignment="1">
      <alignment vertical="top" wrapText="1"/>
    </xf>
    <xf numFmtId="49" fontId="11" fillId="9" borderId="5" xfId="2" applyNumberFormat="1" applyFont="1" applyFill="1" applyBorder="1" applyAlignment="1">
      <alignment horizontal="center" vertical="top"/>
    </xf>
    <xf numFmtId="0" fontId="8" fillId="0" borderId="33" xfId="2" applyFont="1" applyBorder="1" applyAlignment="1">
      <alignment vertical="top" wrapText="1"/>
    </xf>
    <xf numFmtId="164" fontId="11" fillId="0" borderId="29" xfId="2" applyNumberFormat="1" applyFont="1" applyFill="1" applyBorder="1" applyAlignment="1">
      <alignment horizontal="right" vertical="center"/>
    </xf>
    <xf numFmtId="164" fontId="8" fillId="0" borderId="3" xfId="2" applyNumberFormat="1" applyFont="1" applyFill="1" applyBorder="1" applyAlignment="1">
      <alignment horizontal="right" vertical="center"/>
    </xf>
    <xf numFmtId="164" fontId="8" fillId="0" borderId="29" xfId="2" applyNumberFormat="1" applyFont="1" applyFill="1" applyBorder="1" applyAlignment="1">
      <alignment horizontal="right" vertical="center"/>
    </xf>
    <xf numFmtId="164" fontId="11" fillId="0" borderId="3" xfId="2" applyNumberFormat="1" applyFont="1" applyFill="1" applyBorder="1" applyAlignment="1">
      <alignment horizontal="right" vertical="center"/>
    </xf>
    <xf numFmtId="0" fontId="5" fillId="0" borderId="79" xfId="2" applyFont="1" applyBorder="1" applyAlignment="1">
      <alignment vertical="top" wrapText="1"/>
    </xf>
    <xf numFmtId="0" fontId="5" fillId="0" borderId="72" xfId="2" applyFont="1" applyBorder="1" applyAlignment="1">
      <alignment vertical="top" wrapText="1"/>
    </xf>
    <xf numFmtId="164" fontId="8" fillId="0" borderId="0" xfId="2" applyNumberFormat="1" applyFont="1" applyFill="1" applyBorder="1" applyAlignment="1">
      <alignment horizontal="right" vertical="center"/>
    </xf>
    <xf numFmtId="0" fontId="5" fillId="0" borderId="76" xfId="2" applyFont="1" applyBorder="1" applyAlignment="1">
      <alignment vertical="top" wrapText="1"/>
    </xf>
    <xf numFmtId="0" fontId="8" fillId="0" borderId="67" xfId="2" applyFont="1" applyBorder="1" applyAlignment="1">
      <alignment vertical="top" wrapText="1"/>
    </xf>
    <xf numFmtId="0" fontId="8" fillId="0" borderId="12" xfId="2" applyFont="1" applyFill="1" applyBorder="1" applyAlignment="1">
      <alignment horizontal="center" vertical="center"/>
    </xf>
    <xf numFmtId="0" fontId="8" fillId="0" borderId="65" xfId="2" applyFont="1" applyFill="1" applyBorder="1" applyAlignment="1">
      <alignment horizontal="center" vertical="center"/>
    </xf>
    <xf numFmtId="0" fontId="8" fillId="0" borderId="59" xfId="2" applyFont="1" applyFill="1" applyBorder="1" applyAlignment="1">
      <alignment horizontal="center" vertical="center"/>
    </xf>
    <xf numFmtId="0" fontId="8" fillId="0" borderId="51" xfId="2" applyFont="1" applyFill="1" applyBorder="1" applyAlignment="1">
      <alignment horizontal="center" vertical="center"/>
    </xf>
    <xf numFmtId="164" fontId="11" fillId="12" borderId="77" xfId="2" applyNumberFormat="1" applyFont="1" applyFill="1" applyBorder="1" applyAlignment="1">
      <alignment horizontal="right" vertical="center"/>
    </xf>
    <xf numFmtId="0" fontId="11" fillId="12" borderId="6" xfId="2" applyFont="1" applyFill="1" applyBorder="1" applyAlignment="1">
      <alignment horizontal="center" vertical="top"/>
    </xf>
    <xf numFmtId="164" fontId="8" fillId="17" borderId="35" xfId="2" applyNumberFormat="1" applyFont="1" applyFill="1" applyBorder="1" applyAlignment="1">
      <alignment horizontal="right" vertical="center"/>
    </xf>
    <xf numFmtId="0" fontId="8" fillId="0" borderId="11" xfId="2" applyFont="1" applyBorder="1" applyAlignment="1">
      <alignment horizontal="center" vertical="top"/>
    </xf>
    <xf numFmtId="49" fontId="8" fillId="0" borderId="28" xfId="2" applyNumberFormat="1" applyFont="1" applyFill="1" applyBorder="1" applyAlignment="1">
      <alignment horizontal="center" vertical="top"/>
    </xf>
    <xf numFmtId="0" fontId="8" fillId="0" borderId="33" xfId="2" applyFont="1" applyBorder="1" applyAlignment="1">
      <alignment vertical="top"/>
    </xf>
    <xf numFmtId="0" fontId="11" fillId="12" borderId="3" xfId="2" applyFont="1" applyFill="1" applyBorder="1" applyAlignment="1">
      <alignment horizontal="center" vertical="top"/>
    </xf>
    <xf numFmtId="0" fontId="8" fillId="0" borderId="6" xfId="2" applyFont="1" applyFill="1" applyBorder="1" applyAlignment="1">
      <alignment horizontal="center" vertical="top"/>
    </xf>
    <xf numFmtId="0" fontId="16" fillId="0" borderId="50" xfId="2" applyFont="1" applyFill="1" applyBorder="1" applyAlignment="1">
      <alignment horizontal="left" vertical="top" wrapText="1"/>
    </xf>
    <xf numFmtId="43" fontId="8" fillId="0" borderId="21" xfId="3" applyFont="1" applyFill="1" applyBorder="1" applyAlignment="1">
      <alignment horizontal="right" vertical="center"/>
    </xf>
    <xf numFmtId="0" fontId="8" fillId="0" borderId="11" xfId="2" applyFont="1" applyFill="1" applyBorder="1" applyAlignment="1">
      <alignment horizontal="center" vertical="top"/>
    </xf>
    <xf numFmtId="0" fontId="8" fillId="0" borderId="17" xfId="2" applyFont="1" applyFill="1" applyBorder="1" applyAlignment="1">
      <alignment horizontal="center" vertical="center"/>
    </xf>
    <xf numFmtId="0" fontId="22" fillId="0" borderId="52" xfId="2" applyFont="1" applyFill="1" applyBorder="1" applyAlignment="1">
      <alignment horizontal="left" vertical="top" wrapText="1"/>
    </xf>
    <xf numFmtId="0" fontId="8" fillId="0" borderId="16" xfId="2" applyFont="1" applyFill="1" applyBorder="1" applyAlignment="1">
      <alignment horizontal="center" vertical="top"/>
    </xf>
    <xf numFmtId="0" fontId="8" fillId="0" borderId="75" xfId="2" applyFont="1" applyFill="1" applyBorder="1" applyAlignment="1">
      <alignment horizontal="center" vertical="center"/>
    </xf>
    <xf numFmtId="0" fontId="16" fillId="0" borderId="52" xfId="2" applyFont="1" applyFill="1" applyBorder="1" applyAlignment="1">
      <alignment horizontal="left" vertical="top" wrapText="1"/>
    </xf>
    <xf numFmtId="164" fontId="8" fillId="0" borderId="7" xfId="2" applyNumberFormat="1" applyFont="1" applyFill="1" applyBorder="1" applyAlignment="1">
      <alignment horizontal="left" vertical="top"/>
    </xf>
    <xf numFmtId="164" fontId="8" fillId="0" borderId="41" xfId="2" applyNumberFormat="1" applyFont="1" applyFill="1" applyBorder="1" applyAlignment="1">
      <alignment horizontal="left" vertical="top"/>
    </xf>
    <xf numFmtId="2" fontId="11" fillId="0" borderId="79" xfId="2" applyNumberFormat="1" applyFont="1" applyFill="1" applyBorder="1" applyAlignment="1">
      <alignment horizontal="right" vertical="center"/>
    </xf>
    <xf numFmtId="2" fontId="11" fillId="0" borderId="33" xfId="2" applyNumberFormat="1" applyFont="1" applyFill="1" applyBorder="1" applyAlignment="1">
      <alignment horizontal="right" vertical="center"/>
    </xf>
    <xf numFmtId="0" fontId="11" fillId="0" borderId="6" xfId="2" applyFont="1" applyFill="1" applyBorder="1" applyAlignment="1">
      <alignment horizontal="center" vertical="top"/>
    </xf>
    <xf numFmtId="0" fontId="8" fillId="0" borderId="74" xfId="2" applyFont="1" applyFill="1" applyBorder="1" applyAlignment="1">
      <alignment vertical="top"/>
    </xf>
    <xf numFmtId="164" fontId="8" fillId="0" borderId="39" xfId="2" applyNumberFormat="1" applyFont="1" applyFill="1" applyBorder="1" applyAlignment="1">
      <alignment horizontal="left" vertical="top"/>
    </xf>
    <xf numFmtId="164" fontId="8" fillId="0" borderId="70" xfId="2" applyNumberFormat="1" applyFont="1" applyFill="1" applyBorder="1" applyAlignment="1">
      <alignment horizontal="left" vertical="top"/>
    </xf>
    <xf numFmtId="164" fontId="8" fillId="0" borderId="2" xfId="2" applyNumberFormat="1" applyFont="1" applyFill="1" applyBorder="1" applyAlignment="1">
      <alignment horizontal="right" vertical="center"/>
    </xf>
    <xf numFmtId="0" fontId="8" fillId="0" borderId="37" xfId="2" applyFont="1" applyFill="1" applyBorder="1" applyAlignment="1">
      <alignment horizontal="center" vertical="top"/>
    </xf>
    <xf numFmtId="0" fontId="10" fillId="0" borderId="42" xfId="2" applyFont="1" applyFill="1" applyBorder="1" applyAlignment="1">
      <alignment horizontal="center" vertical="center" textRotation="90" wrapText="1"/>
    </xf>
    <xf numFmtId="0" fontId="8" fillId="0" borderId="17" xfId="2" applyFont="1" applyFill="1" applyBorder="1" applyAlignment="1">
      <alignment vertical="top"/>
    </xf>
    <xf numFmtId="164" fontId="8" fillId="0" borderId="18" xfId="2" applyNumberFormat="1" applyFont="1" applyFill="1" applyBorder="1" applyAlignment="1">
      <alignment horizontal="left" vertical="top"/>
    </xf>
    <xf numFmtId="0" fontId="8" fillId="0" borderId="5" xfId="2" applyFont="1" applyFill="1" applyBorder="1" applyAlignment="1">
      <alignment horizontal="center" vertical="top"/>
    </xf>
    <xf numFmtId="49" fontId="8" fillId="0" borderId="4" xfId="2" applyNumberFormat="1" applyFont="1" applyFill="1" applyBorder="1" applyAlignment="1">
      <alignment horizontal="center" vertical="top"/>
    </xf>
    <xf numFmtId="0" fontId="40" fillId="0" borderId="0" xfId="2" applyFont="1"/>
    <xf numFmtId="0" fontId="8" fillId="0" borderId="8" xfId="2" applyFont="1" applyFill="1" applyBorder="1" applyAlignment="1">
      <alignment vertical="top"/>
    </xf>
    <xf numFmtId="164" fontId="8" fillId="0" borderId="10" xfId="2" applyNumberFormat="1" applyFont="1" applyFill="1" applyBorder="1" applyAlignment="1">
      <alignment horizontal="left" vertical="top"/>
    </xf>
    <xf numFmtId="49" fontId="8" fillId="0" borderId="3" xfId="2" applyNumberFormat="1" applyFont="1" applyFill="1" applyBorder="1" applyAlignment="1">
      <alignment horizontal="center" vertical="top"/>
    </xf>
    <xf numFmtId="0" fontId="8" fillId="0" borderId="78" xfId="2" applyFont="1" applyFill="1" applyBorder="1" applyAlignment="1">
      <alignment horizontal="center" vertical="center"/>
    </xf>
    <xf numFmtId="0" fontId="8" fillId="0" borderId="0" xfId="2" applyFont="1" applyFill="1" applyBorder="1" applyAlignment="1">
      <alignment horizontal="center" vertical="center"/>
    </xf>
    <xf numFmtId="0" fontId="8" fillId="0" borderId="62" xfId="2" applyFont="1" applyFill="1" applyBorder="1" applyAlignment="1">
      <alignment horizontal="center" vertical="center"/>
    </xf>
    <xf numFmtId="0" fontId="7" fillId="0" borderId="38" xfId="2" applyFont="1" applyFill="1" applyBorder="1" applyAlignment="1">
      <alignment horizontal="left" vertical="top" wrapText="1"/>
    </xf>
    <xf numFmtId="164" fontId="8" fillId="0" borderId="39" xfId="2" applyNumberFormat="1" applyFont="1" applyFill="1" applyBorder="1" applyAlignment="1">
      <alignment horizontal="right" vertical="center"/>
    </xf>
    <xf numFmtId="0" fontId="8" fillId="0" borderId="3" xfId="2" applyFont="1" applyFill="1" applyBorder="1" applyAlignment="1">
      <alignment horizontal="center" vertical="top"/>
    </xf>
    <xf numFmtId="0" fontId="8" fillId="0" borderId="30" xfId="2" applyFont="1" applyFill="1" applyBorder="1" applyAlignment="1">
      <alignment horizontal="center" vertical="top"/>
    </xf>
    <xf numFmtId="2" fontId="8" fillId="0" borderId="39" xfId="2" applyNumberFormat="1" applyFont="1" applyFill="1" applyBorder="1" applyAlignment="1">
      <alignment horizontal="right" vertical="center"/>
    </xf>
    <xf numFmtId="0" fontId="8" fillId="0" borderId="33" xfId="2" applyFont="1" applyFill="1" applyBorder="1" applyAlignment="1">
      <alignment horizontal="center" vertical="top"/>
    </xf>
    <xf numFmtId="0" fontId="8" fillId="0" borderId="31" xfId="2" applyFont="1" applyFill="1" applyBorder="1" applyAlignment="1">
      <alignment horizontal="center" vertical="top"/>
    </xf>
    <xf numFmtId="0" fontId="16" fillId="0" borderId="49" xfId="2" applyNumberFormat="1" applyFont="1" applyFill="1" applyBorder="1" applyAlignment="1">
      <alignment horizontal="center" vertical="top"/>
    </xf>
    <xf numFmtId="164" fontId="8" fillId="0" borderId="5" xfId="2" applyNumberFormat="1" applyFont="1" applyFill="1" applyBorder="1" applyAlignment="1">
      <alignment horizontal="right" vertical="center"/>
    </xf>
    <xf numFmtId="0" fontId="8" fillId="0" borderId="31" xfId="2" applyFont="1" applyBorder="1" applyAlignment="1">
      <alignment horizontal="center" vertical="top"/>
    </xf>
    <xf numFmtId="2" fontId="7" fillId="0" borderId="59" xfId="2" applyNumberFormat="1" applyFont="1" applyFill="1" applyBorder="1" applyAlignment="1">
      <alignment horizontal="right" vertical="center"/>
    </xf>
    <xf numFmtId="164" fontId="8" fillId="12" borderId="1" xfId="2" applyNumberFormat="1" applyFont="1" applyFill="1" applyBorder="1" applyAlignment="1">
      <alignment horizontal="right" vertical="center"/>
    </xf>
    <xf numFmtId="164" fontId="8" fillId="12" borderId="31" xfId="2" applyNumberFormat="1" applyFont="1" applyFill="1" applyBorder="1" applyAlignment="1">
      <alignment horizontal="right" vertical="center"/>
    </xf>
    <xf numFmtId="49" fontId="8" fillId="0" borderId="31" xfId="2" applyNumberFormat="1" applyFont="1" applyFill="1" applyBorder="1" applyAlignment="1">
      <alignment horizontal="center" vertical="top"/>
    </xf>
    <xf numFmtId="0" fontId="8" fillId="0" borderId="12" xfId="2" applyFont="1" applyBorder="1" applyAlignment="1">
      <alignment vertical="top"/>
    </xf>
    <xf numFmtId="0" fontId="7" fillId="0" borderId="68" xfId="2" applyFont="1" applyFill="1" applyBorder="1" applyAlignment="1">
      <alignment horizontal="center" vertical="center"/>
    </xf>
    <xf numFmtId="0" fontId="41" fillId="0" borderId="21" xfId="2" applyFont="1" applyBorder="1" applyAlignment="1">
      <alignment horizontal="center" vertical="top"/>
    </xf>
    <xf numFmtId="164" fontId="8" fillId="0" borderId="76" xfId="2" applyNumberFormat="1" applyFont="1" applyFill="1" applyBorder="1" applyAlignment="1">
      <alignment horizontal="right" vertical="center"/>
    </xf>
    <xf numFmtId="0" fontId="7" fillId="0" borderId="44" xfId="2" applyFont="1" applyFill="1" applyBorder="1" applyAlignment="1">
      <alignment vertical="top"/>
    </xf>
    <xf numFmtId="0" fontId="7" fillId="0" borderId="2" xfId="2" applyFont="1" applyFill="1" applyBorder="1" applyAlignment="1">
      <alignment vertical="top"/>
    </xf>
    <xf numFmtId="0" fontId="8" fillId="0" borderId="31" xfId="2" applyFont="1" applyFill="1" applyBorder="1" applyAlignment="1">
      <alignment vertical="top"/>
    </xf>
    <xf numFmtId="0" fontId="11" fillId="12" borderId="31" xfId="2" applyFont="1" applyFill="1" applyBorder="1" applyAlignment="1">
      <alignment horizontal="right"/>
    </xf>
    <xf numFmtId="0" fontId="7" fillId="0" borderId="60" xfId="2" applyFont="1" applyFill="1" applyBorder="1" applyAlignment="1">
      <alignment vertical="top"/>
    </xf>
    <xf numFmtId="0" fontId="7" fillId="0" borderId="39" xfId="2" applyFont="1" applyFill="1" applyBorder="1" applyAlignment="1">
      <alignment vertical="top"/>
    </xf>
    <xf numFmtId="0" fontId="7" fillId="0" borderId="66" xfId="2" applyFont="1" applyFill="1" applyBorder="1" applyAlignment="1">
      <alignment vertical="top"/>
    </xf>
    <xf numFmtId="164" fontId="11" fillId="0" borderId="6" xfId="2" applyNumberFormat="1" applyFont="1" applyFill="1" applyBorder="1" applyAlignment="1">
      <alignment horizontal="right" vertical="center"/>
    </xf>
    <xf numFmtId="0" fontId="41" fillId="0" borderId="33" xfId="2" applyFont="1" applyBorder="1" applyAlignment="1">
      <alignment horizontal="center" vertical="top"/>
    </xf>
    <xf numFmtId="0" fontId="7" fillId="0" borderId="49" xfId="2" applyFont="1" applyFill="1" applyBorder="1" applyAlignment="1">
      <alignment vertical="top"/>
    </xf>
    <xf numFmtId="0" fontId="7" fillId="0" borderId="20" xfId="2" applyFont="1" applyFill="1" applyBorder="1" applyAlignment="1">
      <alignment vertical="top"/>
    </xf>
    <xf numFmtId="0" fontId="7" fillId="0" borderId="13" xfId="2" applyFont="1" applyFill="1" applyBorder="1" applyAlignment="1">
      <alignment vertical="top"/>
    </xf>
    <xf numFmtId="164" fontId="11" fillId="0" borderId="60" xfId="2" applyNumberFormat="1" applyFont="1" applyFill="1" applyBorder="1" applyAlignment="1">
      <alignment horizontal="right" vertical="center"/>
    </xf>
    <xf numFmtId="164" fontId="11" fillId="0" borderId="69" xfId="2" applyNumberFormat="1" applyFont="1" applyFill="1" applyBorder="1" applyAlignment="1">
      <alignment horizontal="right" vertical="center"/>
    </xf>
    <xf numFmtId="164" fontId="11" fillId="0" borderId="70" xfId="2" applyNumberFormat="1" applyFont="1" applyFill="1" applyBorder="1" applyAlignment="1">
      <alignment horizontal="right" vertical="center"/>
    </xf>
    <xf numFmtId="0" fontId="7" fillId="0" borderId="20" xfId="2" applyFont="1" applyFill="1" applyBorder="1" applyAlignment="1">
      <alignment horizontal="center" vertical="center"/>
    </xf>
    <xf numFmtId="164" fontId="11" fillId="0" borderId="49" xfId="2" applyNumberFormat="1" applyFont="1" applyFill="1" applyBorder="1" applyAlignment="1">
      <alignment horizontal="right" vertical="center"/>
    </xf>
    <xf numFmtId="164" fontId="11" fillId="0" borderId="12" xfId="2" applyNumberFormat="1" applyFont="1" applyFill="1" applyBorder="1" applyAlignment="1">
      <alignment horizontal="right" vertical="center"/>
    </xf>
    <xf numFmtId="164" fontId="11" fillId="0" borderId="18" xfId="2" applyNumberFormat="1" applyFont="1" applyFill="1" applyBorder="1" applyAlignment="1">
      <alignment horizontal="right" vertical="center"/>
    </xf>
    <xf numFmtId="164" fontId="11" fillId="0" borderId="65" xfId="2" applyNumberFormat="1" applyFont="1" applyFill="1" applyBorder="1" applyAlignment="1">
      <alignment horizontal="right" vertical="center"/>
    </xf>
    <xf numFmtId="164" fontId="11" fillId="0" borderId="71" xfId="2" applyNumberFormat="1" applyFont="1" applyFill="1" applyBorder="1" applyAlignment="1">
      <alignment horizontal="right" vertical="center"/>
    </xf>
    <xf numFmtId="164" fontId="11" fillId="0" borderId="51" xfId="2" applyNumberFormat="1" applyFont="1" applyFill="1" applyBorder="1" applyAlignment="1">
      <alignment horizontal="right" vertical="center"/>
    </xf>
    <xf numFmtId="0" fontId="8" fillId="0" borderId="65" xfId="2" applyFont="1" applyFill="1" applyBorder="1" applyAlignment="1">
      <alignment vertical="top"/>
    </xf>
    <xf numFmtId="0" fontId="8" fillId="0" borderId="59" xfId="2" applyFont="1" applyFill="1" applyBorder="1" applyAlignment="1">
      <alignment vertical="top"/>
    </xf>
    <xf numFmtId="0" fontId="8" fillId="0" borderId="53" xfId="2" applyFont="1" applyFill="1" applyBorder="1" applyAlignment="1">
      <alignment vertical="top"/>
    </xf>
    <xf numFmtId="164" fontId="11" fillId="0" borderId="62" xfId="2" applyNumberFormat="1" applyFont="1" applyFill="1" applyBorder="1" applyAlignment="1">
      <alignment horizontal="right" vertical="center"/>
    </xf>
    <xf numFmtId="0" fontId="41" fillId="0" borderId="31" xfId="2" applyFont="1" applyBorder="1" applyAlignment="1">
      <alignment horizontal="center" vertical="top"/>
    </xf>
    <xf numFmtId="0" fontId="8" fillId="0" borderId="69" xfId="2" applyFont="1" applyFill="1" applyBorder="1" applyAlignment="1">
      <alignment vertical="top"/>
    </xf>
    <xf numFmtId="49" fontId="8" fillId="0" borderId="33" xfId="2" applyNumberFormat="1" applyFont="1" applyFill="1" applyBorder="1" applyAlignment="1">
      <alignment horizontal="center" vertical="top" textRotation="90"/>
    </xf>
    <xf numFmtId="49" fontId="11" fillId="12" borderId="33" xfId="2" applyNumberFormat="1" applyFont="1" applyFill="1" applyBorder="1" applyAlignment="1">
      <alignment horizontal="center" vertical="top" textRotation="90"/>
    </xf>
    <xf numFmtId="164" fontId="16" fillId="0" borderId="0" xfId="2" applyNumberFormat="1" applyFont="1" applyFill="1" applyBorder="1" applyAlignment="1">
      <alignment horizontal="center" vertical="top"/>
    </xf>
    <xf numFmtId="2" fontId="10" fillId="18" borderId="31" xfId="2" applyNumberFormat="1" applyFont="1" applyFill="1" applyBorder="1" applyAlignment="1">
      <alignment horizontal="right" vertical="top"/>
    </xf>
    <xf numFmtId="2" fontId="10" fillId="18" borderId="3" xfId="2" applyNumberFormat="1" applyFont="1" applyFill="1" applyBorder="1" applyAlignment="1">
      <alignment horizontal="right" vertical="top"/>
    </xf>
    <xf numFmtId="2" fontId="11" fillId="5" borderId="33" xfId="2" applyNumberFormat="1" applyFont="1" applyFill="1" applyBorder="1" applyAlignment="1">
      <alignment horizontal="right" vertical="top"/>
    </xf>
    <xf numFmtId="0" fontId="8" fillId="0" borderId="71" xfId="2" applyFont="1" applyBorder="1" applyAlignment="1">
      <alignment vertical="top"/>
    </xf>
    <xf numFmtId="2" fontId="10" fillId="18" borderId="52" xfId="2" applyNumberFormat="1" applyFont="1" applyFill="1" applyBorder="1" applyAlignment="1">
      <alignment horizontal="right" vertical="top"/>
    </xf>
    <xf numFmtId="49" fontId="11" fillId="11" borderId="63" xfId="2" applyNumberFormat="1" applyFont="1" applyFill="1" applyBorder="1" applyAlignment="1">
      <alignment horizontal="center" vertical="top"/>
    </xf>
    <xf numFmtId="49" fontId="11" fillId="9" borderId="34" xfId="2" applyNumberFormat="1" applyFont="1" applyFill="1" applyBorder="1" applyAlignment="1">
      <alignment horizontal="center" vertical="top"/>
    </xf>
    <xf numFmtId="0" fontId="16" fillId="0" borderId="0" xfId="2" applyFont="1" applyFill="1" applyBorder="1" applyAlignment="1">
      <alignment horizontal="center" vertical="top"/>
    </xf>
    <xf numFmtId="0" fontId="8" fillId="0" borderId="35" xfId="2" applyFont="1" applyBorder="1" applyAlignment="1">
      <alignment horizontal="center" vertical="center" textRotation="90" wrapText="1"/>
    </xf>
    <xf numFmtId="0" fontId="8" fillId="0" borderId="1" xfId="2" applyFont="1" applyBorder="1" applyAlignment="1">
      <alignment horizontal="center" vertical="center"/>
    </xf>
    <xf numFmtId="0" fontId="42" fillId="0" borderId="0" xfId="2" applyFont="1" applyFill="1" applyAlignment="1">
      <alignment vertical="center" wrapText="1"/>
    </xf>
    <xf numFmtId="0" fontId="6" fillId="0" borderId="0" xfId="2" applyFont="1" applyAlignment="1">
      <alignment vertical="top"/>
    </xf>
    <xf numFmtId="0" fontId="7" fillId="0" borderId="0" xfId="2" applyFont="1" applyAlignment="1">
      <alignment vertical="top"/>
    </xf>
    <xf numFmtId="0" fontId="8" fillId="0" borderId="0" xfId="2" applyFont="1" applyAlignment="1">
      <alignment vertical="top"/>
    </xf>
    <xf numFmtId="0" fontId="3" fillId="0" borderId="0" xfId="4"/>
    <xf numFmtId="0" fontId="45" fillId="0" borderId="0" xfId="4" applyFont="1" applyAlignment="1">
      <alignment horizontal="center"/>
    </xf>
    <xf numFmtId="0" fontId="3" fillId="0" borderId="0" xfId="4" applyAlignment="1">
      <alignment wrapText="1"/>
    </xf>
    <xf numFmtId="0" fontId="6" fillId="0" borderId="0" xfId="4" applyFont="1" applyAlignment="1">
      <alignment vertical="top"/>
    </xf>
    <xf numFmtId="0" fontId="6" fillId="0" borderId="0" xfId="4" applyFont="1" applyAlignment="1">
      <alignment vertical="top" wrapText="1"/>
    </xf>
    <xf numFmtId="164" fontId="7" fillId="0" borderId="0" xfId="4" applyNumberFormat="1" applyFont="1" applyBorder="1" applyAlignment="1">
      <alignment horizontal="center" vertical="center" wrapText="1"/>
    </xf>
    <xf numFmtId="0" fontId="7" fillId="0" borderId="0" xfId="4" applyFont="1" applyFill="1" applyBorder="1" applyAlignment="1">
      <alignment horizontal="left" vertical="top" wrapText="1"/>
    </xf>
    <xf numFmtId="0" fontId="10" fillId="0" borderId="0" xfId="4" applyFont="1" applyFill="1" applyBorder="1" applyAlignment="1">
      <alignment horizontal="left" vertical="top" wrapText="1"/>
    </xf>
    <xf numFmtId="165" fontId="14" fillId="2" borderId="31" xfId="4" applyNumberFormat="1" applyFont="1" applyFill="1" applyBorder="1" applyAlignment="1">
      <alignment horizontal="center" vertical="top" wrapText="1"/>
    </xf>
    <xf numFmtId="0" fontId="8" fillId="2" borderId="2" xfId="4" applyFont="1" applyFill="1" applyBorder="1" applyAlignment="1">
      <alignment vertical="top"/>
    </xf>
    <xf numFmtId="0" fontId="8" fillId="2" borderId="3" xfId="4" applyFont="1" applyFill="1" applyBorder="1" applyAlignment="1">
      <alignment vertical="top"/>
    </xf>
    <xf numFmtId="0" fontId="6" fillId="0" borderId="31" xfId="4" applyFont="1" applyBorder="1" applyAlignment="1">
      <alignment vertical="top" wrapText="1"/>
    </xf>
    <xf numFmtId="0" fontId="8" fillId="0" borderId="0" xfId="4" applyFont="1" applyBorder="1" applyAlignment="1">
      <alignment vertical="top"/>
    </xf>
    <xf numFmtId="0" fontId="8" fillId="0" borderId="5" xfId="4" applyFont="1" applyBorder="1" applyAlignment="1">
      <alignment vertical="top"/>
    </xf>
    <xf numFmtId="164" fontId="11" fillId="3" borderId="31" xfId="4" applyNumberFormat="1" applyFont="1" applyFill="1" applyBorder="1" applyAlignment="1">
      <alignment horizontal="center" vertical="top" wrapText="1"/>
    </xf>
    <xf numFmtId="0" fontId="8" fillId="3" borderId="2" xfId="4" applyFont="1" applyFill="1" applyBorder="1" applyAlignment="1">
      <alignment vertical="top"/>
    </xf>
    <xf numFmtId="0" fontId="8" fillId="3" borderId="3" xfId="4" applyFont="1" applyFill="1" applyBorder="1" applyAlignment="1">
      <alignment vertical="top"/>
    </xf>
    <xf numFmtId="0" fontId="11" fillId="0" borderId="21" xfId="4" applyFont="1" applyFill="1" applyBorder="1" applyAlignment="1">
      <alignment horizontal="center" vertical="top" wrapText="1"/>
    </xf>
    <xf numFmtId="0" fontId="8" fillId="0" borderId="7" xfId="4" applyFont="1" applyBorder="1" applyAlignment="1">
      <alignment vertical="top"/>
    </xf>
    <xf numFmtId="0" fontId="8" fillId="0" borderId="6" xfId="4" applyFont="1" applyBorder="1" applyAlignment="1">
      <alignment vertical="top"/>
    </xf>
    <xf numFmtId="165" fontId="8" fillId="0" borderId="38" xfId="4" applyNumberFormat="1" applyFont="1" applyFill="1" applyBorder="1" applyAlignment="1">
      <alignment horizontal="center" vertical="top" wrapText="1"/>
    </xf>
    <xf numFmtId="0" fontId="8" fillId="0" borderId="20" xfId="4" applyFont="1" applyBorder="1" applyAlignment="1">
      <alignment vertical="top"/>
    </xf>
    <xf numFmtId="0" fontId="8" fillId="0" borderId="11" xfId="4" applyFont="1" applyBorder="1" applyAlignment="1">
      <alignment vertical="top"/>
    </xf>
    <xf numFmtId="165" fontId="7" fillId="0" borderId="42" xfId="4" applyNumberFormat="1" applyFont="1" applyFill="1" applyBorder="1" applyAlignment="1">
      <alignment horizontal="center" vertical="top" wrapText="1"/>
    </xf>
    <xf numFmtId="165" fontId="7" fillId="0" borderId="50" xfId="4" applyNumberFormat="1" applyFont="1" applyFill="1" applyBorder="1" applyAlignment="1">
      <alignment horizontal="center" vertical="top" wrapText="1"/>
    </xf>
    <xf numFmtId="0" fontId="8" fillId="0" borderId="4" xfId="4" applyFont="1" applyBorder="1" applyAlignment="1">
      <alignment vertical="top"/>
    </xf>
    <xf numFmtId="165" fontId="7" fillId="4" borderId="21" xfId="4" applyNumberFormat="1" applyFont="1" applyFill="1" applyBorder="1" applyAlignment="1">
      <alignment horizontal="center" vertical="top" wrapText="1"/>
    </xf>
    <xf numFmtId="165" fontId="7" fillId="0" borderId="21" xfId="4" applyNumberFormat="1" applyFont="1" applyFill="1" applyBorder="1" applyAlignment="1">
      <alignment horizontal="center" vertical="top" wrapText="1"/>
    </xf>
    <xf numFmtId="165" fontId="11" fillId="5" borderId="52" xfId="4" applyNumberFormat="1" applyFont="1" applyFill="1" applyBorder="1" applyAlignment="1">
      <alignment horizontal="center" vertical="top" wrapText="1"/>
    </xf>
    <xf numFmtId="0" fontId="8" fillId="6" borderId="59" xfId="4" applyFont="1" applyFill="1" applyBorder="1" applyAlignment="1">
      <alignment vertical="top"/>
    </xf>
    <xf numFmtId="0" fontId="8" fillId="6" borderId="54" xfId="4" applyFont="1" applyFill="1" applyBorder="1" applyAlignment="1">
      <alignment vertical="top"/>
    </xf>
    <xf numFmtId="165" fontId="10" fillId="3" borderId="31" xfId="4" applyNumberFormat="1" applyFont="1" applyFill="1" applyBorder="1" applyAlignment="1">
      <alignment horizontal="center" vertical="top" wrapText="1"/>
    </xf>
    <xf numFmtId="165" fontId="10" fillId="0" borderId="0" xfId="2" applyNumberFormat="1" applyFont="1" applyFill="1" applyBorder="1" applyAlignment="1">
      <alignment horizontal="center" wrapText="1"/>
    </xf>
    <xf numFmtId="165" fontId="11" fillId="0" borderId="31" xfId="2" applyNumberFormat="1" applyFont="1" applyFill="1" applyBorder="1" applyAlignment="1">
      <alignment horizontal="center" vertical="center" wrapText="1"/>
    </xf>
    <xf numFmtId="0" fontId="8" fillId="0" borderId="2" xfId="4" applyFont="1" applyBorder="1" applyAlignment="1">
      <alignment vertical="top"/>
    </xf>
    <xf numFmtId="0" fontId="8" fillId="0" borderId="3" xfId="4" applyFont="1" applyBorder="1" applyAlignment="1">
      <alignment vertical="top"/>
    </xf>
    <xf numFmtId="49" fontId="8" fillId="0" borderId="0" xfId="4" applyNumberFormat="1" applyFont="1" applyFill="1" applyBorder="1" applyAlignment="1">
      <alignment horizontal="right" vertical="top"/>
    </xf>
    <xf numFmtId="49" fontId="7" fillId="0" borderId="0" xfId="4" applyNumberFormat="1" applyFont="1" applyFill="1" applyBorder="1" applyAlignment="1">
      <alignment horizontal="right" vertical="top"/>
    </xf>
    <xf numFmtId="49" fontId="8" fillId="0" borderId="0" xfId="4" applyNumberFormat="1" applyFont="1" applyFill="1" applyBorder="1" applyAlignment="1">
      <alignment vertical="top"/>
    </xf>
    <xf numFmtId="49" fontId="11" fillId="0" borderId="0" xfId="4" applyNumberFormat="1" applyFont="1" applyFill="1" applyBorder="1" applyAlignment="1">
      <alignment horizontal="right" vertical="top"/>
    </xf>
    <xf numFmtId="0" fontId="8" fillId="0" borderId="0" xfId="4" applyFont="1" applyBorder="1" applyAlignment="1">
      <alignment vertical="top" wrapText="1"/>
    </xf>
    <xf numFmtId="164" fontId="11" fillId="0" borderId="0" xfId="4" applyNumberFormat="1" applyFont="1" applyFill="1" applyBorder="1" applyAlignment="1">
      <alignment horizontal="center" vertical="center"/>
    </xf>
    <xf numFmtId="164" fontId="11" fillId="2" borderId="31" xfId="4" applyNumberFormat="1" applyFont="1" applyFill="1" applyBorder="1" applyAlignment="1">
      <alignment horizontal="center" vertical="center"/>
    </xf>
    <xf numFmtId="164" fontId="14" fillId="2" borderId="3" xfId="4" applyNumberFormat="1" applyFont="1" applyFill="1" applyBorder="1" applyAlignment="1">
      <alignment horizontal="center" vertical="center"/>
    </xf>
    <xf numFmtId="49" fontId="11" fillId="2" borderId="32" xfId="4" applyNumberFormat="1" applyFont="1" applyFill="1" applyBorder="1" applyAlignment="1">
      <alignment horizontal="center" vertical="top"/>
    </xf>
    <xf numFmtId="2" fontId="11" fillId="9" borderId="31" xfId="4" applyNumberFormat="1" applyFont="1" applyFill="1" applyBorder="1" applyAlignment="1">
      <alignment horizontal="center" vertical="center"/>
    </xf>
    <xf numFmtId="164" fontId="11" fillId="9" borderId="31" xfId="4" applyNumberFormat="1" applyFont="1" applyFill="1" applyBorder="1" applyAlignment="1">
      <alignment horizontal="center" vertical="center"/>
    </xf>
    <xf numFmtId="164" fontId="14" fillId="9" borderId="3" xfId="4" applyNumberFormat="1" applyFont="1" applyFill="1" applyBorder="1" applyAlignment="1">
      <alignment horizontal="center" vertical="center"/>
    </xf>
    <xf numFmtId="49" fontId="11" fillId="9" borderId="32" xfId="4" applyNumberFormat="1" applyFont="1" applyFill="1" applyBorder="1" applyAlignment="1">
      <alignment horizontal="center" vertical="top"/>
    </xf>
    <xf numFmtId="164" fontId="11" fillId="11" borderId="31" xfId="4" applyNumberFormat="1" applyFont="1" applyFill="1" applyBorder="1" applyAlignment="1">
      <alignment horizontal="center" vertical="center"/>
    </xf>
    <xf numFmtId="164" fontId="14" fillId="11" borderId="3" xfId="4" applyNumberFormat="1" applyFont="1" applyFill="1" applyBorder="1" applyAlignment="1">
      <alignment horizontal="center" vertical="center"/>
    </xf>
    <xf numFmtId="49" fontId="11" fillId="11" borderId="31" xfId="4" applyNumberFormat="1" applyFont="1" applyFill="1" applyBorder="1" applyAlignment="1">
      <alignment horizontal="center" vertical="top"/>
    </xf>
    <xf numFmtId="49" fontId="11" fillId="9" borderId="3" xfId="4" applyNumberFormat="1" applyFont="1" applyFill="1" applyBorder="1" applyAlignment="1">
      <alignment horizontal="center" vertical="top"/>
    </xf>
    <xf numFmtId="164" fontId="11" fillId="12" borderId="31" xfId="4" applyNumberFormat="1" applyFont="1" applyFill="1" applyBorder="1" applyAlignment="1">
      <alignment horizontal="center" vertical="center"/>
    </xf>
    <xf numFmtId="164" fontId="14" fillId="12" borderId="31" xfId="4" applyNumberFormat="1" applyFont="1" applyFill="1" applyBorder="1" applyAlignment="1">
      <alignment horizontal="center" vertical="center"/>
    </xf>
    <xf numFmtId="0" fontId="11" fillId="12" borderId="7" xfId="4" applyFont="1" applyFill="1" applyBorder="1" applyAlignment="1">
      <alignment horizontal="right" vertical="top" wrapText="1"/>
    </xf>
    <xf numFmtId="49" fontId="11" fillId="12" borderId="7" xfId="4" applyNumberFormat="1" applyFont="1" applyFill="1" applyBorder="1" applyAlignment="1">
      <alignment vertical="top"/>
    </xf>
    <xf numFmtId="49" fontId="11" fillId="11" borderId="33" xfId="4" applyNumberFormat="1" applyFont="1" applyFill="1" applyBorder="1" applyAlignment="1">
      <alignment horizontal="center" vertical="top"/>
    </xf>
    <xf numFmtId="49" fontId="11" fillId="9" borderId="6" xfId="4" applyNumberFormat="1" applyFont="1" applyFill="1" applyBorder="1" applyAlignment="1">
      <alignment horizontal="center" vertical="top"/>
    </xf>
    <xf numFmtId="0" fontId="47" fillId="0" borderId="74" xfId="4" applyFont="1" applyBorder="1" applyAlignment="1">
      <alignment horizontal="center" vertical="center"/>
    </xf>
    <xf numFmtId="0" fontId="8" fillId="0" borderId="60" xfId="4" applyFont="1" applyBorder="1" applyAlignment="1">
      <alignment horizontal="center" vertical="center"/>
    </xf>
    <xf numFmtId="0" fontId="8" fillId="0" borderId="69" xfId="4" applyFont="1" applyBorder="1" applyAlignment="1">
      <alignment horizontal="center" vertical="center"/>
    </xf>
    <xf numFmtId="0" fontId="7" fillId="0" borderId="70" xfId="4" applyFont="1" applyBorder="1" applyAlignment="1">
      <alignment vertical="top" wrapText="1"/>
    </xf>
    <xf numFmtId="164" fontId="11" fillId="5" borderId="58" xfId="4" applyNumberFormat="1" applyFont="1" applyFill="1" applyBorder="1" applyAlignment="1">
      <alignment horizontal="center" vertical="center"/>
    </xf>
    <xf numFmtId="164" fontId="11" fillId="5" borderId="46" xfId="4" applyNumberFormat="1" applyFont="1" applyFill="1" applyBorder="1" applyAlignment="1">
      <alignment horizontal="center" vertical="center"/>
    </xf>
    <xf numFmtId="49" fontId="8" fillId="0" borderId="31" xfId="4" applyNumberFormat="1" applyFont="1" applyFill="1" applyBorder="1" applyAlignment="1">
      <alignment horizontal="center" vertical="center"/>
    </xf>
    <xf numFmtId="0" fontId="8" fillId="0" borderId="31" xfId="4" applyFont="1" applyFill="1" applyBorder="1" applyAlignment="1">
      <alignment vertical="top" wrapText="1"/>
    </xf>
    <xf numFmtId="49" fontId="11" fillId="13" borderId="31" xfId="4" applyNumberFormat="1" applyFont="1" applyFill="1" applyBorder="1" applyAlignment="1">
      <alignment horizontal="center" vertical="top"/>
    </xf>
    <xf numFmtId="49" fontId="11" fillId="12" borderId="0" xfId="4" applyNumberFormat="1" applyFont="1" applyFill="1" applyBorder="1" applyAlignment="1">
      <alignment vertical="top"/>
    </xf>
    <xf numFmtId="0" fontId="3" fillId="0" borderId="42" xfId="4" applyBorder="1"/>
    <xf numFmtId="0" fontId="33" fillId="0" borderId="5" xfId="4" applyFont="1" applyBorder="1"/>
    <xf numFmtId="0" fontId="47" fillId="0" borderId="78" xfId="4" applyFont="1" applyBorder="1" applyAlignment="1">
      <alignment horizontal="center"/>
    </xf>
    <xf numFmtId="0" fontId="8" fillId="0" borderId="63" xfId="4" applyFont="1" applyBorder="1" applyAlignment="1">
      <alignment horizontal="center" vertical="center"/>
    </xf>
    <xf numFmtId="0" fontId="8" fillId="0" borderId="61" xfId="4" applyFont="1" applyBorder="1" applyAlignment="1">
      <alignment horizontal="center" vertical="center"/>
    </xf>
    <xf numFmtId="0" fontId="7" fillId="0" borderId="36" xfId="4" applyFont="1" applyBorder="1" applyAlignment="1">
      <alignment vertical="top" wrapText="1"/>
    </xf>
    <xf numFmtId="164" fontId="11" fillId="5" borderId="19" xfId="4" applyNumberFormat="1" applyFont="1" applyFill="1" applyBorder="1" applyAlignment="1">
      <alignment horizontal="center" vertical="center"/>
    </xf>
    <xf numFmtId="164" fontId="11" fillId="5" borderId="21" xfId="4" applyNumberFormat="1" applyFont="1" applyFill="1" applyBorder="1" applyAlignment="1">
      <alignment horizontal="center" vertical="center"/>
    </xf>
    <xf numFmtId="49" fontId="8" fillId="0" borderId="38" xfId="4" applyNumberFormat="1" applyFont="1" applyFill="1" applyBorder="1" applyAlignment="1">
      <alignment horizontal="center" vertical="center"/>
    </xf>
    <xf numFmtId="0" fontId="7" fillId="0" borderId="17" xfId="4" applyFont="1" applyBorder="1" applyAlignment="1">
      <alignment horizontal="center" vertical="center"/>
    </xf>
    <xf numFmtId="0" fontId="8" fillId="0" borderId="49" xfId="4" applyFont="1" applyBorder="1" applyAlignment="1">
      <alignment horizontal="center" vertical="center"/>
    </xf>
    <xf numFmtId="0" fontId="8" fillId="0" borderId="12" xfId="4" applyFont="1" applyBorder="1" applyAlignment="1">
      <alignment horizontal="center" vertical="center"/>
    </xf>
    <xf numFmtId="0" fontId="7" fillId="0" borderId="18" xfId="4" applyFont="1" applyFill="1" applyBorder="1" applyAlignment="1">
      <alignment vertical="top" wrapText="1"/>
    </xf>
    <xf numFmtId="0" fontId="7" fillId="0" borderId="23" xfId="4" applyFont="1" applyBorder="1" applyAlignment="1">
      <alignment horizontal="center" vertical="center"/>
    </xf>
    <xf numFmtId="0" fontId="8" fillId="0" borderId="68" xfId="4" applyFont="1" applyBorder="1" applyAlignment="1">
      <alignment horizontal="center" vertical="center"/>
    </xf>
    <xf numFmtId="0" fontId="8" fillId="0" borderId="24" xfId="4" applyFont="1" applyBorder="1" applyAlignment="1">
      <alignment horizontal="center" vertical="center"/>
    </xf>
    <xf numFmtId="0" fontId="7" fillId="0" borderId="25" xfId="5" applyFont="1" applyBorder="1" applyAlignment="1">
      <alignment vertical="center" wrapText="1"/>
    </xf>
    <xf numFmtId="2" fontId="11" fillId="5" borderId="27" xfId="4" applyNumberFormat="1" applyFont="1" applyFill="1" applyBorder="1" applyAlignment="1">
      <alignment horizontal="center" vertical="center"/>
    </xf>
    <xf numFmtId="164" fontId="11" fillId="5" borderId="50" xfId="4" applyNumberFormat="1" applyFont="1" applyFill="1" applyBorder="1" applyAlignment="1">
      <alignment horizontal="center" vertical="center"/>
    </xf>
    <xf numFmtId="49" fontId="8" fillId="0" borderId="42" xfId="4" applyNumberFormat="1" applyFont="1" applyFill="1" applyBorder="1" applyAlignment="1">
      <alignment horizontal="center" vertical="center"/>
    </xf>
    <xf numFmtId="49" fontId="6" fillId="0" borderId="43" xfId="2" applyNumberFormat="1" applyFont="1" applyBorder="1" applyAlignment="1">
      <alignment horizontal="center" vertical="center"/>
    </xf>
    <xf numFmtId="0" fontId="16" fillId="0" borderId="44" xfId="4" applyFont="1" applyFill="1" applyBorder="1" applyAlignment="1">
      <alignment horizontal="center" vertical="center" wrapText="1"/>
    </xf>
    <xf numFmtId="0" fontId="8" fillId="0" borderId="45" xfId="4" applyFont="1" applyBorder="1" applyAlignment="1">
      <alignment horizontal="center" vertical="center"/>
    </xf>
    <xf numFmtId="0" fontId="7" fillId="0" borderId="32" xfId="4" applyFont="1" applyFill="1" applyBorder="1" applyAlignment="1">
      <alignment vertical="top" wrapText="1"/>
    </xf>
    <xf numFmtId="164" fontId="11" fillId="5" borderId="1" xfId="4" applyNumberFormat="1" applyFont="1" applyFill="1" applyBorder="1" applyAlignment="1">
      <alignment horizontal="center" vertical="center"/>
    </xf>
    <xf numFmtId="164" fontId="11" fillId="5" borderId="31" xfId="4" applyNumberFormat="1" applyFont="1" applyFill="1" applyBorder="1" applyAlignment="1">
      <alignment horizontal="center" vertical="center"/>
    </xf>
    <xf numFmtId="0" fontId="47" fillId="0" borderId="78" xfId="4" applyFont="1" applyBorder="1" applyAlignment="1">
      <alignment horizontal="center" vertical="center"/>
    </xf>
    <xf numFmtId="0" fontId="16" fillId="0" borderId="63" xfId="6" applyFont="1" applyBorder="1" applyAlignment="1">
      <alignment horizontal="center" vertical="center" wrapText="1"/>
    </xf>
    <xf numFmtId="164" fontId="11" fillId="5" borderId="42" xfId="4" applyNumberFormat="1" applyFont="1" applyFill="1" applyBorder="1" applyAlignment="1">
      <alignment horizontal="center" vertical="center"/>
    </xf>
    <xf numFmtId="0" fontId="8" fillId="0" borderId="33" xfId="4" applyFont="1" applyFill="1" applyBorder="1" applyAlignment="1">
      <alignment vertical="top" wrapText="1"/>
    </xf>
    <xf numFmtId="0" fontId="8" fillId="0" borderId="43" xfId="4" applyNumberFormat="1" applyFont="1" applyBorder="1" applyAlignment="1">
      <alignment horizontal="center" vertical="center"/>
    </xf>
    <xf numFmtId="0" fontId="6" fillId="0" borderId="32" xfId="4" applyFont="1" applyFill="1" applyBorder="1" applyAlignment="1">
      <alignment vertical="top" wrapText="1"/>
    </xf>
    <xf numFmtId="49" fontId="8" fillId="0" borderId="31" xfId="4" applyNumberFormat="1" applyFont="1" applyFill="1" applyBorder="1" applyAlignment="1">
      <alignment horizontal="center" vertical="top"/>
    </xf>
    <xf numFmtId="0" fontId="17" fillId="12" borderId="0" xfId="4" applyFont="1" applyFill="1" applyBorder="1" applyAlignment="1">
      <alignment horizontal="center" vertical="top" wrapText="1"/>
    </xf>
    <xf numFmtId="49" fontId="8" fillId="12" borderId="0" xfId="4" applyNumberFormat="1" applyFont="1" applyFill="1" applyBorder="1" applyAlignment="1">
      <alignment vertical="top"/>
    </xf>
    <xf numFmtId="49" fontId="11" fillId="12" borderId="29" xfId="4" applyNumberFormat="1" applyFont="1" applyFill="1" applyBorder="1" applyAlignment="1">
      <alignment vertical="top"/>
    </xf>
    <xf numFmtId="49" fontId="11" fillId="11" borderId="2" xfId="4" applyNumberFormat="1" applyFont="1" applyFill="1" applyBorder="1" applyAlignment="1">
      <alignment vertical="top"/>
    </xf>
    <xf numFmtId="49" fontId="11" fillId="11" borderId="72" xfId="4" applyNumberFormat="1" applyFont="1" applyFill="1" applyBorder="1" applyAlignment="1">
      <alignment horizontal="center" vertical="top"/>
    </xf>
    <xf numFmtId="49" fontId="11" fillId="9" borderId="41" xfId="4" applyNumberFormat="1" applyFont="1" applyFill="1" applyBorder="1" applyAlignment="1">
      <alignment horizontal="center" vertical="top"/>
    </xf>
    <xf numFmtId="164" fontId="14" fillId="11" borderId="31" xfId="4" applyNumberFormat="1" applyFont="1" applyFill="1" applyBorder="1" applyAlignment="1">
      <alignment horizontal="center" vertical="center"/>
    </xf>
    <xf numFmtId="164" fontId="14" fillId="12" borderId="33" xfId="4" applyNumberFormat="1" applyFont="1" applyFill="1" applyBorder="1" applyAlignment="1">
      <alignment horizontal="center" vertical="center"/>
    </xf>
    <xf numFmtId="0" fontId="11" fillId="12" borderId="7" xfId="4" applyFont="1" applyFill="1" applyBorder="1" applyAlignment="1">
      <alignment wrapText="1"/>
    </xf>
    <xf numFmtId="0" fontId="3" fillId="12" borderId="0" xfId="4" applyFill="1"/>
    <xf numFmtId="49" fontId="6" fillId="0" borderId="72" xfId="2" applyNumberFormat="1" applyFont="1" applyBorder="1" applyAlignment="1">
      <alignment horizontal="center" vertical="center"/>
    </xf>
    <xf numFmtId="0" fontId="7" fillId="0" borderId="69" xfId="2" applyFont="1" applyBorder="1" applyAlignment="1">
      <alignment horizontal="center" vertical="center"/>
    </xf>
    <xf numFmtId="0" fontId="7" fillId="0" borderId="73" xfId="2" applyFont="1" applyBorder="1" applyAlignment="1">
      <alignment horizontal="center" vertical="center"/>
    </xf>
    <xf numFmtId="0" fontId="7" fillId="0" borderId="41" xfId="2" applyFont="1" applyBorder="1" applyAlignment="1">
      <alignment wrapText="1"/>
    </xf>
    <xf numFmtId="164" fontId="11" fillId="5" borderId="33" xfId="4" applyNumberFormat="1" applyFont="1" applyFill="1" applyBorder="1" applyAlignment="1">
      <alignment horizontal="center" vertical="center"/>
    </xf>
    <xf numFmtId="0" fontId="8" fillId="0" borderId="42" xfId="4" applyFont="1" applyFill="1" applyBorder="1" applyAlignment="1">
      <alignment horizontal="center" vertical="center" wrapText="1"/>
    </xf>
    <xf numFmtId="0" fontId="33" fillId="0" borderId="31" xfId="2" applyFont="1" applyBorder="1" applyAlignment="1">
      <alignment vertical="center" wrapText="1"/>
    </xf>
    <xf numFmtId="49" fontId="11" fillId="13" borderId="31" xfId="4" applyNumberFormat="1" applyFont="1" applyFill="1" applyBorder="1" applyAlignment="1">
      <alignment horizontal="center" vertical="center"/>
    </xf>
    <xf numFmtId="0" fontId="47" fillId="0" borderId="23" xfId="4" applyFont="1" applyFill="1" applyBorder="1" applyAlignment="1">
      <alignment horizontal="center" wrapText="1"/>
    </xf>
    <xf numFmtId="0" fontId="8" fillId="0" borderId="68" xfId="4" applyFont="1" applyFill="1" applyBorder="1" applyAlignment="1">
      <alignment horizontal="center" vertical="center" wrapText="1"/>
    </xf>
    <xf numFmtId="0" fontId="8" fillId="0" borderId="24" xfId="4" applyFont="1" applyFill="1" applyBorder="1" applyAlignment="1">
      <alignment horizontal="center" vertical="center"/>
    </xf>
    <xf numFmtId="0" fontId="7" fillId="0" borderId="22" xfId="2" applyFont="1" applyBorder="1" applyAlignment="1">
      <alignment vertical="center" wrapText="1"/>
    </xf>
    <xf numFmtId="166" fontId="11" fillId="5" borderId="31" xfId="7" applyNumberFormat="1" applyFont="1" applyFill="1" applyBorder="1" applyAlignment="1">
      <alignment horizontal="center" vertical="center"/>
    </xf>
    <xf numFmtId="0" fontId="8" fillId="0" borderId="31" xfId="4" applyFont="1" applyFill="1" applyBorder="1" applyAlignment="1">
      <alignment horizontal="center" vertical="center" wrapText="1"/>
    </xf>
    <xf numFmtId="0" fontId="8" fillId="0" borderId="44" xfId="4" applyFont="1" applyBorder="1" applyAlignment="1">
      <alignment horizontal="center" vertical="center" wrapText="1"/>
    </xf>
    <xf numFmtId="0" fontId="7" fillId="0" borderId="3" xfId="4" applyFont="1" applyBorder="1" applyAlignment="1">
      <alignment vertical="center" wrapText="1"/>
    </xf>
    <xf numFmtId="0" fontId="8" fillId="0" borderId="33" xfId="4" applyFont="1" applyFill="1" applyBorder="1" applyAlignment="1">
      <alignment horizontal="center" vertical="center" wrapText="1"/>
    </xf>
    <xf numFmtId="0" fontId="8" fillId="0" borderId="31" xfId="4" applyFont="1" applyFill="1" applyBorder="1" applyAlignment="1">
      <alignment horizontal="left" vertical="center" wrapText="1"/>
    </xf>
    <xf numFmtId="0" fontId="3" fillId="0" borderId="0" xfId="4" applyBorder="1"/>
    <xf numFmtId="0" fontId="8" fillId="0" borderId="31" xfId="4" applyFont="1" applyFill="1" applyBorder="1" applyAlignment="1">
      <alignment horizontal="center" vertical="top" wrapText="1"/>
    </xf>
    <xf numFmtId="0" fontId="11" fillId="12" borderId="29" xfId="4" applyFont="1" applyFill="1" applyBorder="1" applyAlignment="1">
      <alignment vertical="top" wrapText="1"/>
    </xf>
    <xf numFmtId="49" fontId="8" fillId="12" borderId="29" xfId="4" applyNumberFormat="1" applyFont="1" applyFill="1" applyBorder="1" applyAlignment="1">
      <alignment vertical="top"/>
    </xf>
    <xf numFmtId="49" fontId="11" fillId="9" borderId="33" xfId="4" applyNumberFormat="1" applyFont="1" applyFill="1" applyBorder="1" applyAlignment="1">
      <alignment horizontal="center" vertical="top"/>
    </xf>
    <xf numFmtId="164" fontId="4" fillId="0" borderId="0" xfId="4" applyNumberFormat="1" applyFont="1"/>
    <xf numFmtId="0" fontId="8" fillId="0" borderId="74" xfId="4" applyNumberFormat="1" applyFont="1" applyBorder="1" applyAlignment="1">
      <alignment horizontal="center" vertical="center"/>
    </xf>
    <xf numFmtId="0" fontId="7" fillId="0" borderId="69" xfId="2" applyNumberFormat="1" applyFont="1" applyBorder="1" applyAlignment="1">
      <alignment horizontal="center" vertical="center"/>
    </xf>
    <xf numFmtId="0" fontId="7" fillId="0" borderId="70" xfId="2" applyFont="1" applyBorder="1" applyAlignment="1">
      <alignment vertical="top" wrapText="1"/>
    </xf>
    <xf numFmtId="164" fontId="8" fillId="5" borderId="33" xfId="4" applyNumberFormat="1" applyFont="1" applyFill="1" applyBorder="1" applyAlignment="1">
      <alignment horizontal="center" vertical="center"/>
    </xf>
    <xf numFmtId="0" fontId="8" fillId="0" borderId="6" xfId="4" applyFont="1" applyBorder="1" applyAlignment="1">
      <alignment horizontal="center" vertical="center"/>
    </xf>
    <xf numFmtId="49" fontId="11" fillId="12" borderId="0" xfId="4" applyNumberFormat="1" applyFont="1" applyFill="1" applyBorder="1" applyAlignment="1">
      <alignment horizontal="center" vertical="top"/>
    </xf>
    <xf numFmtId="49" fontId="11" fillId="11" borderId="42" xfId="4" applyNumberFormat="1" applyFont="1" applyFill="1" applyBorder="1" applyAlignment="1">
      <alignment horizontal="center" vertical="top"/>
    </xf>
    <xf numFmtId="49" fontId="11" fillId="9" borderId="42" xfId="4" applyNumberFormat="1" applyFont="1" applyFill="1" applyBorder="1" applyAlignment="1">
      <alignment horizontal="center" vertical="top"/>
    </xf>
    <xf numFmtId="0" fontId="7" fillId="0" borderId="27" xfId="4" applyFont="1" applyBorder="1"/>
    <xf numFmtId="164" fontId="7" fillId="0" borderId="26" xfId="4" applyNumberFormat="1" applyFont="1" applyBorder="1"/>
    <xf numFmtId="0" fontId="7" fillId="0" borderId="17" xfId="2" applyNumberFormat="1" applyFont="1" applyBorder="1" applyAlignment="1">
      <alignment horizontal="center" vertical="center"/>
    </xf>
    <xf numFmtId="0" fontId="7" fillId="0" borderId="12" xfId="2" applyNumberFormat="1" applyFont="1" applyBorder="1" applyAlignment="1">
      <alignment horizontal="center" vertical="center"/>
    </xf>
    <xf numFmtId="0" fontId="7" fillId="0" borderId="24" xfId="2" applyFont="1" applyBorder="1" applyAlignment="1">
      <alignment horizontal="center" vertical="center"/>
    </xf>
    <xf numFmtId="0" fontId="7" fillId="0" borderId="25" xfId="2" applyFont="1" applyBorder="1" applyAlignment="1">
      <alignment vertical="top" wrapText="1"/>
    </xf>
    <xf numFmtId="164" fontId="8" fillId="5" borderId="21" xfId="4" applyNumberFormat="1" applyFont="1" applyFill="1" applyBorder="1" applyAlignment="1">
      <alignment horizontal="center" vertical="center"/>
    </xf>
    <xf numFmtId="164" fontId="8" fillId="0" borderId="0" xfId="4" applyNumberFormat="1" applyFont="1" applyBorder="1" applyAlignment="1">
      <alignment vertical="top" wrapText="1"/>
    </xf>
    <xf numFmtId="0" fontId="8" fillId="0" borderId="23" xfId="4" applyNumberFormat="1" applyFont="1" applyBorder="1" applyAlignment="1">
      <alignment horizontal="center" vertical="center" wrapText="1"/>
    </xf>
    <xf numFmtId="0" fontId="8" fillId="0" borderId="24" xfId="4" applyNumberFormat="1" applyFont="1" applyBorder="1" applyAlignment="1">
      <alignment horizontal="center" vertical="center" wrapText="1"/>
    </xf>
    <xf numFmtId="0" fontId="7" fillId="0" borderId="18" xfId="4" applyFont="1" applyBorder="1" applyAlignment="1">
      <alignment horizontal="left" vertical="top" wrapText="1"/>
    </xf>
    <xf numFmtId="164" fontId="11" fillId="5" borderId="11" xfId="4" applyNumberFormat="1" applyFont="1" applyFill="1" applyBorder="1" applyAlignment="1">
      <alignment horizontal="center" vertical="center"/>
    </xf>
    <xf numFmtId="0" fontId="8" fillId="0" borderId="75" xfId="4" applyNumberFormat="1" applyFont="1" applyBorder="1" applyAlignment="1">
      <alignment horizontal="center" vertical="center"/>
    </xf>
    <xf numFmtId="0" fontId="8" fillId="0" borderId="71" xfId="4" applyNumberFormat="1" applyFont="1" applyBorder="1" applyAlignment="1">
      <alignment horizontal="center" vertical="center"/>
    </xf>
    <xf numFmtId="0" fontId="8" fillId="0" borderId="71" xfId="4" applyFont="1" applyBorder="1" applyAlignment="1">
      <alignment horizontal="center" vertical="center"/>
    </xf>
    <xf numFmtId="0" fontId="7" fillId="0" borderId="51" xfId="4" applyFont="1" applyBorder="1" applyAlignment="1">
      <alignment vertical="top" wrapText="1"/>
    </xf>
    <xf numFmtId="164" fontId="11" fillId="5" borderId="54" xfId="4" applyNumberFormat="1" applyFont="1" applyFill="1" applyBorder="1" applyAlignment="1">
      <alignment horizontal="center" vertical="center"/>
    </xf>
    <xf numFmtId="164" fontId="11" fillId="5" borderId="52" xfId="4" applyNumberFormat="1" applyFont="1" applyFill="1" applyBorder="1" applyAlignment="1">
      <alignment horizontal="center" vertical="center"/>
    </xf>
    <xf numFmtId="0" fontId="8" fillId="0" borderId="3" xfId="4" applyFont="1" applyBorder="1" applyAlignment="1">
      <alignment horizontal="center" vertical="center"/>
    </xf>
    <xf numFmtId="0" fontId="8" fillId="0" borderId="31" xfId="4" applyFont="1" applyFill="1" applyBorder="1" applyAlignment="1">
      <alignment vertical="center" wrapText="1"/>
    </xf>
    <xf numFmtId="0" fontId="8" fillId="0" borderId="48" xfId="4" applyNumberFormat="1" applyFont="1" applyFill="1" applyBorder="1" applyAlignment="1">
      <alignment horizontal="center" vertical="center"/>
    </xf>
    <xf numFmtId="0" fontId="8" fillId="0" borderId="57" xfId="4" applyNumberFormat="1" applyFont="1" applyFill="1" applyBorder="1" applyAlignment="1">
      <alignment horizontal="center" vertical="center"/>
    </xf>
    <xf numFmtId="0" fontId="8" fillId="0" borderId="57" xfId="4" applyFont="1" applyBorder="1" applyAlignment="1">
      <alignment horizontal="center" vertical="center"/>
    </xf>
    <xf numFmtId="0" fontId="7" fillId="0" borderId="34" xfId="4" applyFont="1" applyBorder="1" applyAlignment="1">
      <alignment horizontal="left" vertical="top" wrapText="1"/>
    </xf>
    <xf numFmtId="2" fontId="11" fillId="5" borderId="16" xfId="4" applyNumberFormat="1" applyFont="1" applyFill="1" applyBorder="1" applyAlignment="1">
      <alignment horizontal="center" vertical="center"/>
    </xf>
    <xf numFmtId="164" fontId="11" fillId="5" borderId="38" xfId="4" applyNumberFormat="1" applyFont="1" applyFill="1" applyBorder="1" applyAlignment="1">
      <alignment horizontal="center" vertical="center"/>
    </xf>
    <xf numFmtId="0" fontId="8" fillId="0" borderId="35" xfId="4" applyFont="1" applyBorder="1" applyAlignment="1">
      <alignment horizontal="center" vertical="center"/>
    </xf>
    <xf numFmtId="49" fontId="11" fillId="12" borderId="20" xfId="4" applyNumberFormat="1" applyFont="1" applyFill="1" applyBorder="1" applyAlignment="1">
      <alignment horizontal="center" vertical="top"/>
    </xf>
    <xf numFmtId="49" fontId="11" fillId="11" borderId="21" xfId="4" applyNumberFormat="1" applyFont="1" applyFill="1" applyBorder="1" applyAlignment="1">
      <alignment horizontal="center" vertical="top"/>
    </xf>
    <xf numFmtId="49" fontId="11" fillId="9" borderId="21" xfId="4" applyNumberFormat="1" applyFont="1" applyFill="1" applyBorder="1" applyAlignment="1">
      <alignment horizontal="center" vertical="top"/>
    </xf>
    <xf numFmtId="0" fontId="7" fillId="0" borderId="42" xfId="4" applyFont="1" applyBorder="1"/>
    <xf numFmtId="0" fontId="7" fillId="0" borderId="0" xfId="4" applyFont="1" applyBorder="1"/>
    <xf numFmtId="0" fontId="45" fillId="3" borderId="8" xfId="4" applyNumberFormat="1" applyFont="1" applyFill="1" applyBorder="1" applyAlignment="1">
      <alignment horizontal="center"/>
    </xf>
    <xf numFmtId="0" fontId="8" fillId="0" borderId="9" xfId="4" applyNumberFormat="1" applyFont="1" applyFill="1" applyBorder="1" applyAlignment="1">
      <alignment horizontal="center" vertical="center"/>
    </xf>
    <xf numFmtId="0" fontId="8" fillId="0" borderId="9" xfId="4" applyFont="1" applyBorder="1" applyAlignment="1">
      <alignment horizontal="center" vertical="center"/>
    </xf>
    <xf numFmtId="0" fontId="7" fillId="0" borderId="10" xfId="4" applyFont="1" applyBorder="1" applyAlignment="1">
      <alignment vertical="top" wrapText="1"/>
    </xf>
    <xf numFmtId="164" fontId="11" fillId="5" borderId="5" xfId="4" applyNumberFormat="1" applyFont="1" applyFill="1" applyBorder="1" applyAlignment="1">
      <alignment horizontal="center" vertical="center"/>
    </xf>
    <xf numFmtId="164" fontId="11" fillId="5" borderId="4" xfId="4" applyNumberFormat="1" applyFont="1" applyFill="1" applyBorder="1" applyAlignment="1">
      <alignment horizontal="center" vertical="center"/>
    </xf>
    <xf numFmtId="0" fontId="8" fillId="0" borderId="5" xfId="4" applyFont="1" applyBorder="1" applyAlignment="1">
      <alignment horizontal="center" vertical="center"/>
    </xf>
    <xf numFmtId="49" fontId="11" fillId="0" borderId="42" xfId="4" applyNumberFormat="1" applyFont="1" applyBorder="1" applyAlignment="1">
      <alignment vertical="center" textRotation="90"/>
    </xf>
    <xf numFmtId="0" fontId="8" fillId="0" borderId="31" xfId="4" applyFont="1" applyFill="1" applyBorder="1" applyAlignment="1">
      <alignment wrapText="1"/>
    </xf>
    <xf numFmtId="49" fontId="11" fillId="12" borderId="15" xfId="4" applyNumberFormat="1" applyFont="1" applyFill="1" applyBorder="1" applyAlignment="1">
      <alignment horizontal="center" vertical="top"/>
    </xf>
    <xf numFmtId="49" fontId="11" fillId="11" borderId="38" xfId="4" applyNumberFormat="1" applyFont="1" applyFill="1" applyBorder="1" applyAlignment="1">
      <alignment horizontal="center" vertical="top"/>
    </xf>
    <xf numFmtId="49" fontId="11" fillId="9" borderId="38" xfId="4" applyNumberFormat="1" applyFont="1" applyFill="1" applyBorder="1" applyAlignment="1">
      <alignment horizontal="center" vertical="top"/>
    </xf>
    <xf numFmtId="0" fontId="3" fillId="0" borderId="12" xfId="4" applyBorder="1"/>
    <xf numFmtId="0" fontId="45" fillId="3" borderId="23" xfId="4" applyNumberFormat="1" applyFont="1" applyFill="1" applyBorder="1" applyAlignment="1">
      <alignment horizontal="center"/>
    </xf>
    <xf numFmtId="0" fontId="8" fillId="0" borderId="24" xfId="4" applyNumberFormat="1" applyFont="1" applyFill="1" applyBorder="1" applyAlignment="1">
      <alignment horizontal="center" vertical="center"/>
    </xf>
    <xf numFmtId="0" fontId="7" fillId="0" borderId="25" xfId="4" applyFont="1" applyBorder="1" applyAlignment="1">
      <alignment horizontal="left" vertical="top" wrapText="1"/>
    </xf>
    <xf numFmtId="164" fontId="11" fillId="5" borderId="22" xfId="4" applyNumberFormat="1" applyFont="1" applyFill="1" applyBorder="1" applyAlignment="1">
      <alignment horizontal="center" vertical="center"/>
    </xf>
    <xf numFmtId="164" fontId="11" fillId="5" borderId="27" xfId="4" applyNumberFormat="1" applyFont="1" applyFill="1" applyBorder="1" applyAlignment="1">
      <alignment horizontal="center" vertical="center"/>
    </xf>
    <xf numFmtId="0" fontId="8" fillId="0" borderId="33" xfId="4" applyFont="1" applyFill="1" applyBorder="1" applyAlignment="1">
      <alignment wrapText="1"/>
    </xf>
    <xf numFmtId="49" fontId="11" fillId="13" borderId="33" xfId="4" applyNumberFormat="1" applyFont="1" applyFill="1" applyBorder="1" applyAlignment="1">
      <alignment horizontal="center" vertical="center"/>
    </xf>
    <xf numFmtId="0" fontId="8" fillId="0" borderId="12" xfId="4" applyNumberFormat="1" applyFont="1" applyFill="1" applyBorder="1" applyAlignment="1">
      <alignment horizontal="center" vertical="center"/>
    </xf>
    <xf numFmtId="0" fontId="8" fillId="0" borderId="12" xfId="4" applyFont="1" applyFill="1" applyBorder="1" applyAlignment="1">
      <alignment horizontal="center" vertical="center"/>
    </xf>
    <xf numFmtId="0" fontId="7" fillId="0" borderId="18" xfId="4" applyFont="1" applyBorder="1" applyAlignment="1">
      <alignment vertical="top" wrapText="1"/>
    </xf>
    <xf numFmtId="0" fontId="3" fillId="0" borderId="5" xfId="4" applyBorder="1"/>
    <xf numFmtId="0" fontId="45" fillId="0" borderId="63" xfId="4" applyFont="1" applyBorder="1" applyAlignment="1">
      <alignment horizontal="center"/>
    </xf>
    <xf numFmtId="164" fontId="8" fillId="0" borderId="0" xfId="4" applyNumberFormat="1" applyFont="1" applyBorder="1" applyAlignment="1">
      <alignment horizontal="center" vertical="center"/>
    </xf>
    <xf numFmtId="0" fontId="8" fillId="0" borderId="62" xfId="4" applyFont="1" applyBorder="1" applyAlignment="1">
      <alignment vertical="top" wrapText="1"/>
    </xf>
    <xf numFmtId="164" fontId="8" fillId="5" borderId="0" xfId="4" applyNumberFormat="1" applyFont="1" applyFill="1" applyBorder="1" applyAlignment="1">
      <alignment horizontal="center" vertical="center"/>
    </xf>
    <xf numFmtId="0" fontId="8" fillId="0" borderId="33" xfId="4" applyFont="1" applyBorder="1" applyAlignment="1">
      <alignment horizontal="center" vertical="center"/>
    </xf>
    <xf numFmtId="49" fontId="11" fillId="0" borderId="42" xfId="4" applyNumberFormat="1" applyFont="1" applyBorder="1" applyAlignment="1">
      <alignment vertical="center"/>
    </xf>
    <xf numFmtId="49" fontId="11" fillId="0" borderId="42" xfId="4" applyNumberFormat="1" applyFont="1" applyFill="1" applyBorder="1" applyAlignment="1">
      <alignment horizontal="left" vertical="center" textRotation="90"/>
    </xf>
    <xf numFmtId="0" fontId="8" fillId="0" borderId="30" xfId="4" applyFont="1" applyBorder="1" applyAlignment="1">
      <alignment horizontal="center" vertical="center"/>
    </xf>
    <xf numFmtId="49" fontId="11" fillId="0" borderId="31" xfId="4" applyNumberFormat="1" applyFont="1" applyBorder="1" applyAlignment="1">
      <alignment vertical="center"/>
    </xf>
    <xf numFmtId="49" fontId="8" fillId="0" borderId="35" xfId="4" applyNumberFormat="1" applyFont="1" applyBorder="1" applyAlignment="1">
      <alignment horizontal="center" vertical="top"/>
    </xf>
    <xf numFmtId="0" fontId="11" fillId="12" borderId="29" xfId="4" applyFont="1" applyFill="1" applyBorder="1" applyAlignment="1">
      <alignment horizontal="left" vertical="top" wrapText="1"/>
    </xf>
    <xf numFmtId="49" fontId="11" fillId="12" borderId="29" xfId="4" applyNumberFormat="1" applyFont="1" applyFill="1" applyBorder="1" applyAlignment="1">
      <alignment horizontal="center" vertical="top"/>
    </xf>
    <xf numFmtId="49" fontId="11" fillId="11" borderId="35" xfId="4" applyNumberFormat="1" applyFont="1" applyFill="1" applyBorder="1" applyAlignment="1">
      <alignment horizontal="center" vertical="top"/>
    </xf>
    <xf numFmtId="49" fontId="11" fillId="9" borderId="35" xfId="4" applyNumberFormat="1" applyFont="1" applyFill="1" applyBorder="1" applyAlignment="1">
      <alignment horizontal="center" vertical="top"/>
    </xf>
    <xf numFmtId="0" fontId="8" fillId="0" borderId="40" xfId="4" applyFont="1" applyFill="1" applyBorder="1" applyAlignment="1">
      <alignment horizontal="center" vertical="top" wrapText="1"/>
    </xf>
    <xf numFmtId="0" fontId="8" fillId="0" borderId="7" xfId="4" applyFont="1" applyFill="1" applyBorder="1" applyAlignment="1">
      <alignment horizontal="center" vertical="top" wrapText="1"/>
    </xf>
    <xf numFmtId="0" fontId="7" fillId="0" borderId="80" xfId="4" applyFont="1" applyFill="1" applyBorder="1" applyAlignment="1">
      <alignment horizontal="center" wrapText="1"/>
    </xf>
    <xf numFmtId="0" fontId="8" fillId="0" borderId="73" xfId="4" applyFont="1" applyFill="1" applyBorder="1" applyAlignment="1">
      <alignment horizontal="center" vertical="top" wrapText="1"/>
    </xf>
    <xf numFmtId="0" fontId="8" fillId="0" borderId="6" xfId="4" applyFont="1" applyFill="1" applyBorder="1" applyAlignment="1">
      <alignment horizontal="center" vertical="top" wrapText="1"/>
    </xf>
    <xf numFmtId="164" fontId="14" fillId="12" borderId="0" xfId="4" applyNumberFormat="1" applyFont="1" applyFill="1" applyBorder="1" applyAlignment="1">
      <alignment horizontal="center" vertical="center"/>
    </xf>
    <xf numFmtId="0" fontId="11" fillId="12" borderId="31" xfId="4" applyFont="1" applyFill="1" applyBorder="1" applyAlignment="1">
      <alignment wrapText="1"/>
    </xf>
    <xf numFmtId="0" fontId="11" fillId="12" borderId="0" xfId="4" applyFont="1" applyFill="1" applyBorder="1" applyAlignment="1">
      <alignment wrapText="1"/>
    </xf>
    <xf numFmtId="0" fontId="8" fillId="12" borderId="0" xfId="2" applyFont="1" applyFill="1" applyBorder="1" applyAlignment="1">
      <alignment vertical="top" wrapText="1"/>
    </xf>
    <xf numFmtId="0" fontId="3" fillId="12" borderId="0" xfId="4" applyFill="1" applyBorder="1"/>
    <xf numFmtId="49" fontId="11" fillId="10" borderId="42" xfId="4" applyNumberFormat="1" applyFont="1" applyFill="1" applyBorder="1" applyAlignment="1">
      <alignment horizontal="center" vertical="top"/>
    </xf>
    <xf numFmtId="49" fontId="11" fillId="9" borderId="5" xfId="4" applyNumberFormat="1" applyFont="1" applyFill="1" applyBorder="1" applyAlignment="1">
      <alignment horizontal="center" vertical="top"/>
    </xf>
    <xf numFmtId="0" fontId="8" fillId="0" borderId="1" xfId="4" applyFont="1" applyFill="1" applyBorder="1" applyAlignment="1">
      <alignment vertical="top" wrapText="1"/>
    </xf>
    <xf numFmtId="0" fontId="8" fillId="0" borderId="2" xfId="4" applyFont="1" applyFill="1" applyBorder="1" applyAlignment="1">
      <alignment vertical="top" wrapText="1"/>
    </xf>
    <xf numFmtId="0" fontId="7" fillId="0" borderId="43" xfId="4" applyFont="1" applyFill="1" applyBorder="1" applyAlignment="1">
      <alignment horizontal="center" wrapText="1"/>
    </xf>
    <xf numFmtId="0" fontId="8" fillId="0" borderId="45" xfId="4" applyFont="1" applyFill="1" applyBorder="1" applyAlignment="1">
      <alignment vertical="top" wrapText="1"/>
    </xf>
    <xf numFmtId="0" fontId="8" fillId="0" borderId="3" xfId="4" applyFont="1" applyFill="1" applyBorder="1" applyAlignment="1">
      <alignment vertical="top" wrapText="1"/>
    </xf>
    <xf numFmtId="0" fontId="11" fillId="12" borderId="33" xfId="4" applyFont="1" applyFill="1" applyBorder="1" applyAlignment="1">
      <alignment wrapText="1"/>
    </xf>
    <xf numFmtId="0" fontId="11" fillId="12" borderId="27" xfId="4" applyFont="1" applyFill="1" applyBorder="1" applyAlignment="1">
      <alignment wrapText="1"/>
    </xf>
    <xf numFmtId="0" fontId="11" fillId="12" borderId="26" xfId="4" applyFont="1" applyFill="1" applyBorder="1" applyAlignment="1">
      <alignment wrapText="1"/>
    </xf>
    <xf numFmtId="49" fontId="11" fillId="12" borderId="26" xfId="4" applyNumberFormat="1" applyFont="1" applyFill="1" applyBorder="1" applyAlignment="1">
      <alignment vertical="top"/>
    </xf>
    <xf numFmtId="0" fontId="22" fillId="0" borderId="1" xfId="2" applyFont="1" applyBorder="1" applyAlignment="1">
      <alignment horizontal="left" vertical="top" wrapText="1"/>
    </xf>
    <xf numFmtId="0" fontId="22" fillId="0" borderId="2" xfId="2" applyFont="1" applyBorder="1" applyAlignment="1">
      <alignment horizontal="left" vertical="top" wrapText="1"/>
    </xf>
    <xf numFmtId="164" fontId="49" fillId="0" borderId="43" xfId="4" applyNumberFormat="1" applyFont="1" applyFill="1" applyBorder="1" applyAlignment="1">
      <alignment horizontal="center"/>
    </xf>
    <xf numFmtId="0" fontId="8" fillId="0" borderId="2" xfId="4" applyFont="1" applyBorder="1" applyAlignment="1">
      <alignment horizontal="center" vertical="top"/>
    </xf>
    <xf numFmtId="0" fontId="8" fillId="0" borderId="45" xfId="4" applyFont="1" applyBorder="1" applyAlignment="1">
      <alignment horizontal="center" vertical="top"/>
    </xf>
    <xf numFmtId="0" fontId="47" fillId="0" borderId="3" xfId="2" applyFont="1" applyFill="1" applyBorder="1" applyAlignment="1">
      <alignment horizontal="left" vertical="top" wrapText="1"/>
    </xf>
    <xf numFmtId="164" fontId="11" fillId="12" borderId="33" xfId="4" applyNumberFormat="1" applyFont="1" applyFill="1" applyBorder="1" applyAlignment="1">
      <alignment horizontal="center" vertical="center"/>
    </xf>
    <xf numFmtId="0" fontId="10" fillId="12" borderId="0" xfId="4" applyFont="1" applyFill="1" applyBorder="1" applyAlignment="1">
      <alignment horizontal="center" vertical="center" textRotation="90" wrapText="1"/>
    </xf>
    <xf numFmtId="164" fontId="8" fillId="5" borderId="7" xfId="4" applyNumberFormat="1" applyFont="1" applyFill="1" applyBorder="1" applyAlignment="1">
      <alignment horizontal="center" vertical="center"/>
    </xf>
    <xf numFmtId="0" fontId="8" fillId="0" borderId="28" xfId="4" applyFont="1" applyBorder="1" applyAlignment="1">
      <alignment horizontal="center" vertical="top"/>
    </xf>
    <xf numFmtId="0" fontId="8" fillId="0" borderId="57" xfId="4" applyFont="1" applyBorder="1" applyAlignment="1">
      <alignment horizontal="center" vertical="top"/>
    </xf>
    <xf numFmtId="0" fontId="47" fillId="0" borderId="30" xfId="2" applyFont="1" applyFill="1" applyBorder="1" applyAlignment="1">
      <alignment horizontal="left" vertical="top" wrapText="1"/>
    </xf>
    <xf numFmtId="164" fontId="8" fillId="5" borderId="31" xfId="4" applyNumberFormat="1" applyFont="1" applyFill="1" applyBorder="1" applyAlignment="1">
      <alignment horizontal="center" vertical="center"/>
    </xf>
    <xf numFmtId="164" fontId="8" fillId="5" borderId="2" xfId="4" applyNumberFormat="1" applyFont="1" applyFill="1" applyBorder="1" applyAlignment="1">
      <alignment horizontal="center" vertical="center"/>
    </xf>
    <xf numFmtId="0" fontId="45" fillId="0" borderId="43" xfId="4" applyFont="1" applyFill="1" applyBorder="1" applyAlignment="1">
      <alignment horizontal="center" vertical="top"/>
    </xf>
    <xf numFmtId="0" fontId="7" fillId="0" borderId="2" xfId="2" applyFont="1" applyBorder="1" applyAlignment="1">
      <alignment horizontal="center" vertical="top"/>
    </xf>
    <xf numFmtId="0" fontId="7" fillId="0" borderId="45" xfId="2" applyFont="1" applyBorder="1" applyAlignment="1">
      <alignment horizontal="center" vertical="top"/>
    </xf>
    <xf numFmtId="0" fontId="7" fillId="0" borderId="3" xfId="2" applyFont="1" applyBorder="1" applyAlignment="1">
      <alignment vertical="top" wrapText="1"/>
    </xf>
    <xf numFmtId="2" fontId="8" fillId="5" borderId="38" xfId="4" applyNumberFormat="1" applyFont="1" applyFill="1" applyBorder="1" applyAlignment="1">
      <alignment horizontal="center" vertical="center"/>
    </xf>
    <xf numFmtId="164" fontId="8" fillId="5" borderId="38" xfId="4" applyNumberFormat="1" applyFont="1" applyFill="1" applyBorder="1" applyAlignment="1">
      <alignment horizontal="center" vertical="center"/>
    </xf>
    <xf numFmtId="0" fontId="8" fillId="0" borderId="38" xfId="4" applyFont="1" applyBorder="1" applyAlignment="1">
      <alignment horizontal="center" vertical="center"/>
    </xf>
    <xf numFmtId="0" fontId="7" fillId="0" borderId="44" xfId="2" applyFont="1" applyBorder="1" applyAlignment="1">
      <alignment vertical="top" wrapText="1"/>
    </xf>
    <xf numFmtId="0" fontId="13" fillId="0" borderId="2" xfId="2" applyBorder="1"/>
    <xf numFmtId="0" fontId="7" fillId="0" borderId="32" xfId="8" applyFont="1" applyBorder="1" applyAlignment="1">
      <alignment vertical="top" wrapText="1"/>
    </xf>
    <xf numFmtId="2" fontId="8" fillId="5" borderId="21" xfId="4" applyNumberFormat="1" applyFont="1" applyFill="1" applyBorder="1" applyAlignment="1">
      <alignment horizontal="center" vertical="center"/>
    </xf>
    <xf numFmtId="164" fontId="8" fillId="5" borderId="50" xfId="4" applyNumberFormat="1" applyFont="1" applyFill="1" applyBorder="1" applyAlignment="1">
      <alignment horizontal="center" vertical="center"/>
    </xf>
    <xf numFmtId="0" fontId="8" fillId="0" borderId="50" xfId="4" applyFont="1" applyBorder="1" applyAlignment="1">
      <alignment horizontal="center" vertical="top"/>
    </xf>
    <xf numFmtId="0" fontId="8" fillId="0" borderId="31" xfId="4" applyFont="1" applyBorder="1" applyAlignment="1">
      <alignment vertical="top" wrapText="1"/>
    </xf>
    <xf numFmtId="49" fontId="11" fillId="13" borderId="35" xfId="4" applyNumberFormat="1" applyFont="1" applyFill="1" applyBorder="1" applyAlignment="1">
      <alignment horizontal="center" vertical="top"/>
    </xf>
    <xf numFmtId="0" fontId="51" fillId="0" borderId="0" xfId="8" applyFont="1" applyBorder="1" applyAlignment="1">
      <alignment vertical="top" wrapText="1"/>
    </xf>
    <xf numFmtId="0" fontId="22" fillId="0" borderId="0" xfId="2" applyFont="1" applyFill="1" applyBorder="1" applyAlignment="1">
      <alignment horizontal="left" vertical="top" wrapText="1"/>
    </xf>
    <xf numFmtId="2" fontId="8" fillId="5" borderId="42" xfId="4" applyNumberFormat="1" applyFont="1" applyFill="1" applyBorder="1" applyAlignment="1">
      <alignment horizontal="center" vertical="center"/>
    </xf>
    <xf numFmtId="49" fontId="11" fillId="13" borderId="33" xfId="4" applyNumberFormat="1" applyFont="1" applyFill="1" applyBorder="1" applyAlignment="1">
      <alignment vertical="top"/>
    </xf>
    <xf numFmtId="49" fontId="11" fillId="13" borderId="35" xfId="4" applyNumberFormat="1" applyFont="1" applyFill="1" applyBorder="1" applyAlignment="1">
      <alignment vertical="top"/>
    </xf>
    <xf numFmtId="2" fontId="8" fillId="5" borderId="46" xfId="4" applyNumberFormat="1" applyFont="1" applyFill="1" applyBorder="1" applyAlignment="1">
      <alignment horizontal="center" vertical="center"/>
    </xf>
    <xf numFmtId="164" fontId="8" fillId="5" borderId="46" xfId="4" applyNumberFormat="1" applyFont="1" applyFill="1" applyBorder="1" applyAlignment="1">
      <alignment horizontal="center" vertical="center"/>
    </xf>
    <xf numFmtId="164" fontId="8" fillId="5" borderId="52" xfId="4" applyNumberFormat="1" applyFont="1" applyFill="1" applyBorder="1" applyAlignment="1">
      <alignment horizontal="center" vertical="center"/>
    </xf>
    <xf numFmtId="0" fontId="7" fillId="0" borderId="74" xfId="2" applyFont="1" applyBorder="1" applyAlignment="1">
      <alignment horizontal="center" vertical="top"/>
    </xf>
    <xf numFmtId="0" fontId="7" fillId="0" borderId="69" xfId="2" applyFont="1" applyBorder="1" applyAlignment="1">
      <alignment horizontal="center" vertical="top"/>
    </xf>
    <xf numFmtId="0" fontId="45" fillId="0" borderId="17" xfId="4" applyFont="1" applyBorder="1" applyAlignment="1">
      <alignment horizontal="center"/>
    </xf>
    <xf numFmtId="0" fontId="7" fillId="0" borderId="15" xfId="2" applyFont="1" applyBorder="1" applyAlignment="1">
      <alignment horizontal="center" vertical="top"/>
    </xf>
    <xf numFmtId="0" fontId="7" fillId="0" borderId="12" xfId="2" applyFont="1" applyBorder="1" applyAlignment="1">
      <alignment horizontal="center" vertical="top"/>
    </xf>
    <xf numFmtId="0" fontId="45" fillId="0" borderId="75" xfId="4" applyFont="1" applyBorder="1" applyAlignment="1">
      <alignment horizontal="center"/>
    </xf>
    <xf numFmtId="0" fontId="8" fillId="0" borderId="29" xfId="4" applyFont="1" applyBorder="1" applyAlignment="1">
      <alignment horizontal="center" vertical="top"/>
    </xf>
    <xf numFmtId="0" fontId="8" fillId="0" borderId="30" xfId="4" applyFont="1" applyBorder="1" applyAlignment="1">
      <alignment vertical="top" wrapText="1"/>
    </xf>
    <xf numFmtId="0" fontId="11" fillId="0" borderId="40" xfId="4" applyFont="1" applyFill="1" applyBorder="1" applyAlignment="1">
      <alignment horizontal="left" vertical="top" wrapText="1"/>
    </xf>
    <xf numFmtId="0" fontId="11" fillId="0" borderId="7" xfId="4" applyFont="1" applyFill="1" applyBorder="1" applyAlignment="1">
      <alignment horizontal="left" vertical="top" wrapText="1"/>
    </xf>
    <xf numFmtId="0" fontId="7" fillId="0" borderId="43" xfId="2" applyFont="1" applyFill="1" applyBorder="1" applyAlignment="1">
      <alignment horizontal="center" vertical="center" wrapText="1"/>
    </xf>
    <xf numFmtId="0" fontId="7" fillId="0" borderId="2" xfId="2" applyFont="1" applyFill="1" applyBorder="1" applyAlignment="1">
      <alignment horizontal="center" vertical="center" wrapText="1"/>
    </xf>
    <xf numFmtId="0" fontId="7" fillId="0" borderId="45" xfId="2" applyFont="1" applyFill="1" applyBorder="1" applyAlignment="1">
      <alignment horizontal="center" vertical="center"/>
    </xf>
    <xf numFmtId="0" fontId="6" fillId="0" borderId="32" xfId="8" applyFont="1" applyFill="1" applyBorder="1" applyAlignment="1">
      <alignment wrapText="1"/>
    </xf>
    <xf numFmtId="49" fontId="11" fillId="0" borderId="3" xfId="4" applyNumberFormat="1" applyFont="1" applyFill="1" applyBorder="1" applyAlignment="1">
      <alignment horizontal="center" vertical="top"/>
    </xf>
    <xf numFmtId="49" fontId="11" fillId="19" borderId="30" xfId="4" applyNumberFormat="1" applyFont="1" applyFill="1" applyBorder="1" applyAlignment="1">
      <alignment horizontal="center" vertical="top"/>
    </xf>
    <xf numFmtId="49" fontId="11" fillId="11" borderId="63" xfId="4" applyNumberFormat="1" applyFont="1" applyFill="1" applyBorder="1" applyAlignment="1">
      <alignment horizontal="center" vertical="top"/>
    </xf>
    <xf numFmtId="49" fontId="11" fillId="19" borderId="34" xfId="4" applyNumberFormat="1" applyFont="1" applyFill="1" applyBorder="1" applyAlignment="1">
      <alignment horizontal="center" vertical="top"/>
    </xf>
    <xf numFmtId="49" fontId="11" fillId="19" borderId="6" xfId="4" applyNumberFormat="1" applyFont="1" applyFill="1" applyBorder="1" applyAlignment="1">
      <alignment horizontal="center" vertical="top" wrapText="1"/>
    </xf>
    <xf numFmtId="0" fontId="16" fillId="0" borderId="31" xfId="2" applyFont="1" applyFill="1" applyBorder="1" applyAlignment="1">
      <alignment horizontal="center" vertical="center" textRotation="90"/>
    </xf>
    <xf numFmtId="0" fontId="8" fillId="0" borderId="3" xfId="4" applyFont="1" applyFill="1" applyBorder="1" applyAlignment="1">
      <alignment horizontal="center" vertical="center" textRotation="90"/>
    </xf>
    <xf numFmtId="0" fontId="8" fillId="0" borderId="31" xfId="4" applyFont="1" applyFill="1" applyBorder="1" applyAlignment="1">
      <alignment horizontal="center" vertical="center" textRotation="90"/>
    </xf>
    <xf numFmtId="0" fontId="8" fillId="0" borderId="31" xfId="4" applyFont="1" applyFill="1" applyBorder="1" applyAlignment="1">
      <alignment horizontal="center" vertical="center" textRotation="90" wrapText="1"/>
    </xf>
    <xf numFmtId="0" fontId="8" fillId="0" borderId="3" xfId="4" applyFont="1" applyBorder="1" applyAlignment="1">
      <alignment horizontal="center" vertical="center" textRotation="90" wrapText="1"/>
    </xf>
    <xf numFmtId="0" fontId="8" fillId="0" borderId="46" xfId="4" applyFont="1" applyBorder="1" applyAlignment="1">
      <alignment horizontal="center" vertical="center" textRotation="90" wrapText="1"/>
    </xf>
    <xf numFmtId="0" fontId="8" fillId="0" borderId="0" xfId="4" applyFont="1" applyAlignment="1">
      <alignment vertical="top"/>
    </xf>
    <xf numFmtId="0" fontId="25" fillId="0" borderId="0" xfId="4" applyFont="1" applyAlignment="1">
      <alignment vertical="top"/>
    </xf>
    <xf numFmtId="0" fontId="8" fillId="0" borderId="0" xfId="4" applyFont="1" applyAlignment="1">
      <alignment vertical="top" wrapText="1"/>
    </xf>
    <xf numFmtId="0" fontId="8" fillId="0" borderId="0" xfId="4" applyFont="1" applyAlignment="1">
      <alignment horizontal="center" vertical="center"/>
    </xf>
    <xf numFmtId="0" fontId="7" fillId="0" borderId="0" xfId="4" applyFont="1" applyAlignment="1">
      <alignment vertical="top"/>
    </xf>
    <xf numFmtId="0" fontId="25" fillId="0" borderId="0" xfId="4" applyFont="1" applyAlignment="1">
      <alignment vertical="top" wrapText="1"/>
    </xf>
    <xf numFmtId="4" fontId="11" fillId="2" borderId="31" xfId="4" applyNumberFormat="1" applyFont="1" applyFill="1" applyBorder="1" applyAlignment="1">
      <alignment horizontal="center" vertical="top" wrapText="1"/>
    </xf>
    <xf numFmtId="0" fontId="8" fillId="0" borderId="15" xfId="4" applyFont="1" applyBorder="1" applyAlignment="1">
      <alignment vertical="top"/>
    </xf>
    <xf numFmtId="0" fontId="8" fillId="0" borderId="16" xfId="4" applyFont="1" applyBorder="1" applyAlignment="1">
      <alignment vertical="top"/>
    </xf>
    <xf numFmtId="165" fontId="11" fillId="0" borderId="38" xfId="4" applyNumberFormat="1" applyFont="1" applyFill="1" applyBorder="1" applyAlignment="1">
      <alignment horizontal="center" vertical="top" wrapText="1"/>
    </xf>
    <xf numFmtId="165" fontId="11" fillId="0" borderId="42" xfId="4" applyNumberFormat="1" applyFont="1" applyFill="1" applyBorder="1" applyAlignment="1">
      <alignment horizontal="center" vertical="top" wrapText="1"/>
    </xf>
    <xf numFmtId="4" fontId="8" fillId="0" borderId="21" xfId="4" applyNumberFormat="1" applyFont="1" applyFill="1" applyBorder="1" applyAlignment="1">
      <alignment horizontal="center" vertical="top" wrapText="1"/>
    </xf>
    <xf numFmtId="0" fontId="11" fillId="0" borderId="26" xfId="4" applyFont="1" applyFill="1" applyBorder="1" applyAlignment="1">
      <alignment vertical="top" wrapText="1"/>
    </xf>
    <xf numFmtId="165" fontId="11" fillId="0" borderId="50" xfId="4" applyNumberFormat="1" applyFont="1" applyFill="1" applyBorder="1" applyAlignment="1">
      <alignment horizontal="center" vertical="top" wrapText="1"/>
    </xf>
    <xf numFmtId="165" fontId="11" fillId="4" borderId="21" xfId="4" applyNumberFormat="1" applyFont="1" applyFill="1" applyBorder="1" applyAlignment="1">
      <alignment horizontal="center" vertical="top" wrapText="1"/>
    </xf>
    <xf numFmtId="4" fontId="11" fillId="5" borderId="52" xfId="4" applyNumberFormat="1" applyFont="1" applyFill="1" applyBorder="1" applyAlignment="1">
      <alignment horizontal="center" vertical="top" wrapText="1"/>
    </xf>
    <xf numFmtId="0" fontId="8" fillId="6" borderId="26" xfId="4" applyFont="1" applyFill="1" applyBorder="1" applyAlignment="1">
      <alignment vertical="top"/>
    </xf>
    <xf numFmtId="0" fontId="8" fillId="6" borderId="22" xfId="4" applyFont="1" applyFill="1" applyBorder="1" applyAlignment="1">
      <alignment vertical="top"/>
    </xf>
    <xf numFmtId="4" fontId="11" fillId="3" borderId="31" xfId="4" applyNumberFormat="1" applyFont="1" applyFill="1" applyBorder="1" applyAlignment="1">
      <alignment horizontal="center" vertical="top" wrapText="1"/>
    </xf>
    <xf numFmtId="165" fontId="11" fillId="0" borderId="31" xfId="4" applyNumberFormat="1" applyFont="1" applyFill="1" applyBorder="1" applyAlignment="1">
      <alignment horizontal="center" vertical="center" wrapText="1"/>
    </xf>
    <xf numFmtId="2" fontId="11" fillId="2" borderId="31" xfId="4" applyNumberFormat="1" applyFont="1" applyFill="1" applyBorder="1" applyAlignment="1">
      <alignment horizontal="center" vertical="center"/>
    </xf>
    <xf numFmtId="2" fontId="14" fillId="2" borderId="3" xfId="4" applyNumberFormat="1" applyFont="1" applyFill="1" applyBorder="1" applyAlignment="1">
      <alignment horizontal="center" vertical="center"/>
    </xf>
    <xf numFmtId="49" fontId="11" fillId="2" borderId="3" xfId="4" applyNumberFormat="1" applyFont="1" applyFill="1" applyBorder="1" applyAlignment="1">
      <alignment horizontal="center" vertical="top"/>
    </xf>
    <xf numFmtId="0" fontId="52" fillId="0" borderId="0" xfId="4" applyFont="1" applyBorder="1" applyAlignment="1">
      <alignment vertical="top"/>
    </xf>
    <xf numFmtId="0" fontId="22" fillId="18" borderId="1" xfId="4" applyFont="1" applyFill="1" applyBorder="1" applyAlignment="1">
      <alignment horizontal="center" vertical="top"/>
    </xf>
    <xf numFmtId="0" fontId="53" fillId="18" borderId="2" xfId="4" applyFont="1" applyFill="1" applyBorder="1" applyAlignment="1">
      <alignment vertical="top"/>
    </xf>
    <xf numFmtId="2" fontId="11" fillId="19" borderId="31" xfId="4" applyNumberFormat="1" applyFont="1" applyFill="1" applyBorder="1" applyAlignment="1">
      <alignment horizontal="center" vertical="top"/>
    </xf>
    <xf numFmtId="2" fontId="11" fillId="19" borderId="2" xfId="4" applyNumberFormat="1" applyFont="1" applyFill="1" applyBorder="1" applyAlignment="1">
      <alignment horizontal="center" vertical="top"/>
    </xf>
    <xf numFmtId="49" fontId="15" fillId="19" borderId="2" xfId="4" applyNumberFormat="1" applyFont="1" applyFill="1" applyBorder="1" applyAlignment="1">
      <alignment vertical="top"/>
    </xf>
    <xf numFmtId="49" fontId="17" fillId="19" borderId="31" xfId="4" applyNumberFormat="1" applyFont="1" applyFill="1" applyBorder="1" applyAlignment="1">
      <alignment horizontal="center" vertical="top"/>
    </xf>
    <xf numFmtId="2" fontId="14" fillId="11" borderId="3" xfId="4" applyNumberFormat="1" applyFont="1" applyFill="1" applyBorder="1" applyAlignment="1">
      <alignment horizontal="center" vertical="center"/>
    </xf>
    <xf numFmtId="2" fontId="14" fillId="12" borderId="31" xfId="4" applyNumberFormat="1" applyFont="1" applyFill="1" applyBorder="1" applyAlignment="1">
      <alignment horizontal="center" vertical="center"/>
    </xf>
    <xf numFmtId="0" fontId="8" fillId="12" borderId="7" xfId="4" applyFont="1" applyFill="1" applyBorder="1" applyAlignment="1">
      <alignment vertical="top" wrapText="1"/>
    </xf>
    <xf numFmtId="49" fontId="11" fillId="12" borderId="7" xfId="4" applyNumberFormat="1" applyFont="1" applyFill="1" applyBorder="1" applyAlignment="1">
      <alignment horizontal="center" vertical="center" textRotation="90"/>
    </xf>
    <xf numFmtId="49" fontId="8" fillId="12" borderId="7" xfId="4" applyNumberFormat="1" applyFont="1" applyFill="1" applyBorder="1" applyAlignment="1">
      <alignment horizontal="left" vertical="top"/>
    </xf>
    <xf numFmtId="49" fontId="11" fillId="12" borderId="7" xfId="4" applyNumberFormat="1" applyFont="1" applyFill="1" applyBorder="1" applyAlignment="1">
      <alignment horizontal="center" vertical="top"/>
    </xf>
    <xf numFmtId="49" fontId="11" fillId="11" borderId="42" xfId="4" applyNumberFormat="1" applyFont="1" applyFill="1" applyBorder="1" applyAlignment="1">
      <alignment vertical="top"/>
    </xf>
    <xf numFmtId="49" fontId="11" fillId="9" borderId="5" xfId="4" applyNumberFormat="1" applyFont="1" applyFill="1" applyBorder="1" applyAlignment="1">
      <alignment vertical="top"/>
    </xf>
    <xf numFmtId="2" fontId="8" fillId="5" borderId="33" xfId="4" applyNumberFormat="1" applyFont="1" applyFill="1" applyBorder="1" applyAlignment="1">
      <alignment horizontal="center" vertical="center"/>
    </xf>
    <xf numFmtId="0" fontId="27" fillId="20" borderId="31" xfId="4" applyFont="1" applyFill="1" applyBorder="1" applyAlignment="1">
      <alignment vertical="top" wrapText="1"/>
    </xf>
    <xf numFmtId="2" fontId="8" fillId="5" borderId="52" xfId="4" applyNumberFormat="1" applyFont="1" applyFill="1" applyBorder="1" applyAlignment="1">
      <alignment horizontal="center" vertical="center"/>
    </xf>
    <xf numFmtId="0" fontId="8" fillId="0" borderId="52" xfId="4" applyFont="1" applyFill="1" applyBorder="1" applyAlignment="1">
      <alignment horizontal="center" vertical="center" wrapText="1"/>
    </xf>
    <xf numFmtId="0" fontId="54" fillId="12" borderId="0" xfId="4" applyFont="1" applyFill="1" applyBorder="1" applyAlignment="1">
      <alignment vertical="top" wrapText="1"/>
    </xf>
    <xf numFmtId="49" fontId="11" fillId="11" borderId="35" xfId="4" applyNumberFormat="1" applyFont="1" applyFill="1" applyBorder="1" applyAlignment="1">
      <alignment vertical="top"/>
    </xf>
    <xf numFmtId="49" fontId="11" fillId="9" borderId="30" xfId="4" applyNumberFormat="1" applyFont="1" applyFill="1" applyBorder="1" applyAlignment="1">
      <alignment horizontal="center" vertical="top"/>
    </xf>
    <xf numFmtId="0" fontId="8" fillId="12" borderId="40" xfId="4" applyFont="1" applyFill="1" applyBorder="1" applyAlignment="1">
      <alignment vertical="top" wrapText="1"/>
    </xf>
    <xf numFmtId="0" fontId="10" fillId="12" borderId="7" xfId="4" applyFont="1" applyFill="1" applyBorder="1" applyAlignment="1">
      <alignment vertical="center" textRotation="90" wrapText="1"/>
    </xf>
    <xf numFmtId="49" fontId="11" fillId="12" borderId="6" xfId="4" applyNumberFormat="1" applyFont="1" applyFill="1" applyBorder="1" applyAlignment="1">
      <alignment horizontal="center" vertical="top"/>
    </xf>
    <xf numFmtId="49" fontId="11" fillId="11" borderId="33" xfId="4" applyNumberFormat="1" applyFont="1" applyFill="1" applyBorder="1" applyAlignment="1">
      <alignment vertical="top"/>
    </xf>
    <xf numFmtId="49" fontId="11" fillId="9" borderId="6" xfId="4" applyNumberFormat="1" applyFont="1" applyFill="1" applyBorder="1" applyAlignment="1">
      <alignment vertical="top"/>
    </xf>
    <xf numFmtId="0" fontId="8" fillId="20" borderId="31" xfId="4" applyFont="1" applyFill="1" applyBorder="1" applyAlignment="1">
      <alignment vertical="top" wrapText="1"/>
    </xf>
    <xf numFmtId="49" fontId="11" fillId="12" borderId="5" xfId="4" applyNumberFormat="1" applyFont="1" applyFill="1" applyBorder="1" applyAlignment="1">
      <alignment vertical="top"/>
    </xf>
    <xf numFmtId="49" fontId="11" fillId="12" borderId="30" xfId="4" applyNumberFormat="1" applyFont="1" applyFill="1" applyBorder="1" applyAlignment="1">
      <alignment vertical="top"/>
    </xf>
    <xf numFmtId="0" fontId="3" fillId="12" borderId="7" xfId="4" applyFill="1" applyBorder="1"/>
    <xf numFmtId="0" fontId="5" fillId="20" borderId="31" xfId="4" applyFont="1" applyFill="1" applyBorder="1" applyAlignment="1">
      <alignment vertical="top" wrapText="1"/>
    </xf>
    <xf numFmtId="0" fontId="8" fillId="0" borderId="52" xfId="4" applyFont="1" applyBorder="1" applyAlignment="1">
      <alignment horizontal="center" vertical="center"/>
    </xf>
    <xf numFmtId="2" fontId="14" fillId="12" borderId="33" xfId="4" applyNumberFormat="1" applyFont="1" applyFill="1" applyBorder="1" applyAlignment="1">
      <alignment horizontal="center" vertical="center"/>
    </xf>
    <xf numFmtId="49" fontId="11" fillId="12" borderId="6" xfId="4" applyNumberFormat="1" applyFont="1" applyFill="1" applyBorder="1" applyAlignment="1">
      <alignment vertical="top"/>
    </xf>
    <xf numFmtId="2" fontId="8" fillId="5" borderId="7" xfId="4" applyNumberFormat="1" applyFont="1" applyFill="1" applyBorder="1" applyAlignment="1">
      <alignment horizontal="center" vertical="center"/>
    </xf>
    <xf numFmtId="0" fontId="5" fillId="20" borderId="3" xfId="4" applyFont="1" applyFill="1" applyBorder="1" applyAlignment="1">
      <alignment vertical="top" wrapText="1"/>
    </xf>
    <xf numFmtId="2" fontId="14" fillId="12" borderId="3" xfId="4" applyNumberFormat="1" applyFont="1" applyFill="1" applyBorder="1" applyAlignment="1">
      <alignment horizontal="center" vertical="center"/>
    </xf>
    <xf numFmtId="0" fontId="11" fillId="12" borderId="3" xfId="4" applyFont="1" applyFill="1" applyBorder="1" applyAlignment="1">
      <alignment wrapText="1"/>
    </xf>
    <xf numFmtId="49" fontId="8" fillId="12" borderId="2" xfId="4" applyNumberFormat="1" applyFont="1" applyFill="1" applyBorder="1" applyAlignment="1">
      <alignment horizontal="left" vertical="top"/>
    </xf>
    <xf numFmtId="49" fontId="11" fillId="12" borderId="2" xfId="4" applyNumberFormat="1" applyFont="1" applyFill="1" applyBorder="1" applyAlignment="1">
      <alignment horizontal="center" vertical="center" textRotation="90"/>
    </xf>
    <xf numFmtId="2" fontId="8" fillId="5" borderId="6" xfId="4" applyNumberFormat="1" applyFont="1" applyFill="1" applyBorder="1" applyAlignment="1">
      <alignment horizontal="center" vertical="center"/>
    </xf>
    <xf numFmtId="0" fontId="5" fillId="20" borderId="35" xfId="4" applyFont="1" applyFill="1" applyBorder="1" applyAlignment="1">
      <alignment vertical="top" wrapText="1"/>
    </xf>
    <xf numFmtId="49" fontId="11" fillId="13" borderId="35" xfId="4" applyNumberFormat="1" applyFont="1" applyFill="1" applyBorder="1" applyAlignment="1">
      <alignment horizontal="center" vertical="center"/>
    </xf>
    <xf numFmtId="2" fontId="8" fillId="5" borderId="54" xfId="4" applyNumberFormat="1" applyFont="1" applyFill="1" applyBorder="1" applyAlignment="1">
      <alignment horizontal="center" vertical="center"/>
    </xf>
    <xf numFmtId="0" fontId="8" fillId="0" borderId="54" xfId="4" applyFont="1" applyBorder="1" applyAlignment="1">
      <alignment horizontal="center" vertical="center"/>
    </xf>
    <xf numFmtId="0" fontId="3" fillId="0" borderId="4" xfId="4" applyBorder="1"/>
    <xf numFmtId="0" fontId="22" fillId="0" borderId="43" xfId="4" applyFont="1" applyFill="1" applyBorder="1" applyAlignment="1">
      <alignment vertical="top"/>
    </xf>
    <xf numFmtId="0" fontId="22" fillId="0" borderId="44" xfId="4" applyFont="1" applyFill="1" applyBorder="1" applyAlignment="1">
      <alignment vertical="top"/>
    </xf>
    <xf numFmtId="0" fontId="22" fillId="0" borderId="45" xfId="4" applyFont="1" applyFill="1" applyBorder="1" applyAlignment="1">
      <alignment vertical="top"/>
    </xf>
    <xf numFmtId="0" fontId="22" fillId="0" borderId="32" xfId="4" applyFont="1" applyFill="1" applyBorder="1" applyAlignment="1">
      <alignment vertical="top" wrapText="1"/>
    </xf>
    <xf numFmtId="0" fontId="22" fillId="0" borderId="17" xfId="4" applyFont="1" applyFill="1" applyBorder="1" applyAlignment="1">
      <alignment horizontal="center" vertical="center"/>
    </xf>
    <xf numFmtId="0" fontId="22" fillId="0" borderId="49" xfId="4" applyFont="1" applyBorder="1" applyAlignment="1">
      <alignment horizontal="center" vertical="center"/>
    </xf>
    <xf numFmtId="0" fontId="16" fillId="0" borderId="12" xfId="4" applyFont="1" applyBorder="1" applyAlignment="1">
      <alignment horizontal="center" vertical="center"/>
    </xf>
    <xf numFmtId="164" fontId="16" fillId="0" borderId="18" xfId="4" applyNumberFormat="1" applyFont="1" applyFill="1" applyBorder="1" applyAlignment="1">
      <alignment horizontal="left" vertical="top" wrapText="1"/>
    </xf>
    <xf numFmtId="0" fontId="8" fillId="0" borderId="26" xfId="4" applyFont="1" applyBorder="1" applyAlignment="1">
      <alignment horizontal="center" vertical="center"/>
    </xf>
    <xf numFmtId="0" fontId="8" fillId="0" borderId="23" xfId="4" applyFont="1" applyBorder="1" applyAlignment="1">
      <alignment horizontal="center" vertical="top"/>
    </xf>
    <xf numFmtId="0" fontId="8" fillId="0" borderId="68" xfId="4" applyFont="1" applyBorder="1" applyAlignment="1">
      <alignment horizontal="center" vertical="top"/>
    </xf>
    <xf numFmtId="0" fontId="8" fillId="0" borderId="24" xfId="4" applyFont="1" applyBorder="1" applyAlignment="1">
      <alignment horizontal="center" vertical="top"/>
    </xf>
    <xf numFmtId="0" fontId="8" fillId="0" borderId="25" xfId="4" applyFont="1" applyBorder="1" applyAlignment="1">
      <alignment vertical="top" wrapText="1"/>
    </xf>
    <xf numFmtId="164" fontId="8" fillId="5" borderId="47" xfId="4" applyNumberFormat="1" applyFont="1" applyFill="1" applyBorder="1" applyAlignment="1">
      <alignment horizontal="center" vertical="center"/>
    </xf>
    <xf numFmtId="0" fontId="8" fillId="0" borderId="26" xfId="4" applyFont="1" applyBorder="1" applyAlignment="1">
      <alignment horizontal="center" vertical="top"/>
    </xf>
    <xf numFmtId="0" fontId="11" fillId="12" borderId="0" xfId="4" applyFont="1" applyFill="1" applyBorder="1" applyAlignment="1">
      <alignment vertical="top" wrapText="1"/>
    </xf>
    <xf numFmtId="49" fontId="11" fillId="11" borderId="2" xfId="4" applyNumberFormat="1" applyFont="1" applyFill="1" applyBorder="1" applyAlignment="1">
      <alignment horizontal="center" vertical="top"/>
    </xf>
    <xf numFmtId="49" fontId="11" fillId="9" borderId="31" xfId="4" applyNumberFormat="1" applyFont="1" applyFill="1" applyBorder="1" applyAlignment="1">
      <alignment horizontal="center" vertical="top"/>
    </xf>
    <xf numFmtId="0" fontId="3" fillId="0" borderId="40" xfId="4" applyBorder="1"/>
    <xf numFmtId="0" fontId="3" fillId="0" borderId="6" xfId="4" applyBorder="1"/>
    <xf numFmtId="0" fontId="11" fillId="12" borderId="1" xfId="4" applyFont="1" applyFill="1" applyBorder="1" applyAlignment="1">
      <alignment horizontal="right" vertical="top"/>
    </xf>
    <xf numFmtId="49" fontId="11" fillId="13" borderId="3" xfId="4" applyNumberFormat="1" applyFont="1" applyFill="1" applyBorder="1" applyAlignment="1">
      <alignment horizontal="center" vertical="center"/>
    </xf>
    <xf numFmtId="49" fontId="11" fillId="9" borderId="30" xfId="4" applyNumberFormat="1" applyFont="1" applyFill="1" applyBorder="1" applyAlignment="1">
      <alignment vertical="top"/>
    </xf>
    <xf numFmtId="2" fontId="8" fillId="5" borderId="31" xfId="4" applyNumberFormat="1" applyFont="1" applyFill="1" applyBorder="1" applyAlignment="1">
      <alignment horizontal="center" vertical="center"/>
    </xf>
    <xf numFmtId="49" fontId="8" fillId="12" borderId="40" xfId="4" applyNumberFormat="1" applyFont="1" applyFill="1" applyBorder="1" applyAlignment="1">
      <alignment horizontal="left" vertical="top"/>
    </xf>
    <xf numFmtId="0" fontId="8" fillId="0" borderId="31" xfId="4" applyFont="1" applyBorder="1" applyAlignment="1">
      <alignment horizontal="center" vertical="center"/>
    </xf>
    <xf numFmtId="49" fontId="11" fillId="12" borderId="31" xfId="4" applyNumberFormat="1" applyFont="1" applyFill="1" applyBorder="1" applyAlignment="1">
      <alignment horizontal="center" vertical="center"/>
    </xf>
    <xf numFmtId="49" fontId="11" fillId="12" borderId="2" xfId="4" applyNumberFormat="1" applyFont="1" applyFill="1" applyBorder="1" applyAlignment="1">
      <alignment horizontal="center" vertical="center"/>
    </xf>
    <xf numFmtId="0" fontId="11" fillId="12" borderId="7" xfId="4" applyFont="1" applyFill="1" applyBorder="1" applyAlignment="1">
      <alignment horizontal="left" vertical="top" wrapText="1"/>
    </xf>
    <xf numFmtId="49" fontId="8" fillId="5" borderId="35" xfId="4" applyNumberFormat="1" applyFont="1" applyFill="1" applyBorder="1" applyAlignment="1">
      <alignment horizontal="center" vertical="center"/>
    </xf>
    <xf numFmtId="0" fontId="8" fillId="0" borderId="7" xfId="4" applyFont="1" applyFill="1" applyBorder="1" applyAlignment="1">
      <alignment horizontal="center" vertical="center" wrapText="1"/>
    </xf>
    <xf numFmtId="49" fontId="11" fillId="0" borderId="31" xfId="4" applyNumberFormat="1" applyFont="1" applyFill="1" applyBorder="1" applyAlignment="1">
      <alignment horizontal="left" vertical="top"/>
    </xf>
    <xf numFmtId="49" fontId="11" fillId="13" borderId="31" xfId="4" applyNumberFormat="1" applyFont="1" applyFill="1" applyBorder="1" applyAlignment="1">
      <alignment horizontal="left" vertical="top"/>
    </xf>
    <xf numFmtId="0" fontId="8" fillId="0" borderId="75" xfId="4" applyFont="1" applyBorder="1" applyAlignment="1">
      <alignment horizontal="center" vertical="top" wrapText="1"/>
    </xf>
    <xf numFmtId="0" fontId="8" fillId="0" borderId="65" xfId="4" applyFont="1" applyBorder="1" applyAlignment="1">
      <alignment horizontal="center" vertical="top" wrapText="1"/>
    </xf>
    <xf numFmtId="0" fontId="8" fillId="0" borderId="54" xfId="4" applyFont="1" applyBorder="1" applyAlignment="1">
      <alignment vertical="justify" wrapText="1"/>
    </xf>
    <xf numFmtId="2" fontId="8" fillId="5" borderId="35" xfId="4" applyNumberFormat="1" applyFont="1" applyFill="1" applyBorder="1" applyAlignment="1">
      <alignment horizontal="center" vertical="center"/>
    </xf>
    <xf numFmtId="0" fontId="8" fillId="0" borderId="2" xfId="4" applyFont="1" applyFill="1" applyBorder="1" applyAlignment="1">
      <alignment horizontal="center" vertical="center" wrapText="1"/>
    </xf>
    <xf numFmtId="0" fontId="3" fillId="0" borderId="1" xfId="4" applyBorder="1"/>
    <xf numFmtId="0" fontId="3" fillId="0" borderId="3" xfId="4" applyBorder="1"/>
    <xf numFmtId="49" fontId="11" fillId="11" borderId="1" xfId="4" applyNumberFormat="1" applyFont="1" applyFill="1" applyBorder="1" applyAlignment="1">
      <alignment vertical="top"/>
    </xf>
    <xf numFmtId="49" fontId="11" fillId="11" borderId="3" xfId="4" applyNumberFormat="1" applyFont="1" applyFill="1" applyBorder="1" applyAlignment="1">
      <alignment vertical="top"/>
    </xf>
    <xf numFmtId="2" fontId="14" fillId="12" borderId="6" xfId="4" applyNumberFormat="1" applyFont="1" applyFill="1" applyBorder="1" applyAlignment="1">
      <alignment horizontal="center" vertical="center"/>
    </xf>
    <xf numFmtId="2" fontId="32" fillId="5" borderId="6" xfId="4" applyNumberFormat="1" applyFont="1" applyFill="1" applyBorder="1" applyAlignment="1">
      <alignment horizontal="center" vertical="center"/>
    </xf>
    <xf numFmtId="49" fontId="11" fillId="0" borderId="7" xfId="4" applyNumberFormat="1" applyFont="1" applyFill="1" applyBorder="1" applyAlignment="1">
      <alignment horizontal="center" vertical="top"/>
    </xf>
    <xf numFmtId="49" fontId="11" fillId="13" borderId="40" xfId="4" applyNumberFormat="1" applyFont="1" applyFill="1" applyBorder="1" applyAlignment="1">
      <alignment horizontal="center" vertical="top"/>
    </xf>
    <xf numFmtId="2" fontId="8" fillId="5" borderId="1" xfId="4" applyNumberFormat="1" applyFont="1" applyFill="1" applyBorder="1" applyAlignment="1">
      <alignment horizontal="center" vertical="center"/>
    </xf>
    <xf numFmtId="2" fontId="8" fillId="5" borderId="3" xfId="4" applyNumberFormat="1" applyFont="1" applyFill="1" applyBorder="1" applyAlignment="1">
      <alignment horizontal="center" vertical="center"/>
    </xf>
    <xf numFmtId="0" fontId="22" fillId="0" borderId="31" xfId="4" applyFont="1" applyFill="1" applyBorder="1" applyAlignment="1">
      <alignment horizontal="center" vertical="center"/>
    </xf>
    <xf numFmtId="0" fontId="22" fillId="0" borderId="19" xfId="4" applyFont="1" applyFill="1" applyBorder="1" applyAlignment="1">
      <alignment horizontal="center" vertical="top" wrapText="1"/>
    </xf>
    <xf numFmtId="0" fontId="22" fillId="0" borderId="9" xfId="4" applyFont="1" applyFill="1" applyBorder="1" applyAlignment="1">
      <alignment horizontal="center" vertical="top" wrapText="1"/>
    </xf>
    <xf numFmtId="0" fontId="8" fillId="0" borderId="9" xfId="4" applyFont="1" applyBorder="1" applyAlignment="1">
      <alignment horizontal="center" vertical="top"/>
    </xf>
    <xf numFmtId="0" fontId="22" fillId="0" borderId="13" xfId="4" applyFont="1" applyFill="1" applyBorder="1" applyAlignment="1">
      <alignment horizontal="left" vertical="top" wrapText="1"/>
    </xf>
    <xf numFmtId="0" fontId="22" fillId="0" borderId="27" xfId="6" applyFont="1" applyBorder="1" applyAlignment="1">
      <alignment horizontal="center" vertical="top" wrapText="1"/>
    </xf>
    <xf numFmtId="0" fontId="22" fillId="0" borderId="24" xfId="6" applyFont="1" applyBorder="1" applyAlignment="1">
      <alignment horizontal="center" vertical="top" wrapText="1"/>
    </xf>
    <xf numFmtId="0" fontId="8" fillId="0" borderId="24" xfId="4" applyFont="1" applyFill="1" applyBorder="1" applyAlignment="1">
      <alignment horizontal="center" vertical="top"/>
    </xf>
    <xf numFmtId="0" fontId="22" fillId="0" borderId="64" xfId="4" applyFont="1" applyFill="1" applyBorder="1" applyAlignment="1">
      <alignment horizontal="left" vertical="top" wrapText="1"/>
    </xf>
    <xf numFmtId="49" fontId="11" fillId="12" borderId="28" xfId="4" applyNumberFormat="1" applyFont="1" applyFill="1" applyBorder="1" applyAlignment="1">
      <alignment vertical="center" textRotation="90"/>
    </xf>
    <xf numFmtId="2" fontId="11" fillId="12" borderId="3" xfId="4" applyNumberFormat="1" applyFont="1" applyFill="1" applyBorder="1" applyAlignment="1">
      <alignment horizontal="center" vertical="center"/>
    </xf>
    <xf numFmtId="2" fontId="11" fillId="12" borderId="30" xfId="4" applyNumberFormat="1" applyFont="1" applyFill="1" applyBorder="1" applyAlignment="1">
      <alignment horizontal="center" vertical="center"/>
    </xf>
    <xf numFmtId="0" fontId="11" fillId="12" borderId="30" xfId="4" applyFont="1" applyFill="1" applyBorder="1" applyAlignment="1">
      <alignment wrapText="1"/>
    </xf>
    <xf numFmtId="49" fontId="11" fillId="12" borderId="0" xfId="4" applyNumberFormat="1" applyFont="1" applyFill="1" applyBorder="1" applyAlignment="1">
      <alignment vertical="center"/>
    </xf>
    <xf numFmtId="49" fontId="11" fillId="12" borderId="0" xfId="4" applyNumberFormat="1" applyFont="1" applyFill="1" applyBorder="1" applyAlignment="1">
      <alignment vertical="center" textRotation="90"/>
    </xf>
    <xf numFmtId="49" fontId="11" fillId="9" borderId="42" xfId="4" applyNumberFormat="1" applyFont="1" applyFill="1" applyBorder="1" applyAlignment="1">
      <alignment vertical="top"/>
    </xf>
    <xf numFmtId="0" fontId="8" fillId="0" borderId="4" xfId="4" applyFont="1" applyBorder="1" applyAlignment="1">
      <alignment horizontal="center" vertical="top"/>
    </xf>
    <xf numFmtId="49" fontId="8" fillId="0" borderId="50" xfId="4" applyNumberFormat="1" applyFont="1" applyFill="1" applyBorder="1" applyAlignment="1">
      <alignment horizontal="center" vertical="center"/>
    </xf>
    <xf numFmtId="49" fontId="11" fillId="9" borderId="3" xfId="4" applyNumberFormat="1" applyFont="1" applyFill="1" applyBorder="1" applyAlignment="1">
      <alignment vertical="top"/>
    </xf>
    <xf numFmtId="2" fontId="14" fillId="10" borderId="31" xfId="4" applyNumberFormat="1" applyFont="1" applyFill="1" applyBorder="1" applyAlignment="1">
      <alignment horizontal="center" vertical="center"/>
    </xf>
    <xf numFmtId="0" fontId="11" fillId="12" borderId="7" xfId="4" applyFont="1" applyFill="1" applyBorder="1" applyAlignment="1">
      <alignment horizontal="right" wrapText="1"/>
    </xf>
    <xf numFmtId="0" fontId="53" fillId="0" borderId="33" xfId="4" applyFont="1" applyFill="1" applyBorder="1" applyAlignment="1">
      <alignment horizontal="center" vertical="center"/>
    </xf>
    <xf numFmtId="0" fontId="11" fillId="12" borderId="29" xfId="4" applyFont="1" applyFill="1" applyBorder="1" applyAlignment="1">
      <alignment horizontal="right" wrapText="1"/>
    </xf>
    <xf numFmtId="49" fontId="11" fillId="9" borderId="33" xfId="4" applyNumberFormat="1" applyFont="1" applyFill="1" applyBorder="1" applyAlignment="1">
      <alignment vertical="top"/>
    </xf>
    <xf numFmtId="0" fontId="10" fillId="12" borderId="29" xfId="4" applyFont="1" applyFill="1" applyBorder="1" applyAlignment="1">
      <alignment vertical="center" textRotation="90" wrapText="1"/>
    </xf>
    <xf numFmtId="49" fontId="11" fillId="9" borderId="35" xfId="4" applyNumberFormat="1" applyFont="1" applyFill="1" applyBorder="1" applyAlignment="1">
      <alignment vertical="top"/>
    </xf>
    <xf numFmtId="2" fontId="11" fillId="12" borderId="2" xfId="4" applyNumberFormat="1" applyFont="1" applyFill="1" applyBorder="1" applyAlignment="1">
      <alignment horizontal="center" vertical="center"/>
    </xf>
    <xf numFmtId="2" fontId="11" fillId="12" borderId="31" xfId="4" applyNumberFormat="1" applyFont="1" applyFill="1" applyBorder="1" applyAlignment="1">
      <alignment horizontal="center" vertical="center"/>
    </xf>
    <xf numFmtId="0" fontId="11" fillId="12" borderId="0" xfId="4" applyFont="1" applyFill="1" applyBorder="1" applyAlignment="1">
      <alignment horizontal="center" vertical="center" textRotation="90" wrapText="1"/>
    </xf>
    <xf numFmtId="49" fontId="11" fillId="11" borderId="0" xfId="4" applyNumberFormat="1" applyFont="1" applyFill="1" applyBorder="1" applyAlignment="1">
      <alignment horizontal="center" vertical="top"/>
    </xf>
    <xf numFmtId="49" fontId="11" fillId="19" borderId="31" xfId="4" applyNumberFormat="1" applyFont="1" applyFill="1" applyBorder="1" applyAlignment="1">
      <alignment horizontal="center" vertical="top"/>
    </xf>
    <xf numFmtId="0" fontId="8" fillId="0" borderId="33" xfId="9" applyFont="1" applyFill="1" applyBorder="1" applyAlignment="1">
      <alignment horizontal="center" vertical="center" textRotation="90" wrapText="1"/>
    </xf>
    <xf numFmtId="0" fontId="8" fillId="0" borderId="33" xfId="9" applyFont="1" applyBorder="1" applyAlignment="1">
      <alignment horizontal="center" vertical="center" textRotation="90" wrapText="1"/>
    </xf>
    <xf numFmtId="0" fontId="25" fillId="0" borderId="0" xfId="4" applyFont="1" applyFill="1" applyAlignment="1">
      <alignment vertical="top" wrapText="1"/>
    </xf>
    <xf numFmtId="0" fontId="6" fillId="0" borderId="0" xfId="4" applyFont="1" applyAlignment="1">
      <alignment horizontal="center" vertical="center"/>
    </xf>
    <xf numFmtId="0" fontId="13" fillId="0" borderId="0" xfId="2" applyAlignment="1">
      <alignment horizontal="center" vertical="center"/>
    </xf>
    <xf numFmtId="165" fontId="11" fillId="2" borderId="31" xfId="2" applyNumberFormat="1" applyFont="1" applyFill="1" applyBorder="1" applyAlignment="1">
      <alignment horizontal="center" vertical="top"/>
    </xf>
    <xf numFmtId="0" fontId="8" fillId="2" borderId="2" xfId="2" applyFont="1" applyFill="1" applyBorder="1" applyAlignment="1">
      <alignment vertical="top"/>
    </xf>
    <xf numFmtId="0" fontId="8" fillId="2" borderId="3" xfId="2" applyFont="1" applyFill="1" applyBorder="1" applyAlignment="1">
      <alignment vertical="top"/>
    </xf>
    <xf numFmtId="0" fontId="11" fillId="3" borderId="31" xfId="2" applyFont="1" applyFill="1" applyBorder="1" applyAlignment="1">
      <alignment horizontal="center" vertical="top"/>
    </xf>
    <xf numFmtId="0" fontId="11" fillId="0" borderId="21" xfId="2" applyFont="1" applyFill="1" applyBorder="1" applyAlignment="1">
      <alignment horizontal="center" vertical="top"/>
    </xf>
    <xf numFmtId="165" fontId="8" fillId="0" borderId="38" xfId="2" applyNumberFormat="1" applyFont="1" applyFill="1" applyBorder="1" applyAlignment="1">
      <alignment horizontal="center" vertical="top" wrapText="1"/>
    </xf>
    <xf numFmtId="165" fontId="11" fillId="0" borderId="50" xfId="2" applyNumberFormat="1" applyFont="1" applyFill="1" applyBorder="1" applyAlignment="1">
      <alignment horizontal="center" vertical="top" wrapText="1"/>
    </xf>
    <xf numFmtId="165" fontId="8" fillId="0" borderId="21" xfId="2" applyNumberFormat="1" applyFont="1" applyFill="1" applyBorder="1" applyAlignment="1">
      <alignment horizontal="center" vertical="top" wrapText="1"/>
    </xf>
    <xf numFmtId="165" fontId="11" fillId="5" borderId="52" xfId="2" applyNumberFormat="1" applyFont="1" applyFill="1" applyBorder="1" applyAlignment="1">
      <alignment horizontal="center" vertical="top" wrapText="1"/>
    </xf>
    <xf numFmtId="0" fontId="8" fillId="6" borderId="26" xfId="2" applyFont="1" applyFill="1" applyBorder="1" applyAlignment="1">
      <alignment vertical="top"/>
    </xf>
    <xf numFmtId="0" fontId="8" fillId="6" borderId="22" xfId="2" applyFont="1" applyFill="1" applyBorder="1" applyAlignment="1">
      <alignment vertical="top"/>
    </xf>
    <xf numFmtId="165" fontId="11" fillId="3" borderId="31" xfId="2" applyNumberFormat="1" applyFont="1" applyFill="1" applyBorder="1" applyAlignment="1">
      <alignment horizontal="center" vertical="top" wrapText="1"/>
    </xf>
    <xf numFmtId="49" fontId="11" fillId="0" borderId="0" xfId="2" applyNumberFormat="1" applyFont="1" applyFill="1" applyBorder="1" applyAlignment="1">
      <alignment horizontal="right" vertical="top"/>
    </xf>
    <xf numFmtId="164" fontId="11" fillId="0" borderId="0" xfId="2" applyNumberFormat="1" applyFont="1" applyFill="1" applyBorder="1" applyAlignment="1">
      <alignment horizontal="center" vertical="center"/>
    </xf>
    <xf numFmtId="49" fontId="8" fillId="0" borderId="0" xfId="2" applyNumberFormat="1" applyFont="1" applyFill="1" applyBorder="1" applyAlignment="1">
      <alignment horizontal="left" vertical="top" wrapText="1"/>
    </xf>
    <xf numFmtId="0" fontId="13" fillId="0" borderId="3" xfId="2" applyBorder="1"/>
    <xf numFmtId="164" fontId="11" fillId="2" borderId="31" xfId="2" applyNumberFormat="1" applyFont="1" applyFill="1" applyBorder="1" applyAlignment="1">
      <alignment horizontal="center" vertical="center"/>
    </xf>
    <xf numFmtId="49" fontId="11" fillId="2" borderId="31" xfId="2" applyNumberFormat="1" applyFont="1" applyFill="1" applyBorder="1" applyAlignment="1">
      <alignment horizontal="center" vertical="top"/>
    </xf>
    <xf numFmtId="164" fontId="11" fillId="9" borderId="55" xfId="2" applyNumberFormat="1" applyFont="1" applyFill="1" applyBorder="1" applyAlignment="1">
      <alignment horizontal="center" vertical="center"/>
    </xf>
    <xf numFmtId="164" fontId="11" fillId="9" borderId="31" xfId="2" applyNumberFormat="1" applyFont="1" applyFill="1" applyBorder="1" applyAlignment="1">
      <alignment horizontal="center" vertical="center"/>
    </xf>
    <xf numFmtId="164" fontId="11" fillId="11" borderId="55" xfId="2" applyNumberFormat="1" applyFont="1" applyFill="1" applyBorder="1" applyAlignment="1">
      <alignment horizontal="center" vertical="center"/>
    </xf>
    <xf numFmtId="164" fontId="11" fillId="11" borderId="31" xfId="2" applyNumberFormat="1" applyFont="1" applyFill="1" applyBorder="1" applyAlignment="1">
      <alignment horizontal="center" vertical="center"/>
    </xf>
    <xf numFmtId="0" fontId="8" fillId="0" borderId="43" xfId="2" applyFont="1" applyFill="1" applyBorder="1" applyAlignment="1">
      <alignment vertical="top"/>
    </xf>
    <xf numFmtId="0" fontId="8" fillId="0" borderId="32" xfId="2" applyFont="1" applyFill="1" applyBorder="1" applyAlignment="1">
      <alignment vertical="top"/>
    </xf>
    <xf numFmtId="164" fontId="11" fillId="12" borderId="31" xfId="2" applyNumberFormat="1" applyFont="1" applyFill="1" applyBorder="1" applyAlignment="1">
      <alignment horizontal="center" vertical="center"/>
    </xf>
    <xf numFmtId="0" fontId="11" fillId="12" borderId="33" xfId="2" applyFont="1" applyFill="1" applyBorder="1" applyAlignment="1">
      <alignment horizontal="center" vertical="center"/>
    </xf>
    <xf numFmtId="49" fontId="11" fillId="12" borderId="7" xfId="2" applyNumberFormat="1" applyFont="1" applyFill="1" applyBorder="1" applyAlignment="1">
      <alignment vertical="top"/>
    </xf>
    <xf numFmtId="49" fontId="11" fillId="10" borderId="33" xfId="2" applyNumberFormat="1" applyFont="1" applyFill="1" applyBorder="1" applyAlignment="1">
      <alignment horizontal="center" vertical="top"/>
    </xf>
    <xf numFmtId="164" fontId="8" fillId="5" borderId="40" xfId="2" applyNumberFormat="1" applyFont="1" applyFill="1" applyBorder="1" applyAlignment="1">
      <alignment horizontal="center" vertical="center"/>
    </xf>
    <xf numFmtId="164" fontId="8" fillId="5" borderId="33" xfId="2" applyNumberFormat="1" applyFont="1" applyFill="1" applyBorder="1" applyAlignment="1">
      <alignment horizontal="center" vertical="center"/>
    </xf>
    <xf numFmtId="164" fontId="8" fillId="5" borderId="6" xfId="2" applyNumberFormat="1" applyFont="1" applyFill="1" applyBorder="1" applyAlignment="1">
      <alignment horizontal="center" vertical="center"/>
    </xf>
    <xf numFmtId="49" fontId="11" fillId="0" borderId="33" xfId="2" applyNumberFormat="1" applyFont="1" applyBorder="1" applyAlignment="1">
      <alignment horizontal="center" vertical="center"/>
    </xf>
    <xf numFmtId="49" fontId="11" fillId="13" borderId="33" xfId="2" applyNumberFormat="1" applyFont="1" applyFill="1" applyBorder="1" applyAlignment="1">
      <alignment vertical="top"/>
    </xf>
    <xf numFmtId="0" fontId="11" fillId="12" borderId="29" xfId="2" applyFont="1" applyFill="1" applyBorder="1" applyAlignment="1">
      <alignment vertical="top" wrapText="1"/>
    </xf>
    <xf numFmtId="0" fontId="13" fillId="0" borderId="6" xfId="2" applyBorder="1"/>
    <xf numFmtId="0" fontId="13" fillId="0" borderId="31" xfId="2" applyBorder="1"/>
    <xf numFmtId="164" fontId="11" fillId="12" borderId="3" xfId="2" applyNumberFormat="1" applyFont="1" applyFill="1" applyBorder="1" applyAlignment="1">
      <alignment horizontal="center" vertical="center"/>
    </xf>
    <xf numFmtId="164" fontId="11" fillId="12" borderId="33" xfId="2" applyNumberFormat="1" applyFont="1" applyFill="1" applyBorder="1" applyAlignment="1">
      <alignment horizontal="center" vertical="center"/>
    </xf>
    <xf numFmtId="0" fontId="11" fillId="12" borderId="33" xfId="2" applyFont="1" applyFill="1" applyBorder="1" applyAlignment="1">
      <alignment horizontal="center"/>
    </xf>
    <xf numFmtId="49" fontId="11" fillId="13" borderId="6" xfId="2" applyNumberFormat="1" applyFont="1" applyFill="1" applyBorder="1" applyAlignment="1">
      <alignment vertical="top"/>
    </xf>
    <xf numFmtId="0" fontId="8" fillId="0" borderId="78" xfId="2" applyFont="1" applyBorder="1" applyAlignment="1">
      <alignment horizontal="center" vertical="center"/>
    </xf>
    <xf numFmtId="0" fontId="8" fillId="0" borderId="62" xfId="2" applyFont="1" applyBorder="1" applyAlignment="1">
      <alignment horizontal="center" vertical="center" wrapText="1"/>
    </xf>
    <xf numFmtId="0" fontId="56" fillId="0" borderId="42" xfId="2" applyFont="1" applyBorder="1" applyAlignment="1">
      <alignment horizontal="justify" vertical="center"/>
    </xf>
    <xf numFmtId="164" fontId="8" fillId="5" borderId="7" xfId="2" applyNumberFormat="1" applyFont="1" applyFill="1" applyBorder="1" applyAlignment="1">
      <alignment horizontal="center" vertical="center"/>
    </xf>
    <xf numFmtId="49" fontId="11" fillId="13" borderId="5" xfId="2" applyNumberFormat="1" applyFont="1" applyFill="1" applyBorder="1" applyAlignment="1">
      <alignment vertical="top"/>
    </xf>
    <xf numFmtId="0" fontId="8" fillId="0" borderId="43" xfId="2" applyFont="1" applyBorder="1" applyAlignment="1">
      <alignment horizontal="center" vertical="center"/>
    </xf>
    <xf numFmtId="0" fontId="8" fillId="0" borderId="55" xfId="2" applyFont="1" applyBorder="1" applyAlignment="1">
      <alignment horizontal="center" vertical="center" wrapText="1"/>
    </xf>
    <xf numFmtId="0" fontId="56" fillId="0" borderId="31" xfId="2" applyFont="1" applyBorder="1" applyAlignment="1">
      <alignment wrapText="1"/>
    </xf>
    <xf numFmtId="164" fontId="8" fillId="5" borderId="47" xfId="2" applyNumberFormat="1" applyFont="1" applyFill="1" applyBorder="1" applyAlignment="1">
      <alignment horizontal="center" vertical="center"/>
    </xf>
    <xf numFmtId="164" fontId="8" fillId="5" borderId="52" xfId="2" applyNumberFormat="1" applyFont="1" applyFill="1" applyBorder="1" applyAlignment="1">
      <alignment horizontal="center" vertical="center"/>
    </xf>
    <xf numFmtId="49" fontId="11" fillId="13" borderId="30" xfId="2" applyNumberFormat="1" applyFont="1" applyFill="1" applyBorder="1" applyAlignment="1">
      <alignment vertical="top"/>
    </xf>
    <xf numFmtId="0" fontId="33" fillId="4" borderId="56" xfId="2" applyFont="1" applyFill="1" applyBorder="1" applyAlignment="1">
      <alignment horizontal="center" vertical="center" wrapText="1"/>
    </xf>
    <xf numFmtId="0" fontId="8" fillId="0" borderId="8" xfId="2" applyFont="1" applyBorder="1" applyAlignment="1">
      <alignment horizontal="center" vertical="center"/>
    </xf>
    <xf numFmtId="0" fontId="8" fillId="0" borderId="76" xfId="2" applyFont="1" applyBorder="1" applyAlignment="1">
      <alignment horizontal="center" vertical="center" wrapText="1"/>
    </xf>
    <xf numFmtId="0" fontId="56" fillId="0" borderId="42" xfId="2" applyFont="1" applyBorder="1" applyAlignment="1">
      <alignment vertical="center" wrapText="1"/>
    </xf>
    <xf numFmtId="164" fontId="8" fillId="5" borderId="0" xfId="2" applyNumberFormat="1" applyFont="1" applyFill="1" applyBorder="1" applyAlignment="1">
      <alignment horizontal="center" vertical="center"/>
    </xf>
    <xf numFmtId="164" fontId="8" fillId="5" borderId="42" xfId="2" applyNumberFormat="1" applyFont="1" applyFill="1" applyBorder="1" applyAlignment="1">
      <alignment horizontal="center" vertical="center"/>
    </xf>
    <xf numFmtId="0" fontId="8" fillId="0" borderId="75" xfId="2" applyFont="1" applyBorder="1" applyAlignment="1">
      <alignment horizontal="center" vertical="center"/>
    </xf>
    <xf numFmtId="0" fontId="8" fillId="0" borderId="53" xfId="2" applyFont="1" applyBorder="1" applyAlignment="1">
      <alignment horizontal="center" vertical="center" wrapText="1"/>
    </xf>
    <xf numFmtId="0" fontId="56" fillId="0" borderId="52" xfId="2" applyFont="1" applyBorder="1" applyAlignment="1">
      <alignment vertical="center" wrapText="1"/>
    </xf>
    <xf numFmtId="164" fontId="8" fillId="5" borderId="29" xfId="2" applyNumberFormat="1" applyFont="1" applyFill="1" applyBorder="1" applyAlignment="1">
      <alignment horizontal="center" vertical="center"/>
    </xf>
    <xf numFmtId="164" fontId="8" fillId="5" borderId="35" xfId="2" applyNumberFormat="1" applyFont="1" applyFill="1" applyBorder="1" applyAlignment="1">
      <alignment horizontal="center" vertical="center"/>
    </xf>
    <xf numFmtId="49" fontId="11" fillId="9" borderId="2" xfId="2" applyNumberFormat="1" applyFont="1" applyFill="1" applyBorder="1" applyAlignment="1">
      <alignment horizontal="center" vertical="top"/>
    </xf>
    <xf numFmtId="0" fontId="13" fillId="0" borderId="5" xfId="2" applyBorder="1"/>
    <xf numFmtId="164" fontId="11" fillId="10" borderId="35" xfId="2" applyNumberFormat="1" applyFont="1" applyFill="1" applyBorder="1" applyAlignment="1">
      <alignment horizontal="center" vertical="center"/>
    </xf>
    <xf numFmtId="49" fontId="11" fillId="10" borderId="29" xfId="2" applyNumberFormat="1" applyFont="1" applyFill="1" applyBorder="1" applyAlignment="1">
      <alignment horizontal="center" vertical="top"/>
    </xf>
    <xf numFmtId="0" fontId="27" fillId="0" borderId="1" xfId="6" applyFont="1" applyBorder="1" applyAlignment="1">
      <alignment vertical="top" wrapText="1"/>
    </xf>
    <xf numFmtId="0" fontId="27" fillId="0" borderId="3" xfId="6" applyFont="1" applyBorder="1" applyAlignment="1">
      <alignment vertical="top" wrapText="1"/>
    </xf>
    <xf numFmtId="2" fontId="11" fillId="12" borderId="55" xfId="2" applyNumberFormat="1" applyFont="1" applyFill="1" applyBorder="1" applyAlignment="1">
      <alignment horizontal="center"/>
    </xf>
    <xf numFmtId="164" fontId="11" fillId="12" borderId="31" xfId="2" applyNumberFormat="1" applyFont="1" applyFill="1" applyBorder="1" applyAlignment="1">
      <alignment horizontal="center"/>
    </xf>
    <xf numFmtId="0" fontId="11" fillId="12" borderId="31" xfId="2" applyFont="1" applyFill="1" applyBorder="1" applyAlignment="1">
      <alignment horizontal="center"/>
    </xf>
    <xf numFmtId="49" fontId="11" fillId="12" borderId="3" xfId="2" applyNumberFormat="1" applyFont="1" applyFill="1" applyBorder="1" applyAlignment="1">
      <alignment vertical="top"/>
    </xf>
    <xf numFmtId="0" fontId="8" fillId="0" borderId="76" xfId="2" applyFont="1" applyBorder="1" applyAlignment="1">
      <alignment vertical="top"/>
    </xf>
    <xf numFmtId="0" fontId="16" fillId="4" borderId="33" xfId="2" applyFont="1" applyFill="1" applyBorder="1" applyAlignment="1">
      <alignment vertical="top" wrapText="1"/>
    </xf>
    <xf numFmtId="0" fontId="8" fillId="0" borderId="42" xfId="2" applyFont="1" applyBorder="1" applyAlignment="1">
      <alignment horizontal="center" vertical="center"/>
    </xf>
    <xf numFmtId="0" fontId="8" fillId="0" borderId="5" xfId="2" applyFont="1" applyFill="1" applyBorder="1" applyAlignment="1">
      <alignment vertical="top" wrapText="1"/>
    </xf>
    <xf numFmtId="0" fontId="8" fillId="0" borderId="17" xfId="2" applyFont="1" applyBorder="1" applyAlignment="1">
      <alignment horizontal="center" vertical="center"/>
    </xf>
    <xf numFmtId="0" fontId="8" fillId="0" borderId="13" xfId="2" applyFont="1" applyBorder="1" applyAlignment="1">
      <alignment horizontal="center" vertical="center"/>
    </xf>
    <xf numFmtId="0" fontId="16" fillId="0" borderId="46" xfId="2" applyFont="1" applyFill="1" applyBorder="1" applyAlignment="1">
      <alignment vertical="top" wrapText="1"/>
    </xf>
    <xf numFmtId="2" fontId="8" fillId="21" borderId="79" xfId="2" applyNumberFormat="1" applyFont="1" applyFill="1" applyBorder="1" applyAlignment="1">
      <alignment horizontal="center" vertical="center"/>
    </xf>
    <xf numFmtId="164" fontId="8" fillId="21" borderId="33" xfId="2" applyNumberFormat="1" applyFont="1" applyFill="1" applyBorder="1" applyAlignment="1">
      <alignment horizontal="center" vertical="center"/>
    </xf>
    <xf numFmtId="0" fontId="8" fillId="0" borderId="33" xfId="2" applyFont="1" applyBorder="1" applyAlignment="1">
      <alignment horizontal="center" vertical="center"/>
    </xf>
    <xf numFmtId="0" fontId="8" fillId="0" borderId="3" xfId="2" applyFont="1" applyFill="1" applyBorder="1" applyAlignment="1">
      <alignment vertical="top" wrapText="1"/>
    </xf>
    <xf numFmtId="0" fontId="8" fillId="0" borderId="53" xfId="2" applyFont="1" applyBorder="1" applyAlignment="1">
      <alignment horizontal="center" vertical="center"/>
    </xf>
    <xf numFmtId="0" fontId="16" fillId="0" borderId="52" xfId="2" applyFont="1" applyFill="1" applyBorder="1" applyAlignment="1">
      <alignment vertical="top" wrapText="1"/>
    </xf>
    <xf numFmtId="164" fontId="8" fillId="5" borderId="64" xfId="2" applyNumberFormat="1" applyFont="1" applyFill="1" applyBorder="1" applyAlignment="1">
      <alignment horizontal="center" vertical="center"/>
    </xf>
    <xf numFmtId="0" fontId="11" fillId="12" borderId="59" xfId="2" applyFont="1" applyFill="1" applyBorder="1" applyAlignment="1">
      <alignment vertical="top" wrapText="1"/>
    </xf>
    <xf numFmtId="164" fontId="11" fillId="11" borderId="2" xfId="2" applyNumberFormat="1" applyFont="1" applyFill="1" applyBorder="1" applyAlignment="1">
      <alignment horizontal="center" vertical="center"/>
    </xf>
    <xf numFmtId="0" fontId="6" fillId="0" borderId="3" xfId="2" applyFont="1" applyFill="1" applyBorder="1" applyAlignment="1">
      <alignment horizontal="left" vertical="top" wrapText="1"/>
    </xf>
    <xf numFmtId="164" fontId="11" fillId="12" borderId="7" xfId="2" applyNumberFormat="1" applyFont="1" applyFill="1" applyBorder="1" applyAlignment="1">
      <alignment horizontal="center" vertical="center"/>
    </xf>
    <xf numFmtId="0" fontId="8" fillId="0" borderId="48" xfId="2" applyFont="1" applyBorder="1" applyAlignment="1">
      <alignment horizontal="center" vertical="center"/>
    </xf>
    <xf numFmtId="0" fontId="8" fillId="0" borderId="62" xfId="2" applyFont="1" applyBorder="1" applyAlignment="1">
      <alignment horizontal="center" vertical="top"/>
    </xf>
    <xf numFmtId="0" fontId="7" fillId="0" borderId="31" xfId="2" applyFont="1" applyBorder="1" applyAlignment="1">
      <alignment horizontal="left" vertical="center" wrapText="1"/>
    </xf>
    <xf numFmtId="0" fontId="11" fillId="4" borderId="31" xfId="2" applyFont="1" applyFill="1" applyBorder="1" applyAlignment="1">
      <alignment vertical="top" wrapText="1"/>
    </xf>
    <xf numFmtId="49" fontId="11" fillId="13" borderId="31" xfId="2" applyNumberFormat="1" applyFont="1" applyFill="1" applyBorder="1" applyAlignment="1">
      <alignment horizontal="center" vertical="top" textRotation="90"/>
    </xf>
    <xf numFmtId="0" fontId="8" fillId="0" borderId="55" xfId="2" applyFont="1" applyBorder="1" applyAlignment="1">
      <alignment horizontal="center" vertical="top"/>
    </xf>
    <xf numFmtId="164" fontId="7" fillId="0" borderId="35" xfId="2" applyNumberFormat="1" applyFont="1" applyFill="1" applyBorder="1" applyAlignment="1">
      <alignment horizontal="left" vertical="center" wrapText="1"/>
    </xf>
    <xf numFmtId="49" fontId="11" fillId="12" borderId="29" xfId="2" applyNumberFormat="1" applyFont="1" applyFill="1" applyBorder="1" applyAlignment="1">
      <alignment horizontal="center" vertical="top" textRotation="90"/>
    </xf>
    <xf numFmtId="0" fontId="8" fillId="0" borderId="80" xfId="2" applyFont="1" applyBorder="1" applyAlignment="1">
      <alignment vertical="center"/>
    </xf>
    <xf numFmtId="164" fontId="11" fillId="12" borderId="79" xfId="2" applyNumberFormat="1" applyFont="1" applyFill="1" applyBorder="1" applyAlignment="1">
      <alignment horizontal="center"/>
    </xf>
    <xf numFmtId="164" fontId="11" fillId="12" borderId="33" xfId="2" applyNumberFormat="1" applyFont="1" applyFill="1" applyBorder="1" applyAlignment="1">
      <alignment horizontal="center"/>
    </xf>
    <xf numFmtId="2" fontId="8" fillId="5" borderId="7" xfId="2" applyNumberFormat="1" applyFont="1" applyFill="1" applyBorder="1" applyAlignment="1">
      <alignment horizontal="center" vertical="center"/>
    </xf>
    <xf numFmtId="164" fontId="8" fillId="5" borderId="45" xfId="2" applyNumberFormat="1" applyFont="1" applyFill="1" applyBorder="1" applyAlignment="1">
      <alignment horizontal="center" vertical="center"/>
    </xf>
    <xf numFmtId="164" fontId="8" fillId="5" borderId="32" xfId="2" applyNumberFormat="1" applyFont="1" applyFill="1" applyBorder="1" applyAlignment="1">
      <alignment horizontal="center" vertical="center"/>
    </xf>
    <xf numFmtId="0" fontId="8" fillId="0" borderId="31" xfId="2" applyFont="1" applyFill="1" applyBorder="1" applyAlignment="1">
      <alignment horizontal="left" vertical="top"/>
    </xf>
    <xf numFmtId="0" fontId="48" fillId="0" borderId="40" xfId="2" applyFont="1" applyBorder="1" applyAlignment="1">
      <alignment vertical="top" wrapText="1"/>
    </xf>
    <xf numFmtId="0" fontId="48" fillId="0" borderId="6" xfId="2" applyFont="1" applyBorder="1" applyAlignment="1">
      <alignment vertical="top" wrapText="1"/>
    </xf>
    <xf numFmtId="0" fontId="8" fillId="0" borderId="23" xfId="2" applyFont="1" applyFill="1" applyBorder="1" applyAlignment="1">
      <alignment vertical="center"/>
    </xf>
    <xf numFmtId="0" fontId="8" fillId="0" borderId="25" xfId="2" applyFont="1" applyFill="1" applyBorder="1" applyAlignment="1">
      <alignment vertical="top"/>
    </xf>
    <xf numFmtId="164" fontId="8" fillId="5" borderId="66" xfId="2" applyNumberFormat="1" applyFont="1" applyFill="1" applyBorder="1" applyAlignment="1">
      <alignment horizontal="center" vertical="center"/>
    </xf>
    <xf numFmtId="164" fontId="8" fillId="5" borderId="70" xfId="2" applyNumberFormat="1" applyFont="1" applyFill="1" applyBorder="1" applyAlignment="1">
      <alignment horizontal="center" vertical="center"/>
    </xf>
    <xf numFmtId="0" fontId="48" fillId="0" borderId="28" xfId="2" applyFont="1" applyBorder="1" applyAlignment="1">
      <alignment vertical="top" wrapText="1"/>
    </xf>
    <xf numFmtId="0" fontId="16" fillId="0" borderId="30" xfId="2" applyFont="1" applyBorder="1" applyAlignment="1">
      <alignment vertical="top" wrapText="1"/>
    </xf>
    <xf numFmtId="0" fontId="8" fillId="0" borderId="48" xfId="2" applyFont="1" applyFill="1" applyBorder="1" applyAlignment="1">
      <alignment vertical="center"/>
    </xf>
    <xf numFmtId="0" fontId="8" fillId="0" borderId="34" xfId="2" applyFont="1" applyFill="1" applyBorder="1" applyAlignment="1">
      <alignment vertical="top"/>
    </xf>
    <xf numFmtId="164" fontId="8" fillId="5" borderId="75" xfId="2" applyNumberFormat="1" applyFont="1" applyFill="1" applyBorder="1" applyAlignment="1">
      <alignment horizontal="center" vertical="center"/>
    </xf>
    <xf numFmtId="164" fontId="8" fillId="5" borderId="53" xfId="2" applyNumberFormat="1" applyFont="1" applyFill="1" applyBorder="1" applyAlignment="1">
      <alignment horizontal="center" vertical="center"/>
    </xf>
    <xf numFmtId="164" fontId="8" fillId="5" borderId="51" xfId="2" applyNumberFormat="1" applyFont="1" applyFill="1" applyBorder="1" applyAlignment="1">
      <alignment horizontal="center" vertical="center"/>
    </xf>
    <xf numFmtId="49" fontId="7" fillId="0" borderId="43" xfId="2" applyNumberFormat="1" applyFont="1" applyFill="1" applyBorder="1" applyAlignment="1">
      <alignment horizontal="left" vertical="top"/>
    </xf>
    <xf numFmtId="49" fontId="7" fillId="4" borderId="44" xfId="2" applyNumberFormat="1" applyFont="1" applyFill="1" applyBorder="1" applyAlignment="1">
      <alignment horizontal="left" vertical="top"/>
    </xf>
    <xf numFmtId="0" fontId="8" fillId="0" borderId="45" xfId="2" applyFont="1" applyFill="1" applyBorder="1" applyAlignment="1">
      <alignment horizontal="center" vertical="center" wrapText="1"/>
    </xf>
    <xf numFmtId="49" fontId="16" fillId="0" borderId="32" xfId="2" applyNumberFormat="1" applyFont="1" applyFill="1" applyBorder="1" applyAlignment="1">
      <alignment horizontal="left" vertical="top" wrapText="1"/>
    </xf>
    <xf numFmtId="0" fontId="11" fillId="0" borderId="1" xfId="2" applyFont="1" applyFill="1" applyBorder="1" applyAlignment="1">
      <alignment horizontal="left" vertical="top" wrapText="1"/>
    </xf>
    <xf numFmtId="0" fontId="11" fillId="0" borderId="2" xfId="2" applyFont="1" applyFill="1" applyBorder="1" applyAlignment="1">
      <alignment horizontal="left" vertical="top" wrapText="1"/>
    </xf>
    <xf numFmtId="49" fontId="11" fillId="0" borderId="3" xfId="2" applyNumberFormat="1" applyFont="1" applyFill="1" applyBorder="1" applyAlignment="1">
      <alignment horizontal="center" vertical="top"/>
    </xf>
    <xf numFmtId="164" fontId="11" fillId="11" borderId="1" xfId="2" applyNumberFormat="1" applyFont="1" applyFill="1" applyBorder="1" applyAlignment="1">
      <alignment horizontal="center" vertical="center"/>
    </xf>
    <xf numFmtId="164" fontId="11" fillId="12" borderId="79" xfId="2" applyNumberFormat="1" applyFont="1" applyFill="1" applyBorder="1" applyAlignment="1">
      <alignment horizontal="center" vertical="center"/>
    </xf>
    <xf numFmtId="0" fontId="11" fillId="0" borderId="31" xfId="2" applyFont="1" applyFill="1" applyBorder="1" applyAlignment="1">
      <alignment horizontal="center" vertical="top" wrapText="1"/>
    </xf>
    <xf numFmtId="49" fontId="8" fillId="13" borderId="31" xfId="2" applyNumberFormat="1" applyFont="1" applyFill="1" applyBorder="1" applyAlignment="1">
      <alignment vertical="top"/>
    </xf>
    <xf numFmtId="0" fontId="11" fillId="12" borderId="0" xfId="2" applyFont="1" applyFill="1" applyBorder="1" applyAlignment="1">
      <alignment vertical="top" wrapText="1"/>
    </xf>
    <xf numFmtId="49" fontId="8" fillId="12" borderId="0" xfId="2" applyNumberFormat="1" applyFont="1" applyFill="1" applyBorder="1" applyAlignment="1">
      <alignment vertical="top"/>
    </xf>
    <xf numFmtId="0" fontId="8" fillId="0" borderId="28" xfId="2" applyFont="1" applyBorder="1" applyAlignment="1">
      <alignment vertical="top"/>
    </xf>
    <xf numFmtId="0" fontId="8" fillId="0" borderId="57" xfId="2" applyFont="1" applyBorder="1" applyAlignment="1">
      <alignment vertical="top"/>
    </xf>
    <xf numFmtId="164" fontId="8" fillId="12" borderId="33" xfId="2" applyNumberFormat="1" applyFont="1" applyFill="1" applyBorder="1" applyAlignment="1">
      <alignment horizontal="center" vertical="center"/>
    </xf>
    <xf numFmtId="49" fontId="8" fillId="12" borderId="2" xfId="2" applyNumberFormat="1" applyFont="1" applyFill="1" applyBorder="1" applyAlignment="1">
      <alignment horizontal="center" vertical="top"/>
    </xf>
    <xf numFmtId="49" fontId="11" fillId="9" borderId="6" xfId="2" applyNumberFormat="1" applyFont="1" applyFill="1" applyBorder="1" applyAlignment="1">
      <alignment horizontal="center" vertical="top"/>
    </xf>
    <xf numFmtId="0" fontId="8" fillId="0" borderId="28" xfId="2" applyFont="1" applyBorder="1" applyAlignment="1">
      <alignment horizontal="center" vertical="center"/>
    </xf>
    <xf numFmtId="0" fontId="8" fillId="0" borderId="57" xfId="2" applyFont="1" applyBorder="1" applyAlignment="1">
      <alignment horizontal="center" vertical="center"/>
    </xf>
    <xf numFmtId="164" fontId="8" fillId="0" borderId="34" xfId="2" applyNumberFormat="1" applyFont="1" applyBorder="1" applyAlignment="1">
      <alignment horizontal="center" vertical="center"/>
    </xf>
    <xf numFmtId="0" fontId="8" fillId="0" borderId="29" xfId="2" applyFont="1" applyBorder="1" applyAlignment="1">
      <alignment vertical="top" wrapText="1"/>
    </xf>
    <xf numFmtId="164" fontId="8" fillId="0" borderId="1" xfId="2" applyNumberFormat="1" applyFont="1" applyFill="1" applyBorder="1" applyAlignment="1">
      <alignment horizontal="center" vertical="center"/>
    </xf>
    <xf numFmtId="164" fontId="8" fillId="0" borderId="31" xfId="2" applyNumberFormat="1" applyFont="1" applyFill="1" applyBorder="1" applyAlignment="1">
      <alignment horizontal="center" vertical="center"/>
    </xf>
    <xf numFmtId="0" fontId="8" fillId="0" borderId="31" xfId="2" applyFont="1" applyBorder="1" applyAlignment="1">
      <alignment horizontal="center" vertical="center"/>
    </xf>
    <xf numFmtId="49" fontId="8" fillId="13" borderId="31" xfId="2" applyNumberFormat="1" applyFont="1" applyFill="1" applyBorder="1" applyAlignment="1">
      <alignment horizontal="center" vertical="top"/>
    </xf>
    <xf numFmtId="0" fontId="13" fillId="0" borderId="28" xfId="2" applyBorder="1"/>
    <xf numFmtId="0" fontId="13" fillId="0" borderId="30" xfId="2" applyBorder="1"/>
    <xf numFmtId="2" fontId="11" fillId="12" borderId="31" xfId="2" applyNumberFormat="1" applyFont="1" applyFill="1" applyBorder="1" applyAlignment="1">
      <alignment horizontal="center" vertical="top"/>
    </xf>
    <xf numFmtId="164" fontId="11" fillId="12" borderId="33" xfId="2" applyNumberFormat="1" applyFont="1" applyFill="1" applyBorder="1" applyAlignment="1">
      <alignment horizontal="center" vertical="top"/>
    </xf>
    <xf numFmtId="164" fontId="8" fillId="0" borderId="40" xfId="2" applyNumberFormat="1" applyFont="1" applyFill="1" applyBorder="1" applyAlignment="1">
      <alignment vertical="center"/>
    </xf>
    <xf numFmtId="2" fontId="8" fillId="0" borderId="33" xfId="2" applyNumberFormat="1" applyFont="1" applyFill="1" applyBorder="1" applyAlignment="1">
      <alignment vertical="center"/>
    </xf>
    <xf numFmtId="164" fontId="8" fillId="0" borderId="33" xfId="2" applyNumberFormat="1" applyFont="1" applyFill="1" applyBorder="1" applyAlignment="1">
      <alignment vertical="center"/>
    </xf>
    <xf numFmtId="0" fontId="8" fillId="0" borderId="33" xfId="2" applyFont="1" applyBorder="1" applyAlignment="1">
      <alignment vertical="center"/>
    </xf>
    <xf numFmtId="2" fontId="8" fillId="0" borderId="42" xfId="2" applyNumberFormat="1" applyFont="1" applyFill="1" applyBorder="1" applyAlignment="1">
      <alignment horizontal="center" vertical="center"/>
    </xf>
    <xf numFmtId="164" fontId="8" fillId="0" borderId="42" xfId="2" applyNumberFormat="1" applyFont="1" applyFill="1" applyBorder="1" applyAlignment="1">
      <alignment horizontal="center" vertical="center"/>
    </xf>
    <xf numFmtId="0" fontId="8" fillId="0" borderId="42" xfId="2" applyFont="1" applyBorder="1" applyAlignment="1">
      <alignment vertical="center"/>
    </xf>
    <xf numFmtId="0" fontId="8" fillId="0" borderId="48" xfId="2" applyFont="1" applyBorder="1" applyAlignment="1">
      <alignment vertical="top"/>
    </xf>
    <xf numFmtId="164" fontId="8" fillId="0" borderId="29" xfId="2" applyNumberFormat="1" applyFont="1" applyBorder="1" applyAlignment="1">
      <alignment horizontal="left" vertical="top"/>
    </xf>
    <xf numFmtId="164" fontId="8" fillId="0" borderId="77" xfId="2" applyNumberFormat="1" applyFont="1" applyBorder="1" applyAlignment="1">
      <alignment horizontal="left" vertical="top"/>
    </xf>
    <xf numFmtId="164" fontId="8" fillId="0" borderId="28" xfId="2" applyNumberFormat="1" applyFont="1" applyFill="1" applyBorder="1" applyAlignment="1">
      <alignment horizontal="center" vertical="center"/>
    </xf>
    <xf numFmtId="2" fontId="8" fillId="0" borderId="35" xfId="2" applyNumberFormat="1" applyFont="1" applyFill="1" applyBorder="1" applyAlignment="1">
      <alignment horizontal="center" vertical="center"/>
    </xf>
    <xf numFmtId="164" fontId="8" fillId="0" borderId="35" xfId="2" applyNumberFormat="1" applyFont="1" applyFill="1" applyBorder="1" applyAlignment="1">
      <alignment horizontal="center" vertical="center"/>
    </xf>
    <xf numFmtId="0" fontId="8" fillId="0" borderId="35" xfId="2" applyFont="1" applyBorder="1" applyAlignment="1">
      <alignment vertical="center"/>
    </xf>
    <xf numFmtId="49" fontId="8" fillId="12" borderId="29" xfId="2" applyNumberFormat="1" applyFont="1" applyFill="1" applyBorder="1" applyAlignment="1">
      <alignment vertical="top"/>
    </xf>
    <xf numFmtId="164" fontId="8" fillId="12" borderId="4" xfId="2" applyNumberFormat="1" applyFont="1" applyFill="1" applyBorder="1" applyAlignment="1">
      <alignment horizontal="center" vertical="center"/>
    </xf>
    <xf numFmtId="164" fontId="8" fillId="12" borderId="35" xfId="2" applyNumberFormat="1" applyFont="1" applyFill="1" applyBorder="1" applyAlignment="1">
      <alignment horizontal="center" vertical="center"/>
    </xf>
    <xf numFmtId="164" fontId="11" fillId="12" borderId="35" xfId="2" applyNumberFormat="1" applyFont="1" applyFill="1" applyBorder="1" applyAlignment="1">
      <alignment horizontal="center" vertical="center"/>
    </xf>
    <xf numFmtId="0" fontId="8" fillId="0" borderId="74" xfId="2" applyFont="1" applyBorder="1" applyAlignment="1">
      <alignment horizontal="center" vertical="center" wrapText="1"/>
    </xf>
    <xf numFmtId="1" fontId="8" fillId="0" borderId="39" xfId="2" applyNumberFormat="1" applyFont="1" applyBorder="1" applyAlignment="1">
      <alignment horizontal="center" vertical="center" wrapText="1"/>
    </xf>
    <xf numFmtId="164" fontId="8" fillId="0" borderId="70" xfId="2" applyNumberFormat="1" applyFont="1" applyBorder="1" applyAlignment="1">
      <alignment horizontal="center" vertical="center" wrapText="1"/>
    </xf>
    <xf numFmtId="0" fontId="8" fillId="0" borderId="39" xfId="2" applyFont="1" applyBorder="1" applyAlignment="1">
      <alignment vertical="top" wrapText="1"/>
    </xf>
    <xf numFmtId="164" fontId="8" fillId="0" borderId="40" xfId="2" applyNumberFormat="1" applyFont="1" applyFill="1" applyBorder="1" applyAlignment="1">
      <alignment horizontal="center" vertical="center" wrapText="1"/>
    </xf>
    <xf numFmtId="164" fontId="8" fillId="0" borderId="33" xfId="2" applyNumberFormat="1" applyFont="1" applyFill="1" applyBorder="1" applyAlignment="1">
      <alignment horizontal="center" vertical="center"/>
    </xf>
    <xf numFmtId="0" fontId="8" fillId="0" borderId="23" xfId="2" applyFont="1" applyBorder="1" applyAlignment="1">
      <alignment horizontal="center" vertical="center"/>
    </xf>
    <xf numFmtId="164" fontId="8" fillId="0" borderId="26" xfId="2" applyNumberFormat="1" applyFont="1" applyBorder="1" applyAlignment="1">
      <alignment horizontal="center" vertical="center"/>
    </xf>
    <xf numFmtId="164" fontId="8" fillId="0" borderId="25" xfId="2" applyNumberFormat="1" applyFont="1" applyBorder="1" applyAlignment="1">
      <alignment horizontal="center" vertical="center"/>
    </xf>
    <xf numFmtId="164" fontId="8" fillId="0" borderId="27" xfId="2" applyNumberFormat="1" applyFont="1" applyFill="1" applyBorder="1" applyAlignment="1">
      <alignment horizontal="center" vertical="center"/>
    </xf>
    <xf numFmtId="164" fontId="8" fillId="0" borderId="50" xfId="2" applyNumberFormat="1" applyFont="1" applyFill="1" applyBorder="1" applyAlignment="1">
      <alignment horizontal="center" vertical="center"/>
    </xf>
    <xf numFmtId="164" fontId="8" fillId="0" borderId="59" xfId="2" applyNumberFormat="1" applyFont="1" applyBorder="1" applyAlignment="1">
      <alignment horizontal="center" vertical="center"/>
    </xf>
    <xf numFmtId="164" fontId="8" fillId="0" borderId="51" xfId="2" applyNumberFormat="1" applyFont="1" applyBorder="1" applyAlignment="1">
      <alignment horizontal="center" vertical="center"/>
    </xf>
    <xf numFmtId="164" fontId="8" fillId="0" borderId="20" xfId="2" applyNumberFormat="1" applyFont="1" applyBorder="1" applyAlignment="1">
      <alignment horizontal="center" vertical="center"/>
    </xf>
    <xf numFmtId="164" fontId="8" fillId="0" borderId="18" xfId="2" applyNumberFormat="1" applyFont="1" applyBorder="1" applyAlignment="1">
      <alignment horizontal="center" vertical="center"/>
    </xf>
    <xf numFmtId="164" fontId="11" fillId="12" borderId="40" xfId="2" applyNumberFormat="1" applyFont="1" applyFill="1" applyBorder="1" applyAlignment="1">
      <alignment horizontal="center" vertical="center"/>
    </xf>
    <xf numFmtId="0" fontId="8" fillId="0" borderId="19" xfId="2" applyFont="1" applyBorder="1" applyAlignment="1">
      <alignment horizontal="center" vertical="center"/>
    </xf>
    <xf numFmtId="0" fontId="8" fillId="0" borderId="12" xfId="2" applyFont="1" applyBorder="1" applyAlignment="1">
      <alignment horizontal="center" vertical="center"/>
    </xf>
    <xf numFmtId="0" fontId="8" fillId="0" borderId="20" xfId="2" applyFont="1" applyBorder="1" applyAlignment="1">
      <alignment horizontal="center" vertical="center"/>
    </xf>
    <xf numFmtId="164" fontId="8" fillId="0" borderId="58" xfId="2" applyNumberFormat="1" applyFont="1" applyFill="1" applyBorder="1" applyAlignment="1">
      <alignment horizontal="center" vertical="center"/>
    </xf>
    <xf numFmtId="164" fontId="8" fillId="0" borderId="46" xfId="2" applyNumberFormat="1" applyFont="1" applyFill="1" applyBorder="1" applyAlignment="1">
      <alignment horizontal="center" vertical="center"/>
    </xf>
    <xf numFmtId="164" fontId="8" fillId="0" borderId="37" xfId="2" applyNumberFormat="1" applyFont="1" applyFill="1" applyBorder="1" applyAlignment="1">
      <alignment horizontal="center" vertical="center"/>
    </xf>
    <xf numFmtId="0" fontId="11" fillId="0" borderId="31" xfId="2" applyFont="1" applyFill="1" applyBorder="1" applyAlignment="1">
      <alignment horizontal="left" vertical="top" wrapText="1"/>
    </xf>
    <xf numFmtId="164" fontId="8" fillId="0" borderId="54" xfId="2" applyNumberFormat="1" applyFont="1" applyFill="1" applyBorder="1" applyAlignment="1">
      <alignment horizontal="center" vertical="center"/>
    </xf>
    <xf numFmtId="0" fontId="8" fillId="0" borderId="80" xfId="2" applyFont="1" applyBorder="1" applyAlignment="1">
      <alignment horizontal="center" vertical="center"/>
    </xf>
    <xf numFmtId="164" fontId="8" fillId="0" borderId="7" xfId="2" applyNumberFormat="1" applyFont="1" applyBorder="1" applyAlignment="1">
      <alignment horizontal="center" vertical="center"/>
    </xf>
    <xf numFmtId="164" fontId="8" fillId="0" borderId="41" xfId="2" applyNumberFormat="1" applyFont="1" applyBorder="1" applyAlignment="1">
      <alignment horizontal="center" vertical="center"/>
    </xf>
    <xf numFmtId="164" fontId="8" fillId="12" borderId="1" xfId="2" applyNumberFormat="1" applyFont="1" applyFill="1" applyBorder="1" applyAlignment="1">
      <alignment horizontal="center" vertical="center"/>
    </xf>
    <xf numFmtId="164" fontId="8" fillId="12" borderId="31" xfId="2" applyNumberFormat="1" applyFont="1" applyFill="1" applyBorder="1" applyAlignment="1">
      <alignment horizontal="center" vertical="center"/>
    </xf>
    <xf numFmtId="164" fontId="11" fillId="12" borderId="2" xfId="2" applyNumberFormat="1" applyFont="1" applyFill="1" applyBorder="1" applyAlignment="1">
      <alignment horizontal="center" vertical="center"/>
    </xf>
    <xf numFmtId="49" fontId="8" fillId="12" borderId="31" xfId="2" applyNumberFormat="1" applyFont="1" applyFill="1" applyBorder="1" applyAlignment="1">
      <alignment horizontal="center" vertical="center"/>
    </xf>
    <xf numFmtId="49" fontId="8" fillId="12" borderId="3" xfId="2" applyNumberFormat="1" applyFont="1" applyFill="1" applyBorder="1" applyAlignment="1">
      <alignment horizontal="center" vertical="center" textRotation="90"/>
    </xf>
    <xf numFmtId="164" fontId="8" fillId="0" borderId="40" xfId="2" applyNumberFormat="1" applyFont="1" applyFill="1" applyBorder="1" applyAlignment="1">
      <alignment horizontal="center" vertical="center"/>
    </xf>
    <xf numFmtId="164" fontId="11" fillId="0" borderId="6" xfId="2" applyNumberFormat="1" applyFont="1" applyFill="1" applyBorder="1" applyAlignment="1">
      <alignment horizontal="center" vertical="center"/>
    </xf>
    <xf numFmtId="164" fontId="8" fillId="0" borderId="47" xfId="2" applyNumberFormat="1" applyFont="1" applyFill="1" applyBorder="1" applyAlignment="1">
      <alignment horizontal="center" vertical="center"/>
    </xf>
    <xf numFmtId="164" fontId="8" fillId="0" borderId="52" xfId="2" applyNumberFormat="1" applyFont="1" applyFill="1" applyBorder="1" applyAlignment="1">
      <alignment horizontal="center" vertical="center"/>
    </xf>
    <xf numFmtId="164" fontId="11" fillId="0" borderId="54" xfId="2" applyNumberFormat="1" applyFont="1" applyFill="1" applyBorder="1" applyAlignment="1">
      <alignment horizontal="center" vertical="center"/>
    </xf>
    <xf numFmtId="49" fontId="11" fillId="12" borderId="1" xfId="2" applyNumberFormat="1" applyFont="1" applyFill="1" applyBorder="1" applyAlignment="1">
      <alignment horizontal="left" vertical="top" wrapText="1"/>
    </xf>
    <xf numFmtId="49" fontId="8" fillId="12" borderId="29" xfId="2" applyNumberFormat="1" applyFont="1" applyFill="1" applyBorder="1" applyAlignment="1">
      <alignment horizontal="center" vertical="top"/>
    </xf>
    <xf numFmtId="0" fontId="8" fillId="0" borderId="80" xfId="2" applyFont="1" applyFill="1" applyBorder="1" applyAlignment="1">
      <alignment horizontal="center" vertical="center"/>
    </xf>
    <xf numFmtId="164" fontId="8" fillId="0" borderId="79" xfId="2" applyNumberFormat="1" applyFont="1" applyBorder="1" applyAlignment="1">
      <alignment horizontal="center" vertical="center"/>
    </xf>
    <xf numFmtId="0" fontId="8" fillId="0" borderId="7" xfId="2" applyFont="1" applyBorder="1" applyAlignment="1">
      <alignment vertical="top" wrapText="1"/>
    </xf>
    <xf numFmtId="49" fontId="8" fillId="12" borderId="33" xfId="2" applyNumberFormat="1" applyFont="1" applyFill="1" applyBorder="1" applyAlignment="1">
      <alignment horizontal="center" vertical="center"/>
    </xf>
    <xf numFmtId="49" fontId="8" fillId="12" borderId="6" xfId="2" applyNumberFormat="1" applyFont="1" applyFill="1" applyBorder="1" applyAlignment="1">
      <alignment horizontal="center" vertical="center" textRotation="90"/>
    </xf>
    <xf numFmtId="49" fontId="11" fillId="12" borderId="40" xfId="2" applyNumberFormat="1" applyFont="1" applyFill="1" applyBorder="1" applyAlignment="1">
      <alignment horizontal="center" vertical="center" textRotation="90"/>
    </xf>
    <xf numFmtId="0" fontId="8" fillId="0" borderId="40" xfId="2" applyFont="1" applyFill="1" applyBorder="1" applyAlignment="1">
      <alignment horizontal="center" vertical="center"/>
    </xf>
    <xf numFmtId="0" fontId="8" fillId="0" borderId="73" xfId="2" applyFont="1" applyFill="1" applyBorder="1" applyAlignment="1">
      <alignment horizontal="center" vertical="center"/>
    </xf>
    <xf numFmtId="0" fontId="8" fillId="0" borderId="40" xfId="2" applyFont="1" applyBorder="1" applyAlignment="1">
      <alignment vertical="top" wrapText="1"/>
    </xf>
    <xf numFmtId="164" fontId="8" fillId="0" borderId="4" xfId="2" applyNumberFormat="1" applyFont="1" applyFill="1" applyBorder="1" applyAlignment="1">
      <alignment horizontal="center" vertical="center"/>
    </xf>
    <xf numFmtId="164" fontId="11" fillId="0" borderId="42" xfId="2" applyNumberFormat="1" applyFont="1" applyFill="1" applyBorder="1" applyAlignment="1">
      <alignment horizontal="center" vertical="center"/>
    </xf>
    <xf numFmtId="164" fontId="11" fillId="0" borderId="5" xfId="2" applyNumberFormat="1" applyFont="1" applyFill="1" applyBorder="1" applyAlignment="1">
      <alignment horizontal="center" vertical="center"/>
    </xf>
    <xf numFmtId="0" fontId="22" fillId="0" borderId="31" xfId="2" applyFont="1" applyBorder="1" applyAlignment="1">
      <alignment vertical="top" wrapText="1"/>
    </xf>
    <xf numFmtId="0" fontId="8" fillId="0" borderId="47" xfId="2" applyFont="1" applyBorder="1" applyAlignment="1">
      <alignment horizontal="center" vertical="center"/>
    </xf>
    <xf numFmtId="0" fontId="8" fillId="0" borderId="71" xfId="2" applyFont="1" applyBorder="1" applyAlignment="1">
      <alignment horizontal="center" vertical="center"/>
    </xf>
    <xf numFmtId="164" fontId="8" fillId="0" borderId="53" xfId="2" applyNumberFormat="1" applyFont="1" applyBorder="1" applyAlignment="1">
      <alignment horizontal="center" vertical="center"/>
    </xf>
    <xf numFmtId="0" fontId="36" fillId="0" borderId="52" xfId="2" applyFont="1" applyBorder="1"/>
    <xf numFmtId="0" fontId="8" fillId="0" borderId="4" xfId="2" applyFont="1" applyBorder="1" applyAlignment="1">
      <alignment horizontal="center" vertical="center"/>
    </xf>
    <xf numFmtId="164" fontId="8" fillId="0" borderId="36" xfId="2" applyNumberFormat="1" applyFont="1" applyBorder="1" applyAlignment="1">
      <alignment horizontal="center" vertical="center"/>
    </xf>
    <xf numFmtId="164" fontId="8" fillId="12" borderId="42" xfId="2" applyNumberFormat="1" applyFont="1" applyFill="1" applyBorder="1" applyAlignment="1">
      <alignment horizontal="center" vertical="center"/>
    </xf>
    <xf numFmtId="164" fontId="11" fillId="12" borderId="5" xfId="2" applyNumberFormat="1" applyFont="1" applyFill="1" applyBorder="1" applyAlignment="1">
      <alignment horizontal="center" vertical="center"/>
    </xf>
    <xf numFmtId="0" fontId="13" fillId="0" borderId="4" xfId="2" applyBorder="1" applyAlignment="1">
      <alignment wrapText="1"/>
    </xf>
    <xf numFmtId="0" fontId="13" fillId="0" borderId="5" xfId="2" applyBorder="1" applyAlignment="1">
      <alignment wrapText="1"/>
    </xf>
    <xf numFmtId="0" fontId="8" fillId="0" borderId="58" xfId="2" applyFont="1" applyBorder="1" applyAlignment="1">
      <alignment horizontal="center" vertical="center" wrapText="1"/>
    </xf>
    <xf numFmtId="0" fontId="8" fillId="0" borderId="69" xfId="2" applyFont="1" applyBorder="1" applyAlignment="1">
      <alignment horizontal="center" vertical="center" wrapText="1"/>
    </xf>
    <xf numFmtId="164" fontId="8" fillId="5" borderId="40" xfId="2" applyNumberFormat="1" applyFont="1" applyFill="1" applyBorder="1" applyAlignment="1">
      <alignment horizontal="center" vertical="center" wrapText="1"/>
    </xf>
    <xf numFmtId="164" fontId="8" fillId="5" borderId="33" xfId="2" applyNumberFormat="1" applyFont="1" applyFill="1" applyBorder="1" applyAlignment="1">
      <alignment horizontal="center" vertical="center" wrapText="1"/>
    </xf>
    <xf numFmtId="0" fontId="8" fillId="0" borderId="39" xfId="2" applyFont="1" applyFill="1" applyBorder="1" applyAlignment="1">
      <alignment horizontal="left" vertical="top" wrapText="1"/>
    </xf>
    <xf numFmtId="0" fontId="8" fillId="0" borderId="27" xfId="2" applyFont="1" applyBorder="1" applyAlignment="1">
      <alignment horizontal="center" vertical="center"/>
    </xf>
    <xf numFmtId="164" fontId="8" fillId="5" borderId="19" xfId="2" applyNumberFormat="1" applyFont="1" applyFill="1" applyBorder="1" applyAlignment="1">
      <alignment horizontal="center" vertical="center"/>
    </xf>
    <xf numFmtId="164" fontId="8" fillId="5" borderId="21" xfId="2" applyNumberFormat="1" applyFont="1" applyFill="1" applyBorder="1" applyAlignment="1">
      <alignment horizontal="center" vertical="center"/>
    </xf>
    <xf numFmtId="164" fontId="8" fillId="5" borderId="11" xfId="2" applyNumberFormat="1" applyFont="1" applyFill="1" applyBorder="1" applyAlignment="1">
      <alignment horizontal="center" vertical="center"/>
    </xf>
    <xf numFmtId="164" fontId="8" fillId="5" borderId="28" xfId="2" applyNumberFormat="1" applyFont="1" applyFill="1" applyBorder="1" applyAlignment="1">
      <alignment horizontal="center" vertical="center"/>
    </xf>
    <xf numFmtId="164" fontId="8" fillId="5" borderId="30" xfId="2" applyNumberFormat="1" applyFont="1" applyFill="1" applyBorder="1" applyAlignment="1">
      <alignment horizontal="center" vertical="center"/>
    </xf>
    <xf numFmtId="0" fontId="8" fillId="0" borderId="40" xfId="2" applyFont="1" applyBorder="1" applyAlignment="1">
      <alignment horizontal="center" vertical="center"/>
    </xf>
    <xf numFmtId="0" fontId="8" fillId="0" borderId="73" xfId="2" applyFont="1" applyBorder="1" applyAlignment="1">
      <alignment horizontal="center" vertical="center"/>
    </xf>
    <xf numFmtId="164" fontId="8" fillId="0" borderId="5" xfId="2" applyNumberFormat="1" applyFont="1" applyFill="1" applyBorder="1" applyAlignment="1">
      <alignment horizontal="center" vertical="center"/>
    </xf>
    <xf numFmtId="164" fontId="8" fillId="0" borderId="30" xfId="2" applyNumberFormat="1" applyFont="1" applyFill="1" applyBorder="1" applyAlignment="1">
      <alignment horizontal="center" vertical="center"/>
    </xf>
    <xf numFmtId="0" fontId="8" fillId="0" borderId="41" xfId="2" applyFont="1" applyFill="1" applyBorder="1" applyAlignment="1">
      <alignment horizontal="center" vertical="center"/>
    </xf>
    <xf numFmtId="164" fontId="11" fillId="12" borderId="6" xfId="2" applyNumberFormat="1" applyFont="1" applyFill="1" applyBorder="1" applyAlignment="1">
      <alignment horizontal="center" vertical="center"/>
    </xf>
    <xf numFmtId="0" fontId="11" fillId="12" borderId="42" xfId="2" applyFont="1" applyFill="1" applyBorder="1" applyAlignment="1">
      <alignment horizontal="right"/>
    </xf>
    <xf numFmtId="49" fontId="11" fillId="12" borderId="6" xfId="2" applyNumberFormat="1" applyFont="1" applyFill="1" applyBorder="1" applyAlignment="1">
      <alignment vertical="top"/>
    </xf>
    <xf numFmtId="0" fontId="57" fillId="4" borderId="40" xfId="6" applyFont="1" applyFill="1" applyBorder="1" applyAlignment="1">
      <alignment vertical="top" wrapText="1"/>
    </xf>
    <xf numFmtId="0" fontId="57" fillId="4" borderId="6" xfId="6" applyFont="1" applyFill="1" applyBorder="1" applyAlignment="1">
      <alignment vertical="top" wrapText="1"/>
    </xf>
    <xf numFmtId="0" fontId="8" fillId="0" borderId="58" xfId="2" applyFont="1" applyBorder="1" applyAlignment="1">
      <alignment horizontal="center" vertical="center"/>
    </xf>
    <xf numFmtId="0" fontId="8" fillId="0" borderId="69" xfId="2" applyFont="1" applyBorder="1" applyAlignment="1">
      <alignment horizontal="center" vertical="center"/>
    </xf>
    <xf numFmtId="0" fontId="8" fillId="0" borderId="70" xfId="2" applyFont="1" applyBorder="1" applyAlignment="1">
      <alignment horizontal="center" vertical="center"/>
    </xf>
    <xf numFmtId="49" fontId="11" fillId="0" borderId="33" xfId="2" applyNumberFormat="1" applyFont="1" applyBorder="1" applyAlignment="1">
      <alignment horizontal="center" vertical="top"/>
    </xf>
    <xf numFmtId="0" fontId="11" fillId="0" borderId="26" xfId="2" applyFont="1" applyFill="1" applyBorder="1" applyAlignment="1">
      <alignment vertical="top" wrapText="1"/>
    </xf>
    <xf numFmtId="0" fontId="8" fillId="0" borderId="19" xfId="2" applyFont="1" applyBorder="1" applyAlignment="1">
      <alignment horizontal="center" vertical="center" wrapText="1"/>
    </xf>
    <xf numFmtId="0" fontId="8" fillId="0" borderId="12" xfId="2" applyFont="1" applyBorder="1" applyAlignment="1">
      <alignment horizontal="center" vertical="center" wrapText="1"/>
    </xf>
    <xf numFmtId="0" fontId="8" fillId="0" borderId="18" xfId="2" applyFont="1" applyBorder="1" applyAlignment="1">
      <alignment horizontal="center" vertical="center" wrapText="1"/>
    </xf>
    <xf numFmtId="0" fontId="8" fillId="0" borderId="11" xfId="2" applyFont="1" applyBorder="1" applyAlignment="1">
      <alignment vertical="top" wrapText="1"/>
    </xf>
    <xf numFmtId="164" fontId="8" fillId="0" borderId="22" xfId="2" applyNumberFormat="1" applyFont="1" applyFill="1" applyBorder="1" applyAlignment="1">
      <alignment horizontal="center" vertical="center"/>
    </xf>
    <xf numFmtId="0" fontId="8" fillId="0" borderId="50" xfId="2" applyFont="1" applyBorder="1" applyAlignment="1">
      <alignment horizontal="center" vertical="center"/>
    </xf>
    <xf numFmtId="0" fontId="8" fillId="0" borderId="75" xfId="2" applyFont="1" applyBorder="1" applyAlignment="1">
      <alignment vertical="top"/>
    </xf>
    <xf numFmtId="0" fontId="8" fillId="0" borderId="77" xfId="2" applyFont="1" applyFill="1" applyBorder="1" applyAlignment="1">
      <alignment horizontal="center" vertical="center" wrapText="1"/>
    </xf>
    <xf numFmtId="0" fontId="16" fillId="0" borderId="31" xfId="2" applyFont="1" applyFill="1" applyBorder="1" applyAlignment="1">
      <alignment horizontal="left" vertical="top" wrapText="1"/>
    </xf>
    <xf numFmtId="49" fontId="11" fillId="11" borderId="0" xfId="2" applyNumberFormat="1" applyFont="1" applyFill="1" applyBorder="1" applyAlignment="1">
      <alignment horizontal="center" vertical="top"/>
    </xf>
    <xf numFmtId="0" fontId="8" fillId="0" borderId="35" xfId="2" applyFont="1" applyFill="1" applyBorder="1" applyAlignment="1">
      <alignment horizontal="center" vertical="center" textRotation="90"/>
    </xf>
    <xf numFmtId="0" fontId="8" fillId="0" borderId="30" xfId="2" applyFont="1" applyFill="1" applyBorder="1" applyAlignment="1">
      <alignment horizontal="center" vertical="center"/>
    </xf>
    <xf numFmtId="0" fontId="8" fillId="0" borderId="38" xfId="2" applyFont="1" applyBorder="1" applyAlignment="1">
      <alignment horizontal="center" vertical="center" textRotation="90" wrapText="1"/>
    </xf>
    <xf numFmtId="0" fontId="25" fillId="0" borderId="0" xfId="2" applyFont="1" applyAlignment="1">
      <alignment vertical="top"/>
    </xf>
    <xf numFmtId="0" fontId="8" fillId="0" borderId="0" xfId="2" applyFont="1" applyAlignment="1">
      <alignment horizontal="center" vertical="center"/>
    </xf>
    <xf numFmtId="0" fontId="6" fillId="0" borderId="0" xfId="9" applyFont="1" applyAlignment="1">
      <alignment vertical="top"/>
    </xf>
    <xf numFmtId="0" fontId="6" fillId="0" borderId="0" xfId="9" applyFont="1" applyAlignment="1">
      <alignment horizontal="center" vertical="center"/>
    </xf>
    <xf numFmtId="0" fontId="6" fillId="0" borderId="0" xfId="9" applyFont="1" applyAlignment="1">
      <alignment vertical="center"/>
    </xf>
    <xf numFmtId="0" fontId="7" fillId="0" borderId="0" xfId="9" applyFont="1" applyAlignment="1">
      <alignment vertical="top"/>
    </xf>
    <xf numFmtId="0" fontId="8" fillId="0" borderId="0" xfId="9" applyFont="1" applyAlignment="1">
      <alignment vertical="top"/>
    </xf>
    <xf numFmtId="164" fontId="6" fillId="0" borderId="0" xfId="9" applyNumberFormat="1" applyFont="1" applyAlignment="1">
      <alignment horizontal="center" vertical="center"/>
    </xf>
    <xf numFmtId="0" fontId="9" fillId="0" borderId="0" xfId="9" applyFont="1" applyBorder="1" applyAlignment="1">
      <alignment horizontal="center" vertical="center"/>
    </xf>
    <xf numFmtId="164" fontId="6" fillId="0" borderId="0" xfId="9" applyNumberFormat="1" applyFont="1" applyBorder="1" applyAlignment="1">
      <alignment horizontal="center" vertical="center"/>
    </xf>
    <xf numFmtId="49" fontId="9" fillId="0" borderId="0" xfId="9" applyNumberFormat="1" applyFont="1" applyBorder="1" applyAlignment="1">
      <alignment horizontal="center" vertical="center"/>
    </xf>
    <xf numFmtId="164" fontId="9" fillId="0" borderId="0" xfId="9" applyNumberFormat="1" applyFont="1" applyBorder="1" applyAlignment="1">
      <alignment horizontal="center" vertical="center"/>
    </xf>
    <xf numFmtId="0" fontId="6" fillId="0" borderId="0" xfId="9" applyFont="1" applyAlignment="1">
      <alignment horizontal="right" vertical="center"/>
    </xf>
    <xf numFmtId="49" fontId="6" fillId="0" borderId="0" xfId="9" applyNumberFormat="1" applyFont="1" applyBorder="1" applyAlignment="1">
      <alignment horizontal="center" vertical="center"/>
    </xf>
    <xf numFmtId="0" fontId="6" fillId="0" borderId="0" xfId="9" applyFont="1" applyAlignment="1">
      <alignment horizontal="center" vertical="top"/>
    </xf>
    <xf numFmtId="164" fontId="7" fillId="0" borderId="0" xfId="9" applyNumberFormat="1" applyFont="1" applyBorder="1" applyAlignment="1">
      <alignment horizontal="center" vertical="center" wrapText="1"/>
    </xf>
    <xf numFmtId="0" fontId="7" fillId="0" borderId="0" xfId="9" applyFont="1" applyFill="1" applyBorder="1" applyAlignment="1">
      <alignment horizontal="center" vertical="center" wrapText="1"/>
    </xf>
    <xf numFmtId="0" fontId="7" fillId="0" borderId="0" xfId="9" applyFont="1" applyFill="1" applyBorder="1" applyAlignment="1">
      <alignment horizontal="left" vertical="top" wrapText="1"/>
    </xf>
    <xf numFmtId="0" fontId="10" fillId="0" borderId="0" xfId="9" applyFont="1" applyFill="1" applyBorder="1" applyAlignment="1">
      <alignment horizontal="left" vertical="top" wrapText="1"/>
    </xf>
    <xf numFmtId="4" fontId="11" fillId="2" borderId="31" xfId="9" applyNumberFormat="1" applyFont="1" applyFill="1" applyBorder="1" applyAlignment="1">
      <alignment horizontal="center" vertical="top"/>
    </xf>
    <xf numFmtId="0" fontId="8" fillId="2" borderId="2" xfId="9" applyFont="1" applyFill="1" applyBorder="1" applyAlignment="1">
      <alignment vertical="top"/>
    </xf>
    <xf numFmtId="0" fontId="8" fillId="2" borderId="3" xfId="9" applyFont="1" applyFill="1" applyBorder="1" applyAlignment="1">
      <alignment vertical="top"/>
    </xf>
    <xf numFmtId="0" fontId="11" fillId="0" borderId="33" xfId="9" applyFont="1" applyBorder="1" applyAlignment="1">
      <alignment horizontal="center" vertical="top"/>
    </xf>
    <xf numFmtId="0" fontId="8" fillId="0" borderId="0" xfId="9" applyFont="1" applyBorder="1" applyAlignment="1">
      <alignment vertical="top"/>
    </xf>
    <xf numFmtId="0" fontId="8" fillId="0" borderId="5" xfId="9" applyFont="1" applyBorder="1" applyAlignment="1">
      <alignment vertical="top"/>
    </xf>
    <xf numFmtId="0" fontId="11" fillId="3" borderId="31" xfId="9" applyFont="1" applyFill="1" applyBorder="1" applyAlignment="1">
      <alignment horizontal="center" vertical="top"/>
    </xf>
    <xf numFmtId="0" fontId="8" fillId="3" borderId="2" xfId="9" applyFont="1" applyFill="1" applyBorder="1" applyAlignment="1">
      <alignment vertical="top"/>
    </xf>
    <xf numFmtId="0" fontId="8" fillId="3" borderId="3" xfId="9" applyFont="1" applyFill="1" applyBorder="1" applyAlignment="1">
      <alignment vertical="top"/>
    </xf>
    <xf numFmtId="0" fontId="11" fillId="0" borderId="21" xfId="9" applyFont="1" applyFill="1" applyBorder="1" applyAlignment="1">
      <alignment horizontal="center" vertical="top"/>
    </xf>
    <xf numFmtId="0" fontId="8" fillId="0" borderId="15" xfId="9" applyFont="1" applyBorder="1" applyAlignment="1">
      <alignment vertical="top"/>
    </xf>
    <xf numFmtId="0" fontId="8" fillId="0" borderId="16" xfId="9" applyFont="1" applyBorder="1" applyAlignment="1">
      <alignment vertical="top"/>
    </xf>
    <xf numFmtId="165" fontId="11" fillId="0" borderId="38" xfId="9" applyNumberFormat="1" applyFont="1" applyFill="1" applyBorder="1" applyAlignment="1">
      <alignment horizontal="center" vertical="top" wrapText="1"/>
    </xf>
    <xf numFmtId="0" fontId="11" fillId="0" borderId="20" xfId="9" applyFont="1" applyFill="1" applyBorder="1" applyAlignment="1">
      <alignment horizontal="left" vertical="top" wrapText="1"/>
    </xf>
    <xf numFmtId="0" fontId="8" fillId="0" borderId="20" xfId="9" applyFont="1" applyBorder="1" applyAlignment="1">
      <alignment vertical="top"/>
    </xf>
    <xf numFmtId="0" fontId="8" fillId="0" borderId="11" xfId="9" applyFont="1" applyBorder="1" applyAlignment="1">
      <alignment vertical="top"/>
    </xf>
    <xf numFmtId="165" fontId="11" fillId="0" borderId="42" xfId="9" applyNumberFormat="1" applyFont="1" applyFill="1" applyBorder="1" applyAlignment="1">
      <alignment horizontal="center" vertical="top" wrapText="1"/>
    </xf>
    <xf numFmtId="0" fontId="8" fillId="0" borderId="26" xfId="9" applyFont="1" applyBorder="1" applyAlignment="1">
      <alignment vertical="top"/>
    </xf>
    <xf numFmtId="4" fontId="8" fillId="0" borderId="21" xfId="9" applyNumberFormat="1" applyFont="1" applyFill="1" applyBorder="1" applyAlignment="1">
      <alignment horizontal="center" vertical="top" wrapText="1"/>
    </xf>
    <xf numFmtId="165" fontId="8" fillId="0" borderId="50" xfId="9" applyNumberFormat="1" applyFont="1" applyFill="1" applyBorder="1" applyAlignment="1">
      <alignment horizontal="center" vertical="top" wrapText="1"/>
    </xf>
    <xf numFmtId="0" fontId="8" fillId="0" borderId="20" xfId="9" applyFont="1" applyBorder="1" applyAlignment="1">
      <alignment horizontal="center" vertical="center"/>
    </xf>
    <xf numFmtId="165" fontId="8" fillId="4" borderId="21" xfId="9" applyNumberFormat="1" applyFont="1" applyFill="1" applyBorder="1" applyAlignment="1">
      <alignment horizontal="center" vertical="top" wrapText="1"/>
    </xf>
    <xf numFmtId="0" fontId="8" fillId="0" borderId="22" xfId="9" applyFont="1" applyBorder="1" applyAlignment="1">
      <alignment vertical="top"/>
    </xf>
    <xf numFmtId="165" fontId="11" fillId="5" borderId="31" xfId="9" applyNumberFormat="1" applyFont="1" applyFill="1" applyBorder="1" applyAlignment="1">
      <alignment horizontal="center" vertical="top" wrapText="1"/>
    </xf>
    <xf numFmtId="0" fontId="8" fillId="6" borderId="2" xfId="9" applyFont="1" applyFill="1" applyBorder="1" applyAlignment="1">
      <alignment vertical="top"/>
    </xf>
    <xf numFmtId="0" fontId="8" fillId="6" borderId="3" xfId="9" applyFont="1" applyFill="1" applyBorder="1" applyAlignment="1">
      <alignment vertical="top"/>
    </xf>
    <xf numFmtId="4" fontId="11" fillId="3" borderId="31" xfId="9" applyNumberFormat="1" applyFont="1" applyFill="1" applyBorder="1" applyAlignment="1">
      <alignment horizontal="center" vertical="top" wrapText="1"/>
    </xf>
    <xf numFmtId="0" fontId="8" fillId="3" borderId="29" xfId="9" applyFont="1" applyFill="1" applyBorder="1" applyAlignment="1">
      <alignment vertical="top"/>
    </xf>
    <xf numFmtId="0" fontId="8" fillId="3" borderId="30" xfId="9" applyFont="1" applyFill="1" applyBorder="1" applyAlignment="1">
      <alignment vertical="top"/>
    </xf>
    <xf numFmtId="165" fontId="11" fillId="0" borderId="31" xfId="10" applyNumberFormat="1" applyFont="1" applyFill="1" applyBorder="1" applyAlignment="1">
      <alignment horizontal="center" vertical="center" wrapText="1"/>
    </xf>
    <xf numFmtId="0" fontId="8" fillId="0" borderId="2" xfId="9" applyFont="1" applyBorder="1" applyAlignment="1">
      <alignment vertical="top"/>
    </xf>
    <xf numFmtId="0" fontId="8" fillId="0" borderId="3" xfId="9" applyFont="1" applyBorder="1" applyAlignment="1">
      <alignment vertical="top"/>
    </xf>
    <xf numFmtId="0" fontId="8" fillId="0" borderId="0" xfId="9" applyFont="1" applyBorder="1" applyAlignment="1">
      <alignment horizontal="center" vertical="center"/>
    </xf>
    <xf numFmtId="49" fontId="8" fillId="0" borderId="0" xfId="9" applyNumberFormat="1" applyFont="1" applyFill="1" applyBorder="1" applyAlignment="1">
      <alignment horizontal="right" vertical="top"/>
    </xf>
    <xf numFmtId="49" fontId="7" fillId="0" borderId="0" xfId="9" applyNumberFormat="1" applyFont="1" applyFill="1" applyBorder="1" applyAlignment="1">
      <alignment horizontal="right" vertical="top"/>
    </xf>
    <xf numFmtId="49" fontId="8" fillId="0" borderId="0" xfId="9" applyNumberFormat="1" applyFont="1" applyFill="1" applyBorder="1" applyAlignment="1">
      <alignment vertical="top"/>
    </xf>
    <xf numFmtId="49" fontId="11" fillId="0" borderId="0" xfId="9" applyNumberFormat="1" applyFont="1" applyFill="1" applyBorder="1" applyAlignment="1">
      <alignment horizontal="right" vertical="top"/>
    </xf>
    <xf numFmtId="0" fontId="8" fillId="0" borderId="0" xfId="9" applyFont="1" applyFill="1" applyBorder="1" applyAlignment="1">
      <alignment vertical="top"/>
    </xf>
    <xf numFmtId="164" fontId="12" fillId="0" borderId="0" xfId="9" applyNumberFormat="1" applyFont="1" applyFill="1" applyBorder="1" applyAlignment="1">
      <alignment horizontal="center" vertical="top"/>
    </xf>
    <xf numFmtId="2" fontId="14" fillId="0" borderId="0" xfId="9" applyNumberFormat="1" applyFont="1" applyFill="1" applyBorder="1" applyAlignment="1">
      <alignment horizontal="center" vertical="center"/>
    </xf>
    <xf numFmtId="49" fontId="11" fillId="0" borderId="0" xfId="9" applyNumberFormat="1" applyFont="1" applyFill="1" applyBorder="1" applyAlignment="1">
      <alignment horizontal="center" vertical="top"/>
    </xf>
    <xf numFmtId="0" fontId="8" fillId="2" borderId="40" xfId="9" applyFont="1" applyFill="1" applyBorder="1" applyAlignment="1">
      <alignment vertical="top"/>
    </xf>
    <xf numFmtId="0" fontId="8" fillId="2" borderId="6" xfId="9" applyFont="1" applyFill="1" applyBorder="1" applyAlignment="1">
      <alignment vertical="top"/>
    </xf>
    <xf numFmtId="2" fontId="14" fillId="2" borderId="3" xfId="9" applyNumberFormat="1" applyFont="1" applyFill="1" applyBorder="1" applyAlignment="1">
      <alignment horizontal="center" vertical="center"/>
    </xf>
    <xf numFmtId="49" fontId="11" fillId="2" borderId="31" xfId="9" applyNumberFormat="1" applyFont="1" applyFill="1" applyBorder="1" applyAlignment="1">
      <alignment horizontal="center" vertical="top"/>
    </xf>
    <xf numFmtId="0" fontId="8" fillId="9" borderId="1" xfId="9" applyFont="1" applyFill="1" applyBorder="1" applyAlignment="1">
      <alignment vertical="top"/>
    </xf>
    <xf numFmtId="0" fontId="8" fillId="9" borderId="3" xfId="9" applyFont="1" applyFill="1" applyBorder="1" applyAlignment="1">
      <alignment vertical="top"/>
    </xf>
    <xf numFmtId="2" fontId="14" fillId="9" borderId="6" xfId="9" applyNumberFormat="1" applyFont="1" applyFill="1" applyBorder="1" applyAlignment="1">
      <alignment horizontal="center" vertical="center"/>
    </xf>
    <xf numFmtId="49" fontId="11" fillId="9" borderId="2" xfId="9" applyNumberFormat="1" applyFont="1" applyFill="1" applyBorder="1" applyAlignment="1">
      <alignment horizontal="left" vertical="top"/>
    </xf>
    <xf numFmtId="49" fontId="11" fillId="9" borderId="31" xfId="9" applyNumberFormat="1" applyFont="1" applyFill="1" applyBorder="1" applyAlignment="1">
      <alignment horizontal="center" vertical="top"/>
    </xf>
    <xf numFmtId="0" fontId="8" fillId="10" borderId="1" xfId="9" applyFont="1" applyFill="1" applyBorder="1" applyAlignment="1">
      <alignment vertical="top"/>
    </xf>
    <xf numFmtId="0" fontId="8" fillId="10" borderId="3" xfId="9" applyFont="1" applyFill="1" applyBorder="1" applyAlignment="1">
      <alignment vertical="top"/>
    </xf>
    <xf numFmtId="164" fontId="14" fillId="11" borderId="31" xfId="9" applyNumberFormat="1" applyFont="1" applyFill="1" applyBorder="1" applyAlignment="1">
      <alignment horizontal="center" vertical="center" wrapText="1"/>
    </xf>
    <xf numFmtId="2" fontId="14" fillId="11" borderId="31" xfId="9" applyNumberFormat="1" applyFont="1" applyFill="1" applyBorder="1" applyAlignment="1">
      <alignment horizontal="center" vertical="center" wrapText="1"/>
    </xf>
    <xf numFmtId="49" fontId="11" fillId="11" borderId="31" xfId="9" applyNumberFormat="1" applyFont="1" applyFill="1" applyBorder="1" applyAlignment="1">
      <alignment horizontal="center" vertical="top"/>
    </xf>
    <xf numFmtId="49" fontId="11" fillId="9" borderId="3" xfId="9" applyNumberFormat="1" applyFont="1" applyFill="1" applyBorder="1" applyAlignment="1">
      <alignment horizontal="center" vertical="top"/>
    </xf>
    <xf numFmtId="0" fontId="8" fillId="0" borderId="40" xfId="9" applyFont="1" applyBorder="1" applyAlignment="1">
      <alignment horizontal="center" vertical="center"/>
    </xf>
    <xf numFmtId="0" fontId="8" fillId="0" borderId="7" xfId="9" applyFont="1" applyBorder="1" applyAlignment="1">
      <alignment horizontal="center" vertical="top"/>
    </xf>
    <xf numFmtId="164" fontId="8" fillId="0" borderId="7" xfId="9" applyNumberFormat="1" applyFont="1" applyBorder="1" applyAlignment="1">
      <alignment horizontal="center" vertical="center"/>
    </xf>
    <xf numFmtId="1" fontId="8" fillId="0" borderId="7" xfId="1" applyNumberFormat="1" applyFont="1" applyBorder="1" applyAlignment="1">
      <alignment horizontal="left" vertical="top" wrapText="1"/>
    </xf>
    <xf numFmtId="2" fontId="8" fillId="12" borderId="31" xfId="9" applyNumberFormat="1" applyFont="1" applyFill="1" applyBorder="1" applyAlignment="1">
      <alignment horizontal="center" vertical="top"/>
    </xf>
    <xf numFmtId="0" fontId="14" fillId="12" borderId="3" xfId="9" applyFont="1" applyFill="1" applyBorder="1" applyAlignment="1">
      <alignment horizontal="center" vertical="center" wrapText="1"/>
    </xf>
    <xf numFmtId="49" fontId="8" fillId="12" borderId="2" xfId="9" applyNumberFormat="1" applyFont="1" applyFill="1" applyBorder="1" applyAlignment="1">
      <alignment horizontal="center" vertical="top"/>
    </xf>
    <xf numFmtId="49" fontId="8" fillId="12" borderId="7" xfId="9" applyNumberFormat="1" applyFont="1" applyFill="1" applyBorder="1" applyAlignment="1">
      <alignment horizontal="center" vertical="top"/>
    </xf>
    <xf numFmtId="0" fontId="8" fillId="0" borderId="31" xfId="9" applyFont="1" applyBorder="1" applyAlignment="1">
      <alignment horizontal="center" vertical="center"/>
    </xf>
    <xf numFmtId="164" fontId="8" fillId="0" borderId="33" xfId="10" applyNumberFormat="1" applyFont="1" applyBorder="1" applyAlignment="1">
      <alignment horizontal="center" vertical="center"/>
    </xf>
    <xf numFmtId="0" fontId="16" fillId="0" borderId="6" xfId="10" applyFont="1" applyBorder="1" applyAlignment="1">
      <alignment horizontal="left" vertical="top" wrapText="1"/>
    </xf>
    <xf numFmtId="164" fontId="8" fillId="0" borderId="31" xfId="9" applyNumberFormat="1" applyFont="1" applyFill="1" applyBorder="1" applyAlignment="1">
      <alignment horizontal="center" vertical="top"/>
    </xf>
    <xf numFmtId="2" fontId="8" fillId="0" borderId="31" xfId="9" applyNumberFormat="1" applyFont="1" applyFill="1" applyBorder="1" applyAlignment="1">
      <alignment horizontal="center" vertical="top"/>
    </xf>
    <xf numFmtId="0" fontId="14" fillId="0" borderId="2" xfId="9" applyFont="1" applyFill="1" applyBorder="1" applyAlignment="1">
      <alignment horizontal="center" vertical="center" wrapText="1"/>
    </xf>
    <xf numFmtId="0" fontId="8" fillId="0" borderId="1" xfId="9" applyFont="1" applyBorder="1" applyAlignment="1">
      <alignment horizontal="center" vertical="center"/>
    </xf>
    <xf numFmtId="0" fontId="53" fillId="0" borderId="1" xfId="10" applyFont="1" applyFill="1" applyBorder="1" applyAlignment="1">
      <alignment horizontal="center" vertical="center"/>
    </xf>
    <xf numFmtId="164" fontId="8" fillId="0" borderId="31" xfId="10" applyNumberFormat="1" applyFont="1" applyBorder="1" applyAlignment="1">
      <alignment horizontal="center" vertical="center"/>
    </xf>
    <xf numFmtId="0" fontId="16" fillId="0" borderId="3" xfId="10" applyFont="1" applyBorder="1" applyAlignment="1">
      <alignment horizontal="left" vertical="top" wrapText="1"/>
    </xf>
    <xf numFmtId="164" fontId="8" fillId="0" borderId="31" xfId="9" applyNumberFormat="1" applyFont="1" applyFill="1" applyBorder="1" applyAlignment="1">
      <alignment horizontal="center" vertical="center"/>
    </xf>
    <xf numFmtId="2" fontId="8" fillId="0" borderId="31" xfId="9" applyNumberFormat="1" applyFont="1" applyFill="1" applyBorder="1" applyAlignment="1">
      <alignment horizontal="center" vertical="center"/>
    </xf>
    <xf numFmtId="0" fontId="53" fillId="0" borderId="28" xfId="10" applyFont="1" applyFill="1" applyBorder="1" applyAlignment="1">
      <alignment horizontal="center" vertical="center"/>
    </xf>
    <xf numFmtId="164" fontId="8" fillId="0" borderId="33" xfId="9" applyNumberFormat="1" applyFont="1" applyBorder="1" applyAlignment="1">
      <alignment horizontal="center" vertical="center"/>
    </xf>
    <xf numFmtId="164" fontId="8" fillId="12" borderId="31" xfId="9" applyNumberFormat="1" applyFont="1" applyFill="1" applyBorder="1" applyAlignment="1">
      <alignment horizontal="center" vertical="top"/>
    </xf>
    <xf numFmtId="49" fontId="11" fillId="12" borderId="6" xfId="9" applyNumberFormat="1" applyFont="1" applyFill="1" applyBorder="1" applyAlignment="1">
      <alignment vertical="top"/>
    </xf>
    <xf numFmtId="49" fontId="11" fillId="11" borderId="33" xfId="9" applyNumberFormat="1" applyFont="1" applyFill="1" applyBorder="1" applyAlignment="1">
      <alignment vertical="top"/>
    </xf>
    <xf numFmtId="49" fontId="11" fillId="9" borderId="6" xfId="9" applyNumberFormat="1" applyFont="1" applyFill="1" applyBorder="1" applyAlignment="1">
      <alignment vertical="top"/>
    </xf>
    <xf numFmtId="0" fontId="8" fillId="0" borderId="42" xfId="9" applyFont="1" applyBorder="1" applyAlignment="1">
      <alignment horizontal="center" vertical="center"/>
    </xf>
    <xf numFmtId="164" fontId="14" fillId="0" borderId="38" xfId="9" applyNumberFormat="1" applyFont="1" applyFill="1" applyBorder="1" applyAlignment="1">
      <alignment horizontal="center" vertical="center"/>
    </xf>
    <xf numFmtId="1" fontId="22" fillId="13" borderId="33" xfId="1" applyNumberFormat="1" applyFont="1" applyFill="1" applyBorder="1" applyAlignment="1">
      <alignment vertical="top" wrapText="1"/>
    </xf>
    <xf numFmtId="164" fontId="14" fillId="0" borderId="21" xfId="9" applyNumberFormat="1" applyFont="1" applyFill="1" applyBorder="1" applyAlignment="1">
      <alignment horizontal="center" vertical="center"/>
    </xf>
    <xf numFmtId="1" fontId="22" fillId="13" borderId="42" xfId="1" applyNumberFormat="1" applyFont="1" applyFill="1" applyBorder="1" applyAlignment="1">
      <alignment vertical="top" wrapText="1"/>
    </xf>
    <xf numFmtId="164" fontId="14" fillId="0" borderId="52" xfId="9" applyNumberFormat="1" applyFont="1" applyFill="1" applyBorder="1" applyAlignment="1">
      <alignment horizontal="center" vertical="center"/>
    </xf>
    <xf numFmtId="0" fontId="8" fillId="13" borderId="35" xfId="9" applyFont="1" applyFill="1" applyBorder="1" applyAlignment="1">
      <alignment vertical="top"/>
    </xf>
    <xf numFmtId="1" fontId="5" fillId="0" borderId="31" xfId="1" applyNumberFormat="1" applyFont="1" applyFill="1" applyBorder="1" applyAlignment="1">
      <alignment wrapText="1"/>
    </xf>
    <xf numFmtId="164" fontId="14" fillId="12" borderId="29" xfId="9" applyNumberFormat="1" applyFont="1" applyFill="1" applyBorder="1" applyAlignment="1">
      <alignment horizontal="center" vertical="center"/>
    </xf>
    <xf numFmtId="164" fontId="14" fillId="12" borderId="35" xfId="9" applyNumberFormat="1" applyFont="1" applyFill="1" applyBorder="1" applyAlignment="1">
      <alignment horizontal="center" vertical="center"/>
    </xf>
    <xf numFmtId="164" fontId="14" fillId="12" borderId="30" xfId="9" applyNumberFormat="1" applyFont="1" applyFill="1" applyBorder="1" applyAlignment="1">
      <alignment horizontal="center" vertical="center"/>
    </xf>
    <xf numFmtId="0" fontId="14" fillId="12" borderId="31" xfId="9" applyFont="1" applyFill="1" applyBorder="1" applyAlignment="1">
      <alignment horizontal="center" vertical="center" wrapText="1"/>
    </xf>
    <xf numFmtId="49" fontId="11" fillId="9" borderId="33" xfId="9" applyNumberFormat="1" applyFont="1" applyFill="1" applyBorder="1" applyAlignment="1">
      <alignment vertical="top"/>
    </xf>
    <xf numFmtId="164" fontId="8" fillId="0" borderId="31" xfId="9" applyNumberFormat="1" applyFont="1" applyBorder="1" applyAlignment="1">
      <alignment horizontal="center" vertical="center"/>
    </xf>
    <xf numFmtId="1" fontId="7" fillId="0" borderId="34" xfId="1" applyNumberFormat="1" applyFont="1" applyBorder="1" applyAlignment="1">
      <alignment wrapText="1"/>
    </xf>
    <xf numFmtId="164" fontId="32" fillId="0" borderId="31" xfId="9" applyNumberFormat="1" applyFont="1" applyFill="1" applyBorder="1" applyAlignment="1">
      <alignment horizontal="center" vertical="center"/>
    </xf>
    <xf numFmtId="0" fontId="32" fillId="0" borderId="31" xfId="9" applyFont="1" applyFill="1" applyBorder="1" applyAlignment="1">
      <alignment horizontal="center" vertical="center"/>
    </xf>
    <xf numFmtId="49" fontId="11" fillId="0" borderId="5" xfId="9" applyNumberFormat="1" applyFont="1" applyBorder="1" applyAlignment="1">
      <alignment horizontal="center" vertical="top" wrapText="1"/>
    </xf>
    <xf numFmtId="49" fontId="8" fillId="0" borderId="42" xfId="9" applyNumberFormat="1" applyFont="1" applyBorder="1" applyAlignment="1">
      <alignment horizontal="center" vertical="center" textRotation="90"/>
    </xf>
    <xf numFmtId="0" fontId="10" fillId="12" borderId="42" xfId="9" applyFont="1" applyFill="1" applyBorder="1" applyAlignment="1">
      <alignment vertical="center" textRotation="90" wrapText="1"/>
    </xf>
    <xf numFmtId="1" fontId="22" fillId="0" borderId="33" xfId="1" applyNumberFormat="1" applyFont="1" applyFill="1" applyBorder="1" applyAlignment="1">
      <alignment vertical="top" wrapText="1"/>
    </xf>
    <xf numFmtId="49" fontId="8" fillId="13" borderId="31" xfId="9" applyNumberFormat="1" applyFont="1" applyFill="1" applyBorder="1" applyAlignment="1">
      <alignment vertical="top"/>
    </xf>
    <xf numFmtId="49" fontId="11" fillId="12" borderId="0" xfId="9" applyNumberFormat="1" applyFont="1" applyFill="1" applyBorder="1" applyAlignment="1">
      <alignment vertical="top"/>
    </xf>
    <xf numFmtId="49" fontId="11" fillId="11" borderId="42" xfId="9" applyNumberFormat="1" applyFont="1" applyFill="1" applyBorder="1" applyAlignment="1">
      <alignment vertical="top"/>
    </xf>
    <xf numFmtId="49" fontId="11" fillId="9" borderId="42" xfId="9" applyNumberFormat="1" applyFont="1" applyFill="1" applyBorder="1" applyAlignment="1">
      <alignment vertical="top"/>
    </xf>
    <xf numFmtId="0" fontId="50" fillId="0" borderId="4" xfId="10" applyFont="1" applyBorder="1" applyAlignment="1">
      <alignment vertical="top" wrapText="1"/>
    </xf>
    <xf numFmtId="1" fontId="8" fillId="0" borderId="5" xfId="10" applyNumberFormat="1" applyFont="1" applyBorder="1" applyAlignment="1">
      <alignment vertical="top" wrapText="1"/>
    </xf>
    <xf numFmtId="0" fontId="8" fillId="0" borderId="31" xfId="9" applyFont="1" applyBorder="1" applyAlignment="1">
      <alignment horizontal="center" vertical="top"/>
    </xf>
    <xf numFmtId="164" fontId="8" fillId="0" borderId="31" xfId="9" applyNumberFormat="1" applyFont="1" applyBorder="1" applyAlignment="1">
      <alignment horizontal="left" vertical="top"/>
    </xf>
    <xf numFmtId="0" fontId="7" fillId="0" borderId="3" xfId="9" applyFont="1" applyBorder="1" applyAlignment="1">
      <alignment vertical="top" wrapText="1"/>
    </xf>
    <xf numFmtId="164" fontId="14" fillId="12" borderId="2" xfId="9" applyNumberFormat="1" applyFont="1" applyFill="1" applyBorder="1" applyAlignment="1">
      <alignment horizontal="center" vertical="center"/>
    </xf>
    <xf numFmtId="164" fontId="14" fillId="12" borderId="31" xfId="9" applyNumberFormat="1" applyFont="1" applyFill="1" applyBorder="1" applyAlignment="1">
      <alignment horizontal="center" vertical="center"/>
    </xf>
    <xf numFmtId="164" fontId="14" fillId="12" borderId="3" xfId="9" applyNumberFormat="1" applyFont="1" applyFill="1" applyBorder="1" applyAlignment="1">
      <alignment horizontal="center" vertical="center"/>
    </xf>
    <xf numFmtId="49" fontId="11" fillId="12" borderId="1" xfId="9" applyNumberFormat="1" applyFont="1" applyFill="1" applyBorder="1" applyAlignment="1">
      <alignment vertical="top"/>
    </xf>
    <xf numFmtId="49" fontId="11" fillId="12" borderId="2" xfId="9" applyNumberFormat="1" applyFont="1" applyFill="1" applyBorder="1" applyAlignment="1">
      <alignment vertical="top"/>
    </xf>
    <xf numFmtId="49" fontId="11" fillId="0" borderId="3" xfId="9" applyNumberFormat="1" applyFont="1" applyBorder="1" applyAlignment="1">
      <alignment horizontal="center" vertical="top" wrapText="1"/>
    </xf>
    <xf numFmtId="49" fontId="8" fillId="0" borderId="31" xfId="9" applyNumberFormat="1" applyFont="1" applyBorder="1" applyAlignment="1">
      <alignment horizontal="center" vertical="center" textRotation="90"/>
    </xf>
    <xf numFmtId="0" fontId="10" fillId="12" borderId="31" xfId="9" applyFont="1" applyFill="1" applyBorder="1" applyAlignment="1">
      <alignment vertical="center" textRotation="90" wrapText="1"/>
    </xf>
    <xf numFmtId="49" fontId="8" fillId="0" borderId="2" xfId="9" applyNumberFormat="1" applyFont="1" applyFill="1" applyBorder="1" applyAlignment="1">
      <alignment horizontal="left" vertical="top" wrapText="1"/>
    </xf>
    <xf numFmtId="164" fontId="8" fillId="0" borderId="6" xfId="9" applyNumberFormat="1" applyFont="1" applyBorder="1" applyAlignment="1">
      <alignment horizontal="left" vertical="top"/>
    </xf>
    <xf numFmtId="0" fontId="7" fillId="0" borderId="6" xfId="9" applyFont="1" applyBorder="1" applyAlignment="1">
      <alignment vertical="top"/>
    </xf>
    <xf numFmtId="164" fontId="14" fillId="12" borderId="39" xfId="9" applyNumberFormat="1" applyFont="1" applyFill="1" applyBorder="1" applyAlignment="1">
      <alignment horizontal="center" vertical="center"/>
    </xf>
    <xf numFmtId="0" fontId="14" fillId="12" borderId="46" xfId="9" applyFont="1" applyFill="1" applyBorder="1" applyAlignment="1">
      <alignment horizontal="center" vertical="center"/>
    </xf>
    <xf numFmtId="49" fontId="8" fillId="12" borderId="39" xfId="9" applyNumberFormat="1" applyFont="1" applyFill="1" applyBorder="1" applyAlignment="1">
      <alignment horizontal="center" vertical="top"/>
    </xf>
    <xf numFmtId="49" fontId="11" fillId="12" borderId="6" xfId="9" applyNumberFormat="1" applyFont="1" applyFill="1" applyBorder="1" applyAlignment="1">
      <alignment horizontal="center" vertical="top"/>
    </xf>
    <xf numFmtId="49" fontId="11" fillId="11" borderId="33" xfId="9" applyNumberFormat="1" applyFont="1" applyFill="1" applyBorder="1" applyAlignment="1">
      <alignment horizontal="center" vertical="top"/>
    </xf>
    <xf numFmtId="49" fontId="11" fillId="9" borderId="33" xfId="9" applyNumberFormat="1" applyFont="1" applyFill="1" applyBorder="1" applyAlignment="1">
      <alignment horizontal="center" vertical="top"/>
    </xf>
    <xf numFmtId="164" fontId="32" fillId="0" borderId="31" xfId="9" applyNumberFormat="1" applyFont="1" applyFill="1" applyBorder="1" applyAlignment="1">
      <alignment horizontal="center" vertical="center" wrapText="1"/>
    </xf>
    <xf numFmtId="0" fontId="10" fillId="12" borderId="31" xfId="9" applyFont="1" applyFill="1" applyBorder="1" applyAlignment="1">
      <alignment horizontal="center" vertical="center" textRotation="90" wrapText="1"/>
    </xf>
    <xf numFmtId="0" fontId="22" fillId="0" borderId="31" xfId="9" applyFont="1" applyFill="1" applyBorder="1" applyAlignment="1">
      <alignment horizontal="left" vertical="top" wrapText="1"/>
    </xf>
    <xf numFmtId="49" fontId="11" fillId="12" borderId="28" xfId="9" applyNumberFormat="1" applyFont="1" applyFill="1" applyBorder="1" applyAlignment="1">
      <alignment horizontal="center" vertical="top"/>
    </xf>
    <xf numFmtId="49" fontId="11" fillId="11" borderId="35" xfId="9" applyNumberFormat="1" applyFont="1" applyFill="1" applyBorder="1" applyAlignment="1">
      <alignment horizontal="center" vertical="top"/>
    </xf>
    <xf numFmtId="49" fontId="11" fillId="9" borderId="35" xfId="9" applyNumberFormat="1" applyFont="1" applyFill="1" applyBorder="1" applyAlignment="1">
      <alignment horizontal="center" vertical="top"/>
    </xf>
    <xf numFmtId="0" fontId="8" fillId="0" borderId="31" xfId="9" applyFont="1" applyBorder="1" applyAlignment="1">
      <alignment vertical="top"/>
    </xf>
    <xf numFmtId="0" fontId="7" fillId="0" borderId="31" xfId="9" applyFont="1" applyBorder="1" applyAlignment="1">
      <alignment vertical="top"/>
    </xf>
    <xf numFmtId="2" fontId="11" fillId="12" borderId="31" xfId="9" applyNumberFormat="1" applyFont="1" applyFill="1" applyBorder="1" applyAlignment="1">
      <alignment horizontal="center" vertical="center"/>
    </xf>
    <xf numFmtId="0" fontId="11" fillId="12" borderId="46" xfId="9" applyFont="1" applyFill="1" applyBorder="1" applyAlignment="1">
      <alignment horizontal="center" vertical="center"/>
    </xf>
    <xf numFmtId="164" fontId="8" fillId="0" borderId="31" xfId="9" applyNumberFormat="1" applyFont="1" applyFill="1" applyBorder="1" applyAlignment="1">
      <alignment horizontal="center" vertical="center" wrapText="1"/>
    </xf>
    <xf numFmtId="0" fontId="8" fillId="0" borderId="40" xfId="9" applyFont="1" applyFill="1" applyBorder="1" applyAlignment="1">
      <alignment horizontal="center" vertical="center"/>
    </xf>
    <xf numFmtId="49" fontId="11" fillId="12" borderId="0" xfId="9" applyNumberFormat="1" applyFont="1" applyFill="1" applyBorder="1" applyAlignment="1">
      <alignment horizontal="center" vertical="top"/>
    </xf>
    <xf numFmtId="49" fontId="11" fillId="11" borderId="42" xfId="9" applyNumberFormat="1" applyFont="1" applyFill="1" applyBorder="1" applyAlignment="1">
      <alignment horizontal="center" vertical="top"/>
    </xf>
    <xf numFmtId="49" fontId="11" fillId="9" borderId="42" xfId="9" applyNumberFormat="1" applyFont="1" applyFill="1" applyBorder="1" applyAlignment="1">
      <alignment horizontal="center" vertical="top"/>
    </xf>
    <xf numFmtId="0" fontId="8" fillId="0" borderId="1" xfId="9" applyFont="1" applyFill="1" applyBorder="1" applyAlignment="1">
      <alignment horizontal="center" vertical="center"/>
    </xf>
    <xf numFmtId="49" fontId="11" fillId="12" borderId="29" xfId="9" applyNumberFormat="1" applyFont="1" applyFill="1" applyBorder="1" applyAlignment="1">
      <alignment horizontal="center" vertical="top"/>
    </xf>
    <xf numFmtId="0" fontId="8" fillId="0" borderId="31" xfId="9" applyFont="1" applyBorder="1" applyAlignment="1">
      <alignment vertical="top" wrapText="1"/>
    </xf>
    <xf numFmtId="164" fontId="11" fillId="12" borderId="31" xfId="9" applyNumberFormat="1" applyFont="1" applyFill="1" applyBorder="1" applyAlignment="1">
      <alignment horizontal="center" vertical="center" wrapText="1"/>
    </xf>
    <xf numFmtId="164" fontId="11" fillId="12" borderId="2" xfId="9" applyNumberFormat="1" applyFont="1" applyFill="1" applyBorder="1" applyAlignment="1">
      <alignment horizontal="center" vertical="center"/>
    </xf>
    <xf numFmtId="164" fontId="11" fillId="12" borderId="31" xfId="9" applyNumberFormat="1" applyFont="1" applyFill="1" applyBorder="1" applyAlignment="1">
      <alignment horizontal="center" vertical="center"/>
    </xf>
    <xf numFmtId="0" fontId="11" fillId="12" borderId="31" xfId="9" applyFont="1" applyFill="1" applyBorder="1" applyAlignment="1">
      <alignment horizontal="center" vertical="center"/>
    </xf>
    <xf numFmtId="49" fontId="11" fillId="12" borderId="2" xfId="9" applyNumberFormat="1" applyFont="1" applyFill="1" applyBorder="1" applyAlignment="1">
      <alignment horizontal="center" vertical="top" wrapText="1"/>
    </xf>
    <xf numFmtId="49" fontId="8" fillId="12" borderId="2" xfId="9" applyNumberFormat="1" applyFont="1" applyFill="1" applyBorder="1" applyAlignment="1">
      <alignment horizontal="center" vertical="center" textRotation="90"/>
    </xf>
    <xf numFmtId="0" fontId="8" fillId="0" borderId="35" xfId="9" applyFont="1" applyBorder="1" applyAlignment="1">
      <alignment horizontal="center" vertical="top"/>
    </xf>
    <xf numFmtId="164" fontId="8" fillId="0" borderId="5" xfId="9" applyNumberFormat="1" applyFont="1" applyBorder="1" applyAlignment="1">
      <alignment horizontal="left" vertical="top"/>
    </xf>
    <xf numFmtId="0" fontId="8" fillId="0" borderId="5" xfId="9" applyFont="1" applyBorder="1" applyAlignment="1">
      <alignment vertical="top" wrapText="1"/>
    </xf>
    <xf numFmtId="164" fontId="8" fillId="0" borderId="35" xfId="9" applyNumberFormat="1" applyFont="1" applyFill="1" applyBorder="1" applyAlignment="1">
      <alignment horizontal="center" vertical="center" wrapText="1"/>
    </xf>
    <xf numFmtId="164" fontId="8" fillId="0" borderId="35" xfId="9" applyNumberFormat="1" applyFont="1" applyFill="1" applyBorder="1" applyAlignment="1">
      <alignment horizontal="center" vertical="center"/>
    </xf>
    <xf numFmtId="0" fontId="8" fillId="0" borderId="4" xfId="9" applyFont="1" applyFill="1" applyBorder="1" applyAlignment="1">
      <alignment horizontal="center" vertical="center"/>
    </xf>
    <xf numFmtId="49" fontId="11" fillId="0" borderId="35" xfId="9" applyNumberFormat="1" applyFont="1" applyBorder="1" applyAlignment="1">
      <alignment horizontal="center" vertical="top" wrapText="1"/>
    </xf>
    <xf numFmtId="0" fontId="10" fillId="12" borderId="35" xfId="9" applyFont="1" applyFill="1" applyBorder="1" applyAlignment="1">
      <alignment horizontal="center" vertical="center" textRotation="90" wrapText="1"/>
    </xf>
    <xf numFmtId="1" fontId="22" fillId="0" borderId="35" xfId="1" applyNumberFormat="1" applyFont="1" applyFill="1" applyBorder="1" applyAlignment="1">
      <alignment vertical="top" wrapText="1"/>
    </xf>
    <xf numFmtId="49" fontId="8" fillId="13" borderId="35" xfId="9" applyNumberFormat="1" applyFont="1" applyFill="1" applyBorder="1" applyAlignment="1">
      <alignment vertical="top"/>
    </xf>
    <xf numFmtId="0" fontId="5" fillId="0" borderId="4" xfId="10" applyFont="1" applyBorder="1" applyAlignment="1">
      <alignment vertical="top" wrapText="1"/>
    </xf>
    <xf numFmtId="0" fontId="5" fillId="0" borderId="5" xfId="10" applyFont="1" applyBorder="1" applyAlignment="1">
      <alignment vertical="top" wrapText="1"/>
    </xf>
    <xf numFmtId="164" fontId="11" fillId="12" borderId="39" xfId="9" applyNumberFormat="1" applyFont="1" applyFill="1" applyBorder="1" applyAlignment="1">
      <alignment horizontal="center" vertical="center"/>
    </xf>
    <xf numFmtId="0" fontId="16" fillId="0" borderId="3" xfId="9" applyFont="1" applyBorder="1" applyAlignment="1">
      <alignment vertical="top" wrapText="1"/>
    </xf>
    <xf numFmtId="0" fontId="8" fillId="0" borderId="40" xfId="9" applyFont="1" applyFill="1" applyBorder="1" applyAlignment="1">
      <alignment horizontal="center" vertical="center" wrapText="1"/>
    </xf>
    <xf numFmtId="49" fontId="11" fillId="0" borderId="31" xfId="9" applyNumberFormat="1" applyFont="1" applyBorder="1" applyAlignment="1">
      <alignment horizontal="center" vertical="top" wrapText="1"/>
    </xf>
    <xf numFmtId="49" fontId="8" fillId="0" borderId="33" xfId="9" applyNumberFormat="1" applyFont="1" applyBorder="1" applyAlignment="1">
      <alignment horizontal="center" vertical="center" textRotation="90"/>
    </xf>
    <xf numFmtId="0" fontId="10" fillId="12" borderId="33" xfId="9" applyFont="1" applyFill="1" applyBorder="1" applyAlignment="1">
      <alignment horizontal="center" vertical="center" textRotation="90" wrapText="1"/>
    </xf>
    <xf numFmtId="0" fontId="22" fillId="0" borderId="33" xfId="9" applyFont="1" applyFill="1" applyBorder="1" applyAlignment="1">
      <alignment horizontal="left" vertical="top" wrapText="1"/>
    </xf>
    <xf numFmtId="49" fontId="8" fillId="13" borderId="33" xfId="9" applyNumberFormat="1" applyFont="1" applyFill="1" applyBorder="1" applyAlignment="1">
      <alignment vertical="top"/>
    </xf>
    <xf numFmtId="49" fontId="11" fillId="12" borderId="4" xfId="9" applyNumberFormat="1" applyFont="1" applyFill="1" applyBorder="1" applyAlignment="1">
      <alignment horizontal="center" vertical="top"/>
    </xf>
    <xf numFmtId="0" fontId="16" fillId="0" borderId="5" xfId="9" applyFont="1" applyBorder="1" applyAlignment="1">
      <alignment vertical="top"/>
    </xf>
    <xf numFmtId="2" fontId="11" fillId="12" borderId="39" xfId="9" applyNumberFormat="1" applyFont="1" applyFill="1" applyBorder="1" applyAlignment="1">
      <alignment horizontal="center" vertical="center"/>
    </xf>
    <xf numFmtId="164" fontId="11" fillId="12" borderId="37" xfId="9" applyNumberFormat="1" applyFont="1" applyFill="1" applyBorder="1" applyAlignment="1">
      <alignment horizontal="center" vertical="center"/>
    </xf>
    <xf numFmtId="2" fontId="8" fillId="0" borderId="31" xfId="9" applyNumberFormat="1" applyFont="1" applyFill="1" applyBorder="1" applyAlignment="1">
      <alignment horizontal="center" vertical="center" wrapText="1"/>
    </xf>
    <xf numFmtId="0" fontId="8" fillId="0" borderId="31" xfId="9" applyFont="1" applyFill="1" applyBorder="1" applyAlignment="1">
      <alignment horizontal="center" vertical="center" wrapText="1"/>
    </xf>
    <xf numFmtId="49" fontId="11" fillId="0" borderId="6" xfId="9" applyNumberFormat="1" applyFont="1" applyBorder="1" applyAlignment="1">
      <alignment horizontal="center" vertical="top" wrapText="1"/>
    </xf>
    <xf numFmtId="0" fontId="22" fillId="0" borderId="7" xfId="9" applyFont="1" applyFill="1" applyBorder="1" applyAlignment="1">
      <alignment horizontal="left" vertical="top" wrapText="1"/>
    </xf>
    <xf numFmtId="49" fontId="8" fillId="13" borderId="40" xfId="9" applyNumberFormat="1" applyFont="1" applyFill="1" applyBorder="1" applyAlignment="1">
      <alignment vertical="top"/>
    </xf>
    <xf numFmtId="0" fontId="16" fillId="0" borderId="31" xfId="9" applyFont="1" applyBorder="1" applyAlignment="1">
      <alignment vertical="top"/>
    </xf>
    <xf numFmtId="2" fontId="11" fillId="12" borderId="6" xfId="9" applyNumberFormat="1" applyFont="1" applyFill="1" applyBorder="1" applyAlignment="1">
      <alignment horizontal="center" vertical="center"/>
    </xf>
    <xf numFmtId="49" fontId="11" fillId="12" borderId="2" xfId="9" applyNumberFormat="1" applyFont="1" applyFill="1" applyBorder="1" applyAlignment="1">
      <alignment horizontal="center" vertical="top" textRotation="90"/>
    </xf>
    <xf numFmtId="164" fontId="8" fillId="0" borderId="33" xfId="9" applyNumberFormat="1" applyFont="1" applyFill="1" applyBorder="1" applyAlignment="1">
      <alignment horizontal="center" vertical="center" wrapText="1"/>
    </xf>
    <xf numFmtId="2" fontId="8" fillId="0" borderId="6" xfId="9" applyNumberFormat="1" applyFont="1" applyFill="1" applyBorder="1" applyAlignment="1">
      <alignment horizontal="center" vertical="center" wrapText="1"/>
    </xf>
    <xf numFmtId="0" fontId="8" fillId="0" borderId="4" xfId="9" applyFont="1" applyBorder="1" applyAlignment="1">
      <alignment horizontal="center" vertical="center"/>
    </xf>
    <xf numFmtId="164" fontId="8" fillId="0" borderId="6" xfId="9" applyNumberFormat="1" applyFont="1" applyFill="1" applyBorder="1" applyAlignment="1">
      <alignment horizontal="center" vertical="center" wrapText="1"/>
    </xf>
    <xf numFmtId="49" fontId="11" fillId="9" borderId="34" xfId="9" applyNumberFormat="1" applyFont="1" applyFill="1" applyBorder="1" applyAlignment="1">
      <alignment horizontal="center" vertical="top"/>
    </xf>
    <xf numFmtId="0" fontId="8" fillId="0" borderId="1" xfId="9" applyFont="1" applyBorder="1" applyAlignment="1">
      <alignment vertical="top"/>
    </xf>
    <xf numFmtId="0" fontId="7" fillId="0" borderId="1" xfId="9" applyFont="1" applyFill="1" applyBorder="1" applyAlignment="1">
      <alignment horizontal="left" vertical="center" wrapText="1"/>
    </xf>
    <xf numFmtId="0" fontId="7" fillId="0" borderId="1" xfId="10" applyFont="1" applyFill="1" applyBorder="1" applyAlignment="1">
      <alignment horizontal="center" vertical="center" wrapText="1"/>
    </xf>
    <xf numFmtId="0" fontId="7" fillId="0" borderId="31" xfId="10" applyFont="1" applyFill="1" applyBorder="1" applyAlignment="1">
      <alignment horizontal="center" vertical="center" wrapText="1"/>
    </xf>
    <xf numFmtId="0" fontId="16" fillId="4" borderId="2" xfId="10" applyFont="1" applyFill="1" applyBorder="1" applyAlignment="1">
      <alignment vertical="top" wrapText="1"/>
    </xf>
    <xf numFmtId="0" fontId="15" fillId="0" borderId="1" xfId="9" applyFont="1" applyFill="1" applyBorder="1" applyAlignment="1">
      <alignment horizontal="left" vertical="top" wrapText="1"/>
    </xf>
    <xf numFmtId="0" fontId="15" fillId="0" borderId="2" xfId="9" applyFont="1" applyFill="1" applyBorder="1" applyAlignment="1">
      <alignment horizontal="left" vertical="top" wrapText="1"/>
    </xf>
    <xf numFmtId="0" fontId="15" fillId="0" borderId="3" xfId="9" applyFont="1" applyFill="1" applyBorder="1" applyAlignment="1">
      <alignment horizontal="left" vertical="top" wrapText="1"/>
    </xf>
    <xf numFmtId="49" fontId="11" fillId="9" borderId="30" xfId="9" applyNumberFormat="1" applyFont="1" applyFill="1" applyBorder="1" applyAlignment="1">
      <alignment horizontal="center" vertical="top"/>
    </xf>
    <xf numFmtId="0" fontId="8" fillId="0" borderId="35" xfId="9" applyFont="1" applyFill="1" applyBorder="1" applyAlignment="1">
      <alignment vertical="top"/>
    </xf>
    <xf numFmtId="0" fontId="8" fillId="0" borderId="29" xfId="9" applyFont="1" applyFill="1" applyBorder="1" applyAlignment="1">
      <alignment vertical="top"/>
    </xf>
    <xf numFmtId="164" fontId="11" fillId="10" borderId="35" xfId="9" applyNumberFormat="1" applyFont="1" applyFill="1" applyBorder="1" applyAlignment="1">
      <alignment horizontal="center" vertical="center"/>
    </xf>
    <xf numFmtId="164" fontId="11" fillId="12" borderId="3" xfId="9" applyNumberFormat="1" applyFont="1" applyFill="1" applyBorder="1" applyAlignment="1">
      <alignment horizontal="center" vertical="center"/>
    </xf>
    <xf numFmtId="0" fontId="11" fillId="12" borderId="3" xfId="9" applyFont="1" applyFill="1" applyBorder="1" applyAlignment="1">
      <alignment horizontal="center" vertical="center" wrapText="1"/>
    </xf>
    <xf numFmtId="164" fontId="11" fillId="0" borderId="42" xfId="9" applyNumberFormat="1" applyFont="1" applyFill="1" applyBorder="1" applyAlignment="1">
      <alignment horizontal="center" vertical="center"/>
    </xf>
    <xf numFmtId="164" fontId="11" fillId="0" borderId="5" xfId="9" applyNumberFormat="1" applyFont="1" applyFill="1" applyBorder="1" applyAlignment="1">
      <alignment horizontal="center" vertical="center"/>
    </xf>
    <xf numFmtId="0" fontId="11" fillId="0" borderId="0" xfId="9" applyFont="1" applyFill="1" applyBorder="1" applyAlignment="1">
      <alignment horizontal="center" vertical="center" wrapText="1"/>
    </xf>
    <xf numFmtId="49" fontId="11" fillId="0" borderId="33" xfId="9" applyNumberFormat="1" applyFont="1" applyBorder="1" applyAlignment="1">
      <alignment horizontal="center" vertical="center"/>
    </xf>
    <xf numFmtId="0" fontId="22" fillId="0" borderId="33" xfId="10" applyFont="1" applyBorder="1" applyAlignment="1">
      <alignment vertical="top" wrapText="1"/>
    </xf>
    <xf numFmtId="49" fontId="11" fillId="12" borderId="0" xfId="9" applyNumberFormat="1" applyFont="1" applyFill="1" applyBorder="1" applyAlignment="1">
      <alignment horizontal="center" vertical="top"/>
    </xf>
    <xf numFmtId="49" fontId="11" fillId="0" borderId="42" xfId="9" applyNumberFormat="1" applyFont="1" applyBorder="1" applyAlignment="1">
      <alignment horizontal="center" vertical="center"/>
    </xf>
    <xf numFmtId="49" fontId="8" fillId="0" borderId="42" xfId="9" applyNumberFormat="1" applyFont="1" applyBorder="1" applyAlignment="1">
      <alignment horizontal="center" vertical="center" textRotation="90"/>
    </xf>
    <xf numFmtId="0" fontId="22" fillId="0" borderId="35" xfId="10" applyFont="1" applyBorder="1" applyAlignment="1">
      <alignment vertical="top" wrapText="1"/>
    </xf>
    <xf numFmtId="49" fontId="11" fillId="12" borderId="29" xfId="9" applyNumberFormat="1" applyFont="1" applyFill="1" applyBorder="1" applyAlignment="1">
      <alignment horizontal="center" vertical="top"/>
    </xf>
    <xf numFmtId="0" fontId="8" fillId="0" borderId="5" xfId="9" applyFont="1" applyFill="1" applyBorder="1" applyAlignment="1">
      <alignment vertical="top"/>
    </xf>
    <xf numFmtId="49" fontId="11" fillId="12" borderId="7" xfId="9" applyNumberFormat="1" applyFont="1" applyFill="1" applyBorder="1" applyAlignment="1">
      <alignment horizontal="center" vertical="top" textRotation="90"/>
    </xf>
    <xf numFmtId="0" fontId="22" fillId="12" borderId="7" xfId="9" applyFont="1" applyFill="1" applyBorder="1" applyAlignment="1">
      <alignment horizontal="left" vertical="top" wrapText="1"/>
    </xf>
    <xf numFmtId="49" fontId="11" fillId="12" borderId="7" xfId="9" applyNumberFormat="1" applyFont="1" applyFill="1" applyBorder="1" applyAlignment="1">
      <alignment horizontal="center" vertical="top"/>
    </xf>
    <xf numFmtId="0" fontId="7" fillId="0" borderId="1" xfId="9" applyFont="1" applyBorder="1" applyAlignment="1">
      <alignment vertical="top" wrapText="1"/>
    </xf>
    <xf numFmtId="164" fontId="41" fillId="0" borderId="31" xfId="9" applyNumberFormat="1" applyFont="1" applyFill="1" applyBorder="1" applyAlignment="1">
      <alignment horizontal="center" vertical="center"/>
    </xf>
    <xf numFmtId="49" fontId="11" fillId="0" borderId="31" xfId="9" applyNumberFormat="1" applyFont="1" applyBorder="1" applyAlignment="1">
      <alignment horizontal="center" vertical="center"/>
    </xf>
    <xf numFmtId="1" fontId="22" fillId="0" borderId="43" xfId="1" applyNumberFormat="1" applyFont="1" applyFill="1" applyBorder="1" applyAlignment="1">
      <alignment vertical="top" wrapText="1"/>
    </xf>
    <xf numFmtId="49" fontId="11" fillId="13" borderId="31" xfId="9" applyNumberFormat="1" applyFont="1" applyFill="1" applyBorder="1" applyAlignment="1">
      <alignment vertical="top"/>
    </xf>
    <xf numFmtId="164" fontId="11" fillId="0" borderId="31" xfId="9" applyNumberFormat="1" applyFont="1" applyFill="1" applyBorder="1" applyAlignment="1">
      <alignment horizontal="center" vertical="center"/>
    </xf>
    <xf numFmtId="1" fontId="22" fillId="0" borderId="31" xfId="1" applyNumberFormat="1" applyFont="1" applyFill="1" applyBorder="1" applyAlignment="1">
      <alignment vertical="top" wrapText="1"/>
    </xf>
    <xf numFmtId="0" fontId="8" fillId="0" borderId="4" xfId="9" applyFont="1" applyBorder="1" applyAlignment="1">
      <alignment vertical="top"/>
    </xf>
    <xf numFmtId="0" fontId="8" fillId="0" borderId="31" xfId="9" applyFont="1" applyFill="1" applyBorder="1" applyAlignment="1">
      <alignment horizontal="center" vertical="top"/>
    </xf>
    <xf numFmtId="0" fontId="8" fillId="0" borderId="31" xfId="9" applyFont="1" applyFill="1" applyBorder="1" applyAlignment="1">
      <alignment vertical="top"/>
    </xf>
    <xf numFmtId="0" fontId="8" fillId="0" borderId="1" xfId="9" applyFont="1" applyFill="1" applyBorder="1" applyAlignment="1">
      <alignment vertical="top"/>
    </xf>
    <xf numFmtId="164" fontId="11" fillId="0" borderId="33" xfId="9" applyNumberFormat="1" applyFont="1" applyFill="1" applyBorder="1" applyAlignment="1">
      <alignment horizontal="center" vertical="center"/>
    </xf>
    <xf numFmtId="49" fontId="11" fillId="0" borderId="1" xfId="9" applyNumberFormat="1" applyFont="1" applyFill="1" applyBorder="1" applyAlignment="1">
      <alignment horizontal="center" vertical="top" textRotation="90"/>
    </xf>
    <xf numFmtId="49" fontId="11" fillId="0" borderId="31" xfId="9" applyNumberFormat="1" applyFont="1" applyFill="1" applyBorder="1" applyAlignment="1">
      <alignment horizontal="center" vertical="top" textRotation="90"/>
    </xf>
    <xf numFmtId="49" fontId="10" fillId="12" borderId="3" xfId="9" applyNumberFormat="1" applyFont="1" applyFill="1" applyBorder="1" applyAlignment="1">
      <alignment horizontal="center" vertical="center" textRotation="90"/>
    </xf>
    <xf numFmtId="1" fontId="22" fillId="12" borderId="31" xfId="1" applyNumberFormat="1" applyFont="1" applyFill="1" applyBorder="1" applyAlignment="1">
      <alignment vertical="top" wrapText="1"/>
    </xf>
    <xf numFmtId="49" fontId="11" fillId="10" borderId="35" xfId="9" applyNumberFormat="1" applyFont="1" applyFill="1" applyBorder="1" applyAlignment="1">
      <alignment horizontal="center" vertical="top"/>
    </xf>
    <xf numFmtId="164" fontId="11" fillId="12" borderId="33" xfId="9" applyNumberFormat="1" applyFont="1" applyFill="1" applyBorder="1" applyAlignment="1">
      <alignment horizontal="center" vertical="center"/>
    </xf>
    <xf numFmtId="164" fontId="11" fillId="12" borderId="5" xfId="9" applyNumberFormat="1" applyFont="1" applyFill="1" applyBorder="1" applyAlignment="1">
      <alignment horizontal="center" vertical="center"/>
    </xf>
    <xf numFmtId="0" fontId="11" fillId="12" borderId="42" xfId="9" applyFont="1" applyFill="1" applyBorder="1" applyAlignment="1">
      <alignment horizontal="center" vertical="center" wrapText="1"/>
    </xf>
    <xf numFmtId="0" fontId="8" fillId="0" borderId="42" xfId="9" applyFont="1" applyBorder="1" applyAlignment="1">
      <alignment horizontal="center" vertical="top"/>
    </xf>
    <xf numFmtId="0" fontId="8" fillId="0" borderId="4" xfId="10" applyFont="1" applyBorder="1" applyAlignment="1">
      <alignment horizontal="center" vertical="top"/>
    </xf>
    <xf numFmtId="0" fontId="8" fillId="0" borderId="33" xfId="10" applyFont="1" applyBorder="1" applyAlignment="1">
      <alignment vertical="top"/>
    </xf>
    <xf numFmtId="0" fontId="16" fillId="0" borderId="22" xfId="10" applyFont="1" applyBorder="1" applyAlignment="1">
      <alignment horizontal="left" vertical="top" wrapText="1"/>
    </xf>
    <xf numFmtId="164" fontId="41" fillId="0" borderId="33" xfId="9" applyNumberFormat="1" applyFont="1" applyFill="1" applyBorder="1" applyAlignment="1">
      <alignment horizontal="center" vertical="center"/>
    </xf>
    <xf numFmtId="164" fontId="8" fillId="0" borderId="6" xfId="9" applyNumberFormat="1" applyFont="1" applyFill="1" applyBorder="1" applyAlignment="1">
      <alignment vertical="center"/>
    </xf>
    <xf numFmtId="164" fontId="8" fillId="0" borderId="6" xfId="9" applyNumberFormat="1" applyFont="1" applyFill="1" applyBorder="1" applyAlignment="1">
      <alignment horizontal="center" vertical="center"/>
    </xf>
    <xf numFmtId="0" fontId="8" fillId="0" borderId="33" xfId="9" applyFont="1" applyBorder="1" applyAlignment="1">
      <alignment horizontal="center" vertical="center"/>
    </xf>
    <xf numFmtId="49" fontId="11" fillId="0" borderId="42" xfId="9" applyNumberFormat="1" applyFont="1" applyBorder="1" applyAlignment="1">
      <alignment horizontal="center" vertical="top"/>
    </xf>
    <xf numFmtId="1" fontId="22" fillId="0" borderId="63" xfId="1" applyNumberFormat="1" applyFont="1" applyFill="1" applyBorder="1" applyAlignment="1">
      <alignment vertical="top" wrapText="1"/>
    </xf>
    <xf numFmtId="49" fontId="11" fillId="13" borderId="33" xfId="9" applyNumberFormat="1" applyFont="1" applyFill="1" applyBorder="1" applyAlignment="1">
      <alignment vertical="top"/>
    </xf>
    <xf numFmtId="0" fontId="8" fillId="0" borderId="52" xfId="9" applyFont="1" applyBorder="1" applyAlignment="1">
      <alignment horizontal="center" vertical="top"/>
    </xf>
    <xf numFmtId="0" fontId="8" fillId="0" borderId="52" xfId="9" applyFont="1" applyBorder="1" applyAlignment="1">
      <alignment vertical="top"/>
    </xf>
    <xf numFmtId="0" fontId="7" fillId="0" borderId="54" xfId="9" applyFont="1" applyBorder="1" applyAlignment="1">
      <alignment vertical="top" wrapText="1"/>
    </xf>
    <xf numFmtId="2" fontId="8" fillId="0" borderId="35" xfId="9" applyNumberFormat="1" applyFont="1" applyFill="1" applyBorder="1" applyAlignment="1">
      <alignment horizontal="center" vertical="center"/>
    </xf>
    <xf numFmtId="164" fontId="8" fillId="0" borderId="30" xfId="9" applyNumberFormat="1" applyFont="1" applyFill="1" applyBorder="1" applyAlignment="1">
      <alignment horizontal="center" vertical="center"/>
    </xf>
    <xf numFmtId="0" fontId="8" fillId="0" borderId="35" xfId="9" applyFont="1" applyBorder="1" applyAlignment="1">
      <alignment horizontal="center" vertical="center"/>
    </xf>
    <xf numFmtId="49" fontId="11" fillId="13" borderId="35" xfId="9" applyNumberFormat="1" applyFont="1" applyFill="1" applyBorder="1" applyAlignment="1">
      <alignment vertical="top"/>
    </xf>
    <xf numFmtId="49" fontId="11" fillId="9" borderId="6" xfId="9" applyNumberFormat="1" applyFont="1" applyFill="1" applyBorder="1" applyAlignment="1">
      <alignment horizontal="center" vertical="top" wrapText="1"/>
    </xf>
    <xf numFmtId="0" fontId="8" fillId="0" borderId="40" xfId="9" applyFont="1" applyFill="1" applyBorder="1" applyAlignment="1">
      <alignment horizontal="center" vertical="center" textRotation="90"/>
    </xf>
    <xf numFmtId="0" fontId="8" fillId="0" borderId="33" xfId="9" applyFont="1" applyFill="1" applyBorder="1" applyAlignment="1">
      <alignment horizontal="center" vertical="center" textRotation="90"/>
    </xf>
    <xf numFmtId="0" fontId="8" fillId="0" borderId="33" xfId="9" applyFont="1" applyFill="1" applyBorder="1" applyAlignment="1">
      <alignment horizontal="center" vertical="center"/>
    </xf>
    <xf numFmtId="0" fontId="8" fillId="0" borderId="31" xfId="12" applyFont="1" applyFill="1" applyBorder="1" applyAlignment="1">
      <alignment horizontal="center" vertical="center" textRotation="90" wrapText="1"/>
    </xf>
    <xf numFmtId="0" fontId="8" fillId="0" borderId="3" xfId="12" applyFont="1" applyBorder="1" applyAlignment="1">
      <alignment horizontal="center" vertical="center" textRotation="90" wrapText="1"/>
    </xf>
    <xf numFmtId="0" fontId="8" fillId="0" borderId="46" xfId="12" applyFont="1" applyBorder="1" applyAlignment="1">
      <alignment horizontal="center" vertical="center" textRotation="90" wrapText="1"/>
    </xf>
    <xf numFmtId="0" fontId="8" fillId="0" borderId="1" xfId="9" applyFont="1" applyFill="1" applyBorder="1" applyAlignment="1">
      <alignment horizontal="center" vertical="center"/>
    </xf>
    <xf numFmtId="4" fontId="11" fillId="2" borderId="31" xfId="9" applyNumberFormat="1" applyFont="1" applyFill="1" applyBorder="1" applyAlignment="1">
      <alignment horizontal="center" vertical="center"/>
    </xf>
    <xf numFmtId="0" fontId="8" fillId="0" borderId="33" xfId="9" applyFont="1" applyBorder="1" applyAlignment="1">
      <alignment vertical="top"/>
    </xf>
    <xf numFmtId="0" fontId="8" fillId="3" borderId="31" xfId="9" applyFont="1" applyFill="1" applyBorder="1" applyAlignment="1">
      <alignment horizontal="center" vertical="top"/>
    </xf>
    <xf numFmtId="0" fontId="8" fillId="0" borderId="21" xfId="9" applyFont="1" applyFill="1" applyBorder="1" applyAlignment="1">
      <alignment horizontal="center" vertical="top"/>
    </xf>
    <xf numFmtId="165" fontId="8" fillId="0" borderId="38" xfId="9" applyNumberFormat="1" applyFont="1" applyFill="1" applyBorder="1" applyAlignment="1">
      <alignment horizontal="center" vertical="top" wrapText="1"/>
    </xf>
    <xf numFmtId="165" fontId="7" fillId="0" borderId="42" xfId="9" applyNumberFormat="1" applyFont="1" applyFill="1" applyBorder="1" applyAlignment="1">
      <alignment horizontal="center" vertical="top" wrapText="1"/>
    </xf>
    <xf numFmtId="4" fontId="7" fillId="0" borderId="21" xfId="9" applyNumberFormat="1" applyFont="1" applyFill="1" applyBorder="1" applyAlignment="1">
      <alignment horizontal="center" vertical="top" wrapText="1"/>
    </xf>
    <xf numFmtId="165" fontId="7" fillId="0" borderId="50" xfId="9" applyNumberFormat="1" applyFont="1" applyFill="1" applyBorder="1" applyAlignment="1">
      <alignment horizontal="center" vertical="top" wrapText="1"/>
    </xf>
    <xf numFmtId="165" fontId="7" fillId="4" borderId="21" xfId="9" applyNumberFormat="1" applyFont="1" applyFill="1" applyBorder="1" applyAlignment="1">
      <alignment horizontal="center" vertical="top" wrapText="1"/>
    </xf>
    <xf numFmtId="4" fontId="7" fillId="0" borderId="42" xfId="9" applyNumberFormat="1" applyFont="1" applyFill="1" applyBorder="1" applyAlignment="1">
      <alignment horizontal="center" vertical="top" wrapText="1"/>
    </xf>
    <xf numFmtId="165" fontId="7" fillId="5" borderId="52" xfId="9" applyNumberFormat="1" applyFont="1" applyFill="1" applyBorder="1" applyAlignment="1">
      <alignment horizontal="center" vertical="top" wrapText="1"/>
    </xf>
    <xf numFmtId="0" fontId="8" fillId="6" borderId="26" xfId="9" applyFont="1" applyFill="1" applyBorder="1" applyAlignment="1">
      <alignment vertical="top"/>
    </xf>
    <xf numFmtId="0" fontId="8" fillId="6" borderId="22" xfId="9" applyFont="1" applyFill="1" applyBorder="1" applyAlignment="1">
      <alignment vertical="top"/>
    </xf>
    <xf numFmtId="4" fontId="10" fillId="3" borderId="42" xfId="9" applyNumberFormat="1" applyFont="1" applyFill="1" applyBorder="1" applyAlignment="1">
      <alignment horizontal="center" vertical="top" wrapText="1"/>
    </xf>
    <xf numFmtId="165" fontId="11" fillId="0" borderId="31" xfId="12" applyNumberFormat="1" applyFont="1" applyFill="1" applyBorder="1" applyAlignment="1">
      <alignment horizontal="center" vertical="center" wrapText="1"/>
    </xf>
    <xf numFmtId="164" fontId="11" fillId="0" borderId="0" xfId="9" applyNumberFormat="1" applyFont="1" applyFill="1" applyBorder="1" applyAlignment="1">
      <alignment horizontal="center" vertical="center"/>
    </xf>
    <xf numFmtId="164" fontId="11" fillId="0" borderId="0" xfId="9" applyNumberFormat="1" applyFont="1" applyFill="1" applyBorder="1" applyAlignment="1">
      <alignment horizontal="center" vertical="top"/>
    </xf>
    <xf numFmtId="49" fontId="8" fillId="0" borderId="0" xfId="9" applyNumberFormat="1" applyFont="1" applyFill="1" applyBorder="1" applyAlignment="1">
      <alignment horizontal="left" vertical="top" wrapText="1"/>
    </xf>
    <xf numFmtId="0" fontId="8" fillId="0" borderId="40" xfId="9" applyFont="1" applyBorder="1" applyAlignment="1">
      <alignment vertical="top"/>
    </xf>
    <xf numFmtId="0" fontId="8" fillId="0" borderId="6" xfId="9" applyFont="1" applyBorder="1" applyAlignment="1">
      <alignment vertical="top"/>
    </xf>
    <xf numFmtId="164" fontId="11" fillId="2" borderId="31" xfId="9" applyNumberFormat="1" applyFont="1" applyFill="1" applyBorder="1" applyAlignment="1">
      <alignment horizontal="center" vertical="center"/>
    </xf>
    <xf numFmtId="2" fontId="11" fillId="2" borderId="31" xfId="9" applyNumberFormat="1" applyFont="1" applyFill="1" applyBorder="1" applyAlignment="1">
      <alignment horizontal="center" vertical="top"/>
    </xf>
    <xf numFmtId="164" fontId="11" fillId="9" borderId="7" xfId="9" applyNumberFormat="1" applyFont="1" applyFill="1" applyBorder="1" applyAlignment="1">
      <alignment horizontal="center" vertical="top"/>
    </xf>
    <xf numFmtId="164" fontId="11" fillId="9" borderId="6" xfId="9" applyNumberFormat="1" applyFont="1" applyFill="1" applyBorder="1" applyAlignment="1">
      <alignment horizontal="center" vertical="top"/>
    </xf>
    <xf numFmtId="2" fontId="11" fillId="9" borderId="31" xfId="9" applyNumberFormat="1" applyFont="1" applyFill="1" applyBorder="1" applyAlignment="1">
      <alignment horizontal="center" vertical="top"/>
    </xf>
    <xf numFmtId="49" fontId="11" fillId="9" borderId="1" xfId="9" applyNumberFormat="1" applyFont="1" applyFill="1" applyBorder="1" applyAlignment="1">
      <alignment horizontal="right" vertical="top"/>
    </xf>
    <xf numFmtId="49" fontId="11" fillId="9" borderId="2" xfId="9" applyNumberFormat="1" applyFont="1" applyFill="1" applyBorder="1" applyAlignment="1">
      <alignment horizontal="right" vertical="top"/>
    </xf>
    <xf numFmtId="164" fontId="11" fillId="9" borderId="31" xfId="9" applyNumberFormat="1" applyFont="1" applyFill="1" applyBorder="1" applyAlignment="1">
      <alignment horizontal="center" vertical="top"/>
    </xf>
    <xf numFmtId="164" fontId="11" fillId="11" borderId="7" xfId="9" applyNumberFormat="1" applyFont="1" applyFill="1" applyBorder="1" applyAlignment="1">
      <alignment vertical="top"/>
    </xf>
    <xf numFmtId="164" fontId="11" fillId="11" borderId="6" xfId="9" applyNumberFormat="1" applyFont="1" applyFill="1" applyBorder="1" applyAlignment="1">
      <alignment vertical="top"/>
    </xf>
    <xf numFmtId="164" fontId="11" fillId="11" borderId="31" xfId="9" applyNumberFormat="1" applyFont="1" applyFill="1" applyBorder="1" applyAlignment="1">
      <alignment horizontal="center" vertical="center"/>
    </xf>
    <xf numFmtId="49" fontId="11" fillId="9" borderId="6" xfId="9" applyNumberFormat="1" applyFont="1" applyFill="1" applyBorder="1" applyAlignment="1">
      <alignment horizontal="center" vertical="top"/>
    </xf>
    <xf numFmtId="0" fontId="58" fillId="0" borderId="0" xfId="12" applyFont="1" applyFill="1" applyBorder="1" applyAlignment="1">
      <alignment vertical="top" wrapText="1"/>
    </xf>
    <xf numFmtId="0" fontId="23" fillId="0" borderId="28" xfId="12" applyFont="1" applyFill="1" applyBorder="1" applyAlignment="1">
      <alignment vertical="top" wrapText="1"/>
    </xf>
    <xf numFmtId="0" fontId="7" fillId="0" borderId="30" xfId="12" applyFont="1" applyFill="1" applyBorder="1" applyAlignment="1">
      <alignment vertical="top" wrapText="1"/>
    </xf>
    <xf numFmtId="0" fontId="8" fillId="0" borderId="7" xfId="12" applyFont="1" applyBorder="1" applyAlignment="1">
      <alignment horizontal="center" vertical="top"/>
    </xf>
    <xf numFmtId="164" fontId="8" fillId="0" borderId="7" xfId="12" applyNumberFormat="1" applyFont="1" applyBorder="1" applyAlignment="1">
      <alignment horizontal="center" vertical="top"/>
    </xf>
    <xf numFmtId="0" fontId="7" fillId="23" borderId="6" xfId="12" applyFont="1" applyFill="1" applyBorder="1" applyAlignment="1">
      <alignment horizontal="left" vertical="top" wrapText="1"/>
    </xf>
    <xf numFmtId="2" fontId="8" fillId="12" borderId="33" xfId="9" applyNumberFormat="1" applyFont="1" applyFill="1" applyBorder="1" applyAlignment="1">
      <alignment horizontal="center" vertical="top"/>
    </xf>
    <xf numFmtId="164" fontId="8" fillId="12" borderId="33" xfId="9" applyNumberFormat="1" applyFont="1" applyFill="1" applyBorder="1" applyAlignment="1">
      <alignment horizontal="center" vertical="top"/>
    </xf>
    <xf numFmtId="0" fontId="11" fillId="12" borderId="31" xfId="9" applyFont="1" applyFill="1" applyBorder="1" applyAlignment="1">
      <alignment horizontal="right" wrapText="1"/>
    </xf>
    <xf numFmtId="49" fontId="11" fillId="12" borderId="7" xfId="9" applyNumberFormat="1" applyFont="1" applyFill="1" applyBorder="1" applyAlignment="1">
      <alignment horizontal="center" vertical="center"/>
    </xf>
    <xf numFmtId="49" fontId="11" fillId="12" borderId="7" xfId="9" applyNumberFormat="1" applyFont="1" applyFill="1" applyBorder="1" applyAlignment="1">
      <alignment horizontal="center" vertical="center" textRotation="90"/>
    </xf>
    <xf numFmtId="0" fontId="7" fillId="12" borderId="7" xfId="9" applyFont="1" applyFill="1" applyBorder="1" applyAlignment="1">
      <alignment vertical="top"/>
    </xf>
    <xf numFmtId="0" fontId="8" fillId="12" borderId="2" xfId="12" applyFont="1" applyFill="1" applyBorder="1" applyAlignment="1">
      <alignment horizontal="left" vertical="center"/>
    </xf>
    <xf numFmtId="49" fontId="8" fillId="12" borderId="2" xfId="9" applyNumberFormat="1" applyFont="1" applyFill="1" applyBorder="1" applyAlignment="1">
      <alignment vertical="top"/>
    </xf>
    <xf numFmtId="49" fontId="11" fillId="12" borderId="7" xfId="9" applyNumberFormat="1" applyFont="1" applyFill="1" applyBorder="1" applyAlignment="1">
      <alignment vertical="top"/>
    </xf>
    <xf numFmtId="0" fontId="8" fillId="0" borderId="73" xfId="12" applyFont="1" applyBorder="1" applyAlignment="1">
      <alignment horizontal="center" vertical="top"/>
    </xf>
    <xf numFmtId="164" fontId="8" fillId="0" borderId="73" xfId="12" applyNumberFormat="1" applyFont="1" applyBorder="1" applyAlignment="1">
      <alignment horizontal="center" vertical="top"/>
    </xf>
    <xf numFmtId="0" fontId="7" fillId="23" borderId="41" xfId="12" applyFont="1" applyFill="1" applyBorder="1" applyAlignment="1">
      <alignment horizontal="left" vertical="top" wrapText="1"/>
    </xf>
    <xf numFmtId="164" fontId="8" fillId="5" borderId="33" xfId="9" applyNumberFormat="1" applyFont="1" applyFill="1" applyBorder="1" applyAlignment="1">
      <alignment horizontal="center" vertical="top"/>
    </xf>
    <xf numFmtId="164" fontId="8" fillId="5" borderId="6" xfId="9" applyNumberFormat="1" applyFont="1" applyFill="1" applyBorder="1" applyAlignment="1">
      <alignment horizontal="center" vertical="top"/>
    </xf>
    <xf numFmtId="0" fontId="8" fillId="0" borderId="6" xfId="9" applyFont="1" applyFill="1" applyBorder="1" applyAlignment="1">
      <alignment horizontal="center" vertical="top" wrapText="1"/>
    </xf>
    <xf numFmtId="49" fontId="11" fillId="0" borderId="33" xfId="9" applyNumberFormat="1" applyFont="1" applyFill="1" applyBorder="1" applyAlignment="1">
      <alignment horizontal="center" vertical="center"/>
    </xf>
    <xf numFmtId="0" fontId="7" fillId="12" borderId="33" xfId="9" applyFont="1" applyFill="1" applyBorder="1" applyAlignment="1">
      <alignment vertical="top"/>
    </xf>
    <xf numFmtId="0" fontId="8" fillId="0" borderId="31" xfId="12" applyFont="1" applyBorder="1" applyAlignment="1">
      <alignment horizontal="left" vertical="center"/>
    </xf>
    <xf numFmtId="0" fontId="8" fillId="0" borderId="43" xfId="9" applyFont="1" applyBorder="1" applyAlignment="1">
      <alignment horizontal="center" vertical="top"/>
    </xf>
    <xf numFmtId="0" fontId="8" fillId="0" borderId="44" xfId="9" applyFont="1" applyBorder="1" applyAlignment="1">
      <alignment horizontal="center" vertical="top"/>
    </xf>
    <xf numFmtId="164" fontId="8" fillId="0" borderId="45" xfId="9" applyNumberFormat="1" applyFont="1" applyBorder="1" applyAlignment="1">
      <alignment vertical="top"/>
    </xf>
    <xf numFmtId="0" fontId="16" fillId="23" borderId="32" xfId="9" applyFont="1" applyFill="1" applyBorder="1" applyAlignment="1">
      <alignment horizontal="left" vertical="top" wrapText="1"/>
    </xf>
    <xf numFmtId="164" fontId="8" fillId="5" borderId="31" xfId="9" applyNumberFormat="1" applyFont="1" applyFill="1" applyBorder="1" applyAlignment="1">
      <alignment horizontal="center" vertical="top"/>
    </xf>
    <xf numFmtId="164" fontId="8" fillId="5" borderId="3" xfId="9" applyNumberFormat="1" applyFont="1" applyFill="1" applyBorder="1" applyAlignment="1">
      <alignment horizontal="center" vertical="top"/>
    </xf>
    <xf numFmtId="0" fontId="8" fillId="0" borderId="3" xfId="9" applyFont="1" applyFill="1" applyBorder="1" applyAlignment="1">
      <alignment horizontal="center" vertical="top" wrapText="1"/>
    </xf>
    <xf numFmtId="0" fontId="11" fillId="12" borderId="42" xfId="9" applyFont="1" applyFill="1" applyBorder="1" applyAlignment="1">
      <alignment horizontal="center" vertical="center" textRotation="90"/>
    </xf>
    <xf numFmtId="49" fontId="11" fillId="9" borderId="5" xfId="9" applyNumberFormat="1" applyFont="1" applyFill="1" applyBorder="1" applyAlignment="1">
      <alignment horizontal="center" vertical="top"/>
    </xf>
    <xf numFmtId="0" fontId="8" fillId="0" borderId="48" xfId="9" applyFont="1" applyBorder="1" applyAlignment="1">
      <alignment horizontal="center" vertical="top"/>
    </xf>
    <xf numFmtId="0" fontId="8" fillId="0" borderId="56" xfId="9" applyFont="1" applyBorder="1" applyAlignment="1">
      <alignment horizontal="center" vertical="top"/>
    </xf>
    <xf numFmtId="164" fontId="8" fillId="0" borderId="57" xfId="9" applyNumberFormat="1" applyFont="1" applyBorder="1" applyAlignment="1">
      <alignment vertical="top"/>
    </xf>
    <xf numFmtId="0" fontId="7" fillId="0" borderId="30" xfId="12" applyFont="1" applyBorder="1" applyAlignment="1">
      <alignment vertical="top" wrapText="1"/>
    </xf>
    <xf numFmtId="164" fontId="8" fillId="5" borderId="35" xfId="9" applyNumberFormat="1" applyFont="1" applyFill="1" applyBorder="1" applyAlignment="1">
      <alignment horizontal="center" vertical="top"/>
    </xf>
    <xf numFmtId="0" fontId="8" fillId="0" borderId="30" xfId="9" applyFont="1" applyFill="1" applyBorder="1" applyAlignment="1">
      <alignment horizontal="center" vertical="top" wrapText="1"/>
    </xf>
    <xf numFmtId="0" fontId="11" fillId="12" borderId="35" xfId="9" applyFont="1" applyFill="1" applyBorder="1" applyAlignment="1">
      <alignment horizontal="center" vertical="center" textRotation="90"/>
    </xf>
    <xf numFmtId="0" fontId="11" fillId="12" borderId="29" xfId="9" applyFont="1" applyFill="1" applyBorder="1" applyAlignment="1">
      <alignment vertical="top" wrapText="1"/>
    </xf>
    <xf numFmtId="49" fontId="8" fillId="12" borderId="29" xfId="9" applyNumberFormat="1" applyFont="1" applyFill="1" applyBorder="1" applyAlignment="1">
      <alignment vertical="top"/>
    </xf>
    <xf numFmtId="49" fontId="11" fillId="12" borderId="29" xfId="9" applyNumberFormat="1" applyFont="1" applyFill="1" applyBorder="1" applyAlignment="1">
      <alignment vertical="top"/>
    </xf>
    <xf numFmtId="0" fontId="8" fillId="0" borderId="8" xfId="9" applyFont="1" applyBorder="1" applyAlignment="1">
      <alignment vertical="top"/>
    </xf>
    <xf numFmtId="0" fontId="8" fillId="0" borderId="67" xfId="9" applyFont="1" applyBorder="1" applyAlignment="1">
      <alignment vertical="top"/>
    </xf>
    <xf numFmtId="164" fontId="8" fillId="0" borderId="9" xfId="9" applyNumberFormat="1" applyFont="1" applyBorder="1" applyAlignment="1">
      <alignment vertical="top"/>
    </xf>
    <xf numFmtId="0" fontId="8" fillId="0" borderId="10" xfId="9" applyFont="1" applyBorder="1" applyAlignment="1">
      <alignment vertical="top"/>
    </xf>
    <xf numFmtId="164" fontId="8" fillId="5" borderId="35" xfId="9" applyNumberFormat="1" applyFont="1" applyFill="1" applyBorder="1" applyAlignment="1">
      <alignment horizontal="center" vertical="center"/>
    </xf>
    <xf numFmtId="49" fontId="11" fillId="0" borderId="42" xfId="9" applyNumberFormat="1" applyFont="1" applyFill="1" applyBorder="1" applyAlignment="1">
      <alignment horizontal="center" vertical="center"/>
    </xf>
    <xf numFmtId="0" fontId="11" fillId="0" borderId="29" xfId="9" applyFont="1" applyFill="1" applyBorder="1" applyAlignment="1">
      <alignment vertical="top" wrapText="1"/>
    </xf>
    <xf numFmtId="0" fontId="8" fillId="0" borderId="23" xfId="9" applyFont="1" applyBorder="1" applyAlignment="1">
      <alignment vertical="top"/>
    </xf>
    <xf numFmtId="0" fontId="8" fillId="0" borderId="68" xfId="9" applyFont="1" applyBorder="1" applyAlignment="1">
      <alignment vertical="top"/>
    </xf>
    <xf numFmtId="164" fontId="8" fillId="0" borderId="24" xfId="9" applyNumberFormat="1" applyFont="1" applyBorder="1" applyAlignment="1">
      <alignment vertical="top"/>
    </xf>
    <xf numFmtId="0" fontId="8" fillId="0" borderId="25" xfId="9" applyFont="1" applyBorder="1" applyAlignment="1">
      <alignment vertical="top"/>
    </xf>
    <xf numFmtId="164" fontId="8" fillId="5" borderId="33" xfId="9" applyNumberFormat="1" applyFont="1" applyFill="1" applyBorder="1" applyAlignment="1">
      <alignment horizontal="center" vertical="center"/>
    </xf>
    <xf numFmtId="164" fontId="8" fillId="5" borderId="42" xfId="9" applyNumberFormat="1" applyFont="1" applyFill="1" applyBorder="1" applyAlignment="1">
      <alignment horizontal="center" vertical="top"/>
    </xf>
    <xf numFmtId="0" fontId="8" fillId="0" borderId="5" xfId="9" applyFont="1" applyFill="1" applyBorder="1" applyAlignment="1">
      <alignment horizontal="center" vertical="top" wrapText="1"/>
    </xf>
    <xf numFmtId="0" fontId="11" fillId="12" borderId="0" xfId="9" applyFont="1" applyFill="1" applyBorder="1" applyAlignment="1">
      <alignment vertical="top" wrapText="1"/>
    </xf>
    <xf numFmtId="49" fontId="8" fillId="12" borderId="0" xfId="9" applyNumberFormat="1" applyFont="1" applyFill="1" applyBorder="1" applyAlignment="1">
      <alignment vertical="top"/>
    </xf>
    <xf numFmtId="0" fontId="8" fillId="0" borderId="74" xfId="9" applyFont="1" applyBorder="1" applyAlignment="1">
      <alignment horizontal="center" vertical="center"/>
    </xf>
    <xf numFmtId="0" fontId="8" fillId="0" borderId="69" xfId="9" applyFont="1" applyBorder="1" applyAlignment="1">
      <alignment horizontal="center" vertical="center"/>
    </xf>
    <xf numFmtId="0" fontId="7" fillId="0" borderId="70" xfId="9" applyFont="1" applyBorder="1" applyAlignment="1">
      <alignment horizontal="left" vertical="center"/>
    </xf>
    <xf numFmtId="164" fontId="8" fillId="5" borderId="7" xfId="9" applyNumberFormat="1" applyFont="1" applyFill="1" applyBorder="1" applyAlignment="1">
      <alignment horizontal="center" vertical="top"/>
    </xf>
    <xf numFmtId="0" fontId="11" fillId="0" borderId="31" xfId="9" applyFont="1" applyFill="1" applyBorder="1" applyAlignment="1">
      <alignment vertical="top" wrapText="1"/>
    </xf>
    <xf numFmtId="164" fontId="8" fillId="5" borderId="52" xfId="9" applyNumberFormat="1" applyFont="1" applyFill="1" applyBorder="1" applyAlignment="1">
      <alignment horizontal="center" vertical="top"/>
    </xf>
    <xf numFmtId="0" fontId="8" fillId="0" borderId="54" xfId="9" applyFont="1" applyFill="1" applyBorder="1" applyAlignment="1">
      <alignment horizontal="center" vertical="top" wrapText="1"/>
    </xf>
    <xf numFmtId="49" fontId="11" fillId="11" borderId="2" xfId="9" applyNumberFormat="1" applyFont="1" applyFill="1" applyBorder="1" applyAlignment="1">
      <alignment horizontal="center" vertical="top"/>
    </xf>
    <xf numFmtId="49" fontId="11" fillId="9" borderId="3" xfId="9" applyNumberFormat="1" applyFont="1" applyFill="1" applyBorder="1" applyAlignment="1">
      <alignment horizontal="center" vertical="top" wrapText="1"/>
    </xf>
    <xf numFmtId="164" fontId="11" fillId="9" borderId="7" xfId="9" applyNumberFormat="1" applyFont="1" applyFill="1" applyBorder="1" applyAlignment="1">
      <alignment horizontal="center" vertical="center"/>
    </xf>
    <xf numFmtId="164" fontId="11" fillId="9" borderId="31" xfId="9" applyNumberFormat="1" applyFont="1" applyFill="1" applyBorder="1" applyAlignment="1">
      <alignment horizontal="center" vertical="center"/>
    </xf>
    <xf numFmtId="49" fontId="11" fillId="9" borderId="73" xfId="9" applyNumberFormat="1" applyFont="1" applyFill="1" applyBorder="1" applyAlignment="1">
      <alignment horizontal="center" vertical="top"/>
    </xf>
    <xf numFmtId="49" fontId="11" fillId="9" borderId="41" xfId="9" applyNumberFormat="1" applyFont="1" applyFill="1" applyBorder="1" applyAlignment="1">
      <alignment horizontal="center" vertical="top"/>
    </xf>
    <xf numFmtId="164" fontId="11" fillId="11" borderId="31" xfId="9" applyNumberFormat="1" applyFont="1" applyFill="1" applyBorder="1" applyAlignment="1">
      <alignment horizontal="center" vertical="top"/>
    </xf>
    <xf numFmtId="164" fontId="11" fillId="12" borderId="31" xfId="9" applyNumberFormat="1" applyFont="1" applyFill="1" applyBorder="1" applyAlignment="1">
      <alignment horizontal="center" vertical="top"/>
    </xf>
    <xf numFmtId="0" fontId="11" fillId="12" borderId="33" xfId="9" applyFont="1" applyFill="1" applyBorder="1" applyAlignment="1">
      <alignment horizontal="right" wrapText="1"/>
    </xf>
    <xf numFmtId="49" fontId="11" fillId="9" borderId="6" xfId="9" applyNumberFormat="1" applyFont="1" applyFill="1" applyBorder="1" applyAlignment="1">
      <alignment horizontal="center" vertical="top"/>
    </xf>
    <xf numFmtId="0" fontId="41" fillId="0" borderId="0" xfId="9" applyFont="1" applyBorder="1" applyAlignment="1">
      <alignment vertical="top"/>
    </xf>
    <xf numFmtId="164" fontId="8" fillId="0" borderId="6" xfId="9" applyNumberFormat="1" applyFont="1" applyBorder="1" applyAlignment="1">
      <alignment vertical="top"/>
    </xf>
    <xf numFmtId="0" fontId="8" fillId="0" borderId="4" xfId="9" applyFont="1" applyBorder="1" applyAlignment="1">
      <alignment vertical="top" wrapText="1"/>
    </xf>
    <xf numFmtId="164" fontId="8" fillId="5" borderId="31" xfId="9" applyNumberFormat="1" applyFont="1" applyFill="1" applyBorder="1" applyAlignment="1">
      <alignment horizontal="center" vertical="center"/>
    </xf>
    <xf numFmtId="49" fontId="11" fillId="0" borderId="33" xfId="9" applyNumberFormat="1" applyFont="1" applyFill="1" applyBorder="1" applyAlignment="1">
      <alignment horizontal="center" vertical="center" wrapText="1"/>
    </xf>
    <xf numFmtId="49" fontId="8" fillId="0" borderId="6" xfId="9" applyNumberFormat="1" applyFont="1" applyFill="1" applyBorder="1" applyAlignment="1">
      <alignment vertical="top"/>
    </xf>
    <xf numFmtId="0" fontId="11" fillId="12" borderId="33" xfId="9" applyFont="1" applyFill="1" applyBorder="1" applyAlignment="1">
      <alignment vertical="center" textRotation="90" wrapText="1"/>
    </xf>
    <xf numFmtId="0" fontId="8" fillId="0" borderId="6" xfId="9" applyFont="1" applyFill="1" applyBorder="1" applyAlignment="1">
      <alignment vertical="top" wrapText="1"/>
    </xf>
    <xf numFmtId="0" fontId="41" fillId="0" borderId="20" xfId="9" applyFont="1" applyBorder="1" applyAlignment="1">
      <alignment horizontal="center" vertical="center"/>
    </xf>
    <xf numFmtId="0" fontId="8" fillId="0" borderId="21" xfId="9" applyFont="1" applyBorder="1" applyAlignment="1">
      <alignment horizontal="center" vertical="center"/>
    </xf>
    <xf numFmtId="164" fontId="8" fillId="0" borderId="11" xfId="9" applyNumberFormat="1" applyFont="1" applyBorder="1" applyAlignment="1">
      <alignment horizontal="center" vertical="center"/>
    </xf>
    <xf numFmtId="0" fontId="7" fillId="0" borderId="21" xfId="9" applyFont="1" applyBorder="1" applyAlignment="1">
      <alignment horizontal="left" vertical="center"/>
    </xf>
    <xf numFmtId="0" fontId="8" fillId="0" borderId="31" xfId="9" applyFont="1" applyFill="1" applyBorder="1" applyAlignment="1">
      <alignment horizontal="center" vertical="top" wrapText="1"/>
    </xf>
    <xf numFmtId="49" fontId="11" fillId="0" borderId="21" xfId="9" applyNumberFormat="1" applyFont="1" applyFill="1" applyBorder="1" applyAlignment="1">
      <alignment horizontal="center" vertical="center"/>
    </xf>
    <xf numFmtId="0" fontId="8" fillId="0" borderId="3" xfId="9" applyFont="1" applyFill="1" applyBorder="1" applyAlignment="1">
      <alignment vertical="top" wrapText="1"/>
    </xf>
    <xf numFmtId="0" fontId="8" fillId="0" borderId="47" xfId="9" applyFont="1" applyBorder="1" applyAlignment="1">
      <alignment horizontal="center" vertical="center"/>
    </xf>
    <xf numFmtId="0" fontId="8" fillId="0" borderId="52" xfId="9" applyFont="1" applyBorder="1" applyAlignment="1">
      <alignment horizontal="center" vertical="center"/>
    </xf>
    <xf numFmtId="0" fontId="8" fillId="0" borderId="54" xfId="9" applyFont="1" applyBorder="1" applyAlignment="1">
      <alignment horizontal="center" vertical="center"/>
    </xf>
    <xf numFmtId="0" fontId="7" fillId="0" borderId="52" xfId="9" applyFont="1" applyBorder="1" applyAlignment="1">
      <alignment horizontal="left" vertical="center"/>
    </xf>
    <xf numFmtId="164" fontId="8" fillId="5" borderId="29" xfId="9" applyNumberFormat="1" applyFont="1" applyFill="1" applyBorder="1" applyAlignment="1">
      <alignment vertical="top"/>
    </xf>
    <xf numFmtId="0" fontId="8" fillId="0" borderId="35" xfId="9" applyFont="1" applyFill="1" applyBorder="1" applyAlignment="1">
      <alignment horizontal="center" vertical="top" wrapText="1"/>
    </xf>
    <xf numFmtId="0" fontId="11" fillId="12" borderId="7" xfId="9" applyFont="1" applyFill="1" applyBorder="1" applyAlignment="1">
      <alignment vertical="top" wrapText="1"/>
    </xf>
    <xf numFmtId="0" fontId="41" fillId="0" borderId="5" xfId="9" applyFont="1" applyBorder="1" applyAlignment="1">
      <alignment vertical="top"/>
    </xf>
    <xf numFmtId="164" fontId="11" fillId="12" borderId="1" xfId="9" applyNumberFormat="1" applyFont="1" applyFill="1" applyBorder="1" applyAlignment="1">
      <alignment horizontal="center" vertical="top"/>
    </xf>
    <xf numFmtId="0" fontId="8" fillId="0" borderId="21" xfId="9" applyFont="1" applyBorder="1" applyAlignment="1">
      <alignment vertical="top"/>
    </xf>
    <xf numFmtId="0" fontId="7" fillId="0" borderId="21" xfId="9" applyFont="1" applyBorder="1" applyAlignment="1">
      <alignment vertical="top"/>
    </xf>
    <xf numFmtId="164" fontId="8" fillId="5" borderId="35" xfId="9" applyNumberFormat="1" applyFont="1" applyFill="1" applyBorder="1" applyAlignment="1">
      <alignment vertical="top"/>
    </xf>
    <xf numFmtId="164" fontId="8" fillId="5" borderId="4" xfId="9" applyNumberFormat="1" applyFont="1" applyFill="1" applyBorder="1" applyAlignment="1">
      <alignment horizontal="center" vertical="top"/>
    </xf>
    <xf numFmtId="49" fontId="11" fillId="0" borderId="31" xfId="9" applyNumberFormat="1" applyFont="1" applyFill="1" applyBorder="1" applyAlignment="1">
      <alignment horizontal="center" vertical="center"/>
    </xf>
    <xf numFmtId="49" fontId="8" fillId="0" borderId="42" xfId="9" applyNumberFormat="1" applyFont="1" applyFill="1" applyBorder="1" applyAlignment="1">
      <alignment vertical="top"/>
    </xf>
    <xf numFmtId="49" fontId="8" fillId="12" borderId="4" xfId="9" applyNumberFormat="1" applyFont="1" applyFill="1" applyBorder="1" applyAlignment="1">
      <alignment vertical="center" textRotation="90"/>
    </xf>
    <xf numFmtId="49" fontId="8" fillId="20" borderId="50" xfId="9" applyNumberFormat="1" applyFont="1" applyFill="1" applyBorder="1" applyAlignment="1">
      <alignment vertical="top" wrapText="1"/>
    </xf>
    <xf numFmtId="0" fontId="7" fillId="0" borderId="4" xfId="12" applyFont="1" applyBorder="1" applyAlignment="1">
      <alignment vertical="top" wrapText="1"/>
    </xf>
    <xf numFmtId="0" fontId="7" fillId="0" borderId="5" xfId="12" applyFont="1" applyBorder="1" applyAlignment="1">
      <alignment vertical="top" wrapText="1"/>
    </xf>
    <xf numFmtId="164" fontId="8" fillId="5" borderId="0" xfId="9" applyNumberFormat="1" applyFont="1" applyFill="1" applyBorder="1" applyAlignment="1">
      <alignment horizontal="center" vertical="top"/>
    </xf>
    <xf numFmtId="164" fontId="8" fillId="5" borderId="1" xfId="9" applyNumberFormat="1" applyFont="1" applyFill="1" applyBorder="1" applyAlignment="1">
      <alignment horizontal="center" vertical="top"/>
    </xf>
    <xf numFmtId="49" fontId="11" fillId="0" borderId="31" xfId="9" applyNumberFormat="1" applyFont="1" applyFill="1" applyBorder="1" applyAlignment="1">
      <alignment horizontal="center" vertical="center" wrapText="1"/>
    </xf>
    <xf numFmtId="0" fontId="8" fillId="12" borderId="0" xfId="9" applyFont="1" applyFill="1" applyAlignment="1">
      <alignment vertical="top"/>
    </xf>
    <xf numFmtId="49" fontId="8" fillId="20" borderId="46" xfId="9" applyNumberFormat="1" applyFont="1" applyFill="1" applyBorder="1" applyAlignment="1">
      <alignment vertical="top" wrapText="1"/>
    </xf>
    <xf numFmtId="164" fontId="8" fillId="5" borderId="33" xfId="9" applyNumberFormat="1" applyFont="1" applyFill="1" applyBorder="1" applyAlignment="1">
      <alignment vertical="top"/>
    </xf>
    <xf numFmtId="164" fontId="8" fillId="5" borderId="40" xfId="9" applyNumberFormat="1" applyFont="1" applyFill="1" applyBorder="1" applyAlignment="1">
      <alignment horizontal="center" vertical="top"/>
    </xf>
    <xf numFmtId="49" fontId="8" fillId="20" borderId="21" xfId="9" applyNumberFormat="1" applyFont="1" applyFill="1" applyBorder="1" applyAlignment="1">
      <alignment vertical="top" wrapText="1"/>
    </xf>
    <xf numFmtId="49" fontId="8" fillId="20" borderId="42" xfId="9" applyNumberFormat="1" applyFont="1" applyFill="1" applyBorder="1" applyAlignment="1">
      <alignment vertical="top" wrapText="1"/>
    </xf>
    <xf numFmtId="2" fontId="8" fillId="5" borderId="35" xfId="9" applyNumberFormat="1" applyFont="1" applyFill="1" applyBorder="1" applyAlignment="1">
      <alignment horizontal="center" vertical="top"/>
    </xf>
    <xf numFmtId="164" fontId="8" fillId="5" borderId="28" xfId="9" applyNumberFormat="1" applyFont="1" applyFill="1" applyBorder="1" applyAlignment="1">
      <alignment horizontal="center" vertical="top"/>
    </xf>
    <xf numFmtId="49" fontId="11" fillId="0" borderId="35" xfId="9" applyNumberFormat="1" applyFont="1" applyFill="1" applyBorder="1" applyAlignment="1">
      <alignment horizontal="center" vertical="center" wrapText="1"/>
    </xf>
    <xf numFmtId="49" fontId="8" fillId="0" borderId="52" xfId="9" applyNumberFormat="1" applyFont="1" applyFill="1" applyBorder="1" applyAlignment="1">
      <alignment vertical="top" wrapText="1"/>
    </xf>
    <xf numFmtId="0" fontId="8" fillId="0" borderId="26" xfId="9" applyFont="1" applyBorder="1" applyAlignment="1">
      <alignment horizontal="center" vertical="center"/>
    </xf>
    <xf numFmtId="0" fontId="8" fillId="0" borderId="50" xfId="9" applyFont="1" applyBorder="1" applyAlignment="1">
      <alignment horizontal="center" vertical="center"/>
    </xf>
    <xf numFmtId="0" fontId="8" fillId="0" borderId="5" xfId="9" applyFont="1" applyBorder="1" applyAlignment="1">
      <alignment horizontal="center" vertical="center"/>
    </xf>
    <xf numFmtId="0" fontId="7" fillId="0" borderId="50" xfId="9" applyFont="1" applyBorder="1" applyAlignment="1">
      <alignment horizontal="left" vertical="center" wrapText="1"/>
    </xf>
    <xf numFmtId="164" fontId="11" fillId="5" borderId="0" xfId="9" applyNumberFormat="1" applyFont="1" applyFill="1" applyBorder="1" applyAlignment="1">
      <alignment horizontal="center" vertical="center"/>
    </xf>
    <xf numFmtId="49" fontId="8" fillId="0" borderId="52" xfId="9" applyNumberFormat="1" applyFont="1" applyFill="1" applyBorder="1" applyAlignment="1">
      <alignment horizontal="center" vertical="top"/>
    </xf>
    <xf numFmtId="49" fontId="11" fillId="0" borderId="4" xfId="9" applyNumberFormat="1" applyFont="1" applyFill="1" applyBorder="1" applyAlignment="1">
      <alignment horizontal="center" vertical="center" wrapText="1"/>
    </xf>
    <xf numFmtId="49" fontId="11" fillId="12" borderId="7" xfId="9" applyNumberFormat="1" applyFont="1" applyFill="1" applyBorder="1" applyAlignment="1">
      <alignment vertical="top" wrapText="1"/>
    </xf>
    <xf numFmtId="49" fontId="8" fillId="12" borderId="7" xfId="9" applyNumberFormat="1" applyFont="1" applyFill="1" applyBorder="1" applyAlignment="1">
      <alignment vertical="top"/>
    </xf>
    <xf numFmtId="0" fontId="8" fillId="0" borderId="40" xfId="9" applyFont="1" applyBorder="1" applyAlignment="1">
      <alignment horizontal="center" vertical="center"/>
    </xf>
    <xf numFmtId="0" fontId="8" fillId="0" borderId="28" xfId="9" applyFont="1" applyBorder="1" applyAlignment="1">
      <alignment horizontal="center" vertical="center"/>
    </xf>
    <xf numFmtId="49" fontId="8" fillId="0" borderId="42" xfId="9" applyNumberFormat="1" applyFont="1" applyFill="1" applyBorder="1" applyAlignment="1">
      <alignment horizontal="center" vertical="top"/>
    </xf>
    <xf numFmtId="49" fontId="11" fillId="0" borderId="33" xfId="9" applyNumberFormat="1" applyFont="1" applyFill="1" applyBorder="1" applyAlignment="1">
      <alignment vertical="center"/>
    </xf>
    <xf numFmtId="49" fontId="11" fillId="12" borderId="33" xfId="9" applyNumberFormat="1" applyFont="1" applyFill="1" applyBorder="1" applyAlignment="1">
      <alignment vertical="center" textRotation="90"/>
    </xf>
    <xf numFmtId="49" fontId="8" fillId="20" borderId="3" xfId="9" applyNumberFormat="1" applyFont="1" applyFill="1" applyBorder="1" applyAlignment="1">
      <alignment vertical="top" wrapText="1"/>
    </xf>
    <xf numFmtId="0" fontId="8" fillId="0" borderId="35" xfId="9" applyFont="1" applyBorder="1" applyAlignment="1">
      <alignment vertical="top"/>
    </xf>
    <xf numFmtId="0" fontId="8" fillId="0" borderId="29" xfId="9" applyFont="1" applyBorder="1" applyAlignment="1">
      <alignment vertical="top"/>
    </xf>
    <xf numFmtId="164" fontId="11" fillId="5" borderId="31" xfId="9" applyNumberFormat="1" applyFont="1" applyFill="1" applyBorder="1" applyAlignment="1">
      <alignment horizontal="center" vertical="top"/>
    </xf>
    <xf numFmtId="49" fontId="8" fillId="0" borderId="31" xfId="9" applyNumberFormat="1" applyFont="1" applyFill="1" applyBorder="1" applyAlignment="1">
      <alignment horizontal="center" vertical="top"/>
    </xf>
    <xf numFmtId="49" fontId="11" fillId="0" borderId="35" xfId="9" applyNumberFormat="1" applyFont="1" applyFill="1" applyBorder="1" applyAlignment="1">
      <alignment horizontal="center" vertical="center"/>
    </xf>
    <xf numFmtId="49" fontId="11" fillId="12" borderId="2" xfId="9" applyNumberFormat="1" applyFont="1" applyFill="1" applyBorder="1" applyAlignment="1">
      <alignment vertical="top" wrapText="1"/>
    </xf>
    <xf numFmtId="49" fontId="11" fillId="11" borderId="44" xfId="9" applyNumberFormat="1" applyFont="1" applyFill="1" applyBorder="1" applyAlignment="1">
      <alignment horizontal="center" vertical="top"/>
    </xf>
    <xf numFmtId="49" fontId="11" fillId="9" borderId="32" xfId="9" applyNumberFormat="1" applyFont="1" applyFill="1" applyBorder="1" applyAlignment="1">
      <alignment horizontal="center" vertical="top"/>
    </xf>
    <xf numFmtId="0" fontId="8" fillId="0" borderId="2" xfId="9" applyFont="1" applyBorder="1" applyAlignment="1">
      <alignment vertical="center"/>
    </xf>
    <xf numFmtId="49" fontId="8" fillId="12" borderId="2" xfId="9" applyNumberFormat="1" applyFont="1" applyFill="1" applyBorder="1" applyAlignment="1">
      <alignment horizontal="center" vertical="top"/>
    </xf>
    <xf numFmtId="49" fontId="11" fillId="12" borderId="3" xfId="9" applyNumberFormat="1" applyFont="1" applyFill="1" applyBorder="1" applyAlignment="1">
      <alignment vertical="top"/>
    </xf>
    <xf numFmtId="0" fontId="8" fillId="0" borderId="67" xfId="9" applyFont="1" applyBorder="1" applyAlignment="1">
      <alignment horizontal="center" vertical="center"/>
    </xf>
    <xf numFmtId="0" fontId="8" fillId="0" borderId="76" xfId="9" applyFont="1" applyBorder="1" applyAlignment="1">
      <alignment vertical="center"/>
    </xf>
    <xf numFmtId="0" fontId="7" fillId="0" borderId="38" xfId="9" applyFont="1" applyBorder="1" applyAlignment="1">
      <alignment vertical="top" wrapText="1"/>
    </xf>
    <xf numFmtId="49" fontId="11" fillId="0" borderId="42" xfId="9" applyNumberFormat="1" applyFont="1" applyFill="1" applyBorder="1" applyAlignment="1">
      <alignment vertical="top"/>
    </xf>
    <xf numFmtId="0" fontId="8" fillId="0" borderId="35" xfId="9" applyFont="1" applyFill="1" applyBorder="1" applyAlignment="1">
      <alignment vertical="top" wrapText="1"/>
    </xf>
    <xf numFmtId="0" fontId="8" fillId="0" borderId="65" xfId="9" applyFont="1" applyBorder="1" applyAlignment="1">
      <alignment vertical="center"/>
    </xf>
    <xf numFmtId="0" fontId="8" fillId="0" borderId="53" xfId="9" applyFont="1" applyBorder="1" applyAlignment="1">
      <alignment vertical="center"/>
    </xf>
    <xf numFmtId="0" fontId="7" fillId="0" borderId="52" xfId="9" applyFont="1" applyBorder="1" applyAlignment="1">
      <alignment vertical="top"/>
    </xf>
    <xf numFmtId="49" fontId="11" fillId="0" borderId="35" xfId="9" applyNumberFormat="1" applyFont="1" applyFill="1" applyBorder="1" applyAlignment="1">
      <alignment horizontal="center" vertical="top"/>
    </xf>
    <xf numFmtId="0" fontId="11" fillId="12" borderId="35" xfId="9" applyFont="1" applyFill="1" applyBorder="1" applyAlignment="1">
      <alignment vertical="center" textRotation="90" wrapText="1"/>
    </xf>
    <xf numFmtId="0" fontId="8" fillId="0" borderId="44" xfId="9" applyFont="1" applyBorder="1" applyAlignment="1">
      <alignment vertical="top"/>
    </xf>
    <xf numFmtId="0" fontId="8" fillId="0" borderId="55" xfId="9" applyFont="1" applyBorder="1" applyAlignment="1">
      <alignment vertical="top"/>
    </xf>
    <xf numFmtId="0" fontId="7" fillId="0" borderId="1" xfId="9" applyFont="1" applyBorder="1" applyAlignment="1">
      <alignment vertical="top"/>
    </xf>
    <xf numFmtId="0" fontId="11" fillId="12" borderId="31" xfId="9" applyFont="1" applyFill="1" applyBorder="1" applyAlignment="1">
      <alignment horizontal="right" vertical="top" wrapText="1"/>
    </xf>
    <xf numFmtId="0" fontId="8" fillId="0" borderId="55" xfId="9" applyFont="1" applyBorder="1" applyAlignment="1">
      <alignment horizontal="center" vertical="top"/>
    </xf>
    <xf numFmtId="0" fontId="7" fillId="0" borderId="31" xfId="9" applyFont="1" applyBorder="1" applyAlignment="1">
      <alignment vertical="top" wrapText="1"/>
    </xf>
    <xf numFmtId="0" fontId="8" fillId="0" borderId="42" xfId="9" applyFont="1" applyFill="1" applyBorder="1" applyAlignment="1">
      <alignment horizontal="center" vertical="top" wrapText="1"/>
    </xf>
    <xf numFmtId="0" fontId="11" fillId="12" borderId="42" xfId="9" applyFont="1" applyFill="1" applyBorder="1" applyAlignment="1">
      <alignment vertical="center" textRotation="90" wrapText="1"/>
    </xf>
    <xf numFmtId="0" fontId="8" fillId="0" borderId="76" xfId="9" applyFont="1" applyBorder="1" applyAlignment="1">
      <alignment horizontal="center" vertical="center"/>
    </xf>
    <xf numFmtId="0" fontId="8" fillId="0" borderId="50" xfId="9" applyFont="1" applyFill="1" applyBorder="1" applyAlignment="1">
      <alignment horizontal="center" vertical="top" wrapText="1"/>
    </xf>
    <xf numFmtId="0" fontId="8" fillId="0" borderId="49" xfId="9" applyFont="1" applyBorder="1" applyAlignment="1">
      <alignment horizontal="center" vertical="center"/>
    </xf>
    <xf numFmtId="164" fontId="8" fillId="0" borderId="13" xfId="9" applyNumberFormat="1" applyFont="1" applyBorder="1" applyAlignment="1">
      <alignment horizontal="center" vertical="center"/>
    </xf>
    <xf numFmtId="0" fontId="7" fillId="0" borderId="21" xfId="9" applyFont="1" applyBorder="1" applyAlignment="1">
      <alignment vertical="top" wrapText="1"/>
    </xf>
    <xf numFmtId="2" fontId="8" fillId="5" borderId="31" xfId="9" applyNumberFormat="1" applyFont="1" applyFill="1" applyBorder="1" applyAlignment="1">
      <alignment horizontal="center" vertical="top"/>
    </xf>
    <xf numFmtId="0" fontId="8" fillId="12" borderId="42" xfId="9" applyFont="1" applyFill="1" applyBorder="1" applyAlignment="1">
      <alignment vertical="center" textRotation="90" wrapText="1"/>
    </xf>
    <xf numFmtId="0" fontId="8" fillId="0" borderId="30" xfId="9" applyFont="1" applyFill="1" applyBorder="1" applyAlignment="1">
      <alignment vertical="top" wrapText="1"/>
    </xf>
    <xf numFmtId="0" fontId="8" fillId="0" borderId="79" xfId="12" applyFont="1" applyBorder="1" applyAlignment="1">
      <alignment horizontal="center" vertical="top"/>
    </xf>
    <xf numFmtId="0" fontId="8" fillId="0" borderId="31" xfId="12" applyFont="1" applyBorder="1" applyAlignment="1">
      <alignment horizontal="left" vertical="top" wrapText="1"/>
    </xf>
    <xf numFmtId="164" fontId="41" fillId="5" borderId="35" xfId="9" applyNumberFormat="1" applyFont="1" applyFill="1" applyBorder="1" applyAlignment="1">
      <alignment vertical="top"/>
    </xf>
    <xf numFmtId="0" fontId="8" fillId="12" borderId="35" xfId="9" applyFont="1" applyFill="1" applyBorder="1" applyAlignment="1">
      <alignment vertical="center" textRotation="90" wrapText="1"/>
    </xf>
    <xf numFmtId="49" fontId="11" fillId="11" borderId="0" xfId="9" applyNumberFormat="1" applyFont="1" applyFill="1" applyBorder="1" applyAlignment="1">
      <alignment horizontal="center" vertical="top"/>
    </xf>
    <xf numFmtId="2" fontId="11" fillId="11" borderId="33" xfId="9" applyNumberFormat="1" applyFont="1" applyFill="1" applyBorder="1" applyAlignment="1">
      <alignment horizontal="center" vertical="top"/>
    </xf>
    <xf numFmtId="2" fontId="11" fillId="11" borderId="6" xfId="9" applyNumberFormat="1" applyFont="1" applyFill="1" applyBorder="1" applyAlignment="1">
      <alignment horizontal="center" vertical="top"/>
    </xf>
    <xf numFmtId="0" fontId="8" fillId="0" borderId="72" xfId="9" applyFont="1" applyBorder="1" applyAlignment="1">
      <alignment vertical="top"/>
    </xf>
    <xf numFmtId="0" fontId="8" fillId="0" borderId="7" xfId="9" applyFont="1" applyBorder="1" applyAlignment="1">
      <alignment vertical="top"/>
    </xf>
    <xf numFmtId="0" fontId="8" fillId="0" borderId="79" xfId="9" applyFont="1" applyBorder="1" applyAlignment="1">
      <alignment vertical="top"/>
    </xf>
    <xf numFmtId="2" fontId="11" fillId="12" borderId="33" xfId="9" applyNumberFormat="1" applyFont="1" applyFill="1" applyBorder="1" applyAlignment="1">
      <alignment horizontal="center" vertical="top"/>
    </xf>
    <xf numFmtId="2" fontId="11" fillId="12" borderId="6" xfId="9" applyNumberFormat="1" applyFont="1" applyFill="1" applyBorder="1" applyAlignment="1">
      <alignment horizontal="center" vertical="top"/>
    </xf>
    <xf numFmtId="0" fontId="11" fillId="12" borderId="4" xfId="9" applyFont="1" applyFill="1" applyBorder="1" applyAlignment="1">
      <alignment horizontal="right" wrapText="1"/>
    </xf>
    <xf numFmtId="164" fontId="8" fillId="0" borderId="7" xfId="9" applyNumberFormat="1" applyFont="1" applyBorder="1" applyAlignment="1">
      <alignment vertical="top"/>
    </xf>
    <xf numFmtId="164" fontId="8" fillId="0" borderId="79" xfId="9" applyNumberFormat="1" applyFont="1" applyBorder="1" applyAlignment="1">
      <alignment vertical="top"/>
    </xf>
    <xf numFmtId="0" fontId="8" fillId="0" borderId="40" xfId="9" applyFont="1" applyBorder="1" applyAlignment="1">
      <alignment vertical="top" wrapText="1"/>
    </xf>
    <xf numFmtId="0" fontId="8" fillId="0" borderId="33" xfId="9" applyFont="1" applyFill="1" applyBorder="1" applyAlignment="1">
      <alignment vertical="top" wrapText="1"/>
    </xf>
    <xf numFmtId="0" fontId="8" fillId="0" borderId="63" xfId="9" applyFont="1" applyBorder="1" applyAlignment="1">
      <alignment horizontal="center" vertical="center"/>
    </xf>
    <xf numFmtId="164" fontId="8" fillId="0" borderId="62" xfId="9" applyNumberFormat="1" applyFont="1" applyBorder="1" applyAlignment="1">
      <alignment horizontal="center" vertical="center"/>
    </xf>
    <xf numFmtId="0" fontId="48" fillId="0" borderId="40" xfId="9" applyFont="1" applyFill="1" applyBorder="1" applyAlignment="1">
      <alignment vertical="center" wrapText="1"/>
    </xf>
    <xf numFmtId="2" fontId="8" fillId="5" borderId="3" xfId="9" applyNumberFormat="1" applyFont="1" applyFill="1" applyBorder="1" applyAlignment="1">
      <alignment horizontal="center" vertical="top"/>
    </xf>
    <xf numFmtId="2" fontId="8" fillId="5" borderId="6" xfId="9" applyNumberFormat="1" applyFont="1" applyFill="1" applyBorder="1" applyAlignment="1">
      <alignment horizontal="center" vertical="top"/>
    </xf>
    <xf numFmtId="49" fontId="11" fillId="13" borderId="33" xfId="9" applyNumberFormat="1" applyFont="1" applyFill="1" applyBorder="1" applyAlignment="1">
      <alignment horizontal="center" vertical="top"/>
    </xf>
    <xf numFmtId="0" fontId="8" fillId="0" borderId="68" xfId="9" applyFont="1" applyBorder="1" applyAlignment="1">
      <alignment horizontal="center" vertical="center"/>
    </xf>
    <xf numFmtId="49" fontId="11" fillId="13" borderId="35" xfId="9" applyNumberFormat="1" applyFont="1" applyFill="1" applyBorder="1" applyAlignment="1">
      <alignment horizontal="center" vertical="top"/>
    </xf>
    <xf numFmtId="0" fontId="8" fillId="0" borderId="56" xfId="9" applyFont="1" applyBorder="1" applyAlignment="1">
      <alignment horizontal="center" vertical="center"/>
    </xf>
    <xf numFmtId="164" fontId="8" fillId="0" borderId="77" xfId="9" applyNumberFormat="1" applyFont="1" applyBorder="1" applyAlignment="1">
      <alignment horizontal="center" vertical="center"/>
    </xf>
    <xf numFmtId="164" fontId="8" fillId="5" borderId="30" xfId="9" applyNumberFormat="1" applyFont="1" applyFill="1" applyBorder="1" applyAlignment="1">
      <alignment horizontal="center" vertical="top"/>
    </xf>
    <xf numFmtId="0" fontId="11" fillId="12" borderId="28" xfId="9" applyFont="1" applyFill="1" applyBorder="1" applyAlignment="1">
      <alignment vertical="top" wrapText="1"/>
    </xf>
    <xf numFmtId="0" fontId="8" fillId="0" borderId="44" xfId="9" applyFont="1" applyBorder="1" applyAlignment="1">
      <alignment horizontal="center" vertical="center"/>
    </xf>
    <xf numFmtId="164" fontId="8" fillId="0" borderId="2" xfId="9" applyNumberFormat="1" applyFont="1" applyBorder="1" applyAlignment="1">
      <alignment horizontal="center" vertical="center"/>
    </xf>
    <xf numFmtId="164" fontId="8" fillId="0" borderId="32" xfId="9" applyNumberFormat="1" applyFont="1" applyBorder="1" applyAlignment="1">
      <alignment horizontal="center" vertical="center"/>
    </xf>
    <xf numFmtId="164" fontId="8" fillId="12" borderId="3" xfId="9" applyNumberFormat="1" applyFont="1" applyFill="1" applyBorder="1" applyAlignment="1">
      <alignment horizontal="center" vertical="top"/>
    </xf>
    <xf numFmtId="0" fontId="11" fillId="12" borderId="31" xfId="9" applyFont="1" applyFill="1" applyBorder="1" applyAlignment="1">
      <alignment horizontal="center" vertical="top"/>
    </xf>
    <xf numFmtId="49" fontId="8" fillId="12" borderId="7" xfId="9" applyNumberFormat="1" applyFont="1" applyFill="1" applyBorder="1" applyAlignment="1">
      <alignment horizontal="center" vertical="top"/>
    </xf>
    <xf numFmtId="164" fontId="8" fillId="0" borderId="36" xfId="9" applyNumberFormat="1" applyFont="1" applyBorder="1" applyAlignment="1">
      <alignment horizontal="center" vertical="center"/>
    </xf>
    <xf numFmtId="0" fontId="6" fillId="0" borderId="0" xfId="12" applyFont="1" applyBorder="1" applyAlignment="1">
      <alignment vertical="top" wrapText="1"/>
    </xf>
    <xf numFmtId="164" fontId="8" fillId="5" borderId="40" xfId="9" applyNumberFormat="1" applyFont="1" applyFill="1" applyBorder="1" applyAlignment="1">
      <alignment horizontal="center" vertical="center"/>
    </xf>
    <xf numFmtId="0" fontId="8" fillId="0" borderId="33" xfId="9" applyFont="1" applyBorder="1" applyAlignment="1">
      <alignment horizontal="center" vertical="top"/>
    </xf>
    <xf numFmtId="49" fontId="11" fillId="0" borderId="33" xfId="9" applyNumberFormat="1" applyFont="1" applyBorder="1" applyAlignment="1">
      <alignment vertical="center" wrapText="1"/>
    </xf>
    <xf numFmtId="0" fontId="8" fillId="0" borderId="3" xfId="9" applyFont="1" applyFill="1" applyBorder="1" applyAlignment="1">
      <alignment horizontal="left" vertical="top" wrapText="1"/>
    </xf>
    <xf numFmtId="0" fontId="48" fillId="0" borderId="28" xfId="12" applyFont="1" applyBorder="1" applyAlignment="1">
      <alignment vertical="top" wrapText="1"/>
    </xf>
    <xf numFmtId="164" fontId="8" fillId="5" borderId="3" xfId="9" applyNumberFormat="1" applyFont="1" applyFill="1" applyBorder="1" applyAlignment="1">
      <alignment horizontal="center" vertical="center"/>
    </xf>
    <xf numFmtId="49" fontId="11" fillId="0" borderId="35" xfId="9" applyNumberFormat="1" applyFont="1" applyBorder="1" applyAlignment="1">
      <alignment vertical="center" wrapText="1"/>
    </xf>
    <xf numFmtId="0" fontId="11" fillId="12" borderId="29" xfId="9" applyFont="1" applyFill="1" applyBorder="1" applyAlignment="1">
      <alignment horizontal="left" vertical="top" wrapText="1"/>
    </xf>
    <xf numFmtId="0" fontId="8" fillId="0" borderId="44" xfId="9" applyFont="1" applyFill="1" applyBorder="1" applyAlignment="1">
      <alignment horizontal="center" vertical="center"/>
    </xf>
    <xf numFmtId="0" fontId="8" fillId="0" borderId="2" xfId="9" applyFont="1" applyFill="1" applyBorder="1" applyAlignment="1">
      <alignment horizontal="center" vertical="center"/>
    </xf>
    <xf numFmtId="0" fontId="8" fillId="0" borderId="55" xfId="9" applyFont="1" applyFill="1" applyBorder="1" applyAlignment="1">
      <alignment horizontal="center" vertical="center"/>
    </xf>
    <xf numFmtId="2" fontId="11" fillId="12" borderId="31" xfId="9" applyNumberFormat="1" applyFont="1" applyFill="1" applyBorder="1" applyAlignment="1">
      <alignment horizontal="center" vertical="top"/>
    </xf>
    <xf numFmtId="2" fontId="11" fillId="12" borderId="3" xfId="9" applyNumberFormat="1" applyFont="1" applyFill="1" applyBorder="1" applyAlignment="1">
      <alignment horizontal="center" vertical="top"/>
    </xf>
    <xf numFmtId="0" fontId="11" fillId="12" borderId="3" xfId="9" applyFont="1" applyFill="1" applyBorder="1" applyAlignment="1">
      <alignment horizontal="right" wrapText="1"/>
    </xf>
    <xf numFmtId="49" fontId="11" fillId="10" borderId="33" xfId="9" applyNumberFormat="1" applyFont="1" applyFill="1" applyBorder="1" applyAlignment="1">
      <alignment vertical="top"/>
    </xf>
    <xf numFmtId="0" fontId="8" fillId="0" borderId="60" xfId="9" applyFont="1" applyBorder="1" applyAlignment="1">
      <alignment horizontal="center" vertical="center"/>
    </xf>
    <xf numFmtId="0" fontId="8" fillId="0" borderId="39" xfId="9" applyFont="1" applyBorder="1" applyAlignment="1">
      <alignment horizontal="center" vertical="center"/>
    </xf>
    <xf numFmtId="0" fontId="8" fillId="0" borderId="66" xfId="9" applyFont="1" applyBorder="1" applyAlignment="1">
      <alignment horizontal="center" vertical="center"/>
    </xf>
    <xf numFmtId="0" fontId="8" fillId="0" borderId="46" xfId="9" applyFont="1" applyBorder="1" applyAlignment="1">
      <alignment vertical="top" wrapText="1"/>
    </xf>
    <xf numFmtId="164" fontId="8" fillId="5" borderId="2" xfId="9" applyNumberFormat="1" applyFont="1" applyFill="1" applyBorder="1" applyAlignment="1">
      <alignment horizontal="center" vertical="center"/>
    </xf>
    <xf numFmtId="164" fontId="8" fillId="5" borderId="31" xfId="9" applyNumberFormat="1" applyFont="1" applyFill="1" applyBorder="1" applyAlignment="1">
      <alignment vertical="top"/>
    </xf>
    <xf numFmtId="164" fontId="8" fillId="5" borderId="3" xfId="9" applyNumberFormat="1" applyFont="1" applyFill="1" applyBorder="1" applyAlignment="1">
      <alignment vertical="top"/>
    </xf>
    <xf numFmtId="49" fontId="11" fillId="0" borderId="6" xfId="9" applyNumberFormat="1" applyFont="1" applyBorder="1" applyAlignment="1">
      <alignment horizontal="center" vertical="top"/>
    </xf>
    <xf numFmtId="49" fontId="11" fillId="10" borderId="42" xfId="9" applyNumberFormat="1" applyFont="1" applyFill="1" applyBorder="1" applyAlignment="1">
      <alignment vertical="top"/>
    </xf>
    <xf numFmtId="0" fontId="8" fillId="0" borderId="13" xfId="9" applyFont="1" applyBorder="1" applyAlignment="1">
      <alignment horizontal="center" vertical="center"/>
    </xf>
    <xf numFmtId="2" fontId="8" fillId="5" borderId="42" xfId="9" applyNumberFormat="1" applyFont="1" applyFill="1" applyBorder="1" applyAlignment="1">
      <alignment horizontal="center" vertical="center"/>
    </xf>
    <xf numFmtId="2" fontId="8" fillId="5" borderId="5" xfId="9" applyNumberFormat="1" applyFont="1" applyFill="1" applyBorder="1" applyAlignment="1">
      <alignment horizontal="center" vertical="center"/>
    </xf>
    <xf numFmtId="0" fontId="11" fillId="12" borderId="0" xfId="9" applyFont="1" applyFill="1" applyBorder="1" applyAlignment="1">
      <alignment vertical="top" wrapText="1"/>
    </xf>
    <xf numFmtId="0" fontId="8" fillId="0" borderId="65" xfId="9" applyFont="1" applyBorder="1" applyAlignment="1">
      <alignment horizontal="center" vertical="center"/>
    </xf>
    <xf numFmtId="0" fontId="8" fillId="0" borderId="53" xfId="9" applyFont="1" applyBorder="1" applyAlignment="1">
      <alignment horizontal="center" vertical="center"/>
    </xf>
    <xf numFmtId="0" fontId="7" fillId="0" borderId="52" xfId="9" applyFont="1" applyBorder="1" applyAlignment="1">
      <alignment vertical="center" wrapText="1"/>
    </xf>
    <xf numFmtId="164" fontId="33" fillId="5" borderId="3" xfId="9" applyNumberFormat="1" applyFont="1" applyFill="1" applyBorder="1" applyAlignment="1">
      <alignment horizontal="center" vertical="center"/>
    </xf>
    <xf numFmtId="0" fontId="11" fillId="0" borderId="28" xfId="9" applyFont="1" applyFill="1" applyBorder="1" applyAlignment="1">
      <alignment horizontal="left" vertical="top" wrapText="1"/>
    </xf>
    <xf numFmtId="0" fontId="11" fillId="0" borderId="29" xfId="9" applyFont="1" applyFill="1" applyBorder="1" applyAlignment="1">
      <alignment horizontal="left" vertical="top" wrapText="1"/>
    </xf>
    <xf numFmtId="164" fontId="8" fillId="0" borderId="1" xfId="12" applyNumberFormat="1" applyFont="1" applyFill="1" applyBorder="1" applyAlignment="1">
      <alignment horizontal="center" vertical="top" wrapText="1"/>
    </xf>
    <xf numFmtId="0" fontId="8" fillId="0" borderId="31" xfId="12" applyFont="1" applyFill="1" applyBorder="1" applyAlignment="1">
      <alignment horizontal="left" vertical="top" wrapText="1"/>
    </xf>
    <xf numFmtId="0" fontId="16" fillId="24" borderId="51" xfId="12" applyFont="1" applyFill="1" applyBorder="1" applyAlignment="1">
      <alignment horizontal="left" vertical="top" wrapText="1"/>
    </xf>
    <xf numFmtId="0" fontId="2" fillId="0" borderId="33" xfId="12" applyFill="1" applyBorder="1" applyAlignment="1">
      <alignment vertical="center" wrapText="1"/>
    </xf>
    <xf numFmtId="0" fontId="8" fillId="0" borderId="31" xfId="9" applyFont="1" applyFill="1" applyBorder="1" applyAlignment="1">
      <alignment horizontal="center" vertical="center" textRotation="90"/>
    </xf>
    <xf numFmtId="0" fontId="8" fillId="0" borderId="31" xfId="9" applyFont="1" applyBorder="1" applyAlignment="1">
      <alignment horizontal="center" vertical="center" textRotation="90"/>
    </xf>
    <xf numFmtId="0" fontId="8" fillId="0" borderId="33" xfId="9" applyFont="1" applyBorder="1" applyAlignment="1">
      <alignment horizontal="center" vertical="center" textRotation="90" wrapText="1"/>
    </xf>
    <xf numFmtId="0" fontId="22" fillId="0" borderId="35" xfId="12" applyFont="1" applyFill="1" applyBorder="1" applyAlignment="1">
      <alignment vertical="center" wrapText="1"/>
    </xf>
    <xf numFmtId="0" fontId="8" fillId="0" borderId="1" xfId="9" applyFont="1" applyBorder="1" applyAlignment="1">
      <alignment horizontal="center" vertical="center"/>
    </xf>
    <xf numFmtId="0" fontId="8" fillId="0" borderId="2" xfId="9" applyFont="1" applyBorder="1" applyAlignment="1">
      <alignment horizontal="center" vertical="center"/>
    </xf>
    <xf numFmtId="0" fontId="8" fillId="0" borderId="3" xfId="9" applyFont="1" applyBorder="1" applyAlignment="1">
      <alignment horizontal="center" vertical="center"/>
    </xf>
    <xf numFmtId="0" fontId="25" fillId="0" borderId="0" xfId="9" applyFont="1" applyAlignment="1">
      <alignment vertical="top"/>
    </xf>
    <xf numFmtId="0" fontId="8" fillId="0" borderId="0" xfId="9" applyFont="1" applyAlignment="1">
      <alignment horizontal="center" vertical="center"/>
    </xf>
    <xf numFmtId="0" fontId="11" fillId="0" borderId="0" xfId="9" applyFont="1" applyAlignment="1">
      <alignment vertical="top"/>
    </xf>
    <xf numFmtId="0" fontId="8" fillId="0" borderId="0" xfId="9" applyFont="1" applyAlignment="1">
      <alignment vertical="top" wrapText="1"/>
    </xf>
    <xf numFmtId="0" fontId="5" fillId="0" borderId="0" xfId="9"/>
    <xf numFmtId="0" fontId="8" fillId="0" borderId="0" xfId="9" applyFont="1" applyFill="1" applyAlignment="1">
      <alignment vertical="top"/>
    </xf>
    <xf numFmtId="0" fontId="22" fillId="0" borderId="0" xfId="9" applyFont="1" applyFill="1" applyBorder="1" applyAlignment="1">
      <alignment horizontal="center" vertical="top"/>
    </xf>
    <xf numFmtId="164" fontId="17" fillId="25" borderId="1" xfId="9" applyNumberFormat="1" applyFont="1" applyFill="1" applyBorder="1" applyAlignment="1">
      <alignment horizontal="center" vertical="top"/>
    </xf>
    <xf numFmtId="0" fontId="22" fillId="25" borderId="2" xfId="9" applyFont="1" applyFill="1" applyBorder="1" applyAlignment="1">
      <alignment vertical="top"/>
    </xf>
    <xf numFmtId="0" fontId="22" fillId="25" borderId="3" xfId="9" applyFont="1" applyFill="1" applyBorder="1" applyAlignment="1">
      <alignment vertical="top"/>
    </xf>
    <xf numFmtId="0" fontId="22" fillId="0" borderId="40" xfId="9" applyFont="1" applyBorder="1" applyAlignment="1">
      <alignment horizontal="center" vertical="top"/>
    </xf>
    <xf numFmtId="0" fontId="22" fillId="0" borderId="7" xfId="9" applyFont="1" applyBorder="1" applyAlignment="1">
      <alignment vertical="top"/>
    </xf>
    <xf numFmtId="0" fontId="22" fillId="0" borderId="6" xfId="9" applyFont="1" applyBorder="1" applyAlignment="1">
      <alignment vertical="top"/>
    </xf>
    <xf numFmtId="0" fontId="22" fillId="26" borderId="1" xfId="9" applyFont="1" applyFill="1" applyBorder="1" applyAlignment="1">
      <alignment horizontal="center" vertical="top"/>
    </xf>
    <xf numFmtId="0" fontId="22" fillId="26" borderId="2" xfId="9" applyFont="1" applyFill="1" applyBorder="1" applyAlignment="1">
      <alignment vertical="top"/>
    </xf>
    <xf numFmtId="0" fontId="22" fillId="26" borderId="3" xfId="9" applyFont="1" applyFill="1" applyBorder="1" applyAlignment="1">
      <alignment vertical="top"/>
    </xf>
    <xf numFmtId="0" fontId="22" fillId="0" borderId="19" xfId="9" applyFont="1" applyBorder="1" applyAlignment="1">
      <alignment horizontal="center" vertical="top"/>
    </xf>
    <xf numFmtId="0" fontId="22" fillId="0" borderId="15" xfId="9" applyFont="1" applyBorder="1" applyAlignment="1">
      <alignment vertical="top"/>
    </xf>
    <xf numFmtId="0" fontId="22" fillId="0" borderId="16" xfId="9" applyFont="1" applyBorder="1" applyAlignment="1">
      <alignment vertical="top"/>
    </xf>
    <xf numFmtId="165" fontId="17" fillId="0" borderId="0" xfId="9" applyNumberFormat="1" applyFont="1" applyFill="1" applyBorder="1" applyAlignment="1">
      <alignment horizontal="center" vertical="top" wrapText="1"/>
    </xf>
    <xf numFmtId="165" fontId="22" fillId="0" borderId="14" xfId="9" applyNumberFormat="1" applyFont="1" applyBorder="1" applyAlignment="1">
      <alignment horizontal="center" vertical="top" wrapText="1"/>
    </xf>
    <xf numFmtId="0" fontId="22" fillId="0" borderId="20" xfId="9" applyFont="1" applyBorder="1" applyAlignment="1">
      <alignment vertical="top"/>
    </xf>
    <xf numFmtId="0" fontId="22" fillId="0" borderId="11" xfId="9" applyFont="1" applyBorder="1" applyAlignment="1">
      <alignment vertical="top"/>
    </xf>
    <xf numFmtId="165" fontId="22" fillId="0" borderId="0" xfId="9" applyNumberFormat="1" applyFont="1" applyFill="1" applyBorder="1" applyAlignment="1">
      <alignment horizontal="center" vertical="top" wrapText="1"/>
    </xf>
    <xf numFmtId="165" fontId="22" fillId="0" borderId="4" xfId="9" applyNumberFormat="1" applyFont="1" applyBorder="1" applyAlignment="1">
      <alignment horizontal="center" vertical="top" wrapText="1"/>
    </xf>
    <xf numFmtId="165" fontId="22" fillId="0" borderId="27" xfId="9" applyNumberFormat="1" applyFont="1" applyBorder="1" applyAlignment="1">
      <alignment horizontal="center" vertical="top" wrapText="1"/>
    </xf>
    <xf numFmtId="0" fontId="22" fillId="0" borderId="4" xfId="9" applyFont="1" applyBorder="1" applyAlignment="1">
      <alignment vertical="top"/>
    </xf>
    <xf numFmtId="0" fontId="22" fillId="0" borderId="0" xfId="9" applyFont="1" applyBorder="1" applyAlignment="1">
      <alignment vertical="top"/>
    </xf>
    <xf numFmtId="165" fontId="22" fillId="27" borderId="19" xfId="9" applyNumberFormat="1" applyFont="1" applyFill="1" applyBorder="1" applyAlignment="1">
      <alignment horizontal="center" vertical="top" wrapText="1"/>
    </xf>
    <xf numFmtId="0" fontId="8" fillId="0" borderId="0" xfId="9" applyFont="1" applyFill="1" applyBorder="1" applyAlignment="1">
      <alignment horizontal="center" vertical="center"/>
    </xf>
    <xf numFmtId="165" fontId="22" fillId="28" borderId="47" xfId="9" applyNumberFormat="1" applyFont="1" applyFill="1" applyBorder="1" applyAlignment="1">
      <alignment horizontal="center" vertical="top" wrapText="1"/>
    </xf>
    <xf numFmtId="0" fontId="22" fillId="29" borderId="59" xfId="9" applyFont="1" applyFill="1" applyBorder="1" applyAlignment="1">
      <alignment vertical="top"/>
    </xf>
    <xf numFmtId="0" fontId="22" fillId="29" borderId="54" xfId="9" applyFont="1" applyFill="1" applyBorder="1" applyAlignment="1">
      <alignment vertical="top"/>
    </xf>
    <xf numFmtId="165" fontId="17" fillId="26" borderId="1" xfId="9" applyNumberFormat="1" applyFont="1" applyFill="1" applyBorder="1" applyAlignment="1">
      <alignment horizontal="center" vertical="top" wrapText="1"/>
    </xf>
    <xf numFmtId="0" fontId="22" fillId="26" borderId="29" xfId="9" applyFont="1" applyFill="1" applyBorder="1" applyAlignment="1">
      <alignment vertical="top"/>
    </xf>
    <xf numFmtId="0" fontId="22" fillId="26" borderId="30" xfId="9" applyFont="1" applyFill="1" applyBorder="1" applyAlignment="1">
      <alignment vertical="top"/>
    </xf>
    <xf numFmtId="165" fontId="11" fillId="0" borderId="0" xfId="12" applyNumberFormat="1" applyFont="1" applyFill="1" applyBorder="1" applyAlignment="1">
      <alignment vertical="center" wrapText="1"/>
    </xf>
    <xf numFmtId="165" fontId="11" fillId="0" borderId="1" xfId="12" applyNumberFormat="1" applyFont="1" applyFill="1" applyBorder="1" applyAlignment="1">
      <alignment horizontal="center" vertical="center" wrapText="1"/>
    </xf>
    <xf numFmtId="0" fontId="22" fillId="0" borderId="2" xfId="9" applyFont="1" applyBorder="1" applyAlignment="1">
      <alignment vertical="top"/>
    </xf>
    <xf numFmtId="0" fontId="22" fillId="0" borderId="3" xfId="9" applyFont="1" applyBorder="1" applyAlignment="1">
      <alignment vertical="top"/>
    </xf>
    <xf numFmtId="0" fontId="22" fillId="0" borderId="0" xfId="9" applyFont="1" applyBorder="1" applyAlignment="1">
      <alignment horizontal="right" vertical="top"/>
    </xf>
    <xf numFmtId="49" fontId="22" fillId="0" borderId="0" xfId="9" applyNumberFormat="1" applyFont="1" applyBorder="1" applyAlignment="1">
      <alignment horizontal="right" vertical="top"/>
    </xf>
    <xf numFmtId="49" fontId="22" fillId="0" borderId="0" xfId="9" applyNumberFormat="1" applyFont="1" applyBorder="1" applyAlignment="1">
      <alignment vertical="top"/>
    </xf>
    <xf numFmtId="49" fontId="17" fillId="0" borderId="0" xfId="9" applyNumberFormat="1" applyFont="1" applyBorder="1" applyAlignment="1">
      <alignment horizontal="center" vertical="top" wrapText="1"/>
    </xf>
    <xf numFmtId="49" fontId="17" fillId="0" borderId="0" xfId="9" applyNumberFormat="1" applyFont="1" applyBorder="1" applyAlignment="1">
      <alignment horizontal="right" vertical="top"/>
    </xf>
    <xf numFmtId="164" fontId="17" fillId="0" borderId="0" xfId="9" applyNumberFormat="1" applyFont="1" applyBorder="1" applyAlignment="1">
      <alignment horizontal="center" vertical="center"/>
    </xf>
    <xf numFmtId="164" fontId="17" fillId="0" borderId="0" xfId="9" applyNumberFormat="1" applyFont="1" applyBorder="1" applyAlignment="1">
      <alignment horizontal="center" vertical="top"/>
    </xf>
    <xf numFmtId="49" fontId="22" fillId="0" borderId="0" xfId="9" applyNumberFormat="1" applyFont="1" applyBorder="1" applyAlignment="1">
      <alignment horizontal="left" vertical="top" wrapText="1"/>
    </xf>
    <xf numFmtId="164" fontId="17" fillId="25" borderId="73" xfId="9" applyNumberFormat="1" applyFont="1" applyFill="1" applyBorder="1" applyAlignment="1">
      <alignment vertical="top"/>
    </xf>
    <xf numFmtId="164" fontId="17" fillId="25" borderId="41" xfId="9" applyNumberFormat="1" applyFont="1" applyFill="1" applyBorder="1" applyAlignment="1">
      <alignment horizontal="center" vertical="center"/>
    </xf>
    <xf numFmtId="49" fontId="17" fillId="25" borderId="41" xfId="9" applyNumberFormat="1" applyFont="1" applyFill="1" applyBorder="1" applyAlignment="1">
      <alignment horizontal="center" vertical="top"/>
    </xf>
    <xf numFmtId="164" fontId="17" fillId="30" borderId="45" xfId="9" applyNumberFormat="1" applyFont="1" applyFill="1" applyBorder="1" applyAlignment="1">
      <alignment vertical="top"/>
    </xf>
    <xf numFmtId="164" fontId="17" fillId="30" borderId="32" xfId="9" applyNumberFormat="1" applyFont="1" applyFill="1" applyBorder="1" applyAlignment="1">
      <alignment horizontal="center" vertical="center"/>
    </xf>
    <xf numFmtId="49" fontId="17" fillId="30" borderId="31" xfId="9" applyNumberFormat="1" applyFont="1" applyFill="1" applyBorder="1" applyAlignment="1">
      <alignment horizontal="center" vertical="top"/>
    </xf>
    <xf numFmtId="164" fontId="17" fillId="31" borderId="32" xfId="9" applyNumberFormat="1" applyFont="1" applyFill="1" applyBorder="1" applyAlignment="1">
      <alignment horizontal="center" vertical="center"/>
    </xf>
    <xf numFmtId="49" fontId="17" fillId="31" borderId="31" xfId="9" applyNumberFormat="1" applyFont="1" applyFill="1" applyBorder="1" applyAlignment="1">
      <alignment horizontal="center" vertical="top"/>
    </xf>
    <xf numFmtId="49" fontId="17" fillId="30" borderId="3" xfId="9" applyNumberFormat="1" applyFont="1" applyFill="1" applyBorder="1" applyAlignment="1">
      <alignment horizontal="center" vertical="top"/>
    </xf>
    <xf numFmtId="0" fontId="53" fillId="0" borderId="2" xfId="9" applyFont="1" applyFill="1" applyBorder="1" applyAlignment="1">
      <alignment horizontal="center" vertical="top"/>
    </xf>
    <xf numFmtId="0" fontId="22" fillId="0" borderId="40" xfId="12" applyFont="1" applyBorder="1" applyAlignment="1">
      <alignment horizontal="center" vertical="top"/>
    </xf>
    <xf numFmtId="0" fontId="22" fillId="0" borderId="31" xfId="12" applyFont="1" applyBorder="1" applyAlignment="1">
      <alignment vertical="top"/>
    </xf>
    <xf numFmtId="0" fontId="22" fillId="0" borderId="6" xfId="12" applyFont="1" applyBorder="1" applyAlignment="1">
      <alignment horizontal="left" vertical="top" wrapText="1"/>
    </xf>
    <xf numFmtId="164" fontId="17" fillId="32" borderId="73" xfId="9" applyNumberFormat="1" applyFont="1" applyFill="1" applyBorder="1" applyAlignment="1">
      <alignment vertical="top"/>
    </xf>
    <xf numFmtId="164" fontId="17" fillId="32" borderId="41" xfId="9" applyNumberFormat="1" applyFont="1" applyFill="1" applyBorder="1" applyAlignment="1">
      <alignment horizontal="center" vertical="top"/>
    </xf>
    <xf numFmtId="0" fontId="17" fillId="32" borderId="40" xfId="9" applyFont="1" applyFill="1" applyBorder="1" applyAlignment="1">
      <alignment horizontal="right" vertical="top" wrapText="1"/>
    </xf>
    <xf numFmtId="49" fontId="17" fillId="32" borderId="7" xfId="9" applyNumberFormat="1" applyFont="1" applyFill="1" applyBorder="1" applyAlignment="1">
      <alignment vertical="top"/>
    </xf>
    <xf numFmtId="0" fontId="53" fillId="0" borderId="29" xfId="9" applyFont="1" applyFill="1" applyBorder="1" applyAlignment="1">
      <alignment horizontal="center" vertical="top"/>
    </xf>
    <xf numFmtId="0" fontId="22" fillId="0" borderId="31" xfId="12" applyFont="1" applyFill="1" applyBorder="1" applyAlignment="1">
      <alignment horizontal="center" vertical="top"/>
    </xf>
    <xf numFmtId="0" fontId="22" fillId="0" borderId="31" xfId="12" applyFont="1" applyBorder="1" applyAlignment="1">
      <alignment horizontal="left" vertical="top" wrapText="1"/>
    </xf>
    <xf numFmtId="164" fontId="17" fillId="28" borderId="72" xfId="9" applyNumberFormat="1" applyFont="1" applyFill="1" applyBorder="1" applyAlignment="1">
      <alignment horizontal="center" vertical="center"/>
    </xf>
    <xf numFmtId="164" fontId="17" fillId="28" borderId="73" xfId="9" applyNumberFormat="1" applyFont="1" applyFill="1" applyBorder="1" applyAlignment="1">
      <alignment horizontal="center" vertical="center"/>
    </xf>
    <xf numFmtId="164" fontId="17" fillId="28" borderId="41" xfId="9" applyNumberFormat="1" applyFont="1" applyFill="1" applyBorder="1" applyAlignment="1">
      <alignment horizontal="center" vertical="center"/>
    </xf>
    <xf numFmtId="0" fontId="22" fillId="0" borderId="40" xfId="9" applyFont="1" applyBorder="1" applyAlignment="1">
      <alignment horizontal="center" vertical="center"/>
    </xf>
    <xf numFmtId="49" fontId="17" fillId="32" borderId="0" xfId="9" applyNumberFormat="1" applyFont="1" applyFill="1" applyBorder="1" applyAlignment="1">
      <alignment vertical="center" textRotation="90"/>
    </xf>
    <xf numFmtId="0" fontId="11" fillId="0" borderId="33" xfId="9" applyFont="1" applyFill="1" applyBorder="1" applyAlignment="1">
      <alignment horizontal="left" vertical="top" wrapText="1"/>
    </xf>
    <xf numFmtId="49" fontId="17" fillId="32" borderId="0" xfId="9" applyNumberFormat="1" applyFont="1" applyFill="1" applyBorder="1" applyAlignment="1">
      <alignment vertical="top"/>
    </xf>
    <xf numFmtId="0" fontId="22" fillId="0" borderId="28" xfId="12" applyFont="1" applyFill="1" applyBorder="1" applyAlignment="1">
      <alignment horizontal="center" vertical="top"/>
    </xf>
    <xf numFmtId="2" fontId="17" fillId="28" borderId="43" xfId="9" applyNumberFormat="1" applyFont="1" applyFill="1" applyBorder="1" applyAlignment="1">
      <alignment horizontal="center" vertical="center"/>
    </xf>
    <xf numFmtId="164" fontId="17" fillId="28" borderId="45" xfId="9" applyNumberFormat="1" applyFont="1" applyFill="1" applyBorder="1" applyAlignment="1">
      <alignment horizontal="center" vertical="center"/>
    </xf>
    <xf numFmtId="164" fontId="17" fillId="28" borderId="32" xfId="9" applyNumberFormat="1" applyFont="1" applyFill="1" applyBorder="1" applyAlignment="1">
      <alignment horizontal="center" vertical="center"/>
    </xf>
    <xf numFmtId="0" fontId="22" fillId="0" borderId="1" xfId="9" applyFont="1" applyBorder="1" applyAlignment="1">
      <alignment horizontal="center" vertical="center"/>
    </xf>
    <xf numFmtId="0" fontId="22" fillId="0" borderId="40" xfId="9" applyFont="1" applyBorder="1" applyAlignment="1">
      <alignment vertical="center"/>
    </xf>
    <xf numFmtId="0" fontId="22" fillId="0" borderId="33" xfId="9" applyFont="1" applyBorder="1" applyAlignment="1">
      <alignment vertical="center"/>
    </xf>
    <xf numFmtId="164" fontId="22" fillId="0" borderId="0" xfId="9" applyNumberFormat="1" applyFont="1" applyBorder="1" applyAlignment="1">
      <alignment vertical="top"/>
    </xf>
    <xf numFmtId="0" fontId="22" fillId="0" borderId="33" xfId="9" applyFont="1" applyBorder="1" applyAlignment="1">
      <alignment vertical="top" wrapText="1"/>
    </xf>
    <xf numFmtId="164" fontId="22" fillId="32" borderId="45" xfId="9" applyNumberFormat="1" applyFont="1" applyFill="1" applyBorder="1" applyAlignment="1">
      <alignment horizontal="center" vertical="center"/>
    </xf>
    <xf numFmtId="164" fontId="22" fillId="32" borderId="32" xfId="9" applyNumberFormat="1" applyFont="1" applyFill="1" applyBorder="1" applyAlignment="1">
      <alignment horizontal="center" vertical="center"/>
    </xf>
    <xf numFmtId="0" fontId="17" fillId="32" borderId="2" xfId="9" applyFont="1" applyFill="1" applyBorder="1" applyAlignment="1">
      <alignment horizontal="right" wrapText="1"/>
    </xf>
    <xf numFmtId="49" fontId="17" fillId="32" borderId="6" xfId="9" applyNumberFormat="1" applyFont="1" applyFill="1" applyBorder="1" applyAlignment="1">
      <alignment vertical="top"/>
    </xf>
    <xf numFmtId="49" fontId="17" fillId="31" borderId="33" xfId="9" applyNumberFormat="1" applyFont="1" applyFill="1" applyBorder="1" applyAlignment="1">
      <alignment horizontal="center" vertical="top"/>
    </xf>
    <xf numFmtId="49" fontId="17" fillId="30" borderId="33" xfId="9" applyNumberFormat="1" applyFont="1" applyFill="1" applyBorder="1" applyAlignment="1">
      <alignment horizontal="center" vertical="top"/>
    </xf>
    <xf numFmtId="0" fontId="53" fillId="0" borderId="47" xfId="9" applyFont="1" applyFill="1" applyBorder="1" applyAlignment="1">
      <alignment horizontal="center" vertical="top"/>
    </xf>
    <xf numFmtId="0" fontId="22" fillId="0" borderId="52" xfId="12" applyFont="1" applyFill="1" applyBorder="1" applyAlignment="1">
      <alignment horizontal="center" vertical="top"/>
    </xf>
    <xf numFmtId="0" fontId="22" fillId="0" borderId="52" xfId="12" applyFont="1" applyBorder="1" applyAlignment="1">
      <alignment vertical="top"/>
    </xf>
    <xf numFmtId="0" fontId="22" fillId="0" borderId="52" xfId="12" applyFont="1" applyBorder="1" applyAlignment="1">
      <alignment horizontal="left" vertical="top" wrapText="1"/>
    </xf>
    <xf numFmtId="164" fontId="22" fillId="28" borderId="57" xfId="9" applyNumberFormat="1" applyFont="1" applyFill="1" applyBorder="1" applyAlignment="1">
      <alignment horizontal="center" vertical="center"/>
    </xf>
    <xf numFmtId="164" fontId="22" fillId="28" borderId="34" xfId="9" applyNumberFormat="1" applyFont="1" applyFill="1" applyBorder="1" applyAlignment="1">
      <alignment horizontal="center" vertical="center"/>
    </xf>
    <xf numFmtId="0" fontId="22" fillId="0" borderId="30" xfId="9" applyFont="1" applyBorder="1" applyAlignment="1">
      <alignment horizontal="center" vertical="center"/>
    </xf>
    <xf numFmtId="49" fontId="17" fillId="0" borderId="31" xfId="9" applyNumberFormat="1" applyFont="1" applyBorder="1" applyAlignment="1">
      <alignment horizontal="center" vertical="top"/>
    </xf>
    <xf numFmtId="49" fontId="22" fillId="0" borderId="31" xfId="9" applyNumberFormat="1" applyFont="1" applyBorder="1" applyAlignment="1">
      <alignment horizontal="center" vertical="center" textRotation="90"/>
    </xf>
    <xf numFmtId="0" fontId="17" fillId="32" borderId="35" xfId="9" applyFont="1" applyFill="1" applyBorder="1" applyAlignment="1">
      <alignment vertical="center" textRotation="90" wrapText="1"/>
    </xf>
    <xf numFmtId="0" fontId="11" fillId="0" borderId="31" xfId="12" applyFont="1" applyBorder="1" applyAlignment="1">
      <alignment vertical="top" wrapText="1"/>
    </xf>
    <xf numFmtId="49" fontId="22" fillId="33" borderId="31" xfId="9" applyNumberFormat="1" applyFont="1" applyFill="1" applyBorder="1" applyAlignment="1">
      <alignment vertical="top"/>
    </xf>
    <xf numFmtId="49" fontId="17" fillId="32" borderId="30" xfId="9" applyNumberFormat="1" applyFont="1" applyFill="1" applyBorder="1" applyAlignment="1">
      <alignment vertical="top"/>
    </xf>
    <xf numFmtId="49" fontId="17" fillId="31" borderId="35" xfId="9" applyNumberFormat="1" applyFont="1" applyFill="1" applyBorder="1" applyAlignment="1">
      <alignment horizontal="center" vertical="top"/>
    </xf>
    <xf numFmtId="49" fontId="17" fillId="30" borderId="35" xfId="9" applyNumberFormat="1" applyFont="1" applyFill="1" applyBorder="1" applyAlignment="1">
      <alignment horizontal="center" vertical="top"/>
    </xf>
    <xf numFmtId="0" fontId="53" fillId="0" borderId="7" xfId="9" applyFont="1" applyFill="1" applyBorder="1" applyAlignment="1">
      <alignment horizontal="center" vertical="center"/>
    </xf>
    <xf numFmtId="0" fontId="53" fillId="0" borderId="33" xfId="9" applyFont="1" applyFill="1" applyBorder="1" applyAlignment="1">
      <alignment horizontal="center" vertical="center"/>
    </xf>
    <xf numFmtId="0" fontId="22" fillId="0" borderId="41" xfId="9" applyNumberFormat="1" applyFont="1" applyFill="1" applyBorder="1" applyAlignment="1">
      <alignment horizontal="left" vertical="top" wrapText="1"/>
    </xf>
    <xf numFmtId="164" fontId="17" fillId="32" borderId="45" xfId="9" applyNumberFormat="1" applyFont="1" applyFill="1" applyBorder="1" applyAlignment="1">
      <alignment horizontal="center" vertical="center"/>
    </xf>
    <xf numFmtId="164" fontId="17" fillId="32" borderId="32" xfId="9" applyNumberFormat="1" applyFont="1" applyFill="1" applyBorder="1" applyAlignment="1">
      <alignment horizontal="center" vertical="center"/>
    </xf>
    <xf numFmtId="49" fontId="22" fillId="32" borderId="7" xfId="9" applyNumberFormat="1" applyFont="1" applyFill="1" applyBorder="1" applyAlignment="1">
      <alignment horizontal="center" vertical="center" textRotation="90"/>
    </xf>
    <xf numFmtId="49" fontId="17" fillId="32" borderId="7" xfId="9" applyNumberFormat="1" applyFont="1" applyFill="1" applyBorder="1" applyAlignment="1">
      <alignment vertical="center" textRotation="90"/>
    </xf>
    <xf numFmtId="0" fontId="17" fillId="32" borderId="7" xfId="9" applyFont="1" applyFill="1" applyBorder="1" applyAlignment="1">
      <alignment vertical="top" wrapText="1"/>
    </xf>
    <xf numFmtId="49" fontId="22" fillId="32" borderId="7" xfId="9" applyNumberFormat="1" applyFont="1" applyFill="1" applyBorder="1" applyAlignment="1">
      <alignment vertical="top"/>
    </xf>
    <xf numFmtId="0" fontId="22" fillId="0" borderId="47" xfId="12" applyFont="1" applyFill="1" applyBorder="1" applyAlignment="1">
      <alignment horizontal="center" vertical="top"/>
    </xf>
    <xf numFmtId="164" fontId="17" fillId="6" borderId="45" xfId="9" applyNumberFormat="1" applyFont="1" applyFill="1" applyBorder="1" applyAlignment="1">
      <alignment horizontal="center" vertical="center"/>
    </xf>
    <xf numFmtId="164" fontId="17" fillId="6" borderId="32" xfId="9" applyNumberFormat="1" applyFont="1" applyFill="1" applyBorder="1" applyAlignment="1">
      <alignment horizontal="center" vertical="center"/>
    </xf>
    <xf numFmtId="49" fontId="17" fillId="32" borderId="28" xfId="9" applyNumberFormat="1" applyFont="1" applyFill="1" applyBorder="1" applyAlignment="1">
      <alignment vertical="center" textRotation="90"/>
    </xf>
    <xf numFmtId="49" fontId="17" fillId="31" borderId="44" xfId="9" applyNumberFormat="1" applyFont="1" applyFill="1" applyBorder="1" applyAlignment="1">
      <alignment horizontal="center" vertical="top"/>
    </xf>
    <xf numFmtId="49" fontId="17" fillId="30" borderId="32" xfId="9" applyNumberFormat="1" applyFont="1" applyFill="1" applyBorder="1" applyAlignment="1">
      <alignment horizontal="center" vertical="top"/>
    </xf>
    <xf numFmtId="2" fontId="17" fillId="31" borderId="3" xfId="9" applyNumberFormat="1" applyFont="1" applyFill="1" applyBorder="1" applyAlignment="1">
      <alignment horizontal="center" vertical="center"/>
    </xf>
    <xf numFmtId="164" fontId="17" fillId="31" borderId="3" xfId="9" applyNumberFormat="1" applyFont="1" applyFill="1" applyBorder="1" applyAlignment="1">
      <alignment horizontal="center" vertical="center"/>
    </xf>
    <xf numFmtId="49" fontId="17" fillId="31" borderId="45" xfId="9" applyNumberFormat="1" applyFont="1" applyFill="1" applyBorder="1" applyAlignment="1">
      <alignment horizontal="center" vertical="top"/>
    </xf>
    <xf numFmtId="0" fontId="22" fillId="0" borderId="32" xfId="9" applyFont="1" applyBorder="1" applyAlignment="1">
      <alignment vertical="top" wrapText="1"/>
    </xf>
    <xf numFmtId="2" fontId="17" fillId="32" borderId="7" xfId="9" applyNumberFormat="1" applyFont="1" applyFill="1" applyBorder="1" applyAlignment="1">
      <alignment vertical="center"/>
    </xf>
    <xf numFmtId="164" fontId="17" fillId="32" borderId="31" xfId="9" applyNumberFormat="1" applyFont="1" applyFill="1" applyBorder="1" applyAlignment="1">
      <alignment vertical="center"/>
    </xf>
    <xf numFmtId="164" fontId="17" fillId="32" borderId="6" xfId="9" applyNumberFormat="1" applyFont="1" applyFill="1" applyBorder="1" applyAlignment="1">
      <alignment horizontal="center" vertical="center"/>
    </xf>
    <xf numFmtId="0" fontId="17" fillId="32" borderId="40" xfId="9" applyFont="1" applyFill="1" applyBorder="1" applyAlignment="1">
      <alignment horizontal="right" wrapText="1"/>
    </xf>
    <xf numFmtId="0" fontId="22" fillId="0" borderId="35" xfId="9" applyFont="1" applyBorder="1" applyAlignment="1">
      <alignment vertical="top"/>
    </xf>
    <xf numFmtId="0" fontId="22" fillId="0" borderId="31" xfId="12" applyFont="1" applyBorder="1" applyAlignment="1">
      <alignment horizontal="center" vertical="top"/>
    </xf>
    <xf numFmtId="0" fontId="22" fillId="0" borderId="3" xfId="12" applyFont="1" applyBorder="1" applyAlignment="1">
      <alignment horizontal="left" vertical="top" wrapText="1"/>
    </xf>
    <xf numFmtId="2" fontId="22" fillId="28" borderId="43" xfId="9" applyNumberFormat="1" applyFont="1" applyFill="1" applyBorder="1" applyAlignment="1">
      <alignment horizontal="center" vertical="center"/>
    </xf>
    <xf numFmtId="164" fontId="22" fillId="28" borderId="45" xfId="9" applyNumberFormat="1" applyFont="1" applyFill="1" applyBorder="1" applyAlignment="1">
      <alignment vertical="center"/>
    </xf>
    <xf numFmtId="0" fontId="22" fillId="0" borderId="31" xfId="9" applyFont="1" applyBorder="1" applyAlignment="1">
      <alignment horizontal="center" vertical="center"/>
    </xf>
    <xf numFmtId="0" fontId="17" fillId="32" borderId="35" xfId="9" applyFont="1" applyFill="1" applyBorder="1" applyAlignment="1">
      <alignment horizontal="center" vertical="center" textRotation="90" wrapText="1"/>
    </xf>
    <xf numFmtId="0" fontId="17" fillId="0" borderId="31" xfId="9" applyFont="1" applyBorder="1" applyAlignment="1">
      <alignment vertical="top" wrapText="1"/>
    </xf>
    <xf numFmtId="49" fontId="17" fillId="33" borderId="31" xfId="9" applyNumberFormat="1" applyFont="1" applyFill="1" applyBorder="1" applyAlignment="1">
      <alignment vertical="top"/>
    </xf>
    <xf numFmtId="49" fontId="17" fillId="32" borderId="29" xfId="9" applyNumberFormat="1" applyFont="1" applyFill="1" applyBorder="1" applyAlignment="1">
      <alignment vertical="top"/>
    </xf>
    <xf numFmtId="0" fontId="22" fillId="0" borderId="31" xfId="9" applyFont="1" applyBorder="1" applyAlignment="1">
      <alignment vertical="top"/>
    </xf>
    <xf numFmtId="0" fontId="22" fillId="0" borderId="44" xfId="9" applyFont="1" applyBorder="1" applyAlignment="1">
      <alignment vertical="top"/>
    </xf>
    <xf numFmtId="0" fontId="22" fillId="0" borderId="55" xfId="9" applyFont="1" applyBorder="1" applyAlignment="1">
      <alignment vertical="top"/>
    </xf>
    <xf numFmtId="0" fontId="22" fillId="0" borderId="3" xfId="9" applyFont="1" applyBorder="1" applyAlignment="1">
      <alignment vertical="top" wrapText="1"/>
    </xf>
    <xf numFmtId="164" fontId="22" fillId="32" borderId="44" xfId="9" applyNumberFormat="1" applyFont="1" applyFill="1" applyBorder="1" applyAlignment="1">
      <alignment vertical="center"/>
    </xf>
    <xf numFmtId="164" fontId="22" fillId="32" borderId="45" xfId="9" applyNumberFormat="1" applyFont="1" applyFill="1" applyBorder="1" applyAlignment="1">
      <alignment vertical="center"/>
    </xf>
    <xf numFmtId="0" fontId="17" fillId="32" borderId="1" xfId="9" applyFont="1" applyFill="1" applyBorder="1" applyAlignment="1">
      <alignment horizontal="right" wrapText="1"/>
    </xf>
    <xf numFmtId="49" fontId="17" fillId="32" borderId="7" xfId="9" applyNumberFormat="1" applyFont="1" applyFill="1" applyBorder="1" applyAlignment="1">
      <alignment horizontal="center" vertical="top"/>
    </xf>
    <xf numFmtId="0" fontId="17" fillId="32" borderId="7" xfId="9" applyFont="1" applyFill="1" applyBorder="1" applyAlignment="1">
      <alignment horizontal="center" vertical="center" textRotation="90" wrapText="1"/>
    </xf>
    <xf numFmtId="164" fontId="22" fillId="28" borderId="71" xfId="9" applyNumberFormat="1" applyFont="1" applyFill="1" applyBorder="1" applyAlignment="1">
      <alignment horizontal="center" vertical="center"/>
    </xf>
    <xf numFmtId="164" fontId="22" fillId="28" borderId="71" xfId="9" applyNumberFormat="1" applyFont="1" applyFill="1" applyBorder="1" applyAlignment="1">
      <alignment vertical="center"/>
    </xf>
    <xf numFmtId="164" fontId="17" fillId="28" borderId="51" xfId="9" applyNumberFormat="1" applyFont="1" applyFill="1" applyBorder="1" applyAlignment="1">
      <alignment horizontal="center" vertical="center"/>
    </xf>
    <xf numFmtId="0" fontId="22" fillId="0" borderId="42" xfId="9" applyFont="1" applyBorder="1" applyAlignment="1">
      <alignment vertical="top"/>
    </xf>
    <xf numFmtId="0" fontId="22" fillId="0" borderId="33" xfId="12" applyFont="1" applyBorder="1" applyAlignment="1">
      <alignment horizontal="center" vertical="top"/>
    </xf>
    <xf numFmtId="0" fontId="22" fillId="0" borderId="26" xfId="12" applyFont="1" applyBorder="1" applyAlignment="1">
      <alignment vertical="top"/>
    </xf>
    <xf numFmtId="0" fontId="22" fillId="0" borderId="33" xfId="12" applyFont="1" applyBorder="1" applyAlignment="1">
      <alignment horizontal="left" vertical="top" wrapText="1"/>
    </xf>
    <xf numFmtId="164" fontId="22" fillId="32" borderId="71" xfId="9" applyNumberFormat="1" applyFont="1" applyFill="1" applyBorder="1" applyAlignment="1">
      <alignment vertical="center"/>
    </xf>
    <xf numFmtId="164" fontId="17" fillId="32" borderId="51" xfId="9" applyNumberFormat="1" applyFont="1" applyFill="1" applyBorder="1" applyAlignment="1">
      <alignment horizontal="center" vertical="center"/>
    </xf>
    <xf numFmtId="0" fontId="17" fillId="32" borderId="1" xfId="9" applyFont="1" applyFill="1" applyBorder="1" applyAlignment="1">
      <alignment horizontal="center" vertical="center" wrapText="1"/>
    </xf>
    <xf numFmtId="49" fontId="17" fillId="30" borderId="42" xfId="9" applyNumberFormat="1" applyFont="1" applyFill="1" applyBorder="1" applyAlignment="1">
      <alignment horizontal="center" vertical="top"/>
    </xf>
    <xf numFmtId="0" fontId="8" fillId="0" borderId="75" xfId="12" applyFont="1" applyBorder="1" applyAlignment="1">
      <alignment horizontal="center" vertical="top" wrapText="1"/>
    </xf>
    <xf numFmtId="0" fontId="22" fillId="0" borderId="47" xfId="12" applyFont="1" applyBorder="1" applyAlignment="1">
      <alignment horizontal="center" vertical="top"/>
    </xf>
    <xf numFmtId="164" fontId="22" fillId="28" borderId="24" xfId="9" applyNumberFormat="1" applyFont="1" applyFill="1" applyBorder="1" applyAlignment="1">
      <alignment horizontal="center" vertical="center"/>
    </xf>
    <xf numFmtId="164" fontId="22" fillId="28" borderId="24" xfId="9" applyNumberFormat="1" applyFont="1" applyFill="1" applyBorder="1" applyAlignment="1">
      <alignment vertical="center"/>
    </xf>
    <xf numFmtId="164" fontId="17" fillId="28" borderId="25" xfId="9" applyNumberFormat="1" applyFont="1" applyFill="1" applyBorder="1" applyAlignment="1">
      <alignment horizontal="center" vertical="center"/>
    </xf>
    <xf numFmtId="0" fontId="17" fillId="32" borderId="0" xfId="9" applyFont="1" applyFill="1" applyBorder="1" applyAlignment="1">
      <alignment horizontal="center" vertical="center" textRotation="90" wrapText="1"/>
    </xf>
    <xf numFmtId="49" fontId="17" fillId="32" borderId="5" xfId="9" applyNumberFormat="1" applyFont="1" applyFill="1" applyBorder="1" applyAlignment="1">
      <alignment vertical="top"/>
    </xf>
    <xf numFmtId="49" fontId="17" fillId="31" borderId="42" xfId="9" applyNumberFormat="1" applyFont="1" applyFill="1" applyBorder="1" applyAlignment="1">
      <alignment horizontal="center" vertical="top"/>
    </xf>
    <xf numFmtId="0" fontId="22" fillId="0" borderId="52" xfId="12" applyFont="1" applyBorder="1" applyAlignment="1">
      <alignment horizontal="center" vertical="top"/>
    </xf>
    <xf numFmtId="0" fontId="22" fillId="0" borderId="59" xfId="12" applyFont="1" applyBorder="1" applyAlignment="1">
      <alignment vertical="top"/>
    </xf>
    <xf numFmtId="0" fontId="22" fillId="20" borderId="46" xfId="12" applyFont="1" applyFill="1" applyBorder="1" applyAlignment="1">
      <alignment vertical="top" wrapText="1"/>
    </xf>
    <xf numFmtId="2" fontId="22" fillId="28" borderId="24" xfId="9" applyNumberFormat="1" applyFont="1" applyFill="1" applyBorder="1" applyAlignment="1">
      <alignment horizontal="center" vertical="center"/>
    </xf>
    <xf numFmtId="0" fontId="8" fillId="0" borderId="35" xfId="12" applyFont="1" applyFill="1" applyBorder="1" applyAlignment="1">
      <alignment horizontal="center" vertical="top" wrapText="1"/>
    </xf>
    <xf numFmtId="0" fontId="22" fillId="4" borderId="31" xfId="12" applyFont="1" applyFill="1" applyBorder="1" applyAlignment="1">
      <alignment horizontal="left" vertical="top" wrapText="1"/>
    </xf>
    <xf numFmtId="49" fontId="17" fillId="30" borderId="30" xfId="9" applyNumberFormat="1" applyFont="1" applyFill="1" applyBorder="1" applyAlignment="1">
      <alignment horizontal="center" vertical="top"/>
    </xf>
    <xf numFmtId="49" fontId="17" fillId="30" borderId="6" xfId="9" applyNumberFormat="1" applyFont="1" applyFill="1" applyBorder="1" applyAlignment="1">
      <alignment horizontal="center" vertical="top" wrapText="1"/>
    </xf>
    <xf numFmtId="49" fontId="17" fillId="25" borderId="6" xfId="9" applyNumberFormat="1" applyFont="1" applyFill="1" applyBorder="1" applyAlignment="1">
      <alignment horizontal="left" vertical="top" wrapText="1"/>
    </xf>
    <xf numFmtId="0" fontId="8" fillId="0" borderId="31" xfId="12" applyFont="1" applyFill="1" applyBorder="1" applyAlignment="1">
      <alignment horizontal="center" vertical="center" textRotation="90"/>
    </xf>
    <xf numFmtId="0" fontId="22" fillId="0" borderId="7" xfId="9" applyFont="1" applyFill="1" applyBorder="1" applyAlignment="1">
      <alignment horizontal="center" vertical="center" textRotation="90"/>
    </xf>
    <xf numFmtId="0" fontId="22" fillId="0" borderId="31" xfId="9" applyFont="1" applyFill="1" applyBorder="1" applyAlignment="1">
      <alignment horizontal="center" vertical="center" textRotation="90"/>
    </xf>
    <xf numFmtId="0" fontId="22" fillId="0" borderId="7" xfId="9" applyFont="1" applyFill="1" applyBorder="1" applyAlignment="1">
      <alignment horizontal="center" vertical="center"/>
    </xf>
    <xf numFmtId="0" fontId="11" fillId="0" borderId="0" xfId="9" applyFont="1" applyAlignment="1">
      <alignment horizontal="center" vertical="center"/>
    </xf>
    <xf numFmtId="0" fontId="10" fillId="0" borderId="0" xfId="9" applyFont="1" applyAlignment="1">
      <alignment vertical="top"/>
    </xf>
    <xf numFmtId="0" fontId="25" fillId="0" borderId="0" xfId="9" applyFont="1" applyAlignment="1">
      <alignment vertical="top" wrapText="1"/>
    </xf>
    <xf numFmtId="0" fontId="25" fillId="0" borderId="0" xfId="9" applyFont="1" applyAlignment="1">
      <alignment horizontal="center" vertical="center" wrapText="1"/>
    </xf>
    <xf numFmtId="0" fontId="8" fillId="3" borderId="3" xfId="0" applyFont="1" applyFill="1" applyBorder="1" applyAlignment="1">
      <alignment horizontal="center" vertical="top"/>
    </xf>
    <xf numFmtId="0" fontId="8" fillId="3" borderId="2" xfId="0" applyFont="1" applyFill="1" applyBorder="1" applyAlignment="1">
      <alignment horizontal="center" vertical="top"/>
    </xf>
    <xf numFmtId="0" fontId="8" fillId="3" borderId="1" xfId="0" applyFont="1" applyFill="1" applyBorder="1" applyAlignment="1">
      <alignment horizontal="center" vertical="top"/>
    </xf>
    <xf numFmtId="4" fontId="11" fillId="0" borderId="11" xfId="0" applyNumberFormat="1" applyFont="1" applyFill="1" applyBorder="1" applyAlignment="1">
      <alignment horizontal="center" vertical="top" wrapText="1"/>
    </xf>
    <xf numFmtId="4" fontId="11" fillId="0" borderId="20" xfId="0" applyNumberFormat="1" applyFont="1" applyFill="1" applyBorder="1" applyAlignment="1">
      <alignment horizontal="center" vertical="top" wrapText="1"/>
    </xf>
    <xf numFmtId="4" fontId="11" fillId="0" borderId="19" xfId="0" applyNumberFormat="1" applyFont="1" applyFill="1" applyBorder="1" applyAlignment="1">
      <alignment horizontal="center" vertical="top" wrapText="1"/>
    </xf>
    <xf numFmtId="165" fontId="8" fillId="0" borderId="5" xfId="0" applyNumberFormat="1" applyFont="1" applyBorder="1" applyAlignment="1">
      <alignment horizontal="center" vertical="top"/>
    </xf>
    <xf numFmtId="165" fontId="8" fillId="0" borderId="0" xfId="0" applyNumberFormat="1" applyFont="1" applyBorder="1" applyAlignment="1">
      <alignment horizontal="center" vertical="top"/>
    </xf>
    <xf numFmtId="165" fontId="8" fillId="0" borderId="4" xfId="0" applyNumberFormat="1" applyFont="1" applyBorder="1" applyAlignment="1">
      <alignment horizontal="center" vertical="top"/>
    </xf>
    <xf numFmtId="4" fontId="11" fillId="2" borderId="3" xfId="0" applyNumberFormat="1" applyFont="1" applyFill="1" applyBorder="1" applyAlignment="1">
      <alignment horizontal="center" vertical="top"/>
    </xf>
    <xf numFmtId="4" fontId="11" fillId="2" borderId="2" xfId="0" applyNumberFormat="1" applyFont="1" applyFill="1" applyBorder="1" applyAlignment="1">
      <alignment horizontal="center" vertical="top"/>
    </xf>
    <xf numFmtId="4" fontId="11" fillId="2" borderId="1" xfId="0" applyNumberFormat="1" applyFont="1" applyFill="1" applyBorder="1" applyAlignment="1">
      <alignment horizontal="center" vertical="top"/>
    </xf>
    <xf numFmtId="49" fontId="11" fillId="11" borderId="35" xfId="0" applyNumberFormat="1" applyFont="1" applyFill="1" applyBorder="1" applyAlignment="1">
      <alignment horizontal="center" vertical="top"/>
    </xf>
    <xf numFmtId="49" fontId="11" fillId="11" borderId="33" xfId="0" applyNumberFormat="1" applyFont="1" applyFill="1" applyBorder="1" applyAlignment="1">
      <alignment horizontal="center" vertical="top"/>
    </xf>
    <xf numFmtId="0" fontId="8" fillId="0" borderId="20" xfId="0" applyFont="1" applyBorder="1" applyAlignment="1">
      <alignment horizontal="left" vertical="top" wrapText="1"/>
    </xf>
    <xf numFmtId="0" fontId="8" fillId="0" borderId="19" xfId="0" applyFont="1" applyBorder="1" applyAlignment="1">
      <alignment horizontal="left" vertical="top" wrapText="1"/>
    </xf>
    <xf numFmtId="164" fontId="11" fillId="0" borderId="11" xfId="0" applyNumberFormat="1" applyFont="1" applyBorder="1" applyAlignment="1">
      <alignment horizontal="center" vertical="top" wrapText="1"/>
    </xf>
    <xf numFmtId="164" fontId="11" fillId="0" borderId="20" xfId="0" applyNumberFormat="1" applyFont="1" applyBorder="1" applyAlignment="1">
      <alignment horizontal="center" vertical="top" wrapText="1"/>
    </xf>
    <xf numFmtId="164" fontId="11" fillId="0" borderId="19" xfId="0" applyNumberFormat="1" applyFont="1" applyBorder="1" applyAlignment="1">
      <alignment horizontal="center" vertical="top" wrapText="1"/>
    </xf>
    <xf numFmtId="0" fontId="15" fillId="11" borderId="3" xfId="0" applyFont="1" applyFill="1" applyBorder="1" applyAlignment="1">
      <alignment horizontal="right" vertical="top" wrapText="1"/>
    </xf>
    <xf numFmtId="0" fontId="15" fillId="11" borderId="2" xfId="0" applyFont="1" applyFill="1" applyBorder="1" applyAlignment="1">
      <alignment horizontal="right" vertical="top" wrapText="1"/>
    </xf>
    <xf numFmtId="0" fontId="15" fillId="11" borderId="1" xfId="0" applyFont="1" applyFill="1" applyBorder="1" applyAlignment="1">
      <alignment horizontal="right" vertical="top" wrapText="1"/>
    </xf>
    <xf numFmtId="0" fontId="15" fillId="9" borderId="3" xfId="0" applyFont="1" applyFill="1" applyBorder="1" applyAlignment="1">
      <alignment horizontal="right" vertical="top" wrapText="1"/>
    </xf>
    <xf numFmtId="0" fontId="15" fillId="9" borderId="2" xfId="0" applyFont="1" applyFill="1" applyBorder="1" applyAlignment="1">
      <alignment horizontal="right" vertical="top" wrapText="1"/>
    </xf>
    <xf numFmtId="0" fontId="15" fillId="9" borderId="1" xfId="0" applyFont="1" applyFill="1" applyBorder="1" applyAlignment="1">
      <alignment horizontal="right" vertical="top" wrapText="1"/>
    </xf>
    <xf numFmtId="165" fontId="11" fillId="4" borderId="18" xfId="0" applyNumberFormat="1" applyFont="1" applyFill="1" applyBorder="1" applyAlignment="1">
      <alignment horizontal="center" vertical="top" wrapText="1"/>
    </xf>
    <xf numFmtId="165" fontId="11" fillId="4" borderId="12" xfId="0" applyNumberFormat="1" applyFont="1" applyFill="1" applyBorder="1" applyAlignment="1">
      <alignment horizontal="center" vertical="top" wrapText="1"/>
    </xf>
    <xf numFmtId="165" fontId="11" fillId="4" borderId="17" xfId="0" applyNumberFormat="1" applyFont="1" applyFill="1" applyBorder="1" applyAlignment="1">
      <alignment horizontal="center" vertical="top" wrapText="1"/>
    </xf>
    <xf numFmtId="1" fontId="5" fillId="9" borderId="3" xfId="1" applyNumberFormat="1" applyFont="1" applyFill="1" applyBorder="1" applyAlignment="1">
      <alignment horizontal="center" wrapText="1"/>
    </xf>
    <xf numFmtId="1" fontId="5" fillId="9" borderId="2" xfId="1" applyNumberFormat="1" applyFont="1" applyFill="1" applyBorder="1" applyAlignment="1">
      <alignment horizontal="center" wrapText="1"/>
    </xf>
    <xf numFmtId="1" fontId="5" fillId="9" borderId="1" xfId="1" applyNumberFormat="1" applyFont="1" applyFill="1" applyBorder="1" applyAlignment="1">
      <alignment horizontal="center" wrapText="1"/>
    </xf>
    <xf numFmtId="4" fontId="11" fillId="3" borderId="3" xfId="0" applyNumberFormat="1" applyFont="1" applyFill="1" applyBorder="1" applyAlignment="1">
      <alignment horizontal="center" vertical="top" wrapText="1"/>
    </xf>
    <xf numFmtId="4" fontId="11" fillId="3" borderId="2" xfId="0" applyNumberFormat="1" applyFont="1" applyFill="1" applyBorder="1" applyAlignment="1">
      <alignment horizontal="center" vertical="top" wrapText="1"/>
    </xf>
    <xf numFmtId="4" fontId="11" fillId="3" borderId="1" xfId="0" applyNumberFormat="1" applyFont="1" applyFill="1" applyBorder="1" applyAlignment="1">
      <alignment horizontal="center" vertical="top" wrapText="1"/>
    </xf>
    <xf numFmtId="49" fontId="11" fillId="2" borderId="3" xfId="0" applyNumberFormat="1" applyFont="1" applyFill="1" applyBorder="1" applyAlignment="1">
      <alignment horizontal="right" vertical="top"/>
    </xf>
    <xf numFmtId="49" fontId="11" fillId="2" borderId="2" xfId="0" applyNumberFormat="1" applyFont="1" applyFill="1" applyBorder="1" applyAlignment="1">
      <alignment horizontal="right" vertical="top"/>
    </xf>
    <xf numFmtId="49" fontId="11" fillId="2" borderId="1" xfId="0" applyNumberFormat="1" applyFont="1" applyFill="1" applyBorder="1" applyAlignment="1">
      <alignment horizontal="right" vertical="top"/>
    </xf>
    <xf numFmtId="0" fontId="8" fillId="0" borderId="10" xfId="0" applyFont="1" applyFill="1" applyBorder="1" applyAlignment="1">
      <alignment horizontal="center" vertical="top"/>
    </xf>
    <xf numFmtId="0" fontId="8" fillId="0" borderId="9" xfId="0" applyFont="1" applyFill="1" applyBorder="1" applyAlignment="1">
      <alignment horizontal="center" vertical="top"/>
    </xf>
    <xf numFmtId="0" fontId="8" fillId="0" borderId="8" xfId="0" applyFont="1" applyFill="1" applyBorder="1" applyAlignment="1">
      <alignment horizontal="center" vertical="top"/>
    </xf>
    <xf numFmtId="49" fontId="11" fillId="10" borderId="35" xfId="0" applyNumberFormat="1" applyFont="1" applyFill="1" applyBorder="1" applyAlignment="1">
      <alignment horizontal="center" vertical="top"/>
    </xf>
    <xf numFmtId="49" fontId="11" fillId="10" borderId="42" xfId="0" applyNumberFormat="1" applyFont="1" applyFill="1" applyBorder="1" applyAlignment="1">
      <alignment horizontal="center" vertical="top"/>
    </xf>
    <xf numFmtId="49" fontId="11" fillId="10" borderId="33" xfId="0" applyNumberFormat="1" applyFont="1" applyFill="1" applyBorder="1" applyAlignment="1">
      <alignment horizontal="center" vertical="top"/>
    </xf>
    <xf numFmtId="49" fontId="11" fillId="12" borderId="30" xfId="0" applyNumberFormat="1" applyFont="1" applyFill="1" applyBorder="1" applyAlignment="1">
      <alignment horizontal="center" vertical="top"/>
    </xf>
    <xf numFmtId="49" fontId="11" fillId="12" borderId="5" xfId="0" applyNumberFormat="1" applyFont="1" applyFill="1" applyBorder="1" applyAlignment="1">
      <alignment horizontal="center" vertical="top"/>
    </xf>
    <xf numFmtId="49" fontId="11" fillId="12" borderId="6" xfId="0" applyNumberFormat="1" applyFont="1" applyFill="1" applyBorder="1" applyAlignment="1">
      <alignment horizontal="center" vertical="top"/>
    </xf>
    <xf numFmtId="0" fontId="11" fillId="9" borderId="3" xfId="0" applyFont="1" applyFill="1" applyBorder="1" applyAlignment="1">
      <alignment horizontal="left" vertical="top" wrapText="1"/>
    </xf>
    <xf numFmtId="0" fontId="11" fillId="9" borderId="2" xfId="0" applyFont="1" applyFill="1" applyBorder="1" applyAlignment="1">
      <alignment horizontal="left" vertical="top" wrapText="1"/>
    </xf>
    <xf numFmtId="0" fontId="11" fillId="9" borderId="1" xfId="0" applyFont="1" applyFill="1" applyBorder="1" applyAlignment="1">
      <alignment horizontal="left" vertical="top" wrapText="1"/>
    </xf>
    <xf numFmtId="0" fontId="17" fillId="11" borderId="32" xfId="0" applyFont="1" applyFill="1" applyBorder="1" applyAlignment="1">
      <alignment horizontal="left" vertical="top" wrapText="1"/>
    </xf>
    <xf numFmtId="0" fontId="17" fillId="11" borderId="45" xfId="0" applyFont="1" applyFill="1" applyBorder="1" applyAlignment="1">
      <alignment horizontal="left" vertical="top" wrapText="1"/>
    </xf>
    <xf numFmtId="0" fontId="17" fillId="11" borderId="44" xfId="0" applyFont="1" applyFill="1" applyBorder="1" applyAlignment="1">
      <alignment horizontal="left" vertical="top" wrapText="1"/>
    </xf>
    <xf numFmtId="0" fontId="17" fillId="11" borderId="43" xfId="0" applyFont="1" applyFill="1" applyBorder="1" applyAlignment="1">
      <alignment horizontal="left" vertical="top" wrapText="1"/>
    </xf>
    <xf numFmtId="164" fontId="11" fillId="5" borderId="3" xfId="0" applyNumberFormat="1" applyFont="1" applyFill="1" applyBorder="1" applyAlignment="1">
      <alignment horizontal="center" vertical="top" wrapText="1"/>
    </xf>
    <xf numFmtId="164" fontId="11" fillId="5" borderId="2" xfId="0" applyNumberFormat="1" applyFont="1" applyFill="1" applyBorder="1" applyAlignment="1">
      <alignment horizontal="center" vertical="top" wrapText="1"/>
    </xf>
    <xf numFmtId="164" fontId="11" fillId="5" borderId="1" xfId="0" applyNumberFormat="1" applyFont="1" applyFill="1" applyBorder="1" applyAlignment="1">
      <alignment horizontal="center" vertical="top" wrapText="1"/>
    </xf>
    <xf numFmtId="165" fontId="11" fillId="0" borderId="25" xfId="0" applyNumberFormat="1" applyFont="1" applyFill="1" applyBorder="1" applyAlignment="1">
      <alignment horizontal="center" vertical="top" wrapText="1"/>
    </xf>
    <xf numFmtId="165" fontId="11" fillId="0" borderId="24" xfId="0" applyNumberFormat="1" applyFont="1" applyFill="1" applyBorder="1" applyAlignment="1">
      <alignment horizontal="center" vertical="top" wrapText="1"/>
    </xf>
    <xf numFmtId="165" fontId="11" fillId="0" borderId="23" xfId="0" applyNumberFormat="1" applyFont="1" applyFill="1" applyBorder="1" applyAlignment="1">
      <alignment horizontal="center" vertical="top" wrapText="1"/>
    </xf>
    <xf numFmtId="49" fontId="11" fillId="0" borderId="28" xfId="0" applyNumberFormat="1" applyFont="1" applyBorder="1" applyAlignment="1">
      <alignment horizontal="center" vertical="center" wrapText="1"/>
    </xf>
    <xf numFmtId="49" fontId="11" fillId="0" borderId="40" xfId="0" applyNumberFormat="1" applyFont="1" applyBorder="1" applyAlignment="1">
      <alignment horizontal="center" vertical="center" wrapText="1"/>
    </xf>
    <xf numFmtId="49" fontId="8" fillId="0" borderId="35" xfId="0" applyNumberFormat="1" applyFont="1" applyBorder="1" applyAlignment="1">
      <alignment horizontal="center" vertical="center" textRotation="90"/>
    </xf>
    <xf numFmtId="49" fontId="8" fillId="0" borderId="33" xfId="0" applyNumberFormat="1" applyFont="1" applyBorder="1" applyAlignment="1">
      <alignment horizontal="center" vertical="center" textRotation="90"/>
    </xf>
    <xf numFmtId="49" fontId="11" fillId="12" borderId="35" xfId="0" applyNumberFormat="1" applyFont="1" applyFill="1" applyBorder="1" applyAlignment="1">
      <alignment horizontal="center" vertical="top"/>
    </xf>
    <xf numFmtId="49" fontId="11" fillId="12" borderId="33" xfId="0" applyNumberFormat="1" applyFont="1" applyFill="1" applyBorder="1" applyAlignment="1">
      <alignment horizontal="center" vertical="top"/>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0" xfId="0" applyFont="1" applyBorder="1" applyAlignment="1">
      <alignment vertical="top" wrapText="1"/>
    </xf>
    <xf numFmtId="0" fontId="8" fillId="0" borderId="19" xfId="0" applyFont="1" applyBorder="1" applyAlignment="1">
      <alignment vertical="top" wrapText="1"/>
    </xf>
    <xf numFmtId="0" fontId="11" fillId="0" borderId="20" xfId="0" applyFont="1" applyFill="1" applyBorder="1" applyAlignment="1">
      <alignment horizontal="left" vertical="top" wrapText="1"/>
    </xf>
    <xf numFmtId="0" fontId="11" fillId="0" borderId="19" xfId="0" applyFont="1" applyFill="1" applyBorder="1" applyAlignment="1">
      <alignment horizontal="left" vertical="top" wrapText="1"/>
    </xf>
    <xf numFmtId="0" fontId="8" fillId="0" borderId="15" xfId="0" applyFont="1" applyBorder="1" applyAlignment="1">
      <alignment horizontal="left" vertical="top" wrapText="1"/>
    </xf>
    <xf numFmtId="0" fontId="8" fillId="0" borderId="14" xfId="0" applyFont="1" applyBorder="1" applyAlignment="1">
      <alignment horizontal="left" vertical="top" wrapText="1"/>
    </xf>
    <xf numFmtId="164" fontId="11" fillId="0" borderId="26" xfId="0" applyNumberFormat="1" applyFont="1" applyBorder="1" applyAlignment="1">
      <alignment horizontal="center" vertical="top" wrapText="1"/>
    </xf>
    <xf numFmtId="2" fontId="8" fillId="5" borderId="3" xfId="0" applyNumberFormat="1" applyFont="1" applyFill="1" applyBorder="1" applyAlignment="1">
      <alignment horizontal="center" vertical="center" wrapText="1"/>
    </xf>
    <xf numFmtId="2" fontId="8" fillId="5" borderId="2" xfId="0" applyNumberFormat="1" applyFont="1" applyFill="1" applyBorder="1" applyAlignment="1">
      <alignment horizontal="center" vertical="center" wrapText="1"/>
    </xf>
    <xf numFmtId="49" fontId="11" fillId="0" borderId="0" xfId="0" applyNumberFormat="1" applyFont="1" applyFill="1" applyBorder="1" applyAlignment="1">
      <alignment horizontal="center" vertical="top" wrapText="1"/>
    </xf>
    <xf numFmtId="0" fontId="11"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1" fillId="3" borderId="29" xfId="0" applyFont="1" applyFill="1" applyBorder="1" applyAlignment="1">
      <alignment horizontal="right" vertical="top" wrapText="1"/>
    </xf>
    <xf numFmtId="0" fontId="11" fillId="3" borderId="28" xfId="0" applyFont="1" applyFill="1" applyBorder="1" applyAlignment="1">
      <alignment horizontal="right" vertical="top" wrapText="1"/>
    </xf>
    <xf numFmtId="0" fontId="10" fillId="12" borderId="35" xfId="0" applyFont="1" applyFill="1" applyBorder="1" applyAlignment="1">
      <alignment horizontal="center" vertical="center" textRotation="90" wrapText="1"/>
    </xf>
    <xf numFmtId="0" fontId="10" fillId="12" borderId="33" xfId="0" applyFont="1" applyFill="1" applyBorder="1" applyAlignment="1">
      <alignment horizontal="center" vertical="center" textRotation="90" wrapText="1"/>
    </xf>
    <xf numFmtId="49" fontId="8" fillId="13" borderId="35" xfId="0" applyNumberFormat="1" applyFont="1" applyFill="1" applyBorder="1" applyAlignment="1">
      <alignment horizontal="center" vertical="top"/>
    </xf>
    <xf numFmtId="49" fontId="8" fillId="13" borderId="33" xfId="0" applyNumberFormat="1" applyFont="1" applyFill="1" applyBorder="1" applyAlignment="1">
      <alignment horizontal="center" vertical="top"/>
    </xf>
    <xf numFmtId="0" fontId="11" fillId="0" borderId="35" xfId="0" applyFont="1" applyFill="1" applyBorder="1" applyAlignment="1">
      <alignment horizontal="center" vertical="top" wrapText="1"/>
    </xf>
    <xf numFmtId="0" fontId="11" fillId="0" borderId="33" xfId="0" applyFont="1" applyFill="1" applyBorder="1" applyAlignment="1">
      <alignment horizontal="center" vertical="top" wrapText="1"/>
    </xf>
    <xf numFmtId="0" fontId="8" fillId="0" borderId="29" xfId="0" applyFont="1" applyFill="1" applyBorder="1" applyAlignment="1">
      <alignment horizontal="left" vertical="top" wrapText="1"/>
    </xf>
    <xf numFmtId="49" fontId="11" fillId="12" borderId="30" xfId="0" applyNumberFormat="1" applyFont="1" applyFill="1" applyBorder="1" applyAlignment="1">
      <alignment horizontal="center" vertical="top" wrapText="1"/>
    </xf>
    <xf numFmtId="49" fontId="11" fillId="12" borderId="6" xfId="0" applyNumberFormat="1" applyFont="1" applyFill="1" applyBorder="1" applyAlignment="1">
      <alignment horizontal="center" vertical="top" wrapText="1"/>
    </xf>
    <xf numFmtId="49" fontId="11" fillId="9" borderId="35" xfId="0" applyNumberFormat="1" applyFont="1" applyFill="1" applyBorder="1" applyAlignment="1">
      <alignment horizontal="center" vertical="top"/>
    </xf>
    <xf numFmtId="49" fontId="11" fillId="9" borderId="33" xfId="0" applyNumberFormat="1" applyFont="1" applyFill="1" applyBorder="1" applyAlignment="1">
      <alignment horizontal="center" vertical="top"/>
    </xf>
    <xf numFmtId="49" fontId="11" fillId="12" borderId="35" xfId="0" applyNumberFormat="1" applyFont="1" applyFill="1" applyBorder="1" applyAlignment="1">
      <alignment horizontal="center" vertical="top" textRotation="90"/>
    </xf>
    <xf numFmtId="49" fontId="11" fillId="12" borderId="33" xfId="0" applyNumberFormat="1" applyFont="1" applyFill="1" applyBorder="1" applyAlignment="1">
      <alignment horizontal="center" vertical="top" textRotation="90"/>
    </xf>
    <xf numFmtId="49" fontId="7" fillId="0" borderId="35" xfId="0" applyNumberFormat="1" applyFont="1" applyBorder="1" applyAlignment="1">
      <alignment horizontal="center" vertical="center" textRotation="90"/>
    </xf>
    <xf numFmtId="49" fontId="7" fillId="0" borderId="33" xfId="0" applyNumberFormat="1" applyFont="1" applyBorder="1" applyAlignment="1">
      <alignment horizontal="center" vertical="center" textRotation="90"/>
    </xf>
    <xf numFmtId="49" fontId="11" fillId="9" borderId="42" xfId="0" applyNumberFormat="1" applyFont="1" applyFill="1" applyBorder="1" applyAlignment="1">
      <alignment horizontal="center" vertical="top"/>
    </xf>
    <xf numFmtId="0" fontId="25" fillId="0" borderId="0" xfId="0" applyFont="1" applyAlignment="1">
      <alignment horizontal="left" vertical="top" wrapText="1"/>
    </xf>
    <xf numFmtId="0" fontId="11" fillId="3" borderId="2" xfId="0" applyFont="1" applyFill="1" applyBorder="1" applyAlignment="1">
      <alignment horizontal="right" vertical="top" wrapText="1"/>
    </xf>
    <xf numFmtId="0" fontId="8" fillId="3" borderId="2" xfId="0" applyFont="1" applyFill="1" applyBorder="1" applyAlignment="1">
      <alignment horizontal="right" vertical="top" wrapText="1"/>
    </xf>
    <xf numFmtId="0" fontId="8" fillId="3" borderId="1" xfId="0" applyFont="1" applyFill="1" applyBorder="1" applyAlignment="1">
      <alignment horizontal="right" vertical="top" wrapText="1"/>
    </xf>
    <xf numFmtId="0" fontId="8" fillId="0" borderId="0" xfId="0" applyFont="1" applyBorder="1" applyAlignment="1">
      <alignment horizontal="left" vertical="top" wrapText="1"/>
    </xf>
    <xf numFmtId="0" fontId="8" fillId="0" borderId="4" xfId="0" applyFont="1" applyBorder="1" applyAlignment="1">
      <alignment horizontal="left" vertical="top" wrapText="1"/>
    </xf>
    <xf numFmtId="0" fontId="11" fillId="2" borderId="2" xfId="0" applyFont="1" applyFill="1" applyBorder="1" applyAlignment="1">
      <alignment horizontal="right" vertical="top" wrapText="1"/>
    </xf>
    <xf numFmtId="0" fontId="11" fillId="2" borderId="1" xfId="0" applyFont="1" applyFill="1" applyBorder="1" applyAlignment="1">
      <alignment horizontal="right" vertical="top" wrapText="1"/>
    </xf>
    <xf numFmtId="164" fontId="11" fillId="3" borderId="3" xfId="0" applyNumberFormat="1" applyFont="1" applyFill="1" applyBorder="1" applyAlignment="1">
      <alignment horizontal="center" vertical="top" wrapText="1"/>
    </xf>
    <xf numFmtId="164" fontId="11" fillId="3" borderId="2" xfId="0" applyNumberFormat="1" applyFont="1" applyFill="1" applyBorder="1" applyAlignment="1">
      <alignment horizontal="center" vertical="top" wrapText="1"/>
    </xf>
    <xf numFmtId="164" fontId="8" fillId="0" borderId="6" xfId="0" applyNumberFormat="1" applyFont="1" applyBorder="1" applyAlignment="1">
      <alignment horizontal="center" vertical="top" wrapText="1"/>
    </xf>
    <xf numFmtId="164" fontId="8" fillId="0" borderId="7" xfId="0" applyNumberFormat="1" applyFont="1" applyBorder="1" applyAlignment="1">
      <alignment horizontal="center" vertical="top" wrapText="1"/>
    </xf>
    <xf numFmtId="2" fontId="11" fillId="2" borderId="3" xfId="0" applyNumberFormat="1" applyFont="1" applyFill="1" applyBorder="1" applyAlignment="1">
      <alignment horizontal="center" vertical="top" wrapText="1"/>
    </xf>
    <xf numFmtId="2" fontId="11" fillId="2" borderId="2" xfId="0" applyNumberFormat="1" applyFont="1" applyFill="1" applyBorder="1" applyAlignment="1">
      <alignment horizontal="center" vertical="top" wrapText="1"/>
    </xf>
    <xf numFmtId="0" fontId="11" fillId="6" borderId="2" xfId="0" applyFont="1" applyFill="1" applyBorder="1" applyAlignment="1">
      <alignment horizontal="left" vertical="top" wrapText="1"/>
    </xf>
    <xf numFmtId="0" fontId="11" fillId="6" borderId="1" xfId="0" applyFont="1" applyFill="1" applyBorder="1" applyAlignment="1">
      <alignment horizontal="left" vertical="top" wrapText="1"/>
    </xf>
    <xf numFmtId="164" fontId="11" fillId="0" borderId="13" xfId="0" applyNumberFormat="1" applyFont="1" applyFill="1" applyBorder="1" applyAlignment="1">
      <alignment horizontal="center" vertical="top" wrapText="1"/>
    </xf>
    <xf numFmtId="164" fontId="11" fillId="0" borderId="12" xfId="0" applyNumberFormat="1" applyFont="1" applyFill="1" applyBorder="1" applyAlignment="1">
      <alignment horizontal="center" vertical="top" wrapText="1"/>
    </xf>
    <xf numFmtId="0" fontId="7" fillId="0" borderId="35" xfId="0" applyFont="1" applyBorder="1" applyAlignment="1">
      <alignment horizontal="center" vertical="center" textRotation="90" wrapText="1"/>
    </xf>
    <xf numFmtId="0" fontId="7" fillId="0" borderId="33" xfId="0" applyFont="1" applyBorder="1" applyAlignment="1">
      <alignment horizontal="center" vertical="center" textRotation="90" wrapText="1"/>
    </xf>
    <xf numFmtId="0" fontId="8" fillId="0" borderId="35" xfId="0" applyNumberFormat="1" applyFont="1" applyBorder="1" applyAlignment="1">
      <alignment horizontal="center" vertical="center" textRotation="90" wrapText="1"/>
    </xf>
    <xf numFmtId="0" fontId="8" fillId="0" borderId="33" xfId="0" applyNumberFormat="1" applyFont="1" applyBorder="1" applyAlignment="1">
      <alignment horizontal="center" vertical="center" textRotation="90" wrapText="1"/>
    </xf>
    <xf numFmtId="0" fontId="8" fillId="0" borderId="29" xfId="0" applyFont="1" applyBorder="1" applyAlignment="1">
      <alignment horizontal="center" vertical="center" wrapText="1"/>
    </xf>
    <xf numFmtId="0" fontId="8" fillId="0" borderId="7" xfId="0" applyFont="1" applyBorder="1" applyAlignment="1">
      <alignment horizontal="center" vertical="center" wrapText="1"/>
    </xf>
    <xf numFmtId="165" fontId="11" fillId="0" borderId="18" xfId="0" applyNumberFormat="1" applyFont="1" applyFill="1" applyBorder="1" applyAlignment="1">
      <alignment horizontal="center" vertical="top" wrapText="1"/>
    </xf>
    <xf numFmtId="165" fontId="11" fillId="0" borderId="12" xfId="0" applyNumberFormat="1" applyFont="1" applyFill="1" applyBorder="1" applyAlignment="1">
      <alignment horizontal="center" vertical="top" wrapText="1"/>
    </xf>
    <xf numFmtId="165" fontId="11" fillId="0" borderId="17" xfId="0" applyNumberFormat="1" applyFont="1" applyFill="1" applyBorder="1" applyAlignment="1">
      <alignment horizontal="center" vertical="top" wrapText="1"/>
    </xf>
    <xf numFmtId="49" fontId="8" fillId="0" borderId="42" xfId="0" applyNumberFormat="1" applyFont="1" applyBorder="1" applyAlignment="1">
      <alignment horizontal="center" vertical="center" textRotation="90"/>
    </xf>
    <xf numFmtId="49" fontId="11" fillId="12" borderId="7" xfId="0" applyNumberFormat="1" applyFont="1" applyFill="1" applyBorder="1" applyAlignment="1">
      <alignment horizontal="center" vertical="top" textRotation="90"/>
    </xf>
    <xf numFmtId="0" fontId="17" fillId="0" borderId="3" xfId="0" applyFont="1" applyFill="1" applyBorder="1" applyAlignment="1">
      <alignment horizontal="center" vertical="top" wrapText="1"/>
    </xf>
    <xf numFmtId="0" fontId="17" fillId="0" borderId="2" xfId="0" applyFont="1" applyFill="1" applyBorder="1" applyAlignment="1">
      <alignment horizontal="center" vertical="top" wrapText="1"/>
    </xf>
    <xf numFmtId="0" fontId="17" fillId="0" borderId="55" xfId="0" applyFont="1" applyFill="1" applyBorder="1" applyAlignment="1">
      <alignment horizontal="center" vertical="top" wrapText="1"/>
    </xf>
    <xf numFmtId="2" fontId="11" fillId="7" borderId="3" xfId="0" applyNumberFormat="1" applyFont="1" applyFill="1" applyBorder="1" applyAlignment="1">
      <alignment horizontal="center" vertical="top" wrapText="1"/>
    </xf>
    <xf numFmtId="2" fontId="11" fillId="7" borderId="2" xfId="0" applyNumberFormat="1" applyFont="1" applyFill="1" applyBorder="1" applyAlignment="1">
      <alignment horizontal="center" vertical="top" wrapText="1"/>
    </xf>
    <xf numFmtId="0" fontId="11" fillId="0" borderId="3" xfId="0" applyFont="1" applyBorder="1" applyAlignment="1">
      <alignment horizontal="center" vertical="center" wrapText="1"/>
    </xf>
    <xf numFmtId="1" fontId="5" fillId="10" borderId="3" xfId="1" applyNumberFormat="1" applyFont="1" applyFill="1" applyBorder="1" applyAlignment="1">
      <alignment horizontal="center" wrapText="1"/>
    </xf>
    <xf numFmtId="1" fontId="5" fillId="10" borderId="2" xfId="1" applyNumberFormat="1" applyFont="1" applyFill="1" applyBorder="1" applyAlignment="1">
      <alignment horizontal="center" wrapText="1"/>
    </xf>
    <xf numFmtId="1" fontId="5" fillId="10" borderId="1" xfId="1" applyNumberFormat="1" applyFont="1" applyFill="1" applyBorder="1" applyAlignment="1">
      <alignment horizontal="center" wrapText="1"/>
    </xf>
    <xf numFmtId="164" fontId="11" fillId="0" borderId="15" xfId="0" applyNumberFormat="1" applyFont="1" applyFill="1" applyBorder="1" applyAlignment="1">
      <alignment horizontal="center" vertical="top" wrapText="1"/>
    </xf>
    <xf numFmtId="0" fontId="8" fillId="0" borderId="26" xfId="0" applyFont="1" applyBorder="1" applyAlignment="1">
      <alignment horizontal="left" vertical="top" wrapText="1"/>
    </xf>
    <xf numFmtId="0" fontId="8" fillId="0" borderId="27" xfId="0" applyFont="1" applyBorder="1" applyAlignment="1">
      <alignment horizontal="left" vertical="top" wrapText="1"/>
    </xf>
    <xf numFmtId="0" fontId="8" fillId="0" borderId="35"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8" fillId="0" borderId="28" xfId="0" applyFont="1" applyFill="1" applyBorder="1" applyAlignment="1">
      <alignment horizontal="center" vertical="center"/>
    </xf>
    <xf numFmtId="0" fontId="8" fillId="0" borderId="40" xfId="0" applyFont="1" applyFill="1" applyBorder="1" applyAlignment="1">
      <alignment horizontal="center" vertical="center"/>
    </xf>
    <xf numFmtId="0" fontId="11" fillId="0" borderId="0" xfId="0" applyFont="1" applyFill="1" applyAlignment="1">
      <alignment horizontal="center" vertical="top" wrapText="1"/>
    </xf>
    <xf numFmtId="0" fontId="8" fillId="9" borderId="35" xfId="0" applyFont="1" applyFill="1" applyBorder="1" applyAlignment="1">
      <alignment horizontal="center" vertical="center" textRotation="90" wrapText="1"/>
    </xf>
    <xf numFmtId="0" fontId="8" fillId="9" borderId="33" xfId="0" applyFont="1" applyFill="1" applyBorder="1" applyAlignment="1">
      <alignment horizontal="center" vertical="center" textRotation="90" wrapText="1"/>
    </xf>
    <xf numFmtId="49" fontId="11" fillId="14" borderId="3" xfId="0" applyNumberFormat="1" applyFont="1" applyFill="1" applyBorder="1" applyAlignment="1">
      <alignment horizontal="left" vertical="top" wrapText="1"/>
    </xf>
    <xf numFmtId="49" fontId="11" fillId="14" borderId="2" xfId="0" applyNumberFormat="1" applyFont="1" applyFill="1" applyBorder="1" applyAlignment="1">
      <alignment horizontal="left" vertical="top" wrapText="1"/>
    </xf>
    <xf numFmtId="49" fontId="11" fillId="14" borderId="7" xfId="0" applyNumberFormat="1" applyFont="1" applyFill="1" applyBorder="1" applyAlignment="1">
      <alignment horizontal="left" vertical="top" wrapText="1"/>
    </xf>
    <xf numFmtId="49" fontId="11" fillId="14" borderId="1" xfId="0" applyNumberFormat="1" applyFont="1" applyFill="1" applyBorder="1" applyAlignment="1">
      <alignment horizontal="left" vertical="top" wrapText="1"/>
    </xf>
    <xf numFmtId="0" fontId="11" fillId="2" borderId="3" xfId="0" applyFont="1" applyFill="1" applyBorder="1" applyAlignment="1">
      <alignment horizontal="left" vertical="top" wrapText="1"/>
    </xf>
    <xf numFmtId="0" fontId="24" fillId="2" borderId="2" xfId="0" applyFont="1" applyFill="1" applyBorder="1" applyAlignment="1">
      <alignment horizontal="left" vertical="top" wrapText="1"/>
    </xf>
    <xf numFmtId="0" fontId="24" fillId="2" borderId="1" xfId="0" applyFont="1" applyFill="1" applyBorder="1" applyAlignment="1">
      <alignment horizontal="left" vertical="top" wrapText="1"/>
    </xf>
    <xf numFmtId="0" fontId="8" fillId="10" borderId="35" xfId="0" applyFont="1" applyFill="1" applyBorder="1" applyAlignment="1">
      <alignment horizontal="center" vertical="center" textRotation="90" wrapText="1"/>
    </xf>
    <xf numFmtId="0" fontId="8" fillId="10" borderId="33" xfId="0" applyFont="1" applyFill="1" applyBorder="1" applyAlignment="1">
      <alignment horizontal="center" vertical="center" textRotation="90" wrapText="1"/>
    </xf>
    <xf numFmtId="0" fontId="8" fillId="12" borderId="35" xfId="0" applyFont="1" applyFill="1" applyBorder="1" applyAlignment="1">
      <alignment horizontal="center" vertical="center" textRotation="90" wrapText="1"/>
    </xf>
    <xf numFmtId="0" fontId="8" fillId="12" borderId="33" xfId="0" applyFont="1" applyFill="1" applyBorder="1" applyAlignment="1">
      <alignment horizontal="center" vertical="center" textRotation="90" wrapText="1"/>
    </xf>
    <xf numFmtId="0" fontId="8" fillId="13" borderId="35" xfId="0" applyFont="1" applyFill="1" applyBorder="1" applyAlignment="1">
      <alignment horizontal="center" vertical="center" textRotation="90" wrapText="1"/>
    </xf>
    <xf numFmtId="0" fontId="8" fillId="13" borderId="33" xfId="0" applyFont="1" applyFill="1" applyBorder="1" applyAlignment="1">
      <alignment horizontal="center" vertical="center" textRotation="90" wrapText="1"/>
    </xf>
    <xf numFmtId="0" fontId="8" fillId="0" borderId="28" xfId="0" applyFont="1" applyBorder="1" applyAlignment="1">
      <alignment horizontal="center" vertical="center" textRotation="90" wrapText="1"/>
    </xf>
    <xf numFmtId="0" fontId="8" fillId="0" borderId="40" xfId="0" applyFont="1" applyBorder="1" applyAlignment="1">
      <alignment horizontal="center" vertical="center" textRotation="90" wrapText="1"/>
    </xf>
    <xf numFmtId="0" fontId="17" fillId="11" borderId="57" xfId="0" applyFont="1" applyFill="1" applyBorder="1" applyAlignment="1">
      <alignment horizontal="left" vertical="top" wrapText="1"/>
    </xf>
    <xf numFmtId="0" fontId="17" fillId="11" borderId="56" xfId="0" applyFont="1" applyFill="1" applyBorder="1" applyAlignment="1">
      <alignment horizontal="left" vertical="top" wrapText="1"/>
    </xf>
    <xf numFmtId="0" fontId="17" fillId="11" borderId="48" xfId="0" applyFont="1" applyFill="1" applyBorder="1" applyAlignment="1">
      <alignment horizontal="left" vertical="top" wrapText="1"/>
    </xf>
    <xf numFmtId="164" fontId="12" fillId="2" borderId="3" xfId="0" applyNumberFormat="1" applyFont="1" applyFill="1" applyBorder="1" applyAlignment="1">
      <alignment horizontal="center" vertical="top"/>
    </xf>
    <xf numFmtId="164" fontId="12" fillId="2" borderId="2" xfId="0" applyNumberFormat="1" applyFont="1" applyFill="1" applyBorder="1" applyAlignment="1">
      <alignment horizontal="center" vertical="top"/>
    </xf>
    <xf numFmtId="164" fontId="12" fillId="2" borderId="1" xfId="0" applyNumberFormat="1" applyFont="1" applyFill="1" applyBorder="1" applyAlignment="1">
      <alignment horizontal="center" vertical="top"/>
    </xf>
    <xf numFmtId="0" fontId="8" fillId="0" borderId="35" xfId="0" applyFont="1" applyBorder="1" applyAlignment="1">
      <alignment horizontal="center" vertical="center" textRotation="90" wrapText="1"/>
    </xf>
    <xf numFmtId="0" fontId="8" fillId="0" borderId="6" xfId="0" applyFont="1" applyBorder="1" applyAlignment="1">
      <alignment horizontal="center" vertical="center" textRotation="90" wrapText="1"/>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1" fontId="11" fillId="0" borderId="35" xfId="1" applyNumberFormat="1" applyFont="1" applyFill="1" applyBorder="1" applyAlignment="1">
      <alignment horizontal="left" vertical="top" wrapText="1"/>
    </xf>
    <xf numFmtId="1" fontId="11" fillId="0" borderId="42" xfId="1" applyNumberFormat="1" applyFont="1" applyFill="1" applyBorder="1" applyAlignment="1">
      <alignment horizontal="left" vertical="top" wrapText="1"/>
    </xf>
    <xf numFmtId="1" fontId="11" fillId="0" borderId="33" xfId="1" applyNumberFormat="1" applyFont="1" applyFill="1" applyBorder="1" applyAlignment="1">
      <alignment horizontal="left" vertical="top" wrapText="1"/>
    </xf>
    <xf numFmtId="165" fontId="11" fillId="0" borderId="3" xfId="0" applyNumberFormat="1" applyFont="1" applyFill="1" applyBorder="1" applyAlignment="1">
      <alignment horizontal="center" vertical="center" wrapText="1"/>
    </xf>
    <xf numFmtId="165" fontId="11" fillId="0" borderId="2" xfId="0" applyNumberFormat="1" applyFont="1" applyFill="1" applyBorder="1" applyAlignment="1">
      <alignment horizontal="center" vertical="center" wrapText="1"/>
    </xf>
    <xf numFmtId="165" fontId="11" fillId="0" borderId="1" xfId="0" applyNumberFormat="1" applyFont="1" applyFill="1" applyBorder="1" applyAlignment="1">
      <alignment horizontal="center" vertical="center" wrapText="1"/>
    </xf>
    <xf numFmtId="0" fontId="10" fillId="12" borderId="42" xfId="0" applyFont="1" applyFill="1" applyBorder="1" applyAlignment="1">
      <alignment horizontal="center" vertical="center" textRotation="90" wrapText="1"/>
    </xf>
    <xf numFmtId="49" fontId="11" fillId="12" borderId="2" xfId="0" applyNumberFormat="1" applyFont="1" applyFill="1" applyBorder="1" applyAlignment="1">
      <alignment horizontal="center" vertical="top" textRotation="90"/>
    </xf>
    <xf numFmtId="49" fontId="11" fillId="13" borderId="35" xfId="0" applyNumberFormat="1" applyFont="1" applyFill="1" applyBorder="1" applyAlignment="1">
      <alignment horizontal="center" vertical="top" textRotation="90"/>
    </xf>
    <xf numFmtId="49" fontId="11" fillId="13" borderId="33" xfId="0" applyNumberFormat="1" applyFont="1" applyFill="1" applyBorder="1" applyAlignment="1">
      <alignment horizontal="center" vertical="top" textRotation="90"/>
    </xf>
    <xf numFmtId="49" fontId="11" fillId="0" borderId="35" xfId="0" applyNumberFormat="1" applyFont="1" applyBorder="1" applyAlignment="1">
      <alignment horizontal="center" vertical="center"/>
    </xf>
    <xf numFmtId="49" fontId="11" fillId="0" borderId="33" xfId="0" applyNumberFormat="1" applyFont="1" applyBorder="1" applyAlignment="1">
      <alignment horizontal="center" vertical="center"/>
    </xf>
    <xf numFmtId="49" fontId="11" fillId="0" borderId="42" xfId="0" applyNumberFormat="1" applyFont="1" applyBorder="1" applyAlignment="1">
      <alignment horizontal="center" vertical="center"/>
    </xf>
    <xf numFmtId="0" fontId="0" fillId="0" borderId="33" xfId="0" applyBorder="1" applyAlignment="1">
      <alignment horizontal="left" vertical="top" wrapText="1"/>
    </xf>
    <xf numFmtId="0" fontId="0" fillId="0" borderId="42" xfId="0" applyBorder="1" applyAlignment="1">
      <alignment horizontal="left" vertical="top" wrapText="1"/>
    </xf>
    <xf numFmtId="0" fontId="22" fillId="0" borderId="0" xfId="0" applyFont="1" applyFill="1" applyBorder="1" applyAlignment="1">
      <alignment vertical="top" wrapText="1"/>
    </xf>
    <xf numFmtId="0" fontId="11" fillId="0" borderId="35" xfId="0" applyFont="1" applyBorder="1" applyAlignment="1">
      <alignment horizontal="center" vertical="top" wrapText="1"/>
    </xf>
    <xf numFmtId="0" fontId="11" fillId="0" borderId="33" xfId="0" applyFont="1" applyBorder="1" applyAlignment="1">
      <alignment horizontal="center" vertical="top" wrapText="1"/>
    </xf>
    <xf numFmtId="49" fontId="11" fillId="9" borderId="35" xfId="2" applyNumberFormat="1" applyFont="1" applyFill="1" applyBorder="1" applyAlignment="1">
      <alignment horizontal="center" vertical="top"/>
    </xf>
    <xf numFmtId="49" fontId="11" fillId="9" borderId="42" xfId="2" applyNumberFormat="1" applyFont="1" applyFill="1" applyBorder="1" applyAlignment="1">
      <alignment horizontal="center" vertical="top"/>
    </xf>
    <xf numFmtId="49" fontId="11" fillId="9" borderId="33" xfId="2" applyNumberFormat="1" applyFont="1" applyFill="1" applyBorder="1" applyAlignment="1">
      <alignment horizontal="center" vertical="top"/>
    </xf>
    <xf numFmtId="49" fontId="8" fillId="12" borderId="7" xfId="2" applyNumberFormat="1" applyFont="1" applyFill="1" applyBorder="1" applyAlignment="1">
      <alignment horizontal="center" vertical="top"/>
    </xf>
    <xf numFmtId="49" fontId="11" fillId="0" borderId="35" xfId="2" applyNumberFormat="1" applyFont="1" applyBorder="1" applyAlignment="1">
      <alignment horizontal="center" vertical="center" textRotation="90"/>
    </xf>
    <xf numFmtId="49" fontId="11" fillId="0" borderId="42" xfId="2" applyNumberFormat="1" applyFont="1" applyBorder="1" applyAlignment="1">
      <alignment horizontal="center" vertical="center" textRotation="90"/>
    </xf>
    <xf numFmtId="0" fontId="7" fillId="0" borderId="35" xfId="2" applyFont="1" applyFill="1" applyBorder="1" applyAlignment="1">
      <alignment horizontal="left" vertical="top" wrapText="1"/>
    </xf>
    <xf numFmtId="0" fontId="7" fillId="0" borderId="42" xfId="2" applyFont="1" applyFill="1" applyBorder="1" applyAlignment="1">
      <alignment horizontal="left" vertical="top" wrapText="1"/>
    </xf>
    <xf numFmtId="0" fontId="7" fillId="0" borderId="50" xfId="2" applyFont="1" applyFill="1" applyBorder="1" applyAlignment="1">
      <alignment horizontal="left" vertical="top" wrapText="1"/>
    </xf>
    <xf numFmtId="0" fontId="7" fillId="0" borderId="29" xfId="2" applyFont="1" applyFill="1" applyBorder="1" applyAlignment="1">
      <alignment horizontal="left" vertical="top" wrapText="1"/>
    </xf>
    <xf numFmtId="0" fontId="7" fillId="0" borderId="26" xfId="2" applyFont="1" applyFill="1" applyBorder="1" applyAlignment="1">
      <alignment horizontal="left" vertical="top" wrapText="1"/>
    </xf>
    <xf numFmtId="0" fontId="8" fillId="0" borderId="10" xfId="2" applyFont="1" applyFill="1" applyBorder="1" applyAlignment="1">
      <alignment horizontal="center" vertical="center"/>
    </xf>
    <xf numFmtId="0" fontId="8" fillId="0" borderId="25" xfId="2" applyFont="1" applyFill="1" applyBorder="1" applyAlignment="1">
      <alignment horizontal="center" vertical="center"/>
    </xf>
    <xf numFmtId="0" fontId="8" fillId="0" borderId="67" xfId="2" applyFont="1" applyFill="1" applyBorder="1" applyAlignment="1">
      <alignment horizontal="center" vertical="center"/>
    </xf>
    <xf numFmtId="0" fontId="8" fillId="0" borderId="68" xfId="2" applyFont="1" applyFill="1" applyBorder="1" applyAlignment="1">
      <alignment horizontal="center" vertical="center"/>
    </xf>
    <xf numFmtId="49" fontId="11" fillId="11" borderId="35" xfId="2" applyNumberFormat="1" applyFont="1" applyFill="1" applyBorder="1" applyAlignment="1">
      <alignment horizontal="center" vertical="top"/>
    </xf>
    <xf numFmtId="49" fontId="11" fillId="11" borderId="42" xfId="2" applyNumberFormat="1" applyFont="1" applyFill="1" applyBorder="1" applyAlignment="1">
      <alignment horizontal="center" vertical="top"/>
    </xf>
    <xf numFmtId="49" fontId="11" fillId="11" borderId="33" xfId="2" applyNumberFormat="1" applyFont="1" applyFill="1" applyBorder="1" applyAlignment="1">
      <alignment horizontal="center" vertical="top"/>
    </xf>
    <xf numFmtId="0" fontId="11" fillId="0" borderId="65" xfId="2" applyFont="1" applyFill="1" applyBorder="1" applyAlignment="1">
      <alignment vertical="top" wrapText="1"/>
    </xf>
    <xf numFmtId="0" fontId="11" fillId="0" borderId="63" xfId="2" applyFont="1" applyFill="1" applyBorder="1" applyAlignment="1">
      <alignment vertical="top" wrapText="1"/>
    </xf>
    <xf numFmtId="0" fontId="11" fillId="0" borderId="60" xfId="2" applyFont="1" applyFill="1" applyBorder="1" applyAlignment="1">
      <alignment vertical="top" wrapText="1"/>
    </xf>
    <xf numFmtId="0" fontId="11" fillId="0" borderId="35" xfId="2" applyFont="1" applyFill="1" applyBorder="1" applyAlignment="1">
      <alignment horizontal="left" vertical="top" wrapText="1"/>
    </xf>
    <xf numFmtId="0" fontId="11" fillId="0" borderId="42" xfId="2" applyFont="1" applyFill="1" applyBorder="1" applyAlignment="1">
      <alignment horizontal="left" vertical="top" wrapText="1"/>
    </xf>
    <xf numFmtId="0" fontId="11" fillId="0" borderId="33" xfId="2" applyFont="1" applyFill="1" applyBorder="1" applyAlignment="1">
      <alignment horizontal="left" vertical="top" wrapText="1"/>
    </xf>
    <xf numFmtId="49" fontId="11" fillId="12" borderId="30" xfId="2" applyNumberFormat="1" applyFont="1" applyFill="1" applyBorder="1" applyAlignment="1">
      <alignment horizontal="center" vertical="top"/>
    </xf>
    <xf numFmtId="49" fontId="11" fillId="12" borderId="5" xfId="2" applyNumberFormat="1" applyFont="1" applyFill="1" applyBorder="1" applyAlignment="1">
      <alignment horizontal="center" vertical="top"/>
    </xf>
    <xf numFmtId="49" fontId="11" fillId="12" borderId="4" xfId="2" applyNumberFormat="1" applyFont="1" applyFill="1" applyBorder="1" applyAlignment="1">
      <alignment horizontal="center" vertical="top"/>
    </xf>
    <xf numFmtId="49" fontId="11" fillId="0" borderId="35" xfId="2" applyNumberFormat="1" applyFont="1" applyFill="1" applyBorder="1" applyAlignment="1">
      <alignment horizontal="left" vertical="top" wrapText="1"/>
    </xf>
    <xf numFmtId="49" fontId="11" fillId="0" borderId="42" xfId="2" applyNumberFormat="1" applyFont="1" applyFill="1" applyBorder="1" applyAlignment="1">
      <alignment horizontal="left" vertical="top" wrapText="1"/>
    </xf>
    <xf numFmtId="49" fontId="11" fillId="0" borderId="33" xfId="2" applyNumberFormat="1" applyFont="1" applyFill="1" applyBorder="1" applyAlignment="1">
      <alignment horizontal="left" vertical="top" wrapText="1"/>
    </xf>
    <xf numFmtId="0" fontId="8" fillId="0" borderId="30" xfId="2" applyFont="1" applyBorder="1" applyAlignment="1">
      <alignment horizontal="left" vertical="top" wrapText="1"/>
    </xf>
    <xf numFmtId="0" fontId="8" fillId="0" borderId="28" xfId="2" applyFont="1" applyBorder="1" applyAlignment="1">
      <alignment horizontal="left" vertical="top" wrapText="1"/>
    </xf>
    <xf numFmtId="0" fontId="8" fillId="0" borderId="5" xfId="2" applyFont="1" applyBorder="1" applyAlignment="1">
      <alignment horizontal="left" vertical="top" wrapText="1"/>
    </xf>
    <xf numFmtId="0" fontId="8" fillId="0" borderId="4" xfId="2" applyFont="1" applyBorder="1" applyAlignment="1">
      <alignment horizontal="left" vertical="top" wrapText="1"/>
    </xf>
    <xf numFmtId="0" fontId="8" fillId="0" borderId="22" xfId="2" applyFont="1" applyBorder="1" applyAlignment="1">
      <alignment horizontal="left" vertical="top" wrapText="1"/>
    </xf>
    <xf numFmtId="0" fontId="8" fillId="0" borderId="27" xfId="2" applyFont="1" applyBorder="1" applyAlignment="1">
      <alignment horizontal="left" vertical="top" wrapText="1"/>
    </xf>
    <xf numFmtId="0" fontId="8" fillId="0" borderId="6" xfId="2" applyFont="1" applyBorder="1" applyAlignment="1">
      <alignment horizontal="left" vertical="top" wrapText="1"/>
    </xf>
    <xf numFmtId="0" fontId="8" fillId="0" borderId="40" xfId="2" applyFont="1" applyBorder="1" applyAlignment="1">
      <alignment horizontal="left" vertical="top" wrapText="1"/>
    </xf>
    <xf numFmtId="49" fontId="11" fillId="12" borderId="6" xfId="2" applyNumberFormat="1" applyFont="1" applyFill="1" applyBorder="1" applyAlignment="1">
      <alignment horizontal="center" vertical="top"/>
    </xf>
    <xf numFmtId="0" fontId="8" fillId="0" borderId="38" xfId="2" applyFont="1" applyBorder="1" applyAlignment="1">
      <alignment horizontal="left" vertical="top" wrapText="1"/>
    </xf>
    <xf numFmtId="0" fontId="8" fillId="0" borderId="42" xfId="2" applyFont="1" applyBorder="1" applyAlignment="1">
      <alignment horizontal="left" vertical="top" wrapText="1"/>
    </xf>
    <xf numFmtId="0" fontId="16" fillId="0" borderId="52" xfId="2" applyFont="1" applyFill="1" applyBorder="1" applyAlignment="1">
      <alignment horizontal="left" vertical="top" wrapText="1"/>
    </xf>
    <xf numFmtId="0" fontId="16" fillId="0" borderId="21" xfId="2" applyFont="1" applyFill="1" applyBorder="1" applyAlignment="1">
      <alignment horizontal="left" vertical="top" wrapText="1"/>
    </xf>
    <xf numFmtId="49" fontId="11" fillId="0" borderId="42" xfId="2" applyNumberFormat="1" applyFont="1" applyFill="1" applyBorder="1" applyAlignment="1">
      <alignment horizontal="center" vertical="center" textRotation="90"/>
    </xf>
    <xf numFmtId="49" fontId="11" fillId="0" borderId="33" xfId="2" applyNumberFormat="1" applyFont="1" applyFill="1" applyBorder="1" applyAlignment="1">
      <alignment horizontal="center" vertical="center" textRotation="90"/>
    </xf>
    <xf numFmtId="49" fontId="11" fillId="0" borderId="35" xfId="2" applyNumberFormat="1" applyFont="1" applyFill="1" applyBorder="1" applyAlignment="1">
      <alignment horizontal="center" vertical="center" textRotation="90"/>
    </xf>
    <xf numFmtId="0" fontId="16" fillId="0" borderId="38" xfId="2" applyFont="1" applyFill="1" applyBorder="1" applyAlignment="1">
      <alignment horizontal="left" vertical="top" wrapText="1"/>
    </xf>
    <xf numFmtId="0" fontId="16" fillId="0" borderId="50" xfId="2" applyFont="1" applyFill="1" applyBorder="1" applyAlignment="1">
      <alignment horizontal="left" vertical="top" wrapText="1"/>
    </xf>
    <xf numFmtId="164" fontId="8" fillId="0" borderId="28" xfId="2" applyNumberFormat="1" applyFont="1" applyFill="1" applyBorder="1" applyAlignment="1">
      <alignment horizontal="right"/>
    </xf>
    <xf numFmtId="164" fontId="8" fillId="0" borderId="27" xfId="2" applyNumberFormat="1" applyFont="1" applyFill="1" applyBorder="1" applyAlignment="1">
      <alignment horizontal="right"/>
    </xf>
    <xf numFmtId="0" fontId="8" fillId="0" borderId="75" xfId="2" applyFont="1" applyFill="1" applyBorder="1" applyAlignment="1">
      <alignment vertical="top" wrapText="1"/>
    </xf>
    <xf numFmtId="0" fontId="37" fillId="0" borderId="78" xfId="2" applyFont="1" applyFill="1" applyBorder="1" applyAlignment="1">
      <alignment vertical="top" wrapText="1"/>
    </xf>
    <xf numFmtId="0" fontId="37" fillId="0" borderId="74" xfId="2" applyFont="1" applyFill="1" applyBorder="1" applyAlignment="1">
      <alignment vertical="top" wrapText="1"/>
    </xf>
    <xf numFmtId="0" fontId="22" fillId="3" borderId="68" xfId="2" applyFont="1" applyFill="1" applyBorder="1" applyAlignment="1">
      <alignment vertical="top" wrapText="1"/>
    </xf>
    <xf numFmtId="0" fontId="22" fillId="3" borderId="63" xfId="2" applyFont="1" applyFill="1" applyBorder="1" applyAlignment="1">
      <alignment vertical="top" wrapText="1"/>
    </xf>
    <xf numFmtId="0" fontId="22" fillId="3" borderId="60" xfId="2" applyFont="1" applyFill="1" applyBorder="1" applyAlignment="1">
      <alignment vertical="top" wrapText="1"/>
    </xf>
    <xf numFmtId="0" fontId="8" fillId="0" borderId="35" xfId="2" applyFont="1" applyFill="1" applyBorder="1" applyAlignment="1">
      <alignment horizontal="left" vertical="top" wrapText="1"/>
    </xf>
    <xf numFmtId="0" fontId="37" fillId="0" borderId="42" xfId="2" applyFont="1" applyFill="1" applyBorder="1" applyAlignment="1">
      <alignment horizontal="left" vertical="top" wrapText="1"/>
    </xf>
    <xf numFmtId="0" fontId="37" fillId="0" borderId="33" xfId="2" applyFont="1" applyFill="1" applyBorder="1" applyAlignment="1">
      <alignment horizontal="left" vertical="top" wrapText="1"/>
    </xf>
    <xf numFmtId="49" fontId="11" fillId="0" borderId="30" xfId="2" applyNumberFormat="1" applyFont="1" applyBorder="1" applyAlignment="1">
      <alignment horizontal="center" vertical="top"/>
    </xf>
    <xf numFmtId="49" fontId="11" fillId="0" borderId="6" xfId="2" applyNumberFormat="1" applyFont="1" applyBorder="1" applyAlignment="1">
      <alignment horizontal="center" vertical="top"/>
    </xf>
    <xf numFmtId="0" fontId="10" fillId="12" borderId="35" xfId="2" applyFont="1" applyFill="1" applyBorder="1" applyAlignment="1">
      <alignment horizontal="center" vertical="center" textRotation="90" wrapText="1"/>
    </xf>
    <xf numFmtId="0" fontId="10" fillId="12" borderId="42" xfId="2" applyFont="1" applyFill="1" applyBorder="1" applyAlignment="1">
      <alignment horizontal="center" vertical="center" textRotation="90" wrapText="1"/>
    </xf>
    <xf numFmtId="0" fontId="10" fillId="12" borderId="33" xfId="2" applyFont="1" applyFill="1" applyBorder="1" applyAlignment="1">
      <alignment horizontal="center" vertical="center" textRotation="90" wrapText="1"/>
    </xf>
    <xf numFmtId="49" fontId="11" fillId="0" borderId="30" xfId="2" applyNumberFormat="1" applyFont="1" applyBorder="1" applyAlignment="1">
      <alignment horizontal="center" vertical="center" textRotation="90"/>
    </xf>
    <xf numFmtId="49" fontId="11" fillId="0" borderId="5" xfId="2" applyNumberFormat="1" applyFont="1" applyBorder="1" applyAlignment="1">
      <alignment horizontal="center" vertical="center" textRotation="90"/>
    </xf>
    <xf numFmtId="49" fontId="11" fillId="0" borderId="6" xfId="2" applyNumberFormat="1" applyFont="1" applyBorder="1" applyAlignment="1">
      <alignment horizontal="center" vertical="center" textRotation="90"/>
    </xf>
    <xf numFmtId="0" fontId="8" fillId="0" borderId="8" xfId="2" applyFont="1" applyBorder="1" applyAlignment="1">
      <alignment horizontal="center" vertical="top"/>
    </xf>
    <xf numFmtId="0" fontId="8" fillId="0" borderId="23" xfId="2" applyFont="1" applyBorder="1" applyAlignment="1">
      <alignment horizontal="center" vertical="top"/>
    </xf>
    <xf numFmtId="49" fontId="11" fillId="9" borderId="3" xfId="2" applyNumberFormat="1" applyFont="1" applyFill="1" applyBorder="1" applyAlignment="1">
      <alignment horizontal="right" vertical="top"/>
    </xf>
    <xf numFmtId="49" fontId="11" fillId="9" borderId="2" xfId="2" applyNumberFormat="1" applyFont="1" applyFill="1" applyBorder="1" applyAlignment="1">
      <alignment horizontal="right" vertical="top"/>
    </xf>
    <xf numFmtId="49" fontId="11" fillId="9" borderId="1" xfId="2" applyNumberFormat="1" applyFont="1" applyFill="1" applyBorder="1" applyAlignment="1">
      <alignment horizontal="right" vertical="top"/>
    </xf>
    <xf numFmtId="0" fontId="22" fillId="0" borderId="50" xfId="2" applyFont="1" applyFill="1" applyBorder="1" applyAlignment="1">
      <alignment horizontal="left" vertical="top" wrapText="1"/>
    </xf>
    <xf numFmtId="0" fontId="22" fillId="0" borderId="21" xfId="2" applyFont="1" applyFill="1" applyBorder="1" applyAlignment="1">
      <alignment horizontal="left" vertical="top" wrapText="1"/>
    </xf>
    <xf numFmtId="0" fontId="7" fillId="0" borderId="38" xfId="2" applyFont="1" applyFill="1" applyBorder="1" applyAlignment="1">
      <alignment horizontal="left" vertical="top" wrapText="1"/>
    </xf>
    <xf numFmtId="164" fontId="7" fillId="0" borderId="76" xfId="2" applyNumberFormat="1" applyFont="1" applyFill="1" applyBorder="1" applyAlignment="1">
      <alignment horizontal="center" vertical="center"/>
    </xf>
    <xf numFmtId="164" fontId="7" fillId="0" borderId="64" xfId="2" applyNumberFormat="1" applyFont="1" applyFill="1" applyBorder="1" applyAlignment="1">
      <alignment horizontal="center" vertical="center"/>
    </xf>
    <xf numFmtId="0" fontId="11" fillId="0" borderId="4" xfId="2" applyFont="1" applyFill="1" applyBorder="1" applyAlignment="1">
      <alignment horizontal="left" vertical="top" wrapText="1"/>
    </xf>
    <xf numFmtId="49" fontId="11" fillId="0" borderId="28" xfId="2" applyNumberFormat="1" applyFont="1" applyFill="1" applyBorder="1" applyAlignment="1">
      <alignment horizontal="left" vertical="top" wrapText="1"/>
    </xf>
    <xf numFmtId="49" fontId="11" fillId="0" borderId="4" xfId="2" applyNumberFormat="1" applyFont="1" applyFill="1" applyBorder="1" applyAlignment="1">
      <alignment horizontal="left" vertical="top" wrapText="1"/>
    </xf>
    <xf numFmtId="49" fontId="11" fillId="0" borderId="40" xfId="2" applyNumberFormat="1" applyFont="1" applyFill="1" applyBorder="1" applyAlignment="1">
      <alignment horizontal="left" vertical="top" wrapText="1"/>
    </xf>
    <xf numFmtId="164" fontId="11" fillId="9" borderId="3" xfId="2" applyNumberFormat="1" applyFont="1" applyFill="1" applyBorder="1" applyAlignment="1">
      <alignment horizontal="center" vertical="top"/>
    </xf>
    <xf numFmtId="164" fontId="11" fillId="9" borderId="2" xfId="2" applyNumberFormat="1" applyFont="1" applyFill="1" applyBorder="1" applyAlignment="1">
      <alignment horizontal="center" vertical="top"/>
    </xf>
    <xf numFmtId="49" fontId="11" fillId="0" borderId="35" xfId="2" applyNumberFormat="1" applyFont="1" applyBorder="1" applyAlignment="1">
      <alignment horizontal="center" vertical="top"/>
    </xf>
    <xf numFmtId="49" fontId="11" fillId="0" borderId="42" xfId="2" applyNumberFormat="1" applyFont="1" applyBorder="1" applyAlignment="1">
      <alignment horizontal="center" vertical="top"/>
    </xf>
    <xf numFmtId="0" fontId="10" fillId="12" borderId="30" xfId="2" applyFont="1" applyFill="1" applyBorder="1" applyAlignment="1">
      <alignment horizontal="center" vertical="center" textRotation="90" wrapText="1"/>
    </xf>
    <xf numFmtId="0" fontId="10" fillId="12" borderId="5" xfId="2" applyFont="1" applyFill="1" applyBorder="1" applyAlignment="1">
      <alignment horizontal="center" vertical="center" textRotation="90" wrapText="1"/>
    </xf>
    <xf numFmtId="0" fontId="10" fillId="12" borderId="6" xfId="2" applyFont="1" applyFill="1" applyBorder="1" applyAlignment="1">
      <alignment horizontal="center" vertical="center" textRotation="90" wrapText="1"/>
    </xf>
    <xf numFmtId="0" fontId="16" fillId="0" borderId="35" xfId="2" applyFont="1" applyFill="1" applyBorder="1" applyAlignment="1">
      <alignment horizontal="left" vertical="top" wrapText="1"/>
    </xf>
    <xf numFmtId="0" fontId="16" fillId="0" borderId="42" xfId="2" applyFont="1" applyFill="1" applyBorder="1" applyAlignment="1">
      <alignment horizontal="left" vertical="top" wrapText="1"/>
    </xf>
    <xf numFmtId="0" fontId="7" fillId="0" borderId="67" xfId="2" applyFont="1" applyFill="1" applyBorder="1" applyAlignment="1">
      <alignment horizontal="center" vertical="center"/>
    </xf>
    <xf numFmtId="0" fontId="7" fillId="0" borderId="68" xfId="2" applyFont="1" applyFill="1" applyBorder="1" applyAlignment="1">
      <alignment horizontal="center" vertical="center"/>
    </xf>
    <xf numFmtId="0" fontId="8" fillId="0" borderId="35" xfId="2" applyFont="1" applyBorder="1" applyAlignment="1">
      <alignment horizontal="left" vertical="top" wrapText="1"/>
    </xf>
    <xf numFmtId="0" fontId="8" fillId="0" borderId="50" xfId="2" applyFont="1" applyBorder="1" applyAlignment="1">
      <alignment horizontal="left" vertical="top" wrapText="1"/>
    </xf>
    <xf numFmtId="164" fontId="8" fillId="0" borderId="29" xfId="2" applyNumberFormat="1" applyFont="1" applyFill="1" applyBorder="1" applyAlignment="1">
      <alignment horizontal="right" vertical="top"/>
    </xf>
    <xf numFmtId="164" fontId="8" fillId="0" borderId="7" xfId="2" applyNumberFormat="1" applyFont="1" applyFill="1" applyBorder="1" applyAlignment="1">
      <alignment horizontal="right" vertical="top"/>
    </xf>
    <xf numFmtId="164" fontId="8" fillId="0" borderId="35" xfId="2" applyNumberFormat="1" applyFont="1" applyFill="1" applyBorder="1" applyAlignment="1">
      <alignment horizontal="right" vertical="top"/>
    </xf>
    <xf numFmtId="164" fontId="8" fillId="0" borderId="33" xfId="2" applyNumberFormat="1" applyFont="1" applyFill="1" applyBorder="1" applyAlignment="1">
      <alignment horizontal="right" vertical="top"/>
    </xf>
    <xf numFmtId="0" fontId="8" fillId="0" borderId="52" xfId="2" applyFont="1" applyFill="1" applyBorder="1" applyAlignment="1">
      <alignment horizontal="left" vertical="top" wrapText="1"/>
    </xf>
    <xf numFmtId="0" fontId="8" fillId="0" borderId="46" xfId="2" applyFont="1" applyFill="1" applyBorder="1" applyAlignment="1">
      <alignment horizontal="left" vertical="top" wrapText="1"/>
    </xf>
    <xf numFmtId="164" fontId="11" fillId="11" borderId="6" xfId="2" applyNumberFormat="1" applyFont="1" applyFill="1" applyBorder="1" applyAlignment="1">
      <alignment horizontal="center" vertical="top"/>
    </xf>
    <xf numFmtId="164" fontId="11" fillId="11" borderId="7" xfId="2" applyNumberFormat="1" applyFont="1" applyFill="1" applyBorder="1" applyAlignment="1">
      <alignment horizontal="center" vertical="top"/>
    </xf>
    <xf numFmtId="0" fontId="8" fillId="0" borderId="36" xfId="2" applyFont="1" applyFill="1" applyBorder="1" applyAlignment="1">
      <alignment horizontal="center" vertical="center"/>
    </xf>
    <xf numFmtId="0" fontId="7" fillId="0" borderId="76" xfId="2" applyFont="1" applyFill="1" applyBorder="1" applyAlignment="1">
      <alignment horizontal="center" vertical="center"/>
    </xf>
    <xf numFmtId="0" fontId="7" fillId="0" borderId="64" xfId="2" applyFont="1" applyFill="1" applyBorder="1" applyAlignment="1">
      <alignment horizontal="center" vertical="center"/>
    </xf>
    <xf numFmtId="164" fontId="8" fillId="0" borderId="77" xfId="2" applyNumberFormat="1" applyFont="1" applyBorder="1" applyAlignment="1">
      <alignment horizontal="center" vertical="top"/>
    </xf>
    <xf numFmtId="164" fontId="8" fillId="0" borderId="62" xfId="2" applyNumberFormat="1" applyFont="1" applyBorder="1" applyAlignment="1">
      <alignment horizontal="center" vertical="top"/>
    </xf>
    <xf numFmtId="164" fontId="8" fillId="0" borderId="64" xfId="2" applyNumberFormat="1" applyFont="1" applyBorder="1" applyAlignment="1">
      <alignment horizontal="center" vertical="top"/>
    </xf>
    <xf numFmtId="0" fontId="11" fillId="11" borderId="3" xfId="2" applyFont="1" applyFill="1" applyBorder="1" applyAlignment="1">
      <alignment horizontal="left" vertical="top" wrapText="1"/>
    </xf>
    <xf numFmtId="0" fontId="11" fillId="11" borderId="2" xfId="2" applyFont="1" applyFill="1" applyBorder="1" applyAlignment="1">
      <alignment horizontal="left" vertical="top" wrapText="1"/>
    </xf>
    <xf numFmtId="0" fontId="11" fillId="11" borderId="29" xfId="2" applyFont="1" applyFill="1" applyBorder="1" applyAlignment="1">
      <alignment horizontal="left" vertical="top" wrapText="1"/>
    </xf>
    <xf numFmtId="49" fontId="8" fillId="13" borderId="35" xfId="2" applyNumberFormat="1" applyFont="1" applyFill="1" applyBorder="1" applyAlignment="1">
      <alignment horizontal="center" vertical="top"/>
    </xf>
    <xf numFmtId="49" fontId="8" fillId="13" borderId="42" xfId="2" applyNumberFormat="1" applyFont="1" applyFill="1" applyBorder="1" applyAlignment="1">
      <alignment horizontal="center" vertical="top"/>
    </xf>
    <xf numFmtId="49" fontId="11" fillId="0" borderId="33" xfId="2" applyNumberFormat="1" applyFont="1" applyBorder="1" applyAlignment="1">
      <alignment horizontal="center" vertical="center" textRotation="90"/>
    </xf>
    <xf numFmtId="164" fontId="8" fillId="0" borderId="10" xfId="2" applyNumberFormat="1" applyFont="1" applyBorder="1" applyAlignment="1">
      <alignment horizontal="center" vertical="top"/>
    </xf>
    <xf numFmtId="164" fontId="8" fillId="0" borderId="25" xfId="2" applyNumberFormat="1" applyFont="1" applyBorder="1" applyAlignment="1">
      <alignment horizontal="center" vertical="top"/>
    </xf>
    <xf numFmtId="164" fontId="7" fillId="0" borderId="34" xfId="2" applyNumberFormat="1" applyFont="1" applyFill="1" applyBorder="1" applyAlignment="1">
      <alignment horizontal="center" vertical="center"/>
    </xf>
    <xf numFmtId="164" fontId="7" fillId="0" borderId="36" xfId="2" applyNumberFormat="1" applyFont="1" applyFill="1" applyBorder="1" applyAlignment="1">
      <alignment horizontal="center" vertical="center"/>
    </xf>
    <xf numFmtId="49" fontId="11" fillId="12" borderId="35" xfId="2" applyNumberFormat="1" applyFont="1" applyFill="1" applyBorder="1" applyAlignment="1">
      <alignment horizontal="center" vertical="center" textRotation="90"/>
    </xf>
    <xf numFmtId="49" fontId="11" fillId="12" borderId="42" xfId="2" applyNumberFormat="1" applyFont="1" applyFill="1" applyBorder="1" applyAlignment="1">
      <alignment horizontal="center" vertical="center" textRotation="90"/>
    </xf>
    <xf numFmtId="49" fontId="11" fillId="12" borderId="33" xfId="2" applyNumberFormat="1" applyFont="1" applyFill="1" applyBorder="1" applyAlignment="1">
      <alignment horizontal="center" vertical="center" textRotation="90"/>
    </xf>
    <xf numFmtId="0" fontId="7" fillId="0" borderId="30" xfId="2" applyFont="1" applyFill="1" applyBorder="1" applyAlignment="1">
      <alignment horizontal="left" vertical="top" wrapText="1"/>
    </xf>
    <xf numFmtId="0" fontId="7" fillId="0" borderId="22" xfId="2" applyFont="1" applyFill="1" applyBorder="1" applyAlignment="1">
      <alignment horizontal="left" vertical="top" wrapText="1"/>
    </xf>
    <xf numFmtId="164" fontId="8" fillId="0" borderId="34" xfId="2" applyNumberFormat="1" applyFont="1" applyBorder="1" applyAlignment="1">
      <alignment horizontal="center" vertical="top"/>
    </xf>
    <xf numFmtId="0" fontId="7" fillId="0" borderId="35" xfId="2" applyFont="1" applyBorder="1" applyAlignment="1">
      <alignment horizontal="left" vertical="top" wrapText="1"/>
    </xf>
    <xf numFmtId="0" fontId="7" fillId="0" borderId="50" xfId="2" applyFont="1" applyBorder="1" applyAlignment="1">
      <alignment horizontal="left" vertical="top" wrapText="1"/>
    </xf>
    <xf numFmtId="0" fontId="10" fillId="12" borderId="35" xfId="2" applyFont="1" applyFill="1" applyBorder="1" applyAlignment="1">
      <alignment horizontal="center" textRotation="90" wrapText="1"/>
    </xf>
    <xf numFmtId="0" fontId="10" fillId="12" borderId="42" xfId="2" applyFont="1" applyFill="1" applyBorder="1" applyAlignment="1">
      <alignment horizontal="center" textRotation="90" wrapText="1"/>
    </xf>
    <xf numFmtId="49" fontId="8" fillId="0" borderId="35" xfId="2" applyNumberFormat="1" applyFont="1" applyBorder="1" applyAlignment="1">
      <alignment horizontal="center" vertical="center" textRotation="90"/>
    </xf>
    <xf numFmtId="49" fontId="8" fillId="0" borderId="42" xfId="2" applyNumberFormat="1" applyFont="1" applyBorder="1" applyAlignment="1">
      <alignment horizontal="center" vertical="center" textRotation="90"/>
    </xf>
    <xf numFmtId="49" fontId="8" fillId="0" borderId="33" xfId="2" applyNumberFormat="1" applyFont="1" applyBorder="1" applyAlignment="1">
      <alignment horizontal="center" vertical="center" textRotation="90"/>
    </xf>
    <xf numFmtId="0" fontId="8" fillId="0" borderId="48" xfId="2" applyFont="1" applyFill="1" applyBorder="1" applyAlignment="1">
      <alignment horizontal="center" vertical="center"/>
    </xf>
    <xf numFmtId="0" fontId="8" fillId="0" borderId="23" xfId="2" applyFont="1" applyFill="1" applyBorder="1" applyAlignment="1">
      <alignment horizontal="center" vertical="center"/>
    </xf>
    <xf numFmtId="0" fontId="10" fillId="12" borderId="28" xfId="2" applyFont="1" applyFill="1" applyBorder="1" applyAlignment="1">
      <alignment horizontal="center" vertical="center" textRotation="90" wrapText="1"/>
    </xf>
    <xf numFmtId="0" fontId="10" fillId="12" borderId="4" xfId="2" applyFont="1" applyFill="1" applyBorder="1" applyAlignment="1">
      <alignment horizontal="center" vertical="center" textRotation="90" wrapText="1"/>
    </xf>
    <xf numFmtId="0" fontId="8" fillId="0" borderId="34" xfId="2" applyFont="1" applyFill="1" applyBorder="1" applyAlignment="1">
      <alignment horizontal="center" vertical="center"/>
    </xf>
    <xf numFmtId="0" fontId="22" fillId="0" borderId="35" xfId="2" applyFont="1" applyFill="1" applyBorder="1" applyAlignment="1">
      <alignment horizontal="left" vertical="top" wrapText="1"/>
    </xf>
    <xf numFmtId="0" fontId="22" fillId="0" borderId="42" xfId="2" applyFont="1" applyFill="1" applyBorder="1" applyAlignment="1">
      <alignment horizontal="left" vertical="top" wrapText="1"/>
    </xf>
    <xf numFmtId="0" fontId="22" fillId="0" borderId="0" xfId="2" applyFont="1" applyFill="1" applyBorder="1" applyAlignment="1">
      <alignment horizontal="left" vertical="top" wrapText="1"/>
    </xf>
    <xf numFmtId="0" fontId="22" fillId="0" borderId="33" xfId="2" applyFont="1" applyFill="1" applyBorder="1" applyAlignment="1">
      <alignment horizontal="left" vertical="top" wrapText="1"/>
    </xf>
    <xf numFmtId="0" fontId="22" fillId="0" borderId="30" xfId="2" applyFont="1" applyFill="1" applyBorder="1" applyAlignment="1">
      <alignment horizontal="left" vertical="top" wrapText="1"/>
    </xf>
    <xf numFmtId="0" fontId="22" fillId="0" borderId="5" xfId="2" applyFont="1" applyFill="1" applyBorder="1" applyAlignment="1">
      <alignment horizontal="left" vertical="top" wrapText="1"/>
    </xf>
    <xf numFmtId="0" fontId="22" fillId="0" borderId="22" xfId="2" applyFont="1" applyFill="1" applyBorder="1" applyAlignment="1">
      <alignment horizontal="left" vertical="top" wrapText="1"/>
    </xf>
    <xf numFmtId="49" fontId="8" fillId="0" borderId="42" xfId="2" applyNumberFormat="1" applyFont="1" applyBorder="1" applyAlignment="1">
      <alignment horizontal="center" vertical="top"/>
    </xf>
    <xf numFmtId="49" fontId="8" fillId="0" borderId="33" xfId="2" applyNumberFormat="1" applyFont="1" applyBorder="1" applyAlignment="1">
      <alignment horizontal="center" vertical="top"/>
    </xf>
    <xf numFmtId="49" fontId="8" fillId="0" borderId="42" xfId="2" applyNumberFormat="1" applyFont="1" applyFill="1" applyBorder="1" applyAlignment="1">
      <alignment horizontal="center" vertical="top"/>
    </xf>
    <xf numFmtId="49" fontId="8" fillId="0" borderId="33" xfId="2" applyNumberFormat="1" applyFont="1" applyFill="1" applyBorder="1" applyAlignment="1">
      <alignment horizontal="center" vertical="top"/>
    </xf>
    <xf numFmtId="164" fontId="11" fillId="11" borderId="3" xfId="2" applyNumberFormat="1" applyFont="1" applyFill="1" applyBorder="1" applyAlignment="1">
      <alignment horizontal="center" vertical="top"/>
    </xf>
    <xf numFmtId="164" fontId="11" fillId="11" borderId="2" xfId="2" applyNumberFormat="1" applyFont="1" applyFill="1" applyBorder="1" applyAlignment="1">
      <alignment horizontal="center" vertical="top"/>
    </xf>
    <xf numFmtId="49" fontId="8" fillId="0" borderId="35" xfId="2" applyNumberFormat="1" applyFont="1" applyFill="1" applyBorder="1" applyAlignment="1">
      <alignment horizontal="center" vertical="top"/>
    </xf>
    <xf numFmtId="0" fontId="7" fillId="0" borderId="33" xfId="2" applyFont="1" applyFill="1" applyBorder="1" applyAlignment="1">
      <alignment horizontal="left" vertical="top" wrapText="1"/>
    </xf>
    <xf numFmtId="49" fontId="11" fillId="12" borderId="0" xfId="2" applyNumberFormat="1" applyFont="1" applyFill="1" applyBorder="1" applyAlignment="1">
      <alignment horizontal="center" vertical="top"/>
    </xf>
    <xf numFmtId="0" fontId="11" fillId="12" borderId="0" xfId="2" applyFont="1" applyFill="1" applyBorder="1" applyAlignment="1">
      <alignment horizontal="left" vertical="top" wrapText="1"/>
    </xf>
    <xf numFmtId="0" fontId="8" fillId="0" borderId="77" xfId="2" applyFont="1" applyFill="1" applyBorder="1" applyAlignment="1">
      <alignment horizontal="center" vertical="center"/>
    </xf>
    <xf numFmtId="0" fontId="8" fillId="0" borderId="64" xfId="2" applyFont="1" applyFill="1" applyBorder="1" applyAlignment="1">
      <alignment horizontal="center" vertical="center"/>
    </xf>
    <xf numFmtId="0" fontId="8" fillId="0" borderId="56" xfId="2" applyFont="1" applyFill="1" applyBorder="1" applyAlignment="1">
      <alignment horizontal="center" vertical="center"/>
    </xf>
    <xf numFmtId="49" fontId="8" fillId="13" borderId="33" xfId="2" applyNumberFormat="1" applyFont="1" applyFill="1" applyBorder="1" applyAlignment="1">
      <alignment horizontal="center" vertical="top"/>
    </xf>
    <xf numFmtId="0" fontId="25" fillId="0" borderId="0" xfId="2" applyFont="1" applyAlignment="1">
      <alignment horizontal="left" vertical="top" wrapText="1"/>
    </xf>
    <xf numFmtId="0" fontId="10" fillId="12" borderId="61" xfId="2" applyFont="1" applyFill="1" applyBorder="1" applyAlignment="1">
      <alignment horizontal="center" vertical="center" textRotation="90" wrapText="1"/>
    </xf>
    <xf numFmtId="0" fontId="8" fillId="0" borderId="38" xfId="2" applyFont="1" applyFill="1" applyBorder="1" applyAlignment="1">
      <alignment horizontal="left" vertical="top" wrapText="1"/>
    </xf>
    <xf numFmtId="0" fontId="8" fillId="0" borderId="33" xfId="2" applyFont="1" applyFill="1" applyBorder="1" applyAlignment="1">
      <alignment horizontal="left" vertical="top" wrapText="1"/>
    </xf>
    <xf numFmtId="0" fontId="16" fillId="0" borderId="35" xfId="2" applyFont="1" applyFill="1" applyBorder="1" applyAlignment="1">
      <alignment horizontal="center" vertical="top" wrapText="1"/>
    </xf>
    <xf numFmtId="0" fontId="16" fillId="0" borderId="42" xfId="2" applyFont="1" applyFill="1" applyBorder="1" applyAlignment="1">
      <alignment horizontal="center" vertical="top" wrapText="1"/>
    </xf>
    <xf numFmtId="49" fontId="11" fillId="0" borderId="29" xfId="2" applyNumberFormat="1" applyFont="1" applyBorder="1" applyAlignment="1">
      <alignment horizontal="left" vertical="center" textRotation="90"/>
    </xf>
    <xf numFmtId="49" fontId="11" fillId="0" borderId="0" xfId="2" applyNumberFormat="1" applyFont="1" applyBorder="1" applyAlignment="1">
      <alignment horizontal="left" vertical="center" textRotation="90"/>
    </xf>
    <xf numFmtId="49" fontId="11" fillId="0" borderId="7" xfId="2" applyNumberFormat="1" applyFont="1" applyBorder="1" applyAlignment="1">
      <alignment horizontal="left" vertical="center" textRotation="90"/>
    </xf>
    <xf numFmtId="49" fontId="11" fillId="14" borderId="3" xfId="2" applyNumberFormat="1" applyFont="1" applyFill="1" applyBorder="1" applyAlignment="1">
      <alignment horizontal="left" vertical="top" wrapText="1"/>
    </xf>
    <xf numFmtId="49" fontId="11" fillId="14" borderId="2" xfId="2" applyNumberFormat="1" applyFont="1" applyFill="1" applyBorder="1" applyAlignment="1">
      <alignment horizontal="left" vertical="top" wrapText="1"/>
    </xf>
    <xf numFmtId="49" fontId="11" fillId="14" borderId="1" xfId="2" applyNumberFormat="1" applyFont="1" applyFill="1" applyBorder="1" applyAlignment="1">
      <alignment horizontal="left" vertical="top" wrapText="1"/>
    </xf>
    <xf numFmtId="0" fontId="11" fillId="2" borderId="3" xfId="2" applyFont="1" applyFill="1" applyBorder="1" applyAlignment="1">
      <alignment horizontal="left" vertical="top" wrapText="1"/>
    </xf>
    <xf numFmtId="0" fontId="11" fillId="2" borderId="2" xfId="2" applyFont="1" applyFill="1" applyBorder="1" applyAlignment="1">
      <alignment horizontal="left" vertical="top" wrapText="1"/>
    </xf>
    <xf numFmtId="0" fontId="11" fillId="2" borderId="1" xfId="2" applyFont="1" applyFill="1" applyBorder="1" applyAlignment="1">
      <alignment horizontal="left" vertical="top" wrapText="1"/>
    </xf>
    <xf numFmtId="0" fontId="8" fillId="0" borderId="35" xfId="2" applyFont="1" applyBorder="1" applyAlignment="1">
      <alignment horizontal="center" vertical="center" textRotation="90" wrapText="1"/>
    </xf>
    <xf numFmtId="0" fontId="8" fillId="0" borderId="33" xfId="2" applyFont="1" applyBorder="1" applyAlignment="1">
      <alignment horizontal="center" vertical="center" textRotation="90" wrapText="1"/>
    </xf>
    <xf numFmtId="0" fontId="7" fillId="0" borderId="35" xfId="2" applyFont="1" applyFill="1" applyBorder="1" applyAlignment="1">
      <alignment horizontal="center" vertical="center" textRotation="90" wrapText="1"/>
    </xf>
    <xf numFmtId="0" fontId="7" fillId="0" borderId="33" xfId="2" applyFont="1" applyFill="1" applyBorder="1" applyAlignment="1">
      <alignment horizontal="center" vertical="center" textRotation="90" wrapText="1"/>
    </xf>
    <xf numFmtId="0" fontId="11" fillId="0" borderId="0" xfId="2" applyFont="1" applyFill="1" applyAlignment="1">
      <alignment horizontal="center" vertical="center" wrapText="1"/>
    </xf>
    <xf numFmtId="0" fontId="11" fillId="0" borderId="7" xfId="2" applyFont="1" applyFill="1" applyBorder="1" applyAlignment="1">
      <alignment horizontal="center" vertical="center" wrapText="1"/>
    </xf>
    <xf numFmtId="0" fontId="7" fillId="0" borderId="14" xfId="2" applyFont="1" applyFill="1" applyBorder="1" applyAlignment="1">
      <alignment horizontal="left" vertical="top" wrapText="1"/>
    </xf>
    <xf numFmtId="0" fontId="7" fillId="0" borderId="27" xfId="2" applyFont="1" applyFill="1" applyBorder="1" applyAlignment="1">
      <alignment horizontal="left" vertical="top" wrapText="1"/>
    </xf>
    <xf numFmtId="49" fontId="8" fillId="0" borderId="42" xfId="2" applyNumberFormat="1" applyFont="1" applyFill="1" applyBorder="1" applyAlignment="1">
      <alignment horizontal="center" vertical="center" textRotation="90"/>
    </xf>
    <xf numFmtId="49" fontId="8" fillId="0" borderId="33" xfId="2" applyNumberFormat="1" applyFont="1" applyFill="1" applyBorder="1" applyAlignment="1">
      <alignment horizontal="center" vertical="center" textRotation="90"/>
    </xf>
    <xf numFmtId="164" fontId="7" fillId="0" borderId="10" xfId="2" applyNumberFormat="1" applyFont="1" applyFill="1" applyBorder="1" applyAlignment="1">
      <alignment horizontal="center" vertical="center"/>
    </xf>
    <xf numFmtId="164" fontId="7" fillId="0" borderId="25" xfId="2" applyNumberFormat="1" applyFont="1" applyFill="1" applyBorder="1" applyAlignment="1">
      <alignment horizontal="center" vertical="center"/>
    </xf>
    <xf numFmtId="49" fontId="11" fillId="10" borderId="35" xfId="2" applyNumberFormat="1" applyFont="1" applyFill="1" applyBorder="1" applyAlignment="1">
      <alignment horizontal="center" vertical="top"/>
    </xf>
    <xf numFmtId="49" fontId="11" fillId="10" borderId="42" xfId="2" applyNumberFormat="1" applyFont="1" applyFill="1" applyBorder="1" applyAlignment="1">
      <alignment horizontal="center" vertical="top"/>
    </xf>
    <xf numFmtId="49" fontId="11" fillId="12" borderId="29" xfId="2" applyNumberFormat="1" applyFont="1" applyFill="1" applyBorder="1" applyAlignment="1">
      <alignment horizontal="center" vertical="top"/>
    </xf>
    <xf numFmtId="0" fontId="8" fillId="0" borderId="20" xfId="2" applyFont="1" applyBorder="1" applyAlignment="1">
      <alignment horizontal="left" vertical="top" wrapText="1"/>
    </xf>
    <xf numFmtId="0" fontId="8" fillId="0" borderId="19" xfId="2" applyFont="1" applyBorder="1" applyAlignment="1">
      <alignment horizontal="left" vertical="top" wrapText="1"/>
    </xf>
    <xf numFmtId="164" fontId="8" fillId="0" borderId="20" xfId="2" applyNumberFormat="1" applyFont="1" applyBorder="1" applyAlignment="1">
      <alignment horizontal="center" vertical="top" wrapText="1"/>
    </xf>
    <xf numFmtId="49" fontId="11" fillId="0" borderId="0" xfId="2" applyNumberFormat="1" applyFont="1" applyFill="1" applyBorder="1" applyAlignment="1">
      <alignment horizontal="center" vertical="top" wrapText="1"/>
    </xf>
    <xf numFmtId="165" fontId="11" fillId="0" borderId="30" xfId="2" applyNumberFormat="1" applyFont="1" applyFill="1" applyBorder="1" applyAlignment="1">
      <alignment horizontal="center" vertical="center" wrapText="1"/>
    </xf>
    <xf numFmtId="165" fontId="11" fillId="0" borderId="29" xfId="2" applyNumberFormat="1" applyFont="1" applyFill="1" applyBorder="1" applyAlignment="1">
      <alignment horizontal="center" vertical="center" wrapText="1"/>
    </xf>
    <xf numFmtId="165" fontId="11" fillId="0" borderId="28" xfId="2" applyNumberFormat="1" applyFont="1" applyFill="1" applyBorder="1" applyAlignment="1">
      <alignment horizontal="center" vertical="center" wrapText="1"/>
    </xf>
    <xf numFmtId="4" fontId="10" fillId="3" borderId="3" xfId="2" applyNumberFormat="1" applyFont="1" applyFill="1" applyBorder="1" applyAlignment="1">
      <alignment horizontal="center" vertical="top" wrapText="1"/>
    </xf>
    <xf numFmtId="4" fontId="10" fillId="3" borderId="2" xfId="2" applyNumberFormat="1" applyFont="1" applyFill="1" applyBorder="1" applyAlignment="1">
      <alignment horizontal="center" vertical="top" wrapText="1"/>
    </xf>
    <xf numFmtId="4" fontId="10" fillId="3" borderId="1" xfId="2" applyNumberFormat="1" applyFont="1" applyFill="1" applyBorder="1" applyAlignment="1">
      <alignment horizontal="center" vertical="top" wrapText="1"/>
    </xf>
    <xf numFmtId="4" fontId="10" fillId="5" borderId="3" xfId="2" applyNumberFormat="1" applyFont="1" applyFill="1" applyBorder="1" applyAlignment="1">
      <alignment horizontal="center" vertical="top" wrapText="1"/>
    </xf>
    <xf numFmtId="4" fontId="10" fillId="5" borderId="2" xfId="2" applyNumberFormat="1" applyFont="1" applyFill="1" applyBorder="1" applyAlignment="1">
      <alignment horizontal="center" vertical="top" wrapText="1"/>
    </xf>
    <xf numFmtId="4" fontId="10" fillId="5" borderId="1" xfId="2" applyNumberFormat="1" applyFont="1" applyFill="1" applyBorder="1" applyAlignment="1">
      <alignment horizontal="center" vertical="top" wrapText="1"/>
    </xf>
    <xf numFmtId="49" fontId="11" fillId="12" borderId="35" xfId="2" applyNumberFormat="1" applyFont="1" applyFill="1" applyBorder="1" applyAlignment="1">
      <alignment horizontal="center" vertical="top"/>
    </xf>
    <xf numFmtId="49" fontId="11" fillId="12" borderId="42" xfId="2" applyNumberFormat="1" applyFont="1" applyFill="1" applyBorder="1" applyAlignment="1">
      <alignment horizontal="center" vertical="top"/>
    </xf>
    <xf numFmtId="49" fontId="11" fillId="12" borderId="33" xfId="2" applyNumberFormat="1" applyFont="1" applyFill="1" applyBorder="1" applyAlignment="1">
      <alignment horizontal="center" vertical="top"/>
    </xf>
    <xf numFmtId="49" fontId="8" fillId="12" borderId="0" xfId="2" applyNumberFormat="1" applyFont="1" applyFill="1" applyBorder="1" applyAlignment="1">
      <alignment horizontal="center" vertical="top"/>
    </xf>
    <xf numFmtId="49" fontId="11" fillId="13" borderId="35" xfId="2" applyNumberFormat="1" applyFont="1" applyFill="1" applyBorder="1" applyAlignment="1">
      <alignment horizontal="center" vertical="top"/>
    </xf>
    <xf numFmtId="49" fontId="11" fillId="13" borderId="33" xfId="2" applyNumberFormat="1" applyFont="1" applyFill="1" applyBorder="1" applyAlignment="1">
      <alignment horizontal="center" vertical="top"/>
    </xf>
    <xf numFmtId="0" fontId="10" fillId="12" borderId="40" xfId="2" applyFont="1" applyFill="1" applyBorder="1" applyAlignment="1">
      <alignment horizontal="center" vertical="center" textRotation="90" wrapText="1"/>
    </xf>
    <xf numFmtId="0" fontId="11" fillId="12" borderId="29" xfId="2" applyFont="1" applyFill="1" applyBorder="1" applyAlignment="1">
      <alignment horizontal="left" vertical="top" wrapText="1"/>
    </xf>
    <xf numFmtId="164" fontId="8" fillId="0" borderId="7" xfId="2" applyNumberFormat="1" applyFont="1" applyFill="1" applyBorder="1" applyAlignment="1">
      <alignment horizontal="right" vertical="top" wrapText="1"/>
    </xf>
    <xf numFmtId="0" fontId="8" fillId="0" borderId="7" xfId="2" applyFont="1" applyBorder="1" applyAlignment="1">
      <alignment horizontal="right" vertical="top"/>
    </xf>
    <xf numFmtId="0" fontId="11" fillId="0" borderId="2" xfId="2" applyFont="1" applyBorder="1" applyAlignment="1">
      <alignment horizontal="center" vertical="center" wrapText="1"/>
    </xf>
    <xf numFmtId="0" fontId="11" fillId="0" borderId="1" xfId="2" applyFont="1" applyBorder="1" applyAlignment="1">
      <alignment horizontal="center" vertical="center" wrapText="1"/>
    </xf>
    <xf numFmtId="0" fontId="11" fillId="0" borderId="3" xfId="2" applyFont="1" applyBorder="1" applyAlignment="1">
      <alignment horizontal="center" vertical="center" wrapText="1"/>
    </xf>
    <xf numFmtId="49" fontId="8" fillId="0" borderId="0" xfId="2" applyNumberFormat="1" applyFont="1" applyBorder="1" applyAlignment="1">
      <alignment horizontal="center" vertical="center" textRotation="90"/>
    </xf>
    <xf numFmtId="0" fontId="10" fillId="0" borderId="35" xfId="2" applyFont="1" applyFill="1" applyBorder="1" applyAlignment="1">
      <alignment horizontal="center" vertical="center" textRotation="90" wrapText="1"/>
    </xf>
    <xf numFmtId="0" fontId="10" fillId="0" borderId="42" xfId="2" applyFont="1" applyFill="1" applyBorder="1" applyAlignment="1">
      <alignment horizontal="center" vertical="center" textRotation="90" wrapText="1"/>
    </xf>
    <xf numFmtId="2" fontId="11" fillId="0" borderId="11" xfId="2" applyNumberFormat="1" applyFont="1" applyBorder="1" applyAlignment="1">
      <alignment horizontal="center" vertical="top" wrapText="1"/>
    </xf>
    <xf numFmtId="2" fontId="11" fillId="0" borderId="20" xfId="2" applyNumberFormat="1" applyFont="1" applyBorder="1" applyAlignment="1">
      <alignment horizontal="center" vertical="top" wrapText="1"/>
    </xf>
    <xf numFmtId="49" fontId="8" fillId="0" borderId="5" xfId="2" applyNumberFormat="1" applyFont="1" applyFill="1" applyBorder="1" applyAlignment="1">
      <alignment horizontal="center" vertical="top"/>
    </xf>
    <xf numFmtId="49" fontId="7" fillId="0" borderId="35" xfId="2" applyNumberFormat="1" applyFont="1" applyFill="1" applyBorder="1" applyAlignment="1">
      <alignment horizontal="center" vertical="top" wrapText="1"/>
    </xf>
    <xf numFmtId="49" fontId="7" fillId="0" borderId="42" xfId="2" applyNumberFormat="1" applyFont="1" applyFill="1" applyBorder="1" applyAlignment="1">
      <alignment horizontal="center" vertical="top" wrapText="1"/>
    </xf>
    <xf numFmtId="49" fontId="7" fillId="0" borderId="33" xfId="2" applyNumberFormat="1" applyFont="1" applyFill="1" applyBorder="1" applyAlignment="1">
      <alignment horizontal="center" vertical="top" wrapText="1"/>
    </xf>
    <xf numFmtId="0" fontId="22" fillId="0" borderId="24" xfId="2" applyFont="1" applyFill="1" applyBorder="1" applyAlignment="1">
      <alignment horizontal="left" vertical="top" wrapText="1"/>
    </xf>
    <xf numFmtId="0" fontId="22" fillId="0" borderId="12" xfId="2" applyFont="1" applyFill="1" applyBorder="1" applyAlignment="1">
      <alignment horizontal="left" vertical="top" wrapText="1"/>
    </xf>
    <xf numFmtId="0" fontId="16" fillId="0" borderId="33" xfId="2" applyFont="1" applyFill="1" applyBorder="1" applyAlignment="1">
      <alignment horizontal="left" vertical="top" wrapText="1"/>
    </xf>
    <xf numFmtId="0" fontId="7" fillId="0" borderId="49" xfId="2" applyFont="1" applyFill="1" applyBorder="1" applyAlignment="1">
      <alignment horizontal="center" vertical="center"/>
    </xf>
    <xf numFmtId="0" fontId="7" fillId="0" borderId="62" xfId="2" applyFont="1" applyFill="1" applyBorder="1" applyAlignment="1">
      <alignment horizontal="center" vertical="center"/>
    </xf>
    <xf numFmtId="0" fontId="7" fillId="0" borderId="63" xfId="2" applyFont="1" applyFill="1" applyBorder="1" applyAlignment="1">
      <alignment horizontal="center" vertical="center"/>
    </xf>
    <xf numFmtId="0" fontId="8" fillId="0" borderId="63" xfId="2" applyFont="1" applyFill="1" applyBorder="1" applyAlignment="1">
      <alignment horizontal="center" vertical="center"/>
    </xf>
    <xf numFmtId="0" fontId="7" fillId="0" borderId="13" xfId="2" applyFont="1" applyFill="1" applyBorder="1" applyAlignment="1">
      <alignment horizontal="center" vertical="center"/>
    </xf>
    <xf numFmtId="0" fontId="16" fillId="0" borderId="61" xfId="2" applyNumberFormat="1" applyFont="1" applyFill="1" applyBorder="1" applyAlignment="1">
      <alignment horizontal="center" vertical="center"/>
    </xf>
    <xf numFmtId="0" fontId="16" fillId="0" borderId="24" xfId="2" applyNumberFormat="1" applyFont="1" applyFill="1" applyBorder="1" applyAlignment="1">
      <alignment horizontal="center" vertical="center"/>
    </xf>
    <xf numFmtId="0" fontId="11" fillId="2" borderId="2" xfId="2" applyFont="1" applyFill="1" applyBorder="1" applyAlignment="1">
      <alignment horizontal="right" vertical="top" wrapText="1"/>
    </xf>
    <xf numFmtId="0" fontId="11" fillId="2" borderId="1" xfId="2" applyFont="1" applyFill="1" applyBorder="1" applyAlignment="1">
      <alignment horizontal="right" vertical="top" wrapText="1"/>
    </xf>
    <xf numFmtId="2" fontId="11" fillId="2" borderId="3" xfId="2" applyNumberFormat="1" applyFont="1" applyFill="1" applyBorder="1" applyAlignment="1">
      <alignment horizontal="center" vertical="top" wrapText="1"/>
    </xf>
    <xf numFmtId="2" fontId="11" fillId="2" borderId="2" xfId="2" applyNumberFormat="1" applyFont="1" applyFill="1" applyBorder="1" applyAlignment="1">
      <alignment horizontal="center" vertical="top" wrapText="1"/>
    </xf>
    <xf numFmtId="164" fontId="11" fillId="0" borderId="15" xfId="2" applyNumberFormat="1" applyFont="1" applyFill="1" applyBorder="1" applyAlignment="1">
      <alignment horizontal="center" vertical="top" wrapText="1"/>
    </xf>
    <xf numFmtId="164" fontId="11" fillId="0" borderId="13" xfId="2" applyNumberFormat="1" applyFont="1" applyFill="1" applyBorder="1" applyAlignment="1">
      <alignment horizontal="center" vertical="top" wrapText="1"/>
    </xf>
    <xf numFmtId="164" fontId="11" fillId="0" borderId="12" xfId="2" applyNumberFormat="1" applyFont="1" applyFill="1" applyBorder="1" applyAlignment="1">
      <alignment horizontal="center" vertical="top" wrapText="1"/>
    </xf>
    <xf numFmtId="164" fontId="11" fillId="0" borderId="49" xfId="2" applyNumberFormat="1" applyFont="1" applyFill="1" applyBorder="1" applyAlignment="1">
      <alignment horizontal="center" vertical="top" wrapText="1"/>
    </xf>
    <xf numFmtId="0" fontId="11" fillId="3" borderId="2" xfId="2" applyFont="1" applyFill="1" applyBorder="1" applyAlignment="1">
      <alignment horizontal="right" vertical="top" wrapText="1"/>
    </xf>
    <xf numFmtId="0" fontId="11" fillId="3" borderId="1" xfId="2" applyFont="1" applyFill="1" applyBorder="1" applyAlignment="1">
      <alignment horizontal="right" vertical="top" wrapText="1"/>
    </xf>
    <xf numFmtId="164" fontId="11" fillId="3" borderId="3" xfId="2" applyNumberFormat="1" applyFont="1" applyFill="1" applyBorder="1" applyAlignment="1">
      <alignment horizontal="center" vertical="top" wrapText="1"/>
    </xf>
    <xf numFmtId="164" fontId="11" fillId="3" borderId="2" xfId="2" applyNumberFormat="1" applyFont="1" applyFill="1" applyBorder="1" applyAlignment="1">
      <alignment horizontal="center" vertical="top" wrapText="1"/>
    </xf>
    <xf numFmtId="0" fontId="8" fillId="0" borderId="15" xfId="2" applyFont="1" applyBorder="1" applyAlignment="1">
      <alignment horizontal="left" vertical="top" wrapText="1"/>
    </xf>
    <xf numFmtId="0" fontId="8" fillId="0" borderId="14" xfId="2" applyFont="1" applyBorder="1" applyAlignment="1">
      <alignment horizontal="left" vertical="top" wrapText="1"/>
    </xf>
    <xf numFmtId="0" fontId="11" fillId="0" borderId="20" xfId="2" applyFont="1" applyFill="1" applyBorder="1" applyAlignment="1">
      <alignment horizontal="left" vertical="top" wrapText="1"/>
    </xf>
    <xf numFmtId="0" fontId="11" fillId="0" borderId="19" xfId="2" applyFont="1" applyFill="1" applyBorder="1" applyAlignment="1">
      <alignment horizontal="left" vertical="top" wrapText="1"/>
    </xf>
    <xf numFmtId="0" fontId="8" fillId="0" borderId="7" xfId="2" applyFont="1" applyBorder="1" applyAlignment="1">
      <alignment horizontal="left" vertical="top" wrapText="1"/>
    </xf>
    <xf numFmtId="164" fontId="8" fillId="0" borderId="30" xfId="2" applyNumberFormat="1" applyFont="1" applyFill="1" applyBorder="1" applyAlignment="1">
      <alignment horizontal="right"/>
    </xf>
    <xf numFmtId="164" fontId="8" fillId="0" borderId="22" xfId="2" applyNumberFormat="1" applyFont="1" applyFill="1" applyBorder="1" applyAlignment="1">
      <alignment horizontal="right"/>
    </xf>
    <xf numFmtId="164" fontId="8" fillId="0" borderId="35" xfId="2" applyNumberFormat="1" applyFont="1" applyFill="1" applyBorder="1" applyAlignment="1">
      <alignment horizontal="right"/>
    </xf>
    <xf numFmtId="164" fontId="8" fillId="0" borderId="50" xfId="2" applyNumberFormat="1" applyFont="1" applyFill="1" applyBorder="1" applyAlignment="1">
      <alignment horizontal="right"/>
    </xf>
    <xf numFmtId="0" fontId="8" fillId="0" borderId="35" xfId="2" applyFont="1" applyFill="1" applyBorder="1" applyAlignment="1">
      <alignment horizontal="center" vertical="center"/>
    </xf>
    <xf numFmtId="0" fontId="8" fillId="0" borderId="50" xfId="2" applyFont="1" applyFill="1" applyBorder="1" applyAlignment="1">
      <alignment horizontal="center" vertical="center"/>
    </xf>
    <xf numFmtId="164" fontId="8" fillId="0" borderId="6" xfId="2" applyNumberFormat="1" applyFont="1" applyBorder="1" applyAlignment="1">
      <alignment horizontal="center" vertical="top" wrapText="1"/>
    </xf>
    <xf numFmtId="164" fontId="8" fillId="0" borderId="7" xfId="2" applyNumberFormat="1" applyFont="1" applyBorder="1" applyAlignment="1">
      <alignment horizontal="center" vertical="top" wrapText="1"/>
    </xf>
    <xf numFmtId="2" fontId="11" fillId="0" borderId="37" xfId="2" applyNumberFormat="1" applyFont="1" applyFill="1" applyBorder="1" applyAlignment="1">
      <alignment horizontal="center" vertical="top" wrapText="1"/>
    </xf>
    <xf numFmtId="2" fontId="11" fillId="0" borderId="39" xfId="2" applyNumberFormat="1" applyFont="1" applyFill="1" applyBorder="1" applyAlignment="1">
      <alignment horizontal="center" vertical="top" wrapText="1"/>
    </xf>
    <xf numFmtId="2" fontId="11" fillId="0" borderId="58" xfId="2" applyNumberFormat="1" applyFont="1" applyFill="1" applyBorder="1" applyAlignment="1">
      <alignment horizontal="center" vertical="top" wrapText="1"/>
    </xf>
    <xf numFmtId="49" fontId="15" fillId="15" borderId="3" xfId="2" applyNumberFormat="1" applyFont="1" applyFill="1" applyBorder="1" applyAlignment="1">
      <alignment horizontal="right" vertical="top"/>
    </xf>
    <xf numFmtId="49" fontId="15" fillId="15" borderId="2" xfId="2" applyNumberFormat="1" applyFont="1" applyFill="1" applyBorder="1" applyAlignment="1">
      <alignment horizontal="right" vertical="top"/>
    </xf>
    <xf numFmtId="49" fontId="15" fillId="15" borderId="1" xfId="2" applyNumberFormat="1" applyFont="1" applyFill="1" applyBorder="1" applyAlignment="1">
      <alignment horizontal="right" vertical="top"/>
    </xf>
    <xf numFmtId="0" fontId="11" fillId="3" borderId="65" xfId="2" applyFont="1" applyFill="1" applyBorder="1" applyAlignment="1">
      <alignment vertical="top" wrapText="1"/>
    </xf>
    <xf numFmtId="0" fontId="11" fillId="3" borderId="63" xfId="2" applyFont="1" applyFill="1" applyBorder="1" applyAlignment="1">
      <alignment vertical="top" wrapText="1"/>
    </xf>
    <xf numFmtId="0" fontId="8" fillId="0" borderId="20" xfId="2" applyFont="1" applyBorder="1" applyAlignment="1">
      <alignment vertical="top" wrapText="1"/>
    </xf>
    <xf numFmtId="0" fontId="8" fillId="0" borderId="19" xfId="2" applyFont="1" applyBorder="1" applyAlignment="1">
      <alignment vertical="top" wrapText="1"/>
    </xf>
    <xf numFmtId="164" fontId="11" fillId="0" borderId="20" xfId="2" applyNumberFormat="1" applyFont="1" applyBorder="1" applyAlignment="1">
      <alignment horizontal="center" vertical="top" wrapText="1"/>
    </xf>
    <xf numFmtId="2" fontId="11" fillId="7" borderId="3" xfId="2" applyNumberFormat="1" applyFont="1" applyFill="1" applyBorder="1" applyAlignment="1">
      <alignment horizontal="center" vertical="top" wrapText="1"/>
    </xf>
    <xf numFmtId="2" fontId="11" fillId="7" borderId="2" xfId="2" applyNumberFormat="1" applyFont="1" applyFill="1" applyBorder="1" applyAlignment="1">
      <alignment horizontal="center" vertical="top" wrapText="1"/>
    </xf>
    <xf numFmtId="164" fontId="8" fillId="0" borderId="11" xfId="2" applyNumberFormat="1" applyFont="1" applyBorder="1" applyAlignment="1">
      <alignment horizontal="center" vertical="top" wrapText="1"/>
    </xf>
    <xf numFmtId="0" fontId="11" fillId="5" borderId="59" xfId="2" applyFont="1" applyFill="1" applyBorder="1" applyAlignment="1">
      <alignment horizontal="left" vertical="top" wrapText="1"/>
    </xf>
    <xf numFmtId="0" fontId="11" fillId="5" borderId="47" xfId="2" applyFont="1" applyFill="1" applyBorder="1" applyAlignment="1">
      <alignment horizontal="left" vertical="top" wrapText="1"/>
    </xf>
    <xf numFmtId="2" fontId="11" fillId="5" borderId="59" xfId="2" applyNumberFormat="1" applyFont="1" applyFill="1" applyBorder="1" applyAlignment="1">
      <alignment horizontal="center" vertical="top" wrapText="1"/>
    </xf>
    <xf numFmtId="0" fontId="11" fillId="3" borderId="5" xfId="2" applyFont="1" applyFill="1" applyBorder="1" applyAlignment="1">
      <alignment horizontal="center" vertical="top" wrapText="1"/>
    </xf>
    <xf numFmtId="0" fontId="11" fillId="3" borderId="0" xfId="2" applyFont="1" applyFill="1" applyBorder="1" applyAlignment="1">
      <alignment horizontal="center" vertical="top" wrapText="1"/>
    </xf>
    <xf numFmtId="0" fontId="11" fillId="3" borderId="4" xfId="2" applyFont="1" applyFill="1" applyBorder="1" applyAlignment="1">
      <alignment horizontal="center" vertical="top" wrapText="1"/>
    </xf>
    <xf numFmtId="49" fontId="11" fillId="11" borderId="2" xfId="2" applyNumberFormat="1" applyFont="1" applyFill="1" applyBorder="1" applyAlignment="1">
      <alignment horizontal="right" vertical="top"/>
    </xf>
    <xf numFmtId="49" fontId="11" fillId="11" borderId="1" xfId="2" applyNumberFormat="1" applyFont="1" applyFill="1" applyBorder="1" applyAlignment="1">
      <alignment horizontal="right" vertical="top"/>
    </xf>
    <xf numFmtId="49" fontId="11" fillId="0" borderId="28" xfId="2" applyNumberFormat="1" applyFont="1" applyFill="1" applyBorder="1" applyAlignment="1">
      <alignment horizontal="center" vertical="center" textRotation="90"/>
    </xf>
    <xf numFmtId="49" fontId="11" fillId="0" borderId="4" xfId="2" applyNumberFormat="1" applyFont="1" applyFill="1" applyBorder="1" applyAlignment="1">
      <alignment horizontal="center" vertical="center" textRotation="90"/>
    </xf>
    <xf numFmtId="0" fontId="11" fillId="0" borderId="28" xfId="2" applyFont="1" applyFill="1" applyBorder="1" applyAlignment="1">
      <alignment horizontal="left" vertical="top" wrapText="1"/>
    </xf>
    <xf numFmtId="49" fontId="11" fillId="11" borderId="7" xfId="2" applyNumberFormat="1" applyFont="1" applyFill="1" applyBorder="1" applyAlignment="1">
      <alignment horizontal="right" vertical="top"/>
    </xf>
    <xf numFmtId="49" fontId="8" fillId="0" borderId="30" xfId="2" applyNumberFormat="1" applyFont="1" applyBorder="1" applyAlignment="1">
      <alignment horizontal="left" vertical="center" textRotation="90"/>
    </xf>
    <xf numFmtId="49" fontId="8" fillId="0" borderId="5" xfId="2" applyNumberFormat="1" applyFont="1" applyBorder="1" applyAlignment="1">
      <alignment horizontal="left" vertical="center" textRotation="90"/>
    </xf>
    <xf numFmtId="49" fontId="8" fillId="0" borderId="6" xfId="2" applyNumberFormat="1" applyFont="1" applyBorder="1" applyAlignment="1">
      <alignment horizontal="left" vertical="center" textRotation="90"/>
    </xf>
    <xf numFmtId="49" fontId="11" fillId="0" borderId="30" xfId="2" applyNumberFormat="1" applyFont="1" applyBorder="1" applyAlignment="1">
      <alignment horizontal="left" vertical="center" textRotation="90"/>
    </xf>
    <xf numFmtId="49" fontId="11" fillId="0" borderId="5" xfId="2" applyNumberFormat="1" applyFont="1" applyBorder="1" applyAlignment="1">
      <alignment horizontal="left" vertical="center" textRotation="90"/>
    </xf>
    <xf numFmtId="49" fontId="11" fillId="0" borderId="6" xfId="2" applyNumberFormat="1" applyFont="1" applyBorder="1" applyAlignment="1">
      <alignment horizontal="left" vertical="center" textRotation="90"/>
    </xf>
    <xf numFmtId="0" fontId="11" fillId="3" borderId="67" xfId="2" applyFont="1" applyFill="1" applyBorder="1" applyAlignment="1">
      <alignment vertical="top" wrapText="1"/>
    </xf>
    <xf numFmtId="0" fontId="11" fillId="0" borderId="14" xfId="2" applyFont="1" applyFill="1" applyBorder="1" applyAlignment="1">
      <alignment horizontal="left" vertical="top" wrapText="1"/>
    </xf>
    <xf numFmtId="0" fontId="11" fillId="0" borderId="27" xfId="2" applyFont="1" applyFill="1" applyBorder="1" applyAlignment="1">
      <alignment horizontal="left" vertical="top" wrapText="1"/>
    </xf>
    <xf numFmtId="0" fontId="11" fillId="0" borderId="40" xfId="2" applyFont="1" applyFill="1" applyBorder="1" applyAlignment="1">
      <alignment horizontal="left" vertical="top" wrapText="1"/>
    </xf>
    <xf numFmtId="0" fontId="11" fillId="0" borderId="38" xfId="2" applyFont="1" applyFill="1" applyBorder="1" applyAlignment="1">
      <alignment horizontal="left" vertical="top" wrapText="1"/>
    </xf>
    <xf numFmtId="0" fontId="11" fillId="0" borderId="50" xfId="2" applyFont="1" applyFill="1" applyBorder="1" applyAlignment="1">
      <alignment horizontal="left" vertical="top" wrapText="1"/>
    </xf>
    <xf numFmtId="49" fontId="11" fillId="13" borderId="42" xfId="2" applyNumberFormat="1" applyFont="1" applyFill="1" applyBorder="1" applyAlignment="1">
      <alignment horizontal="center" vertical="top"/>
    </xf>
    <xf numFmtId="0" fontId="11" fillId="0" borderId="28" xfId="2" applyFont="1" applyFill="1" applyBorder="1" applyAlignment="1">
      <alignment vertical="top" wrapText="1"/>
    </xf>
    <xf numFmtId="0" fontId="11" fillId="0" borderId="4" xfId="2" applyFont="1" applyFill="1" applyBorder="1" applyAlignment="1">
      <alignment vertical="top" wrapText="1"/>
    </xf>
    <xf numFmtId="0" fontId="11" fillId="0" borderId="40" xfId="2" applyFont="1" applyFill="1" applyBorder="1" applyAlignment="1">
      <alignment vertical="top" wrapText="1"/>
    </xf>
    <xf numFmtId="0" fontId="8" fillId="9" borderId="35" xfId="2" applyFont="1" applyFill="1" applyBorder="1" applyAlignment="1">
      <alignment horizontal="center" vertical="center" textRotation="90" wrapText="1"/>
    </xf>
    <xf numFmtId="0" fontId="8" fillId="9" borderId="42" xfId="2" applyFont="1" applyFill="1" applyBorder="1" applyAlignment="1">
      <alignment horizontal="center" vertical="center" textRotation="90" wrapText="1"/>
    </xf>
    <xf numFmtId="0" fontId="8" fillId="9" borderId="33" xfId="2" applyFont="1" applyFill="1" applyBorder="1" applyAlignment="1">
      <alignment horizontal="center" vertical="center" textRotation="90" wrapText="1"/>
    </xf>
    <xf numFmtId="0" fontId="8" fillId="10" borderId="35" xfId="2" applyFont="1" applyFill="1" applyBorder="1" applyAlignment="1">
      <alignment horizontal="center" vertical="center" textRotation="90" wrapText="1"/>
    </xf>
    <xf numFmtId="0" fontId="8" fillId="10" borderId="42" xfId="2" applyFont="1" applyFill="1" applyBorder="1" applyAlignment="1">
      <alignment horizontal="center" vertical="center" textRotation="90" wrapText="1"/>
    </xf>
    <xf numFmtId="0" fontId="8" fillId="10" borderId="33" xfId="2" applyFont="1" applyFill="1" applyBorder="1" applyAlignment="1">
      <alignment horizontal="center" vertical="center" textRotation="90" wrapText="1"/>
    </xf>
    <xf numFmtId="0" fontId="8" fillId="12" borderId="35" xfId="2" applyFont="1" applyFill="1" applyBorder="1" applyAlignment="1">
      <alignment horizontal="center" vertical="center" textRotation="90" wrapText="1"/>
    </xf>
    <xf numFmtId="0" fontId="8" fillId="12" borderId="42" xfId="2" applyFont="1" applyFill="1" applyBorder="1" applyAlignment="1">
      <alignment horizontal="center" vertical="center" textRotation="90" wrapText="1"/>
    </xf>
    <xf numFmtId="0" fontId="8" fillId="12" borderId="33" xfId="2" applyFont="1" applyFill="1" applyBorder="1" applyAlignment="1">
      <alignment horizontal="center" vertical="center" textRotation="90" wrapText="1"/>
    </xf>
    <xf numFmtId="0" fontId="8" fillId="13" borderId="35" xfId="2" applyFont="1" applyFill="1" applyBorder="1" applyAlignment="1">
      <alignment horizontal="center" vertical="center" textRotation="90" wrapText="1"/>
    </xf>
    <xf numFmtId="0" fontId="8" fillId="13" borderId="42" xfId="2" applyFont="1" applyFill="1" applyBorder="1" applyAlignment="1">
      <alignment horizontal="center" vertical="center" textRotation="90" wrapText="1"/>
    </xf>
    <xf numFmtId="0" fontId="8" fillId="13" borderId="33" xfId="2" applyFont="1" applyFill="1" applyBorder="1" applyAlignment="1">
      <alignment horizontal="center" vertical="center" textRotation="90" wrapText="1"/>
    </xf>
    <xf numFmtId="0" fontId="8" fillId="0" borderId="28" xfId="2" applyFont="1" applyBorder="1" applyAlignment="1">
      <alignment horizontal="center" vertical="center" wrapText="1"/>
    </xf>
    <xf numFmtId="0" fontId="8" fillId="0" borderId="4" xfId="2" applyFont="1" applyBorder="1" applyAlignment="1">
      <alignment horizontal="center" vertical="center" wrapText="1"/>
    </xf>
    <xf numFmtId="0" fontId="8" fillId="0" borderId="40" xfId="2" applyFont="1" applyBorder="1" applyAlignment="1">
      <alignment horizontal="center" vertical="center" wrapText="1"/>
    </xf>
    <xf numFmtId="0" fontId="7" fillId="0" borderId="35" xfId="2" applyFont="1" applyBorder="1" applyAlignment="1">
      <alignment horizontal="center" vertical="center" textRotation="90" wrapText="1"/>
    </xf>
    <xf numFmtId="0" fontId="7" fillId="0" borderId="42" xfId="2" applyFont="1" applyBorder="1" applyAlignment="1">
      <alignment horizontal="center" vertical="center" textRotation="90" wrapText="1"/>
    </xf>
    <xf numFmtId="0" fontId="7" fillId="0" borderId="33" xfId="2" applyFont="1" applyBorder="1" applyAlignment="1">
      <alignment horizontal="center" vertical="center" textRotation="90" wrapText="1"/>
    </xf>
    <xf numFmtId="0" fontId="11" fillId="9" borderId="3" xfId="2" applyFont="1" applyFill="1" applyBorder="1" applyAlignment="1">
      <alignment horizontal="left" vertical="top" wrapText="1"/>
    </xf>
    <xf numFmtId="0" fontId="11" fillId="9" borderId="2" xfId="2" applyFont="1" applyFill="1" applyBorder="1" applyAlignment="1">
      <alignment horizontal="left" vertical="top" wrapText="1"/>
    </xf>
    <xf numFmtId="0" fontId="11" fillId="9" borderId="1" xfId="2" applyFont="1" applyFill="1" applyBorder="1" applyAlignment="1">
      <alignment horizontal="left" vertical="top" wrapText="1"/>
    </xf>
    <xf numFmtId="0" fontId="11" fillId="11" borderId="1" xfId="2" applyFont="1" applyFill="1" applyBorder="1" applyAlignment="1">
      <alignment horizontal="left" vertical="top" wrapText="1"/>
    </xf>
    <xf numFmtId="0" fontId="17" fillId="12" borderId="0" xfId="2" applyFont="1" applyFill="1" applyBorder="1" applyAlignment="1">
      <alignment vertical="top" wrapText="1"/>
    </xf>
    <xf numFmtId="49" fontId="8" fillId="0" borderId="5" xfId="2" applyNumberFormat="1" applyFont="1" applyBorder="1" applyAlignment="1">
      <alignment horizontal="center" vertical="center" textRotation="90"/>
    </xf>
    <xf numFmtId="49" fontId="8" fillId="0" borderId="6" xfId="2" applyNumberFormat="1" applyFont="1" applyBorder="1" applyAlignment="1">
      <alignment horizontal="center" vertical="center" textRotation="90"/>
    </xf>
    <xf numFmtId="0" fontId="8" fillId="0" borderId="42" xfId="2" applyFont="1" applyBorder="1" applyAlignment="1">
      <alignment horizontal="center" vertical="center" textRotation="90" wrapText="1"/>
    </xf>
    <xf numFmtId="0" fontId="8" fillId="0" borderId="35" xfId="2" applyNumberFormat="1" applyFont="1" applyBorder="1" applyAlignment="1">
      <alignment horizontal="center" vertical="center" textRotation="90" wrapText="1"/>
    </xf>
    <xf numFmtId="0" fontId="8" fillId="0" borderId="42" xfId="2" applyNumberFormat="1" applyFont="1" applyBorder="1" applyAlignment="1">
      <alignment horizontal="center" vertical="center" textRotation="90" wrapText="1"/>
    </xf>
    <xf numFmtId="0" fontId="8" fillId="0" borderId="33" xfId="2" applyNumberFormat="1" applyFont="1" applyBorder="1" applyAlignment="1">
      <alignment horizontal="center" vertical="center" textRotation="90" wrapText="1"/>
    </xf>
    <xf numFmtId="49" fontId="34" fillId="0" borderId="35" xfId="2" applyNumberFormat="1" applyFont="1" applyFill="1" applyBorder="1" applyAlignment="1">
      <alignment horizontal="center" vertical="top"/>
    </xf>
    <xf numFmtId="49" fontId="34" fillId="0" borderId="42" xfId="2" applyNumberFormat="1" applyFont="1" applyFill="1" applyBorder="1" applyAlignment="1">
      <alignment horizontal="center" vertical="top"/>
    </xf>
    <xf numFmtId="49" fontId="34" fillId="0" borderId="33" xfId="2" applyNumberFormat="1" applyFont="1" applyFill="1" applyBorder="1" applyAlignment="1">
      <alignment horizontal="center" vertical="top"/>
    </xf>
    <xf numFmtId="49" fontId="8" fillId="0" borderId="35" xfId="2" applyNumberFormat="1" applyFont="1" applyFill="1" applyBorder="1" applyAlignment="1">
      <alignment horizontal="center" vertical="center" textRotation="90"/>
    </xf>
    <xf numFmtId="49" fontId="11" fillId="0" borderId="62" xfId="2" applyNumberFormat="1" applyFont="1" applyFill="1" applyBorder="1" applyAlignment="1">
      <alignment horizontal="left" vertical="top" wrapText="1"/>
    </xf>
    <xf numFmtId="0" fontId="8" fillId="0" borderId="56" xfId="2" applyFont="1" applyBorder="1" applyAlignment="1">
      <alignment horizontal="center" vertical="top"/>
    </xf>
    <xf numFmtId="0" fontId="8" fillId="0" borderId="63" xfId="2" applyFont="1" applyBorder="1" applyAlignment="1">
      <alignment horizontal="center" vertical="top"/>
    </xf>
    <xf numFmtId="0" fontId="8" fillId="0" borderId="68" xfId="2" applyFont="1" applyBorder="1" applyAlignment="1">
      <alignment horizontal="center" vertical="top"/>
    </xf>
    <xf numFmtId="0" fontId="11" fillId="0" borderId="29" xfId="2" applyFont="1" applyFill="1" applyBorder="1" applyAlignment="1">
      <alignment horizontal="left" vertical="top" wrapText="1"/>
    </xf>
    <xf numFmtId="0" fontId="11" fillId="0" borderId="0" xfId="2" applyFont="1" applyFill="1" applyBorder="1" applyAlignment="1">
      <alignment horizontal="left" vertical="top" wrapText="1"/>
    </xf>
    <xf numFmtId="0" fontId="11" fillId="0" borderId="59" xfId="2" applyFont="1" applyFill="1" applyBorder="1" applyAlignment="1">
      <alignment vertical="top" wrapText="1"/>
    </xf>
    <xf numFmtId="0" fontId="11" fillId="0" borderId="0" xfId="2" applyFont="1" applyFill="1" applyBorder="1" applyAlignment="1">
      <alignment vertical="top" wrapText="1"/>
    </xf>
    <xf numFmtId="0" fontId="11" fillId="0" borderId="39" xfId="2" applyFont="1" applyFill="1" applyBorder="1" applyAlignment="1">
      <alignment vertical="top" wrapText="1"/>
    </xf>
    <xf numFmtId="0" fontId="8" fillId="0" borderId="3" xfId="2" applyFont="1" applyFill="1" applyBorder="1" applyAlignment="1">
      <alignment horizontal="center" vertical="center" wrapText="1"/>
    </xf>
    <xf numFmtId="0" fontId="8" fillId="0" borderId="2" xfId="2" applyFont="1" applyFill="1" applyBorder="1" applyAlignment="1">
      <alignment horizontal="center" vertical="center" wrapText="1"/>
    </xf>
    <xf numFmtId="0" fontId="8" fillId="0" borderId="1" xfId="2" applyFont="1" applyFill="1" applyBorder="1" applyAlignment="1">
      <alignment horizontal="center" vertical="center" wrapText="1"/>
    </xf>
    <xf numFmtId="0" fontId="11" fillId="0" borderId="48" xfId="2" applyFont="1" applyFill="1" applyBorder="1" applyAlignment="1">
      <alignment vertical="top" wrapText="1"/>
    </xf>
    <xf numFmtId="0" fontId="11" fillId="0" borderId="78" xfId="2" applyFont="1" applyFill="1" applyBorder="1" applyAlignment="1">
      <alignment vertical="top" wrapText="1"/>
    </xf>
    <xf numFmtId="0" fontId="11" fillId="0" borderId="80" xfId="2" applyFont="1" applyFill="1" applyBorder="1" applyAlignment="1">
      <alignment vertical="top" wrapText="1"/>
    </xf>
    <xf numFmtId="0" fontId="7" fillId="0" borderId="52" xfId="2" applyFont="1" applyFill="1" applyBorder="1" applyAlignment="1">
      <alignment horizontal="left" vertical="top" wrapText="1"/>
    </xf>
    <xf numFmtId="0" fontId="7" fillId="0" borderId="21" xfId="2" applyFont="1" applyFill="1" applyBorder="1" applyAlignment="1">
      <alignment horizontal="left" vertical="top" wrapText="1"/>
    </xf>
    <xf numFmtId="0" fontId="6" fillId="0" borderId="38" xfId="2" applyFont="1" applyFill="1" applyBorder="1" applyAlignment="1">
      <alignment horizontal="left" vertical="top" wrapText="1"/>
    </xf>
    <xf numFmtId="0" fontId="6" fillId="0" borderId="50" xfId="2" applyFont="1" applyFill="1" applyBorder="1" applyAlignment="1">
      <alignment horizontal="left" vertical="top" wrapText="1"/>
    </xf>
    <xf numFmtId="0" fontId="7" fillId="0" borderId="10" xfId="2" applyFont="1" applyFill="1" applyBorder="1" applyAlignment="1">
      <alignment horizontal="center" vertical="center"/>
    </xf>
    <xf numFmtId="0" fontId="7" fillId="0" borderId="25" xfId="2" applyFont="1" applyFill="1" applyBorder="1" applyAlignment="1">
      <alignment horizontal="center" vertical="center"/>
    </xf>
    <xf numFmtId="0" fontId="8" fillId="0" borderId="29" xfId="2" applyFont="1" applyFill="1" applyBorder="1" applyAlignment="1">
      <alignment horizontal="center" vertical="center"/>
    </xf>
    <xf numFmtId="0" fontId="8" fillId="0" borderId="26" xfId="2" applyFont="1" applyFill="1" applyBorder="1" applyAlignment="1">
      <alignment horizontal="center" vertical="center"/>
    </xf>
    <xf numFmtId="0" fontId="16" fillId="0" borderId="28" xfId="2" applyFont="1" applyFill="1" applyBorder="1" applyAlignment="1">
      <alignment horizontal="left" vertical="top" wrapText="1"/>
    </xf>
    <xf numFmtId="0" fontId="16" fillId="0" borderId="4" xfId="2" applyFont="1" applyFill="1" applyBorder="1" applyAlignment="1">
      <alignment horizontal="left" vertical="top" wrapText="1"/>
    </xf>
    <xf numFmtId="0" fontId="16" fillId="0" borderId="27" xfId="2" applyFont="1" applyFill="1" applyBorder="1" applyAlignment="1">
      <alignment horizontal="left" vertical="top" wrapText="1"/>
    </xf>
    <xf numFmtId="0" fontId="16" fillId="0" borderId="57" xfId="2" applyNumberFormat="1" applyFont="1" applyFill="1" applyBorder="1" applyAlignment="1">
      <alignment horizontal="center" vertical="center"/>
    </xf>
    <xf numFmtId="49" fontId="11" fillId="2" borderId="3" xfId="2" applyNumberFormat="1" applyFont="1" applyFill="1" applyBorder="1" applyAlignment="1">
      <alignment horizontal="right" vertical="center"/>
    </xf>
    <xf numFmtId="49" fontId="11" fillId="2" borderId="2" xfId="2" applyNumberFormat="1" applyFont="1" applyFill="1" applyBorder="1" applyAlignment="1">
      <alignment horizontal="right" vertical="center"/>
    </xf>
    <xf numFmtId="49" fontId="11" fillId="2" borderId="1" xfId="2" applyNumberFormat="1" applyFont="1" applyFill="1" applyBorder="1" applyAlignment="1">
      <alignment horizontal="right" vertical="center"/>
    </xf>
    <xf numFmtId="0" fontId="8" fillId="4" borderId="54" xfId="2" applyFont="1" applyFill="1" applyBorder="1" applyAlignment="1">
      <alignment horizontal="left" vertical="top" wrapText="1"/>
    </xf>
    <xf numFmtId="0" fontId="8" fillId="4" borderId="47" xfId="2" applyFont="1" applyFill="1" applyBorder="1" applyAlignment="1">
      <alignment horizontal="left" vertical="top" wrapText="1"/>
    </xf>
    <xf numFmtId="4" fontId="11" fillId="2" borderId="3" xfId="2" applyNumberFormat="1" applyFont="1" applyFill="1" applyBorder="1" applyAlignment="1">
      <alignment horizontal="center" vertical="top"/>
    </xf>
    <xf numFmtId="4" fontId="11" fillId="2" borderId="2" xfId="2" applyNumberFormat="1" applyFont="1" applyFill="1" applyBorder="1" applyAlignment="1">
      <alignment horizontal="center" vertical="top"/>
    </xf>
    <xf numFmtId="4" fontId="11" fillId="2" borderId="1" xfId="2" applyNumberFormat="1" applyFont="1" applyFill="1" applyBorder="1" applyAlignment="1">
      <alignment horizontal="center" vertical="top"/>
    </xf>
    <xf numFmtId="164" fontId="11" fillId="11" borderId="1" xfId="2" applyNumberFormat="1" applyFont="1" applyFill="1" applyBorder="1" applyAlignment="1">
      <alignment horizontal="center" vertical="top"/>
    </xf>
    <xf numFmtId="164" fontId="11" fillId="9" borderId="1" xfId="2" applyNumberFormat="1" applyFont="1" applyFill="1" applyBorder="1" applyAlignment="1">
      <alignment horizontal="center" vertical="top"/>
    </xf>
    <xf numFmtId="9" fontId="16" fillId="0" borderId="57" xfId="2" applyNumberFormat="1" applyFont="1" applyFill="1" applyBorder="1" applyAlignment="1">
      <alignment horizontal="center" vertical="top"/>
    </xf>
    <xf numFmtId="9" fontId="16" fillId="0" borderId="24" xfId="2" applyNumberFormat="1" applyFont="1" applyFill="1" applyBorder="1" applyAlignment="1">
      <alignment horizontal="center" vertical="top"/>
    </xf>
    <xf numFmtId="9" fontId="16" fillId="0" borderId="28" xfId="2" applyNumberFormat="1" applyFont="1" applyFill="1" applyBorder="1" applyAlignment="1">
      <alignment horizontal="center" vertical="top"/>
    </xf>
    <xf numFmtId="9" fontId="16" fillId="0" borderId="27" xfId="2" applyNumberFormat="1" applyFont="1" applyFill="1" applyBorder="1" applyAlignment="1">
      <alignment horizontal="center" vertical="top"/>
    </xf>
    <xf numFmtId="2" fontId="11" fillId="0" borderId="54" xfId="2" applyNumberFormat="1" applyFont="1" applyBorder="1" applyAlignment="1" applyProtection="1">
      <alignment horizontal="center" vertical="top" wrapText="1"/>
      <protection locked="0"/>
    </xf>
    <xf numFmtId="2" fontId="11" fillId="0" borderId="59" xfId="2" applyNumberFormat="1" applyFont="1" applyBorder="1" applyAlignment="1" applyProtection="1">
      <alignment horizontal="center" vertical="top" wrapText="1"/>
      <protection locked="0"/>
    </xf>
    <xf numFmtId="2" fontId="11" fillId="0" borderId="47" xfId="2" applyNumberFormat="1" applyFont="1" applyBorder="1" applyAlignment="1" applyProtection="1">
      <alignment horizontal="center" vertical="top" wrapText="1"/>
      <protection locked="0"/>
    </xf>
    <xf numFmtId="165" fontId="10" fillId="4" borderId="11" xfId="2" applyNumberFormat="1" applyFont="1" applyFill="1" applyBorder="1" applyAlignment="1">
      <alignment horizontal="center" vertical="top" wrapText="1"/>
    </xf>
    <xf numFmtId="165" fontId="10" fillId="4" borderId="20" xfId="2" applyNumberFormat="1" applyFont="1" applyFill="1" applyBorder="1" applyAlignment="1">
      <alignment horizontal="center" vertical="top" wrapText="1"/>
    </xf>
    <xf numFmtId="165" fontId="10" fillId="4" borderId="19" xfId="2" applyNumberFormat="1" applyFont="1" applyFill="1" applyBorder="1" applyAlignment="1">
      <alignment horizontal="center" vertical="top" wrapText="1"/>
    </xf>
    <xf numFmtId="0" fontId="8" fillId="0" borderId="65" xfId="2" applyFont="1" applyBorder="1" applyAlignment="1">
      <alignment horizontal="center" vertical="top"/>
    </xf>
    <xf numFmtId="0" fontId="8" fillId="0" borderId="49" xfId="2" applyFont="1" applyBorder="1" applyAlignment="1">
      <alignment horizontal="center" vertical="top"/>
    </xf>
    <xf numFmtId="0" fontId="11" fillId="11" borderId="30" xfId="2" applyFont="1" applyFill="1" applyBorder="1" applyAlignment="1">
      <alignment horizontal="left" vertical="top" wrapText="1"/>
    </xf>
    <xf numFmtId="0" fontId="11" fillId="11" borderId="6" xfId="2" applyFont="1" applyFill="1" applyBorder="1" applyAlignment="1">
      <alignment horizontal="left" vertical="top" wrapText="1"/>
    </xf>
    <xf numFmtId="0" fontId="11" fillId="11" borderId="7" xfId="2" applyFont="1" applyFill="1" applyBorder="1" applyAlignment="1">
      <alignment horizontal="left" vertical="top" wrapText="1"/>
    </xf>
    <xf numFmtId="49" fontId="8" fillId="12" borderId="35" xfId="2" applyNumberFormat="1" applyFont="1" applyFill="1" applyBorder="1" applyAlignment="1">
      <alignment horizontal="center" vertical="center" textRotation="90"/>
    </xf>
    <xf numFmtId="49" fontId="8" fillId="12" borderId="42" xfId="2" applyNumberFormat="1" applyFont="1" applyFill="1" applyBorder="1" applyAlignment="1">
      <alignment horizontal="center" vertical="center" textRotation="90"/>
    </xf>
    <xf numFmtId="0" fontId="11" fillId="12" borderId="4" xfId="2" applyFont="1" applyFill="1" applyBorder="1" applyAlignment="1">
      <alignment horizontal="left" vertical="top" wrapText="1"/>
    </xf>
    <xf numFmtId="164" fontId="8" fillId="0" borderId="53" xfId="2" applyNumberFormat="1" applyFont="1" applyBorder="1" applyAlignment="1">
      <alignment horizontal="center" vertical="top"/>
    </xf>
    <xf numFmtId="164" fontId="8" fillId="0" borderId="13" xfId="2" applyNumberFormat="1" applyFont="1" applyBorder="1" applyAlignment="1">
      <alignment horizontal="center" vertical="top"/>
    </xf>
    <xf numFmtId="165" fontId="10" fillId="0" borderId="11" xfId="2" applyNumberFormat="1" applyFont="1" applyFill="1" applyBorder="1" applyAlignment="1">
      <alignment horizontal="center" vertical="top" wrapText="1"/>
    </xf>
    <xf numFmtId="165" fontId="10" fillId="0" borderId="20" xfId="2" applyNumberFormat="1" applyFont="1" applyFill="1" applyBorder="1" applyAlignment="1">
      <alignment horizontal="center" vertical="top" wrapText="1"/>
    </xf>
    <xf numFmtId="165" fontId="10" fillId="0" borderId="19" xfId="2" applyNumberFormat="1" applyFont="1" applyFill="1" applyBorder="1" applyAlignment="1">
      <alignment horizontal="center" vertical="top" wrapText="1"/>
    </xf>
    <xf numFmtId="2" fontId="11" fillId="0" borderId="16" xfId="2" applyNumberFormat="1" applyFont="1" applyFill="1" applyBorder="1" applyAlignment="1">
      <alignment horizontal="center" vertical="top"/>
    </xf>
    <xf numFmtId="0" fontId="11" fillId="0" borderId="15" xfId="2" applyFont="1" applyFill="1" applyBorder="1" applyAlignment="1">
      <alignment horizontal="center" vertical="top"/>
    </xf>
    <xf numFmtId="0" fontId="11" fillId="0" borderId="14" xfId="2" applyFont="1" applyFill="1" applyBorder="1" applyAlignment="1">
      <alignment horizontal="center" vertical="top"/>
    </xf>
    <xf numFmtId="0" fontId="11" fillId="0" borderId="5" xfId="2" applyFont="1" applyFill="1" applyBorder="1" applyAlignment="1">
      <alignment horizontal="center" vertical="top"/>
    </xf>
    <xf numFmtId="0" fontId="11" fillId="0" borderId="0" xfId="2" applyFont="1" applyFill="1" applyBorder="1" applyAlignment="1">
      <alignment horizontal="center" vertical="top"/>
    </xf>
    <xf numFmtId="0" fontId="11" fillId="0" borderId="4" xfId="2" applyFont="1" applyFill="1" applyBorder="1" applyAlignment="1">
      <alignment horizontal="center" vertical="top"/>
    </xf>
    <xf numFmtId="2" fontId="8" fillId="3" borderId="3" xfId="2" applyNumberFormat="1" applyFont="1" applyFill="1" applyBorder="1" applyAlignment="1">
      <alignment horizontal="center" vertical="top"/>
    </xf>
    <xf numFmtId="2" fontId="8" fillId="3" borderId="2" xfId="2" applyNumberFormat="1" applyFont="1" applyFill="1" applyBorder="1" applyAlignment="1">
      <alignment horizontal="center" vertical="top"/>
    </xf>
    <xf numFmtId="2" fontId="8" fillId="3" borderId="1" xfId="2" applyNumberFormat="1" applyFont="1" applyFill="1" applyBorder="1" applyAlignment="1">
      <alignment horizontal="center" vertical="top"/>
    </xf>
    <xf numFmtId="0" fontId="8" fillId="0" borderId="3" xfId="2" applyFont="1" applyBorder="1" applyAlignment="1">
      <alignment horizontal="center" vertical="top"/>
    </xf>
    <xf numFmtId="0" fontId="8" fillId="0" borderId="2" xfId="2" applyFont="1" applyBorder="1" applyAlignment="1">
      <alignment horizontal="center" vertical="top"/>
    </xf>
    <xf numFmtId="0" fontId="8" fillId="0" borderId="1" xfId="2" applyFont="1" applyBorder="1" applyAlignment="1">
      <alignment horizontal="center" vertical="top"/>
    </xf>
    <xf numFmtId="0" fontId="8" fillId="0" borderId="29" xfId="2" applyFont="1" applyBorder="1" applyAlignment="1">
      <alignment horizontal="left" vertical="top" wrapText="1"/>
    </xf>
    <xf numFmtId="0" fontId="8" fillId="0" borderId="26" xfId="2" applyFont="1" applyBorder="1" applyAlignment="1">
      <alignment horizontal="left" vertical="top" wrapText="1"/>
    </xf>
    <xf numFmtId="164" fontId="11" fillId="2" borderId="3" xfId="2" applyNumberFormat="1" applyFont="1" applyFill="1" applyBorder="1" applyAlignment="1">
      <alignment horizontal="center" vertical="top"/>
    </xf>
    <xf numFmtId="164" fontId="11" fillId="2" borderId="1" xfId="2" applyNumberFormat="1" applyFont="1" applyFill="1" applyBorder="1" applyAlignment="1">
      <alignment horizontal="center" vertical="top"/>
    </xf>
    <xf numFmtId="164" fontId="11" fillId="2" borderId="2" xfId="2" applyNumberFormat="1" applyFont="1" applyFill="1" applyBorder="1" applyAlignment="1">
      <alignment horizontal="center" vertical="top"/>
    </xf>
    <xf numFmtId="165" fontId="7" fillId="0" borderId="11" xfId="2" applyNumberFormat="1" applyFont="1" applyFill="1" applyBorder="1" applyAlignment="1">
      <alignment horizontal="center" vertical="top" wrapText="1"/>
    </xf>
    <xf numFmtId="165" fontId="7" fillId="0" borderId="20" xfId="2" applyNumberFormat="1" applyFont="1" applyFill="1" applyBorder="1" applyAlignment="1">
      <alignment horizontal="center" vertical="top" wrapText="1"/>
    </xf>
    <xf numFmtId="165" fontId="7" fillId="0" borderId="19" xfId="2" applyNumberFormat="1" applyFont="1" applyFill="1" applyBorder="1" applyAlignment="1">
      <alignment horizontal="center" vertical="top" wrapText="1"/>
    </xf>
    <xf numFmtId="0" fontId="8" fillId="0" borderId="30" xfId="2" applyFont="1" applyBorder="1" applyAlignment="1">
      <alignment vertical="top" wrapText="1"/>
    </xf>
    <xf numFmtId="0" fontId="5" fillId="0" borderId="28" xfId="2" applyFont="1" applyBorder="1" applyAlignment="1">
      <alignment vertical="top" wrapText="1"/>
    </xf>
    <xf numFmtId="0" fontId="5" fillId="0" borderId="5" xfId="2" applyFont="1" applyBorder="1" applyAlignment="1">
      <alignment vertical="top" wrapText="1"/>
    </xf>
    <xf numFmtId="0" fontId="5" fillId="0" borderId="4" xfId="2" applyFont="1" applyBorder="1" applyAlignment="1">
      <alignment vertical="top" wrapText="1"/>
    </xf>
    <xf numFmtId="0" fontId="5" fillId="0" borderId="6" xfId="2" applyFont="1" applyBorder="1" applyAlignment="1">
      <alignment vertical="top" wrapText="1"/>
    </xf>
    <xf numFmtId="0" fontId="5" fillId="0" borderId="40" xfId="2" applyFont="1" applyBorder="1" applyAlignment="1">
      <alignment vertical="top" wrapText="1"/>
    </xf>
    <xf numFmtId="0" fontId="22" fillId="0" borderId="35" xfId="2" applyFont="1" applyFill="1" applyBorder="1" applyAlignment="1">
      <alignment horizontal="center" vertical="center" wrapText="1"/>
    </xf>
    <xf numFmtId="0" fontId="22" fillId="0" borderId="42" xfId="2" applyFont="1" applyFill="1" applyBorder="1" applyAlignment="1">
      <alignment horizontal="center" vertical="center" wrapText="1"/>
    </xf>
    <xf numFmtId="0" fontId="22" fillId="0" borderId="33" xfId="2" applyFont="1" applyFill="1" applyBorder="1" applyAlignment="1">
      <alignment horizontal="center" vertical="center" wrapText="1"/>
    </xf>
    <xf numFmtId="0" fontId="13" fillId="0" borderId="42" xfId="2" applyBorder="1" applyAlignment="1">
      <alignment horizontal="center" vertical="center" wrapText="1"/>
    </xf>
    <xf numFmtId="0" fontId="13" fillId="0" borderId="33" xfId="2" applyBorder="1" applyAlignment="1">
      <alignment horizontal="center" vertical="center" wrapText="1"/>
    </xf>
    <xf numFmtId="0" fontId="10" fillId="12" borderId="0" xfId="2" applyFont="1" applyFill="1" applyBorder="1" applyAlignment="1">
      <alignment horizontal="center" vertical="center" textRotation="90" wrapText="1"/>
    </xf>
    <xf numFmtId="164" fontId="8" fillId="0" borderId="36" xfId="2" applyNumberFormat="1" applyFont="1" applyBorder="1" applyAlignment="1">
      <alignment horizontal="center" vertical="top"/>
    </xf>
    <xf numFmtId="0" fontId="8" fillId="0" borderId="16" xfId="2" applyFont="1" applyBorder="1" applyAlignment="1">
      <alignment vertical="top" wrapText="1"/>
    </xf>
    <xf numFmtId="0" fontId="5" fillId="0" borderId="14" xfId="2" applyFont="1" applyBorder="1" applyAlignment="1">
      <alignment vertical="top" wrapText="1"/>
    </xf>
    <xf numFmtId="0" fontId="5" fillId="0" borderId="22" xfId="2" applyFont="1" applyBorder="1" applyAlignment="1">
      <alignment vertical="top" wrapText="1"/>
    </xf>
    <xf numFmtId="0" fontId="5" fillId="0" borderId="27" xfId="2" applyFont="1" applyBorder="1" applyAlignment="1">
      <alignment vertical="top" wrapText="1"/>
    </xf>
    <xf numFmtId="0" fontId="8" fillId="0" borderId="3" xfId="2" applyFont="1" applyBorder="1" applyAlignment="1">
      <alignment horizontal="center" vertical="center"/>
    </xf>
    <xf numFmtId="0" fontId="8" fillId="0" borderId="2" xfId="2" applyFont="1" applyBorder="1" applyAlignment="1">
      <alignment horizontal="center" vertical="center"/>
    </xf>
    <xf numFmtId="0" fontId="8" fillId="0" borderId="1" xfId="2" applyFont="1" applyBorder="1" applyAlignment="1">
      <alignment horizontal="center" vertical="center"/>
    </xf>
    <xf numFmtId="0" fontId="8" fillId="0" borderId="30" xfId="2" applyFont="1" applyBorder="1" applyAlignment="1">
      <alignment horizontal="center" vertical="center"/>
    </xf>
    <xf numFmtId="0" fontId="8" fillId="0" borderId="6" xfId="2" applyFont="1" applyBorder="1" applyAlignment="1">
      <alignment horizontal="center" vertical="center"/>
    </xf>
    <xf numFmtId="0" fontId="8" fillId="0" borderId="35" xfId="2" applyFont="1" applyBorder="1" applyAlignment="1">
      <alignment horizontal="center" vertical="center" textRotation="90"/>
    </xf>
    <xf numFmtId="0" fontId="8" fillId="0" borderId="33" xfId="2" applyFont="1" applyBorder="1" applyAlignment="1">
      <alignment horizontal="center" vertical="center" textRotation="90"/>
    </xf>
    <xf numFmtId="0" fontId="22" fillId="0" borderId="35" xfId="2" applyFont="1" applyBorder="1" applyAlignment="1">
      <alignment horizontal="center" vertical="center" textRotation="90"/>
    </xf>
    <xf numFmtId="0" fontId="22" fillId="0" borderId="33" xfId="2" applyFont="1" applyBorder="1" applyAlignment="1">
      <alignment horizontal="center" vertical="center" textRotation="90"/>
    </xf>
    <xf numFmtId="0" fontId="8" fillId="0" borderId="16" xfId="2" applyFont="1" applyBorder="1" applyAlignment="1">
      <alignment horizontal="left" vertical="top" wrapText="1"/>
    </xf>
    <xf numFmtId="0" fontId="8" fillId="0" borderId="0" xfId="2" applyFont="1" applyBorder="1" applyAlignment="1">
      <alignment horizontal="left" vertical="top" wrapText="1"/>
    </xf>
    <xf numFmtId="0" fontId="8" fillId="0" borderId="5" xfId="2" applyFont="1" applyBorder="1" applyAlignment="1">
      <alignment vertical="top" wrapText="1"/>
    </xf>
    <xf numFmtId="49" fontId="11" fillId="0" borderId="30" xfId="2" applyNumberFormat="1" applyFont="1" applyFill="1" applyBorder="1" applyAlignment="1">
      <alignment horizontal="center" vertical="top" wrapText="1"/>
    </xf>
    <xf numFmtId="49" fontId="11" fillId="0" borderId="28" xfId="2" applyNumberFormat="1" applyFont="1" applyFill="1" applyBorder="1" applyAlignment="1">
      <alignment horizontal="center" vertical="top" wrapText="1"/>
    </xf>
    <xf numFmtId="49" fontId="11" fillId="0" borderId="5" xfId="2" applyNumberFormat="1" applyFont="1" applyFill="1" applyBorder="1" applyAlignment="1">
      <alignment horizontal="center" vertical="top" wrapText="1"/>
    </xf>
    <xf numFmtId="49" fontId="11" fillId="0" borderId="4" xfId="2" applyNumberFormat="1" applyFont="1" applyFill="1" applyBorder="1" applyAlignment="1">
      <alignment horizontal="center" vertical="top" wrapText="1"/>
    </xf>
    <xf numFmtId="49" fontId="11" fillId="0" borderId="6" xfId="2" applyNumberFormat="1" applyFont="1" applyFill="1" applyBorder="1" applyAlignment="1">
      <alignment horizontal="center" vertical="top" wrapText="1"/>
    </xf>
    <xf numFmtId="49" fontId="11" fillId="0" borderId="40" xfId="2" applyNumberFormat="1" applyFont="1" applyFill="1" applyBorder="1" applyAlignment="1">
      <alignment horizontal="center" vertical="top" wrapText="1"/>
    </xf>
    <xf numFmtId="0" fontId="8" fillId="0" borderId="30" xfId="4" applyFont="1" applyFill="1" applyBorder="1" applyAlignment="1">
      <alignment horizontal="center" vertical="center"/>
    </xf>
    <xf numFmtId="0" fontId="8" fillId="0" borderId="29" xfId="4" applyFont="1" applyFill="1" applyBorder="1" applyAlignment="1">
      <alignment horizontal="center" vertical="center"/>
    </xf>
    <xf numFmtId="0" fontId="8" fillId="0" borderId="28" xfId="4" applyFont="1" applyFill="1" applyBorder="1" applyAlignment="1">
      <alignment horizontal="center" vertical="center"/>
    </xf>
    <xf numFmtId="49" fontId="11" fillId="9" borderId="30" xfId="4" applyNumberFormat="1" applyFont="1" applyFill="1" applyBorder="1" applyAlignment="1">
      <alignment horizontal="center" vertical="top"/>
    </xf>
    <xf numFmtId="49" fontId="11" fillId="9" borderId="5" xfId="4" applyNumberFormat="1" applyFont="1" applyFill="1" applyBorder="1" applyAlignment="1">
      <alignment horizontal="center" vertical="top"/>
    </xf>
    <xf numFmtId="49" fontId="11" fillId="9" borderId="6" xfId="4" applyNumberFormat="1" applyFont="1" applyFill="1" applyBorder="1" applyAlignment="1">
      <alignment horizontal="center" vertical="top"/>
    </xf>
    <xf numFmtId="49" fontId="11" fillId="11" borderId="35" xfId="4" applyNumberFormat="1" applyFont="1" applyFill="1" applyBorder="1" applyAlignment="1">
      <alignment horizontal="center" vertical="top"/>
    </xf>
    <xf numFmtId="49" fontId="11" fillId="11" borderId="42" xfId="4" applyNumberFormat="1" applyFont="1" applyFill="1" applyBorder="1" applyAlignment="1">
      <alignment horizontal="center" vertical="top"/>
    </xf>
    <xf numFmtId="49" fontId="11" fillId="11" borderId="33" xfId="4" applyNumberFormat="1" applyFont="1" applyFill="1" applyBorder="1" applyAlignment="1">
      <alignment horizontal="center" vertical="top"/>
    </xf>
    <xf numFmtId="0" fontId="8" fillId="0" borderId="71" xfId="4" applyFont="1" applyFill="1" applyBorder="1" applyAlignment="1">
      <alignment horizontal="center" vertical="center"/>
    </xf>
    <xf numFmtId="0" fontId="8" fillId="0" borderId="12" xfId="4" applyFont="1" applyFill="1" applyBorder="1" applyAlignment="1">
      <alignment horizontal="center" vertical="center"/>
    </xf>
    <xf numFmtId="0" fontId="8" fillId="0" borderId="71" xfId="4" applyNumberFormat="1" applyFont="1" applyFill="1" applyBorder="1" applyAlignment="1">
      <alignment horizontal="center" vertical="center"/>
    </xf>
    <xf numFmtId="0" fontId="8" fillId="0" borderId="12" xfId="4" applyNumberFormat="1" applyFont="1" applyFill="1" applyBorder="1" applyAlignment="1">
      <alignment horizontal="center" vertical="center"/>
    </xf>
    <xf numFmtId="0" fontId="8" fillId="0" borderId="35" xfId="4" applyFont="1" applyBorder="1" applyAlignment="1">
      <alignment horizontal="center" vertical="center" textRotation="90" wrapText="1"/>
    </xf>
    <xf numFmtId="0" fontId="8" fillId="0" borderId="33" xfId="4" applyFont="1" applyBorder="1" applyAlignment="1">
      <alignment horizontal="center" vertical="center" textRotation="90" wrapText="1"/>
    </xf>
    <xf numFmtId="0" fontId="8" fillId="0" borderId="2" xfId="4" applyFont="1" applyBorder="1" applyAlignment="1">
      <alignment horizontal="center" vertical="center" wrapText="1"/>
    </xf>
    <xf numFmtId="49" fontId="11" fillId="11" borderId="2" xfId="4" applyNumberFormat="1" applyFont="1" applyFill="1" applyBorder="1" applyAlignment="1">
      <alignment horizontal="right" vertical="top"/>
    </xf>
    <xf numFmtId="49" fontId="11" fillId="11" borderId="1" xfId="4" applyNumberFormat="1" applyFont="1" applyFill="1" applyBorder="1" applyAlignment="1">
      <alignment horizontal="right" vertical="top"/>
    </xf>
    <xf numFmtId="0" fontId="22" fillId="0" borderId="59" xfId="2" applyFont="1" applyFill="1" applyBorder="1" applyAlignment="1">
      <alignment horizontal="left" vertical="top" wrapText="1"/>
    </xf>
    <xf numFmtId="0" fontId="22" fillId="0" borderId="47" xfId="2" applyFont="1" applyFill="1" applyBorder="1" applyAlignment="1">
      <alignment horizontal="left" vertical="top" wrapText="1"/>
    </xf>
    <xf numFmtId="0" fontId="7" fillId="0" borderId="15" xfId="2" applyFont="1" applyFill="1" applyBorder="1" applyAlignment="1">
      <alignment horizontal="left" vertical="top" wrapText="1"/>
    </xf>
    <xf numFmtId="0" fontId="7" fillId="0" borderId="11" xfId="2" applyFont="1" applyBorder="1" applyAlignment="1">
      <alignment horizontal="left" vertical="top" wrapText="1"/>
    </xf>
    <xf numFmtId="0" fontId="7" fillId="0" borderId="19" xfId="2" applyFont="1" applyBorder="1" applyAlignment="1">
      <alignment horizontal="left" vertical="top" wrapText="1"/>
    </xf>
    <xf numFmtId="0" fontId="7" fillId="0" borderId="16" xfId="2" applyFont="1" applyBorder="1" applyAlignment="1">
      <alignment horizontal="left" vertical="top" wrapText="1"/>
    </xf>
    <xf numFmtId="0" fontId="7" fillId="0" borderId="14" xfId="2" applyFont="1" applyBorder="1" applyAlignment="1">
      <alignment horizontal="left" vertical="top" wrapText="1"/>
    </xf>
    <xf numFmtId="0" fontId="7" fillId="0" borderId="22" xfId="2" applyFont="1" applyBorder="1" applyAlignment="1">
      <alignment horizontal="left" vertical="top" wrapText="1"/>
    </xf>
    <xf numFmtId="0" fontId="7" fillId="0" borderId="27" xfId="2" applyFont="1" applyBorder="1" applyAlignment="1">
      <alignment horizontal="left" vertical="top" wrapText="1"/>
    </xf>
    <xf numFmtId="49" fontId="11" fillId="14" borderId="3" xfId="4" applyNumberFormat="1" applyFont="1" applyFill="1" applyBorder="1" applyAlignment="1">
      <alignment horizontal="left" vertical="top" wrapText="1"/>
    </xf>
    <xf numFmtId="49" fontId="11" fillId="14" borderId="2" xfId="4" applyNumberFormat="1" applyFont="1" applyFill="1" applyBorder="1" applyAlignment="1">
      <alignment horizontal="left" vertical="top" wrapText="1"/>
    </xf>
    <xf numFmtId="49" fontId="11" fillId="14" borderId="1" xfId="4" applyNumberFormat="1" applyFont="1" applyFill="1" applyBorder="1" applyAlignment="1">
      <alignment horizontal="left" vertical="top" wrapText="1"/>
    </xf>
    <xf numFmtId="0" fontId="11" fillId="2" borderId="3" xfId="4" applyFont="1" applyFill="1" applyBorder="1" applyAlignment="1">
      <alignment horizontal="left" vertical="top" wrapText="1"/>
    </xf>
    <xf numFmtId="0" fontId="11" fillId="2" borderId="2" xfId="4" applyFont="1" applyFill="1" applyBorder="1" applyAlignment="1">
      <alignment horizontal="left" vertical="top" wrapText="1"/>
    </xf>
    <xf numFmtId="0" fontId="11" fillId="2" borderId="1" xfId="4" applyFont="1" applyFill="1" applyBorder="1" applyAlignment="1">
      <alignment horizontal="left" vertical="top" wrapText="1"/>
    </xf>
    <xf numFmtId="0" fontId="8" fillId="9" borderId="34" xfId="4" applyFont="1" applyFill="1" applyBorder="1" applyAlignment="1">
      <alignment horizontal="center" vertical="center" textRotation="90" wrapText="1"/>
    </xf>
    <xf numFmtId="0" fontId="8" fillId="9" borderId="41" xfId="4" applyFont="1" applyFill="1" applyBorder="1" applyAlignment="1">
      <alignment horizontal="center" vertical="center" textRotation="90" wrapText="1"/>
    </xf>
    <xf numFmtId="0" fontId="8" fillId="10" borderId="57" xfId="4" applyFont="1" applyFill="1" applyBorder="1" applyAlignment="1">
      <alignment horizontal="center" vertical="center" textRotation="90" wrapText="1"/>
    </xf>
    <xf numFmtId="0" fontId="8" fillId="10" borderId="73" xfId="4" applyFont="1" applyFill="1" applyBorder="1" applyAlignment="1">
      <alignment horizontal="center" vertical="center" textRotation="90" wrapText="1"/>
    </xf>
    <xf numFmtId="0" fontId="8" fillId="12" borderId="57" xfId="4" applyFont="1" applyFill="1" applyBorder="1" applyAlignment="1">
      <alignment horizontal="center" vertical="center" textRotation="90" wrapText="1"/>
    </xf>
    <xf numFmtId="0" fontId="8" fillId="12" borderId="73" xfId="4" applyFont="1" applyFill="1" applyBorder="1" applyAlignment="1">
      <alignment horizontal="center" vertical="center" textRotation="90" wrapText="1"/>
    </xf>
    <xf numFmtId="0" fontId="8" fillId="13" borderId="57" xfId="4" applyFont="1" applyFill="1" applyBorder="1" applyAlignment="1">
      <alignment horizontal="center" vertical="center" textRotation="90" wrapText="1"/>
    </xf>
    <xf numFmtId="0" fontId="8" fillId="13" borderId="73" xfId="4" applyFont="1" applyFill="1" applyBorder="1" applyAlignment="1">
      <alignment horizontal="center" vertical="center" textRotation="90" wrapText="1"/>
    </xf>
    <xf numFmtId="49" fontId="11" fillId="12" borderId="7" xfId="4" applyNumberFormat="1" applyFont="1" applyFill="1" applyBorder="1" applyAlignment="1">
      <alignment horizontal="center" vertical="top"/>
    </xf>
    <xf numFmtId="0" fontId="8" fillId="0" borderId="33" xfId="2" applyFont="1" applyBorder="1" applyAlignment="1">
      <alignment horizontal="left" vertical="top" wrapText="1"/>
    </xf>
    <xf numFmtId="0" fontId="8" fillId="0" borderId="35" xfId="2" applyFont="1" applyBorder="1" applyAlignment="1">
      <alignment horizontal="left" vertical="top"/>
    </xf>
    <xf numFmtId="0" fontId="8" fillId="0" borderId="33" xfId="2" applyFont="1" applyBorder="1" applyAlignment="1">
      <alignment horizontal="left" vertical="top"/>
    </xf>
    <xf numFmtId="0" fontId="7" fillId="0" borderId="57" xfId="4" applyFont="1" applyBorder="1" applyAlignment="1">
      <alignment horizontal="center" vertical="center" textRotation="90" wrapText="1"/>
    </xf>
    <xf numFmtId="0" fontId="7" fillId="0" borderId="73" xfId="4" applyFont="1" applyBorder="1" applyAlignment="1">
      <alignment horizontal="center" vertical="center" textRotation="90" wrapText="1"/>
    </xf>
    <xf numFmtId="0" fontId="8" fillId="0" borderId="48" xfId="4" applyFont="1" applyBorder="1" applyAlignment="1">
      <alignment horizontal="center" vertical="center" textRotation="90" wrapText="1"/>
    </xf>
    <xf numFmtId="0" fontId="8" fillId="0" borderId="80" xfId="4" applyFont="1" applyBorder="1" applyAlignment="1">
      <alignment horizontal="center" vertical="center" textRotation="90" wrapText="1"/>
    </xf>
    <xf numFmtId="0" fontId="8" fillId="0" borderId="35" xfId="4" applyNumberFormat="1" applyFont="1" applyBorder="1" applyAlignment="1">
      <alignment horizontal="center" vertical="center" textRotation="90" wrapText="1"/>
    </xf>
    <xf numFmtId="0" fontId="8" fillId="0" borderId="33" xfId="4" applyNumberFormat="1" applyFont="1" applyBorder="1" applyAlignment="1">
      <alignment horizontal="center" vertical="center" textRotation="90" wrapText="1"/>
    </xf>
    <xf numFmtId="49" fontId="8" fillId="0" borderId="0" xfId="4" applyNumberFormat="1" applyFont="1" applyFill="1" applyBorder="1" applyAlignment="1">
      <alignment horizontal="left" vertical="top" wrapText="1"/>
    </xf>
    <xf numFmtId="165" fontId="7" fillId="0" borderId="22" xfId="4" applyNumberFormat="1" applyFont="1" applyFill="1" applyBorder="1" applyAlignment="1">
      <alignment horizontal="center" vertical="top" wrapText="1"/>
    </xf>
    <xf numFmtId="165" fontId="7" fillId="0" borderId="27" xfId="4" applyNumberFormat="1" applyFont="1" applyFill="1" applyBorder="1" applyAlignment="1">
      <alignment horizontal="center" vertical="top" wrapText="1"/>
    </xf>
    <xf numFmtId="0" fontId="8" fillId="0" borderId="20" xfId="4" applyFont="1" applyBorder="1" applyAlignment="1">
      <alignment vertical="top" wrapText="1"/>
    </xf>
    <xf numFmtId="0" fontId="8" fillId="0" borderId="19" xfId="4" applyFont="1" applyBorder="1" applyAlignment="1">
      <alignment vertical="top" wrapText="1"/>
    </xf>
    <xf numFmtId="164" fontId="11" fillId="0" borderId="20" xfId="4" applyNumberFormat="1" applyFont="1" applyBorder="1" applyAlignment="1">
      <alignment horizontal="center" vertical="center" wrapText="1"/>
    </xf>
    <xf numFmtId="165" fontId="7" fillId="0" borderId="5" xfId="4" applyNumberFormat="1" applyFont="1" applyFill="1" applyBorder="1" applyAlignment="1">
      <alignment horizontal="center" vertical="top" wrapText="1"/>
    </xf>
    <xf numFmtId="165" fontId="7" fillId="0" borderId="4" xfId="4" applyNumberFormat="1" applyFont="1" applyFill="1" applyBorder="1" applyAlignment="1">
      <alignment horizontal="center" vertical="top" wrapText="1"/>
    </xf>
    <xf numFmtId="0" fontId="8" fillId="0" borderId="20" xfId="4" applyFont="1" applyBorder="1" applyAlignment="1">
      <alignment horizontal="left" vertical="top" wrapText="1"/>
    </xf>
    <xf numFmtId="0" fontId="8" fillId="0" borderId="19" xfId="4" applyFont="1" applyBorder="1" applyAlignment="1">
      <alignment horizontal="left" vertical="top" wrapText="1"/>
    </xf>
    <xf numFmtId="0" fontId="11" fillId="6" borderId="59" xfId="4" applyFont="1" applyFill="1" applyBorder="1" applyAlignment="1">
      <alignment horizontal="left" vertical="top" wrapText="1"/>
    </xf>
    <xf numFmtId="0" fontId="11" fillId="6" borderId="47" xfId="4" applyFont="1" applyFill="1" applyBorder="1" applyAlignment="1">
      <alignment horizontal="left" vertical="top" wrapText="1"/>
    </xf>
    <xf numFmtId="164" fontId="11" fillId="5" borderId="59" xfId="4" applyNumberFormat="1" applyFont="1" applyFill="1" applyBorder="1" applyAlignment="1">
      <alignment horizontal="center" vertical="center" wrapText="1"/>
    </xf>
    <xf numFmtId="49" fontId="11" fillId="12" borderId="4" xfId="4" applyNumberFormat="1" applyFont="1" applyFill="1" applyBorder="1" applyAlignment="1">
      <alignment horizontal="center" vertical="center" textRotation="90"/>
    </xf>
    <xf numFmtId="0" fontId="11" fillId="3" borderId="2" xfId="4" applyFont="1" applyFill="1" applyBorder="1" applyAlignment="1">
      <alignment horizontal="right" vertical="top" wrapText="1"/>
    </xf>
    <xf numFmtId="0" fontId="11" fillId="3" borderId="1" xfId="4" applyFont="1" applyFill="1" applyBorder="1" applyAlignment="1">
      <alignment horizontal="right" vertical="top" wrapText="1"/>
    </xf>
    <xf numFmtId="164" fontId="11" fillId="7" borderId="3" xfId="4" applyNumberFormat="1" applyFont="1" applyFill="1" applyBorder="1" applyAlignment="1">
      <alignment horizontal="center" vertical="center" wrapText="1"/>
    </xf>
    <xf numFmtId="164" fontId="11" fillId="7" borderId="2" xfId="4" applyNumberFormat="1" applyFont="1" applyFill="1" applyBorder="1" applyAlignment="1">
      <alignment horizontal="center" vertical="center" wrapText="1"/>
    </xf>
    <xf numFmtId="49" fontId="11" fillId="9" borderId="44" xfId="4" applyNumberFormat="1" applyFont="1" applyFill="1" applyBorder="1" applyAlignment="1">
      <alignment horizontal="right" vertical="top"/>
    </xf>
    <xf numFmtId="49" fontId="11" fillId="9" borderId="2" xfId="4" applyNumberFormat="1" applyFont="1" applyFill="1" applyBorder="1" applyAlignment="1">
      <alignment horizontal="right" vertical="top"/>
    </xf>
    <xf numFmtId="49" fontId="11" fillId="9" borderId="1" xfId="4" applyNumberFormat="1" applyFont="1" applyFill="1" applyBorder="1" applyAlignment="1">
      <alignment horizontal="right" vertical="top"/>
    </xf>
    <xf numFmtId="49" fontId="11" fillId="2" borderId="44" xfId="4" applyNumberFormat="1" applyFont="1" applyFill="1" applyBorder="1" applyAlignment="1">
      <alignment horizontal="right" vertical="top"/>
    </xf>
    <xf numFmtId="49" fontId="11" fillId="2" borderId="2" xfId="4" applyNumberFormat="1" applyFont="1" applyFill="1" applyBorder="1" applyAlignment="1">
      <alignment horizontal="right" vertical="top"/>
    </xf>
    <xf numFmtId="49" fontId="11" fillId="2" borderId="1" xfId="4" applyNumberFormat="1" applyFont="1" applyFill="1" applyBorder="1" applyAlignment="1">
      <alignment horizontal="right" vertical="top"/>
    </xf>
    <xf numFmtId="49" fontId="46" fillId="0" borderId="0" xfId="4" applyNumberFormat="1" applyFont="1" applyFill="1" applyBorder="1" applyAlignment="1">
      <alignment horizontal="center" vertical="top" wrapText="1"/>
    </xf>
    <xf numFmtId="0" fontId="11" fillId="2" borderId="2" xfId="4" applyFont="1" applyFill="1" applyBorder="1" applyAlignment="1">
      <alignment horizontal="right" vertical="top" wrapText="1"/>
    </xf>
    <xf numFmtId="0" fontId="11" fillId="2" borderId="1" xfId="4" applyFont="1" applyFill="1" applyBorder="1" applyAlignment="1">
      <alignment horizontal="right" vertical="top" wrapText="1"/>
    </xf>
    <xf numFmtId="164" fontId="14" fillId="2" borderId="3" xfId="4" applyNumberFormat="1" applyFont="1" applyFill="1" applyBorder="1" applyAlignment="1">
      <alignment horizontal="center" vertical="center" wrapText="1"/>
    </xf>
    <xf numFmtId="164" fontId="14" fillId="2" borderId="2" xfId="4" applyNumberFormat="1" applyFont="1" applyFill="1" applyBorder="1" applyAlignment="1">
      <alignment horizontal="center" vertical="center" wrapText="1"/>
    </xf>
    <xf numFmtId="165" fontId="14" fillId="2" borderId="3" xfId="4" applyNumberFormat="1" applyFont="1" applyFill="1" applyBorder="1" applyAlignment="1">
      <alignment horizontal="center" vertical="top" wrapText="1"/>
    </xf>
    <xf numFmtId="165" fontId="14" fillId="2" borderId="1" xfId="4" applyNumberFormat="1" applyFont="1" applyFill="1" applyBorder="1" applyAlignment="1">
      <alignment horizontal="center" vertical="top" wrapText="1"/>
    </xf>
    <xf numFmtId="0" fontId="8" fillId="0" borderId="7" xfId="4" applyFont="1" applyBorder="1" applyAlignment="1">
      <alignment horizontal="left" vertical="top" wrapText="1"/>
    </xf>
    <xf numFmtId="0" fontId="8" fillId="0" borderId="40" xfId="4" applyFont="1" applyBorder="1" applyAlignment="1">
      <alignment horizontal="left" vertical="top" wrapText="1"/>
    </xf>
    <xf numFmtId="164" fontId="11" fillId="0" borderId="13" xfId="4" applyNumberFormat="1" applyFont="1" applyFill="1" applyBorder="1" applyAlignment="1">
      <alignment horizontal="center" vertical="center" wrapText="1"/>
    </xf>
    <xf numFmtId="164" fontId="11" fillId="0" borderId="12" xfId="4" applyNumberFormat="1" applyFont="1" applyFill="1" applyBorder="1" applyAlignment="1">
      <alignment horizontal="center" vertical="center" wrapText="1"/>
    </xf>
    <xf numFmtId="0" fontId="8" fillId="0" borderId="11" xfId="4" applyFont="1" applyFill="1" applyBorder="1" applyAlignment="1">
      <alignment horizontal="center" vertical="top"/>
    </xf>
    <xf numFmtId="0" fontId="8" fillId="0" borderId="19" xfId="4" applyFont="1" applyFill="1" applyBorder="1" applyAlignment="1">
      <alignment horizontal="center" vertical="top"/>
    </xf>
    <xf numFmtId="0" fontId="8" fillId="3" borderId="2" xfId="4" applyFont="1" applyFill="1" applyBorder="1" applyAlignment="1">
      <alignment horizontal="right" vertical="top" wrapText="1"/>
    </xf>
    <xf numFmtId="0" fontId="8" fillId="3" borderId="1" xfId="4" applyFont="1" applyFill="1" applyBorder="1" applyAlignment="1">
      <alignment horizontal="right" vertical="top" wrapText="1"/>
    </xf>
    <xf numFmtId="164" fontId="11" fillId="3" borderId="3" xfId="4" applyNumberFormat="1" applyFont="1" applyFill="1" applyBorder="1" applyAlignment="1">
      <alignment horizontal="center" vertical="center" wrapText="1"/>
    </xf>
    <xf numFmtId="164" fontId="11" fillId="3" borderId="2" xfId="4" applyNumberFormat="1" applyFont="1" applyFill="1" applyBorder="1" applyAlignment="1">
      <alignment horizontal="center" vertical="center" wrapText="1"/>
    </xf>
    <xf numFmtId="0" fontId="8" fillId="3" borderId="3" xfId="4" applyFont="1" applyFill="1" applyBorder="1" applyAlignment="1">
      <alignment horizontal="center" vertical="top"/>
    </xf>
    <xf numFmtId="0" fontId="8" fillId="3" borderId="1" xfId="4" applyFont="1" applyFill="1" applyBorder="1" applyAlignment="1">
      <alignment horizontal="center" vertical="top"/>
    </xf>
    <xf numFmtId="0" fontId="8" fillId="0" borderId="0" xfId="4" applyFont="1" applyBorder="1" applyAlignment="1">
      <alignment horizontal="left" vertical="top" wrapText="1"/>
    </xf>
    <xf numFmtId="0" fontId="8" fillId="0" borderId="4" xfId="4" applyFont="1" applyBorder="1" applyAlignment="1">
      <alignment horizontal="left" vertical="top" wrapText="1"/>
    </xf>
    <xf numFmtId="164" fontId="8" fillId="0" borderId="6" xfId="4" applyNumberFormat="1" applyFont="1" applyBorder="1" applyAlignment="1">
      <alignment horizontal="center" vertical="center" wrapText="1"/>
    </xf>
    <xf numFmtId="164" fontId="8" fillId="0" borderId="7" xfId="4" applyNumberFormat="1" applyFont="1" applyBorder="1" applyAlignment="1">
      <alignment horizontal="center" vertical="center" wrapText="1"/>
    </xf>
    <xf numFmtId="0" fontId="8" fillId="0" borderId="6" xfId="4" applyFont="1" applyBorder="1" applyAlignment="1">
      <alignment horizontal="center" vertical="top"/>
    </xf>
    <xf numFmtId="0" fontId="8" fillId="0" borderId="40" xfId="4" applyFont="1" applyBorder="1" applyAlignment="1">
      <alignment horizontal="center" vertical="top"/>
    </xf>
    <xf numFmtId="0" fontId="8" fillId="0" borderId="57" xfId="4" applyFont="1" applyBorder="1" applyAlignment="1">
      <alignment horizontal="center" vertical="center" wrapText="1"/>
    </xf>
    <xf numFmtId="0" fontId="8" fillId="0" borderId="73" xfId="4" applyFont="1" applyBorder="1" applyAlignment="1">
      <alignment horizontal="center" vertical="center" wrapText="1"/>
    </xf>
    <xf numFmtId="0" fontId="11" fillId="9" borderId="3" xfId="4" applyFont="1" applyFill="1" applyBorder="1" applyAlignment="1">
      <alignment horizontal="left" vertical="top" wrapText="1"/>
    </xf>
    <xf numFmtId="0" fontId="11" fillId="9" borderId="2" xfId="4" applyFont="1" applyFill="1" applyBorder="1" applyAlignment="1">
      <alignment horizontal="left" vertical="top" wrapText="1"/>
    </xf>
    <xf numFmtId="0" fontId="11" fillId="9" borderId="1" xfId="4" applyFont="1" applyFill="1" applyBorder="1" applyAlignment="1">
      <alignment horizontal="left" vertical="top" wrapText="1"/>
    </xf>
    <xf numFmtId="0" fontId="11" fillId="11" borderId="3" xfId="4" applyFont="1" applyFill="1" applyBorder="1" applyAlignment="1">
      <alignment horizontal="left" vertical="top" wrapText="1"/>
    </xf>
    <xf numFmtId="0" fontId="11" fillId="11" borderId="2" xfId="4" applyFont="1" applyFill="1" applyBorder="1" applyAlignment="1">
      <alignment horizontal="left" vertical="top" wrapText="1"/>
    </xf>
    <xf numFmtId="0" fontId="11" fillId="11" borderId="1" xfId="4" applyFont="1" applyFill="1" applyBorder="1" applyAlignment="1">
      <alignment horizontal="left" vertical="top" wrapText="1"/>
    </xf>
    <xf numFmtId="0" fontId="7" fillId="0" borderId="75" xfId="4" applyNumberFormat="1" applyFont="1" applyFill="1" applyBorder="1" applyAlignment="1">
      <alignment horizontal="center" vertical="center"/>
    </xf>
    <xf numFmtId="0" fontId="7" fillId="0" borderId="17" xfId="4" applyNumberFormat="1" applyFont="1" applyFill="1" applyBorder="1" applyAlignment="1">
      <alignment horizontal="center" vertical="center"/>
    </xf>
    <xf numFmtId="49" fontId="11" fillId="11" borderId="38" xfId="4" applyNumberFormat="1" applyFont="1" applyFill="1" applyBorder="1" applyAlignment="1">
      <alignment horizontal="center" vertical="top"/>
    </xf>
    <xf numFmtId="49" fontId="11" fillId="11" borderId="50" xfId="4" applyNumberFormat="1" applyFont="1" applyFill="1" applyBorder="1" applyAlignment="1">
      <alignment horizontal="center" vertical="top"/>
    </xf>
    <xf numFmtId="49" fontId="11" fillId="12" borderId="38" xfId="4" applyNumberFormat="1" applyFont="1" applyFill="1" applyBorder="1" applyAlignment="1">
      <alignment horizontal="center" vertical="top"/>
    </xf>
    <xf numFmtId="49" fontId="11" fillId="12" borderId="42" xfId="4" applyNumberFormat="1" applyFont="1" applyFill="1" applyBorder="1" applyAlignment="1">
      <alignment horizontal="center" vertical="top"/>
    </xf>
    <xf numFmtId="49" fontId="11" fillId="12" borderId="50" xfId="4" applyNumberFormat="1" applyFont="1" applyFill="1" applyBorder="1" applyAlignment="1">
      <alignment horizontal="center" vertical="top"/>
    </xf>
    <xf numFmtId="0" fontId="10" fillId="12" borderId="35" xfId="4" applyFont="1" applyFill="1" applyBorder="1" applyAlignment="1">
      <alignment horizontal="center" vertical="center" textRotation="90" wrapText="1"/>
    </xf>
    <xf numFmtId="0" fontId="10" fillId="12" borderId="42" xfId="4" applyFont="1" applyFill="1" applyBorder="1" applyAlignment="1">
      <alignment horizontal="center" vertical="center" textRotation="90" wrapText="1"/>
    </xf>
    <xf numFmtId="0" fontId="10" fillId="12" borderId="50" xfId="4" applyFont="1" applyFill="1" applyBorder="1" applyAlignment="1">
      <alignment horizontal="center" vertical="center" textRotation="90" wrapText="1"/>
    </xf>
    <xf numFmtId="0" fontId="8" fillId="0" borderId="35" xfId="4" applyFont="1" applyFill="1" applyBorder="1" applyAlignment="1">
      <alignment horizontal="left" vertical="center" wrapText="1"/>
    </xf>
    <xf numFmtId="0" fontId="8" fillId="0" borderId="42" xfId="4" applyFont="1" applyFill="1" applyBorder="1" applyAlignment="1">
      <alignment horizontal="left" vertical="center" wrapText="1"/>
    </xf>
    <xf numFmtId="0" fontId="8" fillId="0" borderId="50" xfId="4" applyFont="1" applyFill="1" applyBorder="1" applyAlignment="1">
      <alignment horizontal="left" vertical="center" wrapText="1"/>
    </xf>
    <xf numFmtId="164" fontId="8" fillId="0" borderId="7" xfId="4" applyNumberFormat="1" applyFont="1" applyFill="1" applyBorder="1" applyAlignment="1">
      <alignment horizontal="center" vertical="center" wrapText="1"/>
    </xf>
    <xf numFmtId="0" fontId="8" fillId="0" borderId="7" xfId="4" applyFont="1" applyBorder="1" applyAlignment="1">
      <alignment horizontal="right" vertical="top"/>
    </xf>
    <xf numFmtId="0" fontId="11" fillId="0" borderId="2" xfId="4" applyFont="1" applyBorder="1" applyAlignment="1">
      <alignment horizontal="center" vertical="center" wrapText="1"/>
    </xf>
    <xf numFmtId="0" fontId="11" fillId="0" borderId="1" xfId="4" applyFont="1" applyBorder="1" applyAlignment="1">
      <alignment horizontal="center" vertical="center" wrapText="1"/>
    </xf>
    <xf numFmtId="165" fontId="11" fillId="0" borderId="3" xfId="2" applyNumberFormat="1" applyFont="1" applyFill="1" applyBorder="1" applyAlignment="1">
      <alignment horizontal="center" vertical="center" wrapText="1"/>
    </xf>
    <xf numFmtId="165" fontId="11" fillId="0" borderId="1" xfId="2" applyNumberFormat="1" applyFont="1" applyFill="1" applyBorder="1" applyAlignment="1">
      <alignment horizontal="center" vertical="center" wrapText="1"/>
    </xf>
    <xf numFmtId="165" fontId="10" fillId="3" borderId="3" xfId="4" applyNumberFormat="1" applyFont="1" applyFill="1" applyBorder="1" applyAlignment="1">
      <alignment horizontal="center" vertical="top" wrapText="1"/>
    </xf>
    <xf numFmtId="165" fontId="10" fillId="3" borderId="1" xfId="4" applyNumberFormat="1" applyFont="1" applyFill="1" applyBorder="1" applyAlignment="1">
      <alignment horizontal="center" vertical="top" wrapText="1"/>
    </xf>
    <xf numFmtId="164" fontId="8" fillId="0" borderId="20" xfId="4" applyNumberFormat="1" applyFont="1" applyBorder="1" applyAlignment="1">
      <alignment horizontal="center" vertical="center" wrapText="1"/>
    </xf>
    <xf numFmtId="165" fontId="7" fillId="0" borderId="11" xfId="4" applyNumberFormat="1" applyFont="1" applyFill="1" applyBorder="1" applyAlignment="1">
      <alignment horizontal="center" vertical="top" wrapText="1"/>
    </xf>
    <xf numFmtId="165" fontId="7" fillId="0" borderId="19" xfId="4" applyNumberFormat="1" applyFont="1" applyFill="1" applyBorder="1" applyAlignment="1">
      <alignment horizontal="center" vertical="top" wrapText="1"/>
    </xf>
    <xf numFmtId="165" fontId="7" fillId="4" borderId="21" xfId="4" applyNumberFormat="1" applyFont="1" applyFill="1" applyBorder="1" applyAlignment="1">
      <alignment horizontal="center" vertical="top" wrapText="1"/>
    </xf>
    <xf numFmtId="165" fontId="11" fillId="5" borderId="54" xfId="4" applyNumberFormat="1" applyFont="1" applyFill="1" applyBorder="1" applyAlignment="1">
      <alignment horizontal="center" vertical="top" wrapText="1"/>
    </xf>
    <xf numFmtId="165" fontId="11" fillId="5" borderId="47" xfId="4" applyNumberFormat="1" applyFont="1" applyFill="1" applyBorder="1" applyAlignment="1">
      <alignment horizontal="center" vertical="top" wrapText="1"/>
    </xf>
    <xf numFmtId="0" fontId="11" fillId="0" borderId="20" xfId="4" applyFont="1" applyFill="1" applyBorder="1" applyAlignment="1">
      <alignment horizontal="left" vertical="top" wrapText="1"/>
    </xf>
    <xf numFmtId="0" fontId="11" fillId="0" borderId="19" xfId="4" applyFont="1" applyFill="1" applyBorder="1" applyAlignment="1">
      <alignment horizontal="left" vertical="top" wrapText="1"/>
    </xf>
    <xf numFmtId="164" fontId="11" fillId="0" borderId="11" xfId="4" applyNumberFormat="1" applyFont="1" applyFill="1" applyBorder="1" applyAlignment="1">
      <alignment horizontal="center" vertical="center" wrapText="1"/>
    </xf>
    <xf numFmtId="164" fontId="11" fillId="0" borderId="20" xfId="4" applyNumberFormat="1" applyFont="1" applyFill="1" applyBorder="1" applyAlignment="1">
      <alignment horizontal="center" vertical="center" wrapText="1"/>
    </xf>
    <xf numFmtId="164" fontId="11" fillId="0" borderId="19" xfId="4" applyNumberFormat="1" applyFont="1" applyFill="1" applyBorder="1" applyAlignment="1">
      <alignment horizontal="center" vertical="center" wrapText="1"/>
    </xf>
    <xf numFmtId="0" fontId="10" fillId="12" borderId="28" xfId="4" applyFont="1" applyFill="1" applyBorder="1" applyAlignment="1">
      <alignment horizontal="center" vertical="center" textRotation="90" wrapText="1"/>
    </xf>
    <xf numFmtId="0" fontId="10" fillId="12" borderId="4" xfId="4" applyFont="1" applyFill="1" applyBorder="1" applyAlignment="1">
      <alignment horizontal="center" vertical="center" textRotation="90" wrapText="1"/>
    </xf>
    <xf numFmtId="49" fontId="11" fillId="0" borderId="35" xfId="4" applyNumberFormat="1" applyFont="1" applyFill="1" applyBorder="1" applyAlignment="1">
      <alignment horizontal="center" vertical="center"/>
    </xf>
    <xf numFmtId="49" fontId="11" fillId="0" borderId="42" xfId="4" applyNumberFormat="1" applyFont="1" applyFill="1" applyBorder="1" applyAlignment="1">
      <alignment horizontal="center" vertical="center"/>
    </xf>
    <xf numFmtId="49" fontId="11" fillId="0" borderId="33" xfId="4" applyNumberFormat="1" applyFont="1" applyFill="1" applyBorder="1" applyAlignment="1">
      <alignment horizontal="center" vertical="center"/>
    </xf>
    <xf numFmtId="2" fontId="11" fillId="5" borderId="30" xfId="4" applyNumberFormat="1" applyFont="1" applyFill="1" applyBorder="1" applyAlignment="1">
      <alignment horizontal="center" vertical="center"/>
    </xf>
    <xf numFmtId="2" fontId="11" fillId="5" borderId="5" xfId="4" applyNumberFormat="1" applyFont="1" applyFill="1" applyBorder="1" applyAlignment="1">
      <alignment horizontal="center" vertical="center"/>
    </xf>
    <xf numFmtId="2" fontId="11" fillId="5" borderId="22" xfId="4" applyNumberFormat="1" applyFont="1" applyFill="1" applyBorder="1" applyAlignment="1">
      <alignment horizontal="center" vertical="center"/>
    </xf>
    <xf numFmtId="164" fontId="8" fillId="5" borderId="3" xfId="4" applyNumberFormat="1" applyFont="1" applyFill="1" applyBorder="1" applyAlignment="1">
      <alignment horizontal="center" vertical="center"/>
    </xf>
    <xf numFmtId="164" fontId="8" fillId="5" borderId="2" xfId="4" applyNumberFormat="1" applyFont="1" applyFill="1" applyBorder="1" applyAlignment="1">
      <alignment horizontal="center" vertical="center"/>
    </xf>
    <xf numFmtId="164" fontId="8" fillId="5" borderId="1" xfId="4" applyNumberFormat="1" applyFont="1" applyFill="1" applyBorder="1" applyAlignment="1">
      <alignment horizontal="center" vertical="center"/>
    </xf>
    <xf numFmtId="49" fontId="11" fillId="12" borderId="6" xfId="4" applyNumberFormat="1" applyFont="1" applyFill="1" applyBorder="1" applyAlignment="1">
      <alignment horizontal="center" vertical="top"/>
    </xf>
    <xf numFmtId="49" fontId="11" fillId="12" borderId="40" xfId="4" applyNumberFormat="1" applyFont="1" applyFill="1" applyBorder="1" applyAlignment="1">
      <alignment horizontal="center" vertical="top"/>
    </xf>
    <xf numFmtId="49" fontId="11" fillId="13" borderId="35" xfId="4" applyNumberFormat="1" applyFont="1" applyFill="1" applyBorder="1" applyAlignment="1">
      <alignment horizontal="center" vertical="top"/>
    </xf>
    <xf numFmtId="49" fontId="11" fillId="13" borderId="33" xfId="4" applyNumberFormat="1" applyFont="1" applyFill="1" applyBorder="1" applyAlignment="1">
      <alignment horizontal="center" vertical="top"/>
    </xf>
    <xf numFmtId="49" fontId="11" fillId="12" borderId="0" xfId="4" applyNumberFormat="1" applyFont="1" applyFill="1" applyBorder="1" applyAlignment="1">
      <alignment horizontal="center" vertical="top"/>
    </xf>
    <xf numFmtId="49" fontId="11" fillId="12" borderId="26" xfId="4" applyNumberFormat="1" applyFont="1" applyFill="1" applyBorder="1" applyAlignment="1">
      <alignment horizontal="center" vertical="top"/>
    </xf>
    <xf numFmtId="49" fontId="11" fillId="0" borderId="35" xfId="4" applyNumberFormat="1" applyFont="1" applyBorder="1" applyAlignment="1">
      <alignment horizontal="center" vertical="center" textRotation="90"/>
    </xf>
    <xf numFmtId="49" fontId="11" fillId="0" borderId="42" xfId="4" applyNumberFormat="1" applyFont="1" applyBorder="1" applyAlignment="1">
      <alignment horizontal="center" vertical="center" textRotation="90"/>
    </xf>
    <xf numFmtId="49" fontId="11" fillId="0" borderId="33" xfId="4" applyNumberFormat="1" applyFont="1" applyBorder="1" applyAlignment="1">
      <alignment horizontal="center" vertical="center" textRotation="90"/>
    </xf>
    <xf numFmtId="49" fontId="11" fillId="0" borderId="35" xfId="4" applyNumberFormat="1" applyFont="1" applyBorder="1" applyAlignment="1">
      <alignment horizontal="center" vertical="center"/>
    </xf>
    <xf numFmtId="49" fontId="11" fillId="0" borderId="42" xfId="4" applyNumberFormat="1" applyFont="1" applyBorder="1" applyAlignment="1">
      <alignment horizontal="center" vertical="center"/>
    </xf>
    <xf numFmtId="49" fontId="11" fillId="0" borderId="33" xfId="4" applyNumberFormat="1" applyFont="1" applyBorder="1" applyAlignment="1">
      <alignment horizontal="center" vertical="center"/>
    </xf>
    <xf numFmtId="0" fontId="8" fillId="0" borderId="35" xfId="4" applyFont="1" applyBorder="1" applyAlignment="1">
      <alignment horizontal="center" vertical="center"/>
    </xf>
    <xf numFmtId="0" fontId="8" fillId="0" borderId="42" xfId="4" applyFont="1" applyBorder="1" applyAlignment="1">
      <alignment horizontal="center" vertical="center"/>
    </xf>
    <xf numFmtId="0" fontId="8" fillId="0" borderId="50" xfId="4" applyFont="1" applyBorder="1" applyAlignment="1">
      <alignment horizontal="center" vertical="center"/>
    </xf>
    <xf numFmtId="49" fontId="11" fillId="0" borderId="52" xfId="4" applyNumberFormat="1" applyFont="1" applyBorder="1" applyAlignment="1">
      <alignment horizontal="center" vertical="center"/>
    </xf>
    <xf numFmtId="49" fontId="11" fillId="0" borderId="21" xfId="4" applyNumberFormat="1" applyFont="1" applyBorder="1" applyAlignment="1">
      <alignment horizontal="center" vertical="center"/>
    </xf>
    <xf numFmtId="49" fontId="11" fillId="0" borderId="38" xfId="4" applyNumberFormat="1" applyFont="1" applyBorder="1" applyAlignment="1">
      <alignment horizontal="center" vertical="center"/>
    </xf>
    <xf numFmtId="49" fontId="11" fillId="13" borderId="35" xfId="4" applyNumberFormat="1" applyFont="1" applyFill="1" applyBorder="1" applyAlignment="1">
      <alignment horizontal="center" vertical="center"/>
    </xf>
    <xf numFmtId="49" fontId="11" fillId="13" borderId="42" xfId="4" applyNumberFormat="1" applyFont="1" applyFill="1" applyBorder="1" applyAlignment="1">
      <alignment horizontal="center" vertical="center"/>
    </xf>
    <xf numFmtId="49" fontId="11" fillId="13" borderId="50" xfId="4" applyNumberFormat="1" applyFont="1" applyFill="1" applyBorder="1" applyAlignment="1">
      <alignment horizontal="center" vertical="center"/>
    </xf>
    <xf numFmtId="49" fontId="11" fillId="0" borderId="50" xfId="4" applyNumberFormat="1" applyFont="1" applyBorder="1" applyAlignment="1">
      <alignment horizontal="center" vertical="center" textRotation="90"/>
    </xf>
    <xf numFmtId="0" fontId="10" fillId="12" borderId="40" xfId="4" applyFont="1" applyFill="1" applyBorder="1" applyAlignment="1">
      <alignment horizontal="center" vertical="center" textRotation="90" wrapText="1"/>
    </xf>
    <xf numFmtId="164" fontId="11" fillId="5" borderId="35" xfId="4" applyNumberFormat="1" applyFont="1" applyFill="1" applyBorder="1" applyAlignment="1">
      <alignment horizontal="center" vertical="center"/>
    </xf>
    <xf numFmtId="164" fontId="11" fillId="5" borderId="42" xfId="4" applyNumberFormat="1" applyFont="1" applyFill="1" applyBorder="1" applyAlignment="1">
      <alignment horizontal="center" vertical="center"/>
    </xf>
    <xf numFmtId="164" fontId="11" fillId="5" borderId="50" xfId="4" applyNumberFormat="1" applyFont="1" applyFill="1" applyBorder="1" applyAlignment="1">
      <alignment horizontal="center" vertical="center"/>
    </xf>
    <xf numFmtId="0" fontId="47" fillId="0" borderId="48" xfId="4" applyFont="1" applyBorder="1" applyAlignment="1">
      <alignment horizontal="center" vertical="top"/>
    </xf>
    <xf numFmtId="0" fontId="47" fillId="0" borderId="80" xfId="4" applyFont="1" applyBorder="1" applyAlignment="1">
      <alignment horizontal="center" vertical="top"/>
    </xf>
    <xf numFmtId="0" fontId="7" fillId="0" borderId="15" xfId="2" applyFont="1" applyBorder="1" applyAlignment="1">
      <alignment horizontal="left" vertical="top" wrapText="1"/>
    </xf>
    <xf numFmtId="0" fontId="7" fillId="0" borderId="0" xfId="2" applyFont="1" applyBorder="1" applyAlignment="1">
      <alignment horizontal="left" vertical="top" wrapText="1"/>
    </xf>
    <xf numFmtId="0" fontId="7" fillId="0" borderId="4" xfId="2" applyFont="1" applyBorder="1" applyAlignment="1">
      <alignment horizontal="left" vertical="top" wrapText="1"/>
    </xf>
    <xf numFmtId="0" fontId="7" fillId="0" borderId="61" xfId="2" applyFont="1" applyBorder="1" applyAlignment="1">
      <alignment horizontal="center" vertical="top"/>
    </xf>
    <xf numFmtId="0" fontId="7" fillId="0" borderId="73" xfId="2" applyFont="1" applyBorder="1" applyAlignment="1">
      <alignment horizontal="center" vertical="top"/>
    </xf>
    <xf numFmtId="49" fontId="11" fillId="9" borderId="22" xfId="4" applyNumberFormat="1" applyFont="1" applyFill="1" applyBorder="1" applyAlignment="1">
      <alignment horizontal="center" vertical="top"/>
    </xf>
    <xf numFmtId="49" fontId="11" fillId="10" borderId="35" xfId="4" applyNumberFormat="1" applyFont="1" applyFill="1" applyBorder="1" applyAlignment="1">
      <alignment horizontal="center" vertical="top"/>
    </xf>
    <xf numFmtId="49" fontId="11" fillId="10" borderId="42" xfId="4" applyNumberFormat="1" applyFont="1" applyFill="1" applyBorder="1" applyAlignment="1">
      <alignment horizontal="center" vertical="top"/>
    </xf>
    <xf numFmtId="49" fontId="11" fillId="10" borderId="50" xfId="4" applyNumberFormat="1" applyFont="1" applyFill="1" applyBorder="1" applyAlignment="1">
      <alignment horizontal="center" vertical="top"/>
    </xf>
    <xf numFmtId="0" fontId="10" fillId="12" borderId="29" xfId="4" applyFont="1" applyFill="1" applyBorder="1" applyAlignment="1">
      <alignment horizontal="center" vertical="center" textRotation="90" wrapText="1"/>
    </xf>
    <xf numFmtId="0" fontId="10" fillId="12" borderId="0" xfId="4" applyFont="1" applyFill="1" applyBorder="1" applyAlignment="1">
      <alignment horizontal="center" vertical="center" textRotation="90" wrapText="1"/>
    </xf>
    <xf numFmtId="0" fontId="7" fillId="0" borderId="59" xfId="2" applyFont="1" applyBorder="1" applyAlignment="1">
      <alignment horizontal="left" vertical="top" wrapText="1"/>
    </xf>
    <xf numFmtId="0" fontId="7" fillId="0" borderId="47" xfId="2" applyFont="1" applyBorder="1" applyAlignment="1">
      <alignment horizontal="left" vertical="top" wrapText="1"/>
    </xf>
    <xf numFmtId="49" fontId="11" fillId="9" borderId="38" xfId="4" applyNumberFormat="1" applyFont="1" applyFill="1" applyBorder="1" applyAlignment="1">
      <alignment horizontal="center" vertical="top"/>
    </xf>
    <xf numFmtId="49" fontId="11" fillId="9" borderId="42" xfId="4" applyNumberFormat="1" applyFont="1" applyFill="1" applyBorder="1" applyAlignment="1">
      <alignment horizontal="center" vertical="top"/>
    </xf>
    <xf numFmtId="49" fontId="11" fillId="9" borderId="50" xfId="4" applyNumberFormat="1" applyFont="1" applyFill="1" applyBorder="1" applyAlignment="1">
      <alignment horizontal="center" vertical="top"/>
    </xf>
    <xf numFmtId="0" fontId="7" fillId="0" borderId="39" xfId="2" applyFont="1" applyBorder="1" applyAlignment="1">
      <alignment horizontal="left" vertical="top" wrapText="1"/>
    </xf>
    <xf numFmtId="0" fontId="7" fillId="0" borderId="58" xfId="2" applyFont="1" applyBorder="1" applyAlignment="1">
      <alignment horizontal="left" vertical="top" wrapText="1"/>
    </xf>
    <xf numFmtId="164" fontId="12" fillId="2" borderId="3" xfId="4" applyNumberFormat="1" applyFont="1" applyFill="1" applyBorder="1" applyAlignment="1">
      <alignment horizontal="center" vertical="top"/>
    </xf>
    <xf numFmtId="164" fontId="12" fillId="2" borderId="2" xfId="4" applyNumberFormat="1" applyFont="1" applyFill="1" applyBorder="1" applyAlignment="1">
      <alignment horizontal="center" vertical="top"/>
    </xf>
    <xf numFmtId="164" fontId="12" fillId="2" borderId="1" xfId="4" applyNumberFormat="1" applyFont="1" applyFill="1" applyBorder="1" applyAlignment="1">
      <alignment horizontal="center" vertical="top"/>
    </xf>
    <xf numFmtId="0" fontId="11" fillId="0" borderId="0" xfId="4" applyFont="1" applyFill="1" applyAlignment="1">
      <alignment horizontal="center" vertical="center" wrapText="1"/>
    </xf>
    <xf numFmtId="49" fontId="11" fillId="0" borderId="35" xfId="4" applyNumberFormat="1" applyFont="1" applyFill="1" applyBorder="1" applyAlignment="1">
      <alignment horizontal="center" vertical="center" textRotation="90"/>
    </xf>
    <xf numFmtId="49" fontId="11" fillId="0" borderId="42" xfId="4" applyNumberFormat="1" applyFont="1" applyFill="1" applyBorder="1" applyAlignment="1">
      <alignment horizontal="center" vertical="center" textRotation="90"/>
    </xf>
    <xf numFmtId="49" fontId="11" fillId="0" borderId="33" xfId="4" applyNumberFormat="1" applyFont="1" applyFill="1" applyBorder="1" applyAlignment="1">
      <alignment horizontal="center" vertical="center" textRotation="90"/>
    </xf>
    <xf numFmtId="0" fontId="7" fillId="0" borderId="5" xfId="2" applyFont="1" applyBorder="1" applyAlignment="1">
      <alignment vertical="top" wrapText="1"/>
    </xf>
    <xf numFmtId="0" fontId="48" fillId="0" borderId="4" xfId="2" applyFont="1" applyBorder="1" applyAlignment="1">
      <alignment vertical="top" wrapText="1"/>
    </xf>
    <xf numFmtId="0" fontId="7" fillId="0" borderId="37" xfId="2" applyFont="1" applyBorder="1" applyAlignment="1">
      <alignment horizontal="left" vertical="top" wrapText="1"/>
    </xf>
    <xf numFmtId="0" fontId="47" fillId="0" borderId="20" xfId="4" applyFont="1" applyBorder="1" applyAlignment="1">
      <alignment horizontal="left" vertical="top" wrapText="1"/>
    </xf>
    <xf numFmtId="0" fontId="47" fillId="0" borderId="19" xfId="4" applyFont="1" applyBorder="1" applyAlignment="1">
      <alignment horizontal="left" vertical="top" wrapText="1"/>
    </xf>
    <xf numFmtId="164" fontId="11" fillId="11" borderId="3" xfId="4" applyNumberFormat="1" applyFont="1" applyFill="1" applyBorder="1" applyAlignment="1">
      <alignment horizontal="center" vertical="top"/>
    </xf>
    <xf numFmtId="164" fontId="11" fillId="11" borderId="2" xfId="4" applyNumberFormat="1" applyFont="1" applyFill="1" applyBorder="1" applyAlignment="1">
      <alignment horizontal="center" vertical="top"/>
    </xf>
    <xf numFmtId="164" fontId="11" fillId="11" borderId="1" xfId="4" applyNumberFormat="1" applyFont="1" applyFill="1" applyBorder="1" applyAlignment="1">
      <alignment horizontal="center" vertical="top"/>
    </xf>
    <xf numFmtId="0" fontId="8" fillId="0" borderId="3" xfId="4" applyFont="1" applyBorder="1" applyAlignment="1">
      <alignment horizontal="center" vertical="top" wrapText="1"/>
    </xf>
    <xf numFmtId="0" fontId="8" fillId="0" borderId="2" xfId="4" applyFont="1" applyBorder="1" applyAlignment="1">
      <alignment horizontal="center" vertical="top" wrapText="1"/>
    </xf>
    <xf numFmtId="0" fontId="8" fillId="0" borderId="1" xfId="4" applyFont="1" applyBorder="1" applyAlignment="1">
      <alignment horizontal="center" vertical="top" wrapText="1"/>
    </xf>
    <xf numFmtId="164" fontId="7" fillId="0" borderId="39" xfId="4" applyNumberFormat="1" applyFont="1" applyBorder="1" applyAlignment="1">
      <alignment horizontal="left" vertical="top" wrapText="1"/>
    </xf>
    <xf numFmtId="164" fontId="7" fillId="0" borderId="58" xfId="4" applyNumberFormat="1" applyFont="1" applyBorder="1" applyAlignment="1">
      <alignment horizontal="left" vertical="top" wrapText="1"/>
    </xf>
    <xf numFmtId="164" fontId="11" fillId="9" borderId="3" xfId="4" applyNumberFormat="1" applyFont="1" applyFill="1" applyBorder="1" applyAlignment="1">
      <alignment horizontal="center" vertical="top"/>
    </xf>
    <xf numFmtId="164" fontId="11" fillId="9" borderId="2" xfId="4" applyNumberFormat="1" applyFont="1" applyFill="1" applyBorder="1" applyAlignment="1">
      <alignment horizontal="center" vertical="top"/>
    </xf>
    <xf numFmtId="164" fontId="11" fillId="9" borderId="1" xfId="4" applyNumberFormat="1" applyFont="1" applyFill="1" applyBorder="1" applyAlignment="1">
      <alignment horizontal="center" vertical="top"/>
    </xf>
    <xf numFmtId="49" fontId="11" fillId="11" borderId="3" xfId="4" applyNumberFormat="1" applyFont="1" applyFill="1" applyBorder="1" applyAlignment="1">
      <alignment horizontal="left" vertical="top"/>
    </xf>
    <xf numFmtId="49" fontId="11" fillId="11" borderId="2" xfId="4" applyNumberFormat="1" applyFont="1" applyFill="1" applyBorder="1" applyAlignment="1">
      <alignment horizontal="left" vertical="top"/>
    </xf>
    <xf numFmtId="49" fontId="11" fillId="11" borderId="1" xfId="4" applyNumberFormat="1" applyFont="1" applyFill="1" applyBorder="1" applyAlignment="1">
      <alignment horizontal="left" vertical="top"/>
    </xf>
    <xf numFmtId="0" fontId="8" fillId="0" borderId="0" xfId="2" applyFont="1" applyBorder="1" applyAlignment="1">
      <alignment horizontal="center" vertical="top"/>
    </xf>
    <xf numFmtId="0" fontId="8" fillId="0" borderId="4" xfId="2" applyFont="1" applyBorder="1" applyAlignment="1">
      <alignment horizontal="center" vertical="top"/>
    </xf>
    <xf numFmtId="0" fontId="7" fillId="0" borderId="3" xfId="2" applyFont="1" applyBorder="1" applyAlignment="1">
      <alignment horizontal="left" vertical="top" wrapText="1"/>
    </xf>
    <xf numFmtId="0" fontId="7" fillId="0" borderId="1" xfId="2" applyFont="1" applyBorder="1" applyAlignment="1">
      <alignment horizontal="left" vertical="top" wrapText="1"/>
    </xf>
    <xf numFmtId="0" fontId="7" fillId="0" borderId="2" xfId="2" applyFont="1" applyBorder="1" applyAlignment="1">
      <alignment horizontal="left" vertical="top" wrapText="1"/>
    </xf>
    <xf numFmtId="0" fontId="7" fillId="0" borderId="2" xfId="2" applyFont="1" applyFill="1" applyBorder="1" applyAlignment="1">
      <alignment horizontal="left" vertical="top" wrapText="1"/>
    </xf>
    <xf numFmtId="0" fontId="7" fillId="0" borderId="1" xfId="2" applyFont="1" applyFill="1" applyBorder="1" applyAlignment="1">
      <alignment horizontal="left" vertical="top" wrapText="1"/>
    </xf>
    <xf numFmtId="0" fontId="7" fillId="0" borderId="59" xfId="4" applyFont="1" applyBorder="1" applyAlignment="1">
      <alignment vertical="center" wrapText="1"/>
    </xf>
    <xf numFmtId="0" fontId="7" fillId="0" borderId="47" xfId="4" applyFont="1" applyBorder="1" applyAlignment="1">
      <alignment vertical="center" wrapText="1"/>
    </xf>
    <xf numFmtId="0" fontId="7" fillId="0" borderId="51" xfId="4" applyFont="1" applyFill="1" applyBorder="1" applyAlignment="1">
      <alignment horizontal="left" vertical="top" wrapText="1"/>
    </xf>
    <xf numFmtId="0" fontId="7" fillId="0" borderId="18" xfId="4" applyFont="1" applyFill="1" applyBorder="1" applyAlignment="1">
      <alignment horizontal="left" vertical="top" wrapText="1"/>
    </xf>
    <xf numFmtId="165" fontId="7" fillId="0" borderId="21" xfId="4" applyNumberFormat="1" applyFont="1" applyFill="1" applyBorder="1" applyAlignment="1">
      <alignment horizontal="center" vertical="top" wrapText="1"/>
    </xf>
    <xf numFmtId="0" fontId="7" fillId="0" borderId="36" xfId="8" applyFont="1" applyBorder="1" applyAlignment="1">
      <alignment horizontal="left" vertical="top" wrapText="1"/>
    </xf>
    <xf numFmtId="0" fontId="7" fillId="0" borderId="41" xfId="8" applyFont="1" applyBorder="1" applyAlignment="1">
      <alignment horizontal="left" vertical="top" wrapText="1"/>
    </xf>
    <xf numFmtId="0" fontId="7" fillId="0" borderId="0" xfId="2" applyFont="1" applyBorder="1" applyAlignment="1">
      <alignment horizontal="center" vertical="top"/>
    </xf>
    <xf numFmtId="0" fontId="7" fillId="0" borderId="7" xfId="2" applyFont="1" applyBorder="1" applyAlignment="1">
      <alignment horizontal="center" vertical="top"/>
    </xf>
    <xf numFmtId="0" fontId="7" fillId="0" borderId="30" xfId="2" applyFont="1" applyBorder="1" applyAlignment="1">
      <alignment horizontal="left" vertical="top" wrapText="1"/>
    </xf>
    <xf numFmtId="0" fontId="7" fillId="0" borderId="28" xfId="2" applyFont="1" applyBorder="1" applyAlignment="1">
      <alignment horizontal="left" vertical="top" wrapText="1"/>
    </xf>
    <xf numFmtId="0" fontId="7" fillId="0" borderId="6" xfId="2" applyFont="1" applyBorder="1" applyAlignment="1">
      <alignment horizontal="left" vertical="top" wrapText="1"/>
    </xf>
    <xf numFmtId="0" fontId="7" fillId="0" borderId="40" xfId="2" applyFont="1" applyBorder="1" applyAlignment="1">
      <alignment horizontal="left" vertical="top" wrapText="1"/>
    </xf>
    <xf numFmtId="0" fontId="7" fillId="0" borderId="62" xfId="2" applyFont="1" applyBorder="1" applyAlignment="1">
      <alignment horizontal="left" vertical="top" wrapText="1"/>
    </xf>
    <xf numFmtId="0" fontId="7" fillId="0" borderId="78" xfId="2" applyFont="1" applyBorder="1" applyAlignment="1">
      <alignment horizontal="left" vertical="top" wrapText="1"/>
    </xf>
    <xf numFmtId="164" fontId="8" fillId="0" borderId="3" xfId="4" applyNumberFormat="1" applyFont="1" applyFill="1" applyBorder="1" applyAlignment="1">
      <alignment horizontal="center" vertical="center"/>
    </xf>
    <xf numFmtId="164" fontId="8" fillId="0" borderId="2" xfId="4" applyNumberFormat="1" applyFont="1" applyFill="1" applyBorder="1" applyAlignment="1">
      <alignment horizontal="center" vertical="center"/>
    </xf>
    <xf numFmtId="164" fontId="8" fillId="0" borderId="1" xfId="4" applyNumberFormat="1" applyFont="1" applyFill="1" applyBorder="1" applyAlignment="1">
      <alignment horizontal="center" vertical="center"/>
    </xf>
    <xf numFmtId="0" fontId="6" fillId="0" borderId="10" xfId="8" applyFont="1" applyBorder="1" applyAlignment="1">
      <alignment horizontal="left" vertical="top" wrapText="1"/>
    </xf>
    <xf numFmtId="0" fontId="6" fillId="0" borderId="41" xfId="8" applyFont="1" applyBorder="1" applyAlignment="1">
      <alignment horizontal="left" vertical="top" wrapText="1"/>
    </xf>
    <xf numFmtId="0" fontId="7" fillId="0" borderId="34" xfId="8" applyFont="1" applyBorder="1" applyAlignment="1">
      <alignment horizontal="left" vertical="top" wrapText="1"/>
    </xf>
    <xf numFmtId="0" fontId="7" fillId="0" borderId="57" xfId="2" applyFont="1" applyBorder="1" applyAlignment="1">
      <alignment horizontal="center" vertical="top"/>
    </xf>
    <xf numFmtId="0" fontId="7" fillId="0" borderId="56" xfId="2" applyFont="1" applyBorder="1" applyAlignment="1">
      <alignment horizontal="center" vertical="top"/>
    </xf>
    <xf numFmtId="0" fontId="7" fillId="0" borderId="72" xfId="2" applyFont="1" applyBorder="1" applyAlignment="1">
      <alignment horizontal="center" vertical="top"/>
    </xf>
    <xf numFmtId="0" fontId="7" fillId="0" borderId="7" xfId="2" applyFont="1" applyBorder="1" applyAlignment="1">
      <alignment horizontal="left" vertical="top" wrapText="1"/>
    </xf>
    <xf numFmtId="0" fontId="45" fillId="0" borderId="78" xfId="4" applyFont="1" applyBorder="1" applyAlignment="1">
      <alignment horizontal="center" vertical="top"/>
    </xf>
    <xf numFmtId="0" fontId="45" fillId="0" borderId="80" xfId="4" applyFont="1" applyBorder="1" applyAlignment="1">
      <alignment horizontal="center" vertical="top"/>
    </xf>
    <xf numFmtId="0" fontId="45" fillId="0" borderId="48" xfId="4" applyFont="1" applyBorder="1" applyAlignment="1">
      <alignment horizontal="center" vertical="top"/>
    </xf>
    <xf numFmtId="0" fontId="3" fillId="0" borderId="30" xfId="4" applyBorder="1" applyAlignment="1">
      <alignment horizontal="center"/>
    </xf>
    <xf numFmtId="0" fontId="3" fillId="0" borderId="28" xfId="4" applyBorder="1" applyAlignment="1">
      <alignment horizontal="center"/>
    </xf>
    <xf numFmtId="0" fontId="3" fillId="0" borderId="5" xfId="4" applyBorder="1" applyAlignment="1">
      <alignment horizontal="center"/>
    </xf>
    <xf numFmtId="0" fontId="3" fillId="0" borderId="4" xfId="4" applyBorder="1" applyAlignment="1">
      <alignment horizontal="center"/>
    </xf>
    <xf numFmtId="0" fontId="3" fillId="0" borderId="6" xfId="4" applyBorder="1" applyAlignment="1">
      <alignment horizontal="center"/>
    </xf>
    <xf numFmtId="0" fontId="3" fillId="0" borderId="40" xfId="4" applyBorder="1" applyAlignment="1">
      <alignment horizontal="center"/>
    </xf>
    <xf numFmtId="0" fontId="22" fillId="0" borderId="34" xfId="4" applyFont="1" applyFill="1" applyBorder="1" applyAlignment="1">
      <alignment horizontal="left" vertical="top" wrapText="1"/>
    </xf>
    <xf numFmtId="0" fontId="22" fillId="0" borderId="36" xfId="4" applyFont="1" applyFill="1" applyBorder="1" applyAlignment="1">
      <alignment horizontal="left" vertical="top" wrapText="1"/>
    </xf>
    <xf numFmtId="0" fontId="22" fillId="0" borderId="41" xfId="4" applyFont="1" applyFill="1" applyBorder="1" applyAlignment="1">
      <alignment horizontal="left" vertical="top" wrapText="1"/>
    </xf>
    <xf numFmtId="0" fontId="22" fillId="0" borderId="57" xfId="4" applyFont="1" applyBorder="1" applyAlignment="1">
      <alignment horizontal="center" vertical="top"/>
    </xf>
    <xf numFmtId="0" fontId="22" fillId="0" borderId="61" xfId="4" applyFont="1" applyBorder="1" applyAlignment="1">
      <alignment horizontal="center" vertical="top"/>
    </xf>
    <xf numFmtId="0" fontId="22" fillId="0" borderId="73" xfId="4" applyFont="1" applyBorder="1" applyAlignment="1">
      <alignment horizontal="center" vertical="top"/>
    </xf>
    <xf numFmtId="0" fontId="22" fillId="0" borderId="48" xfId="4" applyFont="1" applyBorder="1" applyAlignment="1">
      <alignment horizontal="center" vertical="top"/>
    </xf>
    <xf numFmtId="0" fontId="22" fillId="0" borderId="78" xfId="4" applyFont="1" applyBorder="1" applyAlignment="1">
      <alignment horizontal="center" vertical="top"/>
    </xf>
    <xf numFmtId="0" fontId="22" fillId="0" borderId="80" xfId="4" applyFont="1" applyBorder="1" applyAlignment="1">
      <alignment horizontal="center" vertical="top"/>
    </xf>
    <xf numFmtId="0" fontId="8" fillId="0" borderId="30" xfId="4" applyFont="1" applyBorder="1" applyAlignment="1">
      <alignment horizontal="left" vertical="top" wrapText="1"/>
    </xf>
    <xf numFmtId="0" fontId="8" fillId="0" borderId="28" xfId="4" applyFont="1" applyBorder="1" applyAlignment="1">
      <alignment horizontal="left" vertical="top" wrapText="1"/>
    </xf>
    <xf numFmtId="0" fontId="8" fillId="0" borderId="5" xfId="4" applyFont="1" applyBorder="1" applyAlignment="1">
      <alignment horizontal="left" vertical="top" wrapText="1"/>
    </xf>
    <xf numFmtId="0" fontId="8" fillId="0" borderId="6" xfId="4" applyFont="1" applyBorder="1" applyAlignment="1">
      <alignment horizontal="left" vertical="top" wrapText="1"/>
    </xf>
    <xf numFmtId="0" fontId="8" fillId="0" borderId="8" xfId="4" applyFont="1" applyBorder="1" applyAlignment="1">
      <alignment horizontal="center" vertical="top" wrapText="1"/>
    </xf>
    <xf numFmtId="0" fontId="8" fillId="0" borderId="80" xfId="4" applyFont="1" applyBorder="1" applyAlignment="1">
      <alignment horizontal="center" vertical="top" wrapText="1"/>
    </xf>
    <xf numFmtId="0" fontId="8" fillId="0" borderId="56" xfId="4" applyFont="1" applyBorder="1" applyAlignment="1">
      <alignment horizontal="center" vertical="top" wrapText="1"/>
    </xf>
    <xf numFmtId="0" fontId="8" fillId="0" borderId="63" xfId="4" applyFont="1" applyBorder="1" applyAlignment="1">
      <alignment horizontal="center" vertical="top" wrapText="1"/>
    </xf>
    <xf numFmtId="0" fontId="8" fillId="0" borderId="72" xfId="4" applyFont="1" applyBorder="1" applyAlignment="1">
      <alignment horizontal="center" vertical="top" wrapText="1"/>
    </xf>
    <xf numFmtId="0" fontId="8" fillId="0" borderId="57" xfId="4" applyFont="1" applyBorder="1" applyAlignment="1">
      <alignment horizontal="center" vertical="top"/>
    </xf>
    <xf numFmtId="0" fontId="8" fillId="0" borderId="61" xfId="4" applyFont="1" applyBorder="1" applyAlignment="1">
      <alignment horizontal="center" vertical="top"/>
    </xf>
    <xf numFmtId="0" fontId="8" fillId="0" borderId="73" xfId="4" applyFont="1" applyBorder="1" applyAlignment="1">
      <alignment horizontal="center" vertical="top"/>
    </xf>
    <xf numFmtId="0" fontId="8" fillId="0" borderId="48" xfId="4" applyFont="1" applyBorder="1" applyAlignment="1">
      <alignment horizontal="center" vertical="top" wrapText="1"/>
    </xf>
    <xf numFmtId="0" fontId="8" fillId="0" borderId="78" xfId="4" applyFont="1" applyBorder="1" applyAlignment="1">
      <alignment horizontal="center" vertical="top" wrapText="1"/>
    </xf>
    <xf numFmtId="0" fontId="3" fillId="0" borderId="3" xfId="4" applyBorder="1" applyAlignment="1">
      <alignment horizontal="center"/>
    </xf>
    <xf numFmtId="0" fontId="3" fillId="0" borderId="1" xfId="4" applyBorder="1" applyAlignment="1">
      <alignment horizontal="center"/>
    </xf>
    <xf numFmtId="0" fontId="22" fillId="0" borderId="56" xfId="4" applyFont="1" applyFill="1" applyBorder="1" applyAlignment="1">
      <alignment horizontal="left" vertical="top" wrapText="1"/>
    </xf>
    <xf numFmtId="0" fontId="22" fillId="0" borderId="63" xfId="4" applyFont="1" applyFill="1" applyBorder="1" applyAlignment="1">
      <alignment horizontal="left" vertical="top" wrapText="1"/>
    </xf>
    <xf numFmtId="0" fontId="22" fillId="0" borderId="72" xfId="4" applyFont="1" applyFill="1" applyBorder="1" applyAlignment="1">
      <alignment horizontal="left" vertical="top" wrapText="1"/>
    </xf>
    <xf numFmtId="0" fontId="22" fillId="0" borderId="57" xfId="4" applyFont="1" applyFill="1" applyBorder="1" applyAlignment="1">
      <alignment horizontal="center" vertical="top"/>
    </xf>
    <xf numFmtId="0" fontId="22" fillId="0" borderId="61" xfId="4" applyFont="1" applyFill="1" applyBorder="1" applyAlignment="1">
      <alignment horizontal="center" vertical="top"/>
    </xf>
    <xf numFmtId="0" fontId="22" fillId="0" borderId="73" xfId="4" applyFont="1" applyFill="1" applyBorder="1" applyAlignment="1">
      <alignment horizontal="center" vertical="top"/>
    </xf>
    <xf numFmtId="0" fontId="22" fillId="0" borderId="56" xfId="4" applyFont="1" applyFill="1" applyBorder="1" applyAlignment="1">
      <alignment horizontal="center" vertical="top"/>
    </xf>
    <xf numFmtId="0" fontId="22" fillId="0" borderId="63" xfId="4" applyFont="1" applyFill="1" applyBorder="1" applyAlignment="1">
      <alignment horizontal="center" vertical="top"/>
    </xf>
    <xf numFmtId="0" fontId="22" fillId="0" borderId="72" xfId="4" applyFont="1" applyFill="1" applyBorder="1" applyAlignment="1">
      <alignment horizontal="center" vertical="top"/>
    </xf>
    <xf numFmtId="1" fontId="22" fillId="0" borderId="48" xfId="4" applyNumberFormat="1" applyFont="1" applyFill="1" applyBorder="1" applyAlignment="1">
      <alignment horizontal="center" vertical="top"/>
    </xf>
    <xf numFmtId="1" fontId="22" fillId="0" borderId="78" xfId="4" applyNumberFormat="1" applyFont="1" applyFill="1" applyBorder="1" applyAlignment="1">
      <alignment horizontal="center" vertical="top"/>
    </xf>
    <xf numFmtId="1" fontId="22" fillId="0" borderId="80" xfId="4" applyNumberFormat="1" applyFont="1" applyFill="1" applyBorder="1" applyAlignment="1">
      <alignment horizontal="center" vertical="top"/>
    </xf>
    <xf numFmtId="0" fontId="55" fillId="0" borderId="29" xfId="4" applyFont="1" applyBorder="1" applyAlignment="1">
      <alignment horizontal="left" vertical="top"/>
    </xf>
    <xf numFmtId="0" fontId="55" fillId="0" borderId="28" xfId="4" applyFont="1" applyBorder="1" applyAlignment="1">
      <alignment horizontal="left" vertical="top"/>
    </xf>
    <xf numFmtId="0" fontId="55" fillId="0" borderId="7" xfId="4" applyFont="1" applyBorder="1" applyAlignment="1">
      <alignment horizontal="left" vertical="top"/>
    </xf>
    <xf numFmtId="0" fontId="55" fillId="0" borderId="40" xfId="4" applyFont="1" applyBorder="1" applyAlignment="1">
      <alignment horizontal="left" vertical="top"/>
    </xf>
    <xf numFmtId="0" fontId="11" fillId="10" borderId="3" xfId="4" applyFont="1" applyFill="1" applyBorder="1" applyAlignment="1">
      <alignment horizontal="left" vertical="top" wrapText="1"/>
    </xf>
    <xf numFmtId="0" fontId="11" fillId="10" borderId="2" xfId="4" applyFont="1" applyFill="1" applyBorder="1" applyAlignment="1">
      <alignment horizontal="left" vertical="top" wrapText="1"/>
    </xf>
    <xf numFmtId="0" fontId="11" fillId="10" borderId="1" xfId="4" applyFont="1" applyFill="1" applyBorder="1" applyAlignment="1">
      <alignment horizontal="left" vertical="top" wrapText="1"/>
    </xf>
    <xf numFmtId="0" fontId="8" fillId="9" borderId="30" xfId="4" applyFont="1" applyFill="1" applyBorder="1" applyAlignment="1">
      <alignment horizontal="center" vertical="center" textRotation="90" wrapText="1"/>
    </xf>
    <xf numFmtId="0" fontId="8" fillId="9" borderId="6" xfId="4" applyFont="1" applyFill="1" applyBorder="1" applyAlignment="1">
      <alignment horizontal="center" vertical="center" textRotation="90" wrapText="1"/>
    </xf>
    <xf numFmtId="49" fontId="11" fillId="13" borderId="33" xfId="4" applyNumberFormat="1" applyFont="1" applyFill="1" applyBorder="1" applyAlignment="1">
      <alignment horizontal="center" vertical="center"/>
    </xf>
    <xf numFmtId="0" fontId="11" fillId="11" borderId="29" xfId="4" applyFont="1" applyFill="1" applyBorder="1" applyAlignment="1">
      <alignment horizontal="left" vertical="top" wrapText="1"/>
    </xf>
    <xf numFmtId="0" fontId="11" fillId="11" borderId="28" xfId="4" applyFont="1" applyFill="1" applyBorder="1" applyAlignment="1">
      <alignment horizontal="left" vertical="top" wrapText="1"/>
    </xf>
    <xf numFmtId="0" fontId="22" fillId="0" borderId="35" xfId="4" applyFont="1" applyFill="1" applyBorder="1" applyAlignment="1">
      <alignment horizontal="center" vertical="center" wrapText="1"/>
    </xf>
    <xf numFmtId="0" fontId="22" fillId="0" borderId="33" xfId="4" applyFont="1" applyFill="1" applyBorder="1" applyAlignment="1">
      <alignment horizontal="center" vertical="center" wrapText="1"/>
    </xf>
    <xf numFmtId="0" fontId="22" fillId="0" borderId="51" xfId="4" applyFont="1" applyFill="1" applyBorder="1" applyAlignment="1">
      <alignment horizontal="left" vertical="top" wrapText="1"/>
    </xf>
    <xf numFmtId="0" fontId="22" fillId="0" borderId="70" xfId="4" applyFont="1" applyFill="1" applyBorder="1" applyAlignment="1">
      <alignment horizontal="left" vertical="top" wrapText="1"/>
    </xf>
    <xf numFmtId="0" fontId="22" fillId="0" borderId="53" xfId="4" applyFont="1" applyFill="1" applyBorder="1" applyAlignment="1">
      <alignment horizontal="left" vertical="top" wrapText="1"/>
    </xf>
    <xf numFmtId="0" fontId="8" fillId="0" borderId="71" xfId="4" applyFont="1" applyBorder="1" applyAlignment="1">
      <alignment horizontal="center" vertical="top"/>
    </xf>
    <xf numFmtId="0" fontId="8" fillId="0" borderId="69" xfId="4" applyFont="1" applyBorder="1" applyAlignment="1">
      <alignment horizontal="center" vertical="top"/>
    </xf>
    <xf numFmtId="0" fontId="22" fillId="0" borderId="75" xfId="4" applyFont="1" applyFill="1" applyBorder="1" applyAlignment="1">
      <alignment horizontal="center" vertical="top" wrapText="1"/>
    </xf>
    <xf numFmtId="0" fontId="22" fillId="0" borderId="74" xfId="4" applyFont="1" applyFill="1" applyBorder="1" applyAlignment="1">
      <alignment horizontal="center" vertical="top" wrapText="1"/>
    </xf>
    <xf numFmtId="0" fontId="8" fillId="0" borderId="3" xfId="4" applyFont="1" applyFill="1" applyBorder="1" applyAlignment="1">
      <alignment horizontal="center" vertical="center"/>
    </xf>
    <xf numFmtId="0" fontId="8" fillId="0" borderId="2" xfId="4" applyFont="1" applyFill="1" applyBorder="1" applyAlignment="1">
      <alignment horizontal="center" vertical="center"/>
    </xf>
    <xf numFmtId="0" fontId="8" fillId="0" borderId="1" xfId="4" applyFont="1" applyFill="1" applyBorder="1" applyAlignment="1">
      <alignment horizontal="center" vertical="center"/>
    </xf>
    <xf numFmtId="0" fontId="8" fillId="0" borderId="48" xfId="4" applyFont="1" applyBorder="1" applyAlignment="1">
      <alignment horizontal="center" vertical="center" wrapText="1"/>
    </xf>
    <xf numFmtId="0" fontId="8" fillId="0" borderId="78" xfId="4" applyFont="1" applyBorder="1" applyAlignment="1">
      <alignment horizontal="center" vertical="center" wrapText="1"/>
    </xf>
    <xf numFmtId="0" fontId="8" fillId="0" borderId="80" xfId="4" applyFont="1" applyBorder="1" applyAlignment="1">
      <alignment horizontal="center" vertical="center" wrapText="1"/>
    </xf>
    <xf numFmtId="0" fontId="8" fillId="0" borderId="51" xfId="4" applyFont="1" applyBorder="1" applyAlignment="1">
      <alignment horizontal="left" vertical="top" wrapText="1"/>
    </xf>
    <xf numFmtId="0" fontId="8" fillId="0" borderId="18" xfId="4" applyFont="1" applyBorder="1" applyAlignment="1">
      <alignment horizontal="left" vertical="top" wrapText="1"/>
    </xf>
    <xf numFmtId="0" fontId="8" fillId="0" borderId="70" xfId="4" applyFont="1" applyBorder="1" applyAlignment="1">
      <alignment horizontal="left" vertical="top" wrapText="1"/>
    </xf>
    <xf numFmtId="0" fontId="8" fillId="0" borderId="29" xfId="4" applyFont="1" applyBorder="1" applyAlignment="1">
      <alignment horizontal="center" vertical="top"/>
    </xf>
    <xf numFmtId="0" fontId="8" fillId="0" borderId="0" xfId="4" applyFont="1" applyBorder="1" applyAlignment="1">
      <alignment horizontal="center" vertical="top"/>
    </xf>
    <xf numFmtId="0" fontId="8" fillId="0" borderId="7" xfId="4" applyFont="1" applyBorder="1" applyAlignment="1">
      <alignment horizontal="center" vertical="top"/>
    </xf>
    <xf numFmtId="0" fontId="16" fillId="0" borderId="57" xfId="4" applyFont="1" applyFill="1" applyBorder="1" applyAlignment="1">
      <alignment horizontal="center" vertical="top"/>
    </xf>
    <xf numFmtId="0" fontId="16" fillId="0" borderId="61" xfId="4" applyFont="1" applyFill="1" applyBorder="1" applyAlignment="1">
      <alignment horizontal="center" vertical="top"/>
    </xf>
    <xf numFmtId="0" fontId="16" fillId="0" borderId="73" xfId="4" applyFont="1" applyFill="1" applyBorder="1" applyAlignment="1">
      <alignment horizontal="center" vertical="top"/>
    </xf>
    <xf numFmtId="0" fontId="16" fillId="0" borderId="48" xfId="4" applyFont="1" applyFill="1" applyBorder="1" applyAlignment="1">
      <alignment horizontal="center" vertical="top"/>
    </xf>
    <xf numFmtId="0" fontId="16" fillId="0" borderId="78" xfId="4" applyFont="1" applyFill="1" applyBorder="1" applyAlignment="1">
      <alignment horizontal="center" vertical="top"/>
    </xf>
    <xf numFmtId="0" fontId="16" fillId="0" borderId="80" xfId="4" applyFont="1" applyFill="1" applyBorder="1" applyAlignment="1">
      <alignment horizontal="center" vertical="top"/>
    </xf>
    <xf numFmtId="0" fontId="8" fillId="0" borderId="25" xfId="4" applyFont="1" applyFill="1" applyBorder="1" applyAlignment="1">
      <alignment horizontal="left" vertical="top" wrapText="1"/>
    </xf>
    <xf numFmtId="0" fontId="8" fillId="0" borderId="70" xfId="4" applyFont="1" applyFill="1" applyBorder="1" applyAlignment="1">
      <alignment horizontal="left" vertical="top" wrapText="1"/>
    </xf>
    <xf numFmtId="0" fontId="8" fillId="0" borderId="3" xfId="4" applyFont="1" applyFill="1" applyBorder="1" applyAlignment="1">
      <alignment horizontal="center" vertical="top" wrapText="1"/>
    </xf>
    <xf numFmtId="0" fontId="8" fillId="0" borderId="2" xfId="4" applyFont="1" applyFill="1" applyBorder="1" applyAlignment="1">
      <alignment horizontal="center" vertical="top" wrapText="1"/>
    </xf>
    <xf numFmtId="0" fontId="8" fillId="0" borderId="1" xfId="4" applyFont="1" applyFill="1" applyBorder="1" applyAlignment="1">
      <alignment horizontal="center" vertical="top" wrapText="1"/>
    </xf>
    <xf numFmtId="0" fontId="22" fillId="0" borderId="30" xfId="4" applyFont="1" applyFill="1" applyBorder="1" applyAlignment="1">
      <alignment horizontal="left" vertical="top" wrapText="1"/>
    </xf>
    <xf numFmtId="0" fontId="22" fillId="0" borderId="5" xfId="4" applyFont="1" applyFill="1" applyBorder="1" applyAlignment="1">
      <alignment horizontal="left" vertical="top" wrapText="1"/>
    </xf>
    <xf numFmtId="0" fontId="22" fillId="0" borderId="6" xfId="4" applyFont="1" applyFill="1" applyBorder="1" applyAlignment="1">
      <alignment horizontal="left" vertical="top" wrapText="1"/>
    </xf>
    <xf numFmtId="0" fontId="22" fillId="0" borderId="48" xfId="4" applyFont="1" applyBorder="1" applyAlignment="1">
      <alignment horizontal="left" vertical="top" wrapText="1"/>
    </xf>
    <xf numFmtId="0" fontId="22" fillId="0" borderId="78" xfId="4" applyFont="1" applyBorder="1" applyAlignment="1">
      <alignment horizontal="left" vertical="top" wrapText="1"/>
    </xf>
    <xf numFmtId="0" fontId="22" fillId="0" borderId="80" xfId="4" applyFont="1" applyBorder="1" applyAlignment="1">
      <alignment horizontal="left" vertical="top" wrapText="1"/>
    </xf>
    <xf numFmtId="0" fontId="8" fillId="0" borderId="6" xfId="4" applyFont="1" applyBorder="1" applyAlignment="1">
      <alignment horizontal="center" vertical="top" wrapText="1"/>
    </xf>
    <xf numFmtId="0" fontId="8" fillId="0" borderId="7" xfId="4" applyFont="1" applyBorder="1" applyAlignment="1">
      <alignment horizontal="center" vertical="top" wrapText="1"/>
    </xf>
    <xf numFmtId="0" fontId="8" fillId="0" borderId="40" xfId="4" applyFont="1" applyBorder="1" applyAlignment="1">
      <alignment horizontal="center" vertical="top" wrapText="1"/>
    </xf>
    <xf numFmtId="0" fontId="8" fillId="0" borderId="24" xfId="4" applyFont="1" applyFill="1" applyBorder="1" applyAlignment="1">
      <alignment horizontal="center" vertical="top"/>
    </xf>
    <xf numFmtId="0" fontId="8" fillId="0" borderId="69" xfId="4" applyFont="1" applyFill="1" applyBorder="1" applyAlignment="1">
      <alignment horizontal="center" vertical="top"/>
    </xf>
    <xf numFmtId="0" fontId="22" fillId="0" borderId="30" xfId="4" applyFont="1" applyBorder="1" applyAlignment="1">
      <alignment horizontal="left" vertical="top" wrapText="1"/>
    </xf>
    <xf numFmtId="0" fontId="22" fillId="0" borderId="28" xfId="4" applyFont="1" applyBorder="1" applyAlignment="1">
      <alignment horizontal="left" vertical="top" wrapText="1"/>
    </xf>
    <xf numFmtId="0" fontId="22" fillId="0" borderId="5" xfId="4" applyFont="1" applyBorder="1" applyAlignment="1">
      <alignment horizontal="left" vertical="top" wrapText="1"/>
    </xf>
    <xf numFmtId="0" fontId="22" fillId="0" borderId="4" xfId="4" applyFont="1" applyBorder="1" applyAlignment="1">
      <alignment horizontal="left" vertical="top" wrapText="1"/>
    </xf>
    <xf numFmtId="0" fontId="22" fillId="0" borderId="6" xfId="4" applyFont="1" applyBorder="1" applyAlignment="1">
      <alignment horizontal="left" vertical="top" wrapText="1"/>
    </xf>
    <xf numFmtId="0" fontId="22" fillId="0" borderId="40" xfId="4" applyFont="1" applyBorder="1" applyAlignment="1">
      <alignment horizontal="left" vertical="top" wrapText="1"/>
    </xf>
    <xf numFmtId="0" fontId="22" fillId="0" borderId="71" xfId="4" applyFont="1" applyBorder="1" applyAlignment="1">
      <alignment horizontal="left" vertical="top"/>
    </xf>
    <xf numFmtId="0" fontId="22" fillId="0" borderId="69" xfId="4" applyFont="1" applyBorder="1" applyAlignment="1">
      <alignment horizontal="left" vertical="top"/>
    </xf>
    <xf numFmtId="0" fontId="22" fillId="0" borderId="75" xfId="4" applyFont="1" applyBorder="1" applyAlignment="1">
      <alignment horizontal="center" vertical="top" wrapText="1"/>
    </xf>
    <xf numFmtId="0" fontId="22" fillId="0" borderId="74" xfId="4" applyFont="1" applyBorder="1" applyAlignment="1">
      <alignment horizontal="center" vertical="top" wrapText="1"/>
    </xf>
    <xf numFmtId="164" fontId="22" fillId="0" borderId="34" xfId="4" applyNumberFormat="1" applyFont="1" applyFill="1" applyBorder="1" applyAlignment="1">
      <alignment horizontal="left" vertical="top" wrapText="1"/>
    </xf>
    <xf numFmtId="164" fontId="22" fillId="0" borderId="36" xfId="4" applyNumberFormat="1" applyFont="1" applyFill="1" applyBorder="1" applyAlignment="1">
      <alignment horizontal="left" vertical="top" wrapText="1"/>
    </xf>
    <xf numFmtId="164" fontId="22" fillId="0" borderId="41" xfId="4" applyNumberFormat="1" applyFont="1" applyFill="1" applyBorder="1" applyAlignment="1">
      <alignment horizontal="left" vertical="top" wrapText="1"/>
    </xf>
    <xf numFmtId="1" fontId="8" fillId="0" borderId="68" xfId="4" applyNumberFormat="1" applyFont="1" applyFill="1" applyBorder="1" applyAlignment="1">
      <alignment horizontal="center" vertical="top"/>
    </xf>
    <xf numFmtId="1" fontId="8" fillId="0" borderId="60" xfId="4" applyNumberFormat="1" applyFont="1" applyFill="1" applyBorder="1" applyAlignment="1">
      <alignment horizontal="center" vertical="top"/>
    </xf>
    <xf numFmtId="49" fontId="11" fillId="9" borderId="35" xfId="4" applyNumberFormat="1" applyFont="1" applyFill="1" applyBorder="1" applyAlignment="1">
      <alignment horizontal="center" vertical="top"/>
    </xf>
    <xf numFmtId="49" fontId="11" fillId="9" borderId="33" xfId="4" applyNumberFormat="1" applyFont="1" applyFill="1" applyBorder="1" applyAlignment="1">
      <alignment horizontal="center" vertical="top"/>
    </xf>
    <xf numFmtId="2" fontId="8" fillId="5" borderId="35" xfId="4" applyNumberFormat="1" applyFont="1" applyFill="1" applyBorder="1" applyAlignment="1">
      <alignment horizontal="center" vertical="center"/>
    </xf>
    <xf numFmtId="2" fontId="8" fillId="5" borderId="33" xfId="4" applyNumberFormat="1" applyFont="1" applyFill="1" applyBorder="1" applyAlignment="1">
      <alignment horizontal="center" vertical="center"/>
    </xf>
    <xf numFmtId="0" fontId="8" fillId="0" borderId="35" xfId="4" applyFont="1" applyBorder="1" applyAlignment="1">
      <alignment horizontal="center" vertical="center" wrapText="1"/>
    </xf>
    <xf numFmtId="0" fontId="8" fillId="0" borderId="33" xfId="4" applyFont="1" applyBorder="1" applyAlignment="1">
      <alignment horizontal="center" vertical="center" wrapText="1"/>
    </xf>
    <xf numFmtId="2" fontId="8" fillId="5" borderId="42" xfId="4" applyNumberFormat="1" applyFont="1" applyFill="1" applyBorder="1" applyAlignment="1">
      <alignment horizontal="center" vertical="center"/>
    </xf>
    <xf numFmtId="0" fontId="22" fillId="0" borderId="56" xfId="4" applyFont="1" applyBorder="1" applyAlignment="1">
      <alignment horizontal="center" vertical="top"/>
    </xf>
    <xf numFmtId="0" fontId="22" fillId="0" borderId="63" xfId="4" applyFont="1" applyBorder="1" applyAlignment="1">
      <alignment horizontal="center" vertical="top"/>
    </xf>
    <xf numFmtId="0" fontId="22" fillId="0" borderId="72" xfId="4" applyFont="1" applyBorder="1" applyAlignment="1">
      <alignment horizontal="center" vertical="top"/>
    </xf>
    <xf numFmtId="0" fontId="8" fillId="0" borderId="30" xfId="4" applyFont="1" applyFill="1" applyBorder="1" applyAlignment="1">
      <alignment horizontal="left" vertical="top" wrapText="1"/>
    </xf>
    <xf numFmtId="0" fontId="8" fillId="0" borderId="5" xfId="4" applyFont="1" applyFill="1" applyBorder="1" applyAlignment="1">
      <alignment horizontal="left" vertical="top" wrapText="1"/>
    </xf>
    <xf numFmtId="0" fontId="8" fillId="0" borderId="6" xfId="4" applyFont="1" applyFill="1" applyBorder="1" applyAlignment="1">
      <alignment horizontal="left" vertical="top" wrapText="1"/>
    </xf>
    <xf numFmtId="0" fontId="7" fillId="0" borderId="56" xfId="4" applyFont="1" applyBorder="1" applyAlignment="1">
      <alignment horizontal="center" vertical="top" wrapText="1"/>
    </xf>
    <xf numFmtId="0" fontId="7" fillId="0" borderId="63" xfId="4" applyFont="1" applyBorder="1" applyAlignment="1">
      <alignment horizontal="center" vertical="top" wrapText="1"/>
    </xf>
    <xf numFmtId="0" fontId="7" fillId="0" borderId="72" xfId="4" applyFont="1" applyBorder="1" applyAlignment="1">
      <alignment horizontal="center" vertical="top" wrapText="1"/>
    </xf>
    <xf numFmtId="0" fontId="8" fillId="0" borderId="35" xfId="4" applyFont="1" applyFill="1" applyBorder="1" applyAlignment="1">
      <alignment horizontal="center" vertical="center" wrapText="1"/>
    </xf>
    <xf numFmtId="0" fontId="8" fillId="0" borderId="42" xfId="4" applyFont="1" applyFill="1" applyBorder="1" applyAlignment="1">
      <alignment horizontal="center" vertical="center" wrapText="1"/>
    </xf>
    <xf numFmtId="0" fontId="8" fillId="0" borderId="33" xfId="4" applyFont="1" applyFill="1" applyBorder="1" applyAlignment="1">
      <alignment horizontal="center" vertical="center" wrapText="1"/>
    </xf>
    <xf numFmtId="0" fontId="11" fillId="12" borderId="0" xfId="4" applyFont="1" applyFill="1" applyBorder="1" applyAlignment="1">
      <alignment horizontal="center" vertical="center" textRotation="90" wrapText="1"/>
    </xf>
    <xf numFmtId="0" fontId="11" fillId="12" borderId="7" xfId="4" applyFont="1" applyFill="1" applyBorder="1" applyAlignment="1">
      <alignment horizontal="center" vertical="center" textRotation="90" wrapText="1"/>
    </xf>
    <xf numFmtId="0" fontId="11" fillId="12" borderId="28" xfId="4" applyFont="1" applyFill="1" applyBorder="1" applyAlignment="1">
      <alignment horizontal="center" vertical="center" textRotation="90" wrapText="1"/>
    </xf>
    <xf numFmtId="0" fontId="11" fillId="12" borderId="4" xfId="4" applyFont="1" applyFill="1" applyBorder="1" applyAlignment="1">
      <alignment horizontal="center" vertical="center" textRotation="90" wrapText="1"/>
    </xf>
    <xf numFmtId="0" fontId="8" fillId="0" borderId="0" xfId="4" applyFont="1" applyBorder="1" applyAlignment="1">
      <alignment horizontal="center" vertical="center"/>
    </xf>
    <xf numFmtId="0" fontId="8" fillId="0" borderId="7" xfId="4" applyFont="1" applyBorder="1" applyAlignment="1">
      <alignment horizontal="center" vertical="center"/>
    </xf>
    <xf numFmtId="0" fontId="22" fillId="0" borderId="76" xfId="4" applyFont="1" applyFill="1" applyBorder="1" applyAlignment="1">
      <alignment horizontal="left" vertical="top" wrapText="1"/>
    </xf>
    <xf numFmtId="0" fontId="8" fillId="0" borderId="9" xfId="4" applyFont="1" applyBorder="1" applyAlignment="1">
      <alignment horizontal="center" vertical="top"/>
    </xf>
    <xf numFmtId="49" fontId="11" fillId="10" borderId="33" xfId="4" applyNumberFormat="1" applyFont="1" applyFill="1" applyBorder="1" applyAlignment="1">
      <alignment horizontal="center" vertical="top"/>
    </xf>
    <xf numFmtId="0" fontId="22" fillId="0" borderId="3" xfId="4" applyFont="1" applyBorder="1" applyAlignment="1">
      <alignment horizontal="center" vertical="top" wrapText="1"/>
    </xf>
    <xf numFmtId="0" fontId="22" fillId="0" borderId="2" xfId="4" applyFont="1" applyBorder="1" applyAlignment="1">
      <alignment horizontal="center" vertical="top" wrapText="1"/>
    </xf>
    <xf numFmtId="0" fontId="22" fillId="0" borderId="1" xfId="4" applyFont="1" applyBorder="1" applyAlignment="1">
      <alignment horizontal="center" vertical="top" wrapText="1"/>
    </xf>
    <xf numFmtId="0" fontId="22" fillId="0" borderId="34" xfId="4" applyFont="1" applyFill="1" applyBorder="1" applyAlignment="1">
      <alignment horizontal="center" vertical="top" wrapText="1"/>
    </xf>
    <xf numFmtId="0" fontId="22" fillId="0" borderId="36" xfId="4" applyFont="1" applyFill="1" applyBorder="1" applyAlignment="1">
      <alignment horizontal="center" vertical="top" wrapText="1"/>
    </xf>
    <xf numFmtId="0" fontId="22" fillId="0" borderId="41" xfId="4" applyFont="1" applyFill="1" applyBorder="1" applyAlignment="1">
      <alignment horizontal="center" vertical="top" wrapText="1"/>
    </xf>
    <xf numFmtId="0" fontId="22" fillId="0" borderId="56" xfId="4" applyFont="1" applyBorder="1" applyAlignment="1">
      <alignment horizontal="center" vertical="top" wrapText="1"/>
    </xf>
    <xf numFmtId="0" fontId="22" fillId="0" borderId="63" xfId="4" applyFont="1" applyBorder="1" applyAlignment="1">
      <alignment horizontal="center" vertical="top" wrapText="1"/>
    </xf>
    <xf numFmtId="0" fontId="22" fillId="0" borderId="72" xfId="4" applyFont="1" applyBorder="1" applyAlignment="1">
      <alignment horizontal="center" vertical="top" wrapText="1"/>
    </xf>
    <xf numFmtId="0" fontId="22" fillId="0" borderId="48" xfId="4" applyFont="1" applyBorder="1" applyAlignment="1">
      <alignment horizontal="center" vertical="top" wrapText="1"/>
    </xf>
    <xf numFmtId="0" fontId="22" fillId="0" borderId="78" xfId="4" applyFont="1" applyBorder="1" applyAlignment="1">
      <alignment horizontal="center" vertical="top" wrapText="1"/>
    </xf>
    <xf numFmtId="0" fontId="22" fillId="0" borderId="80" xfId="4" applyFont="1" applyBorder="1" applyAlignment="1">
      <alignment horizontal="center" vertical="top" wrapText="1"/>
    </xf>
    <xf numFmtId="0" fontId="8" fillId="0" borderId="56" xfId="4" applyNumberFormat="1" applyFont="1" applyBorder="1" applyAlignment="1">
      <alignment horizontal="center" vertical="top"/>
    </xf>
    <xf numFmtId="0" fontId="8" fillId="0" borderId="63" xfId="4" applyNumberFormat="1" applyFont="1" applyBorder="1" applyAlignment="1">
      <alignment horizontal="center" vertical="top"/>
    </xf>
    <xf numFmtId="0" fontId="8" fillId="0" borderId="72" xfId="4" applyNumberFormat="1" applyFont="1" applyBorder="1" applyAlignment="1">
      <alignment horizontal="center" vertical="top"/>
    </xf>
    <xf numFmtId="0" fontId="8" fillId="0" borderId="48" xfId="4" applyNumberFormat="1" applyFont="1" applyBorder="1" applyAlignment="1">
      <alignment horizontal="center" vertical="top"/>
    </xf>
    <xf numFmtId="0" fontId="8" fillId="0" borderId="78" xfId="4" applyNumberFormat="1" applyFont="1" applyBorder="1" applyAlignment="1">
      <alignment horizontal="center" vertical="top"/>
    </xf>
    <xf numFmtId="0" fontId="8" fillId="0" borderId="80" xfId="4" applyNumberFormat="1" applyFont="1" applyBorder="1" applyAlignment="1">
      <alignment horizontal="center" vertical="top"/>
    </xf>
    <xf numFmtId="0" fontId="22" fillId="0" borderId="57" xfId="4" applyFont="1" applyBorder="1" applyAlignment="1">
      <alignment horizontal="center" vertical="center" wrapText="1"/>
    </xf>
    <xf numFmtId="0" fontId="22" fillId="0" borderId="73" xfId="4" applyFont="1" applyBorder="1" applyAlignment="1">
      <alignment horizontal="center" vertical="center" wrapText="1"/>
    </xf>
    <xf numFmtId="0" fontId="8" fillId="0" borderId="14" xfId="4" applyFont="1" applyBorder="1" applyAlignment="1">
      <alignment horizontal="center" vertical="top"/>
    </xf>
    <xf numFmtId="0" fontId="22" fillId="0" borderId="9" xfId="4" applyFont="1" applyFill="1" applyBorder="1" applyAlignment="1">
      <alignment horizontal="center" vertical="top" wrapText="1"/>
    </xf>
    <xf numFmtId="0" fontId="22" fillId="0" borderId="73" xfId="4" applyFont="1" applyFill="1" applyBorder="1" applyAlignment="1">
      <alignment horizontal="center" vertical="top" wrapText="1"/>
    </xf>
    <xf numFmtId="0" fontId="11" fillId="12" borderId="29" xfId="4" applyFont="1" applyFill="1" applyBorder="1" applyAlignment="1">
      <alignment horizontal="center" vertical="center" textRotation="90" wrapText="1"/>
    </xf>
    <xf numFmtId="0" fontId="8" fillId="0" borderId="33" xfId="4" applyFont="1" applyBorder="1" applyAlignment="1">
      <alignment horizontal="center" vertical="center"/>
    </xf>
    <xf numFmtId="2" fontId="22" fillId="0" borderId="56" xfId="4" applyNumberFormat="1" applyFont="1" applyFill="1" applyBorder="1" applyAlignment="1">
      <alignment horizontal="center" vertical="top"/>
    </xf>
    <xf numFmtId="2" fontId="22" fillId="0" borderId="63" xfId="4" applyNumberFormat="1" applyFont="1" applyFill="1" applyBorder="1" applyAlignment="1">
      <alignment horizontal="center" vertical="top"/>
    </xf>
    <xf numFmtId="2" fontId="22" fillId="0" borderId="72" xfId="4" applyNumberFormat="1" applyFont="1" applyFill="1" applyBorder="1" applyAlignment="1">
      <alignment horizontal="center" vertical="top"/>
    </xf>
    <xf numFmtId="164" fontId="11" fillId="5" borderId="33" xfId="4" applyNumberFormat="1" applyFont="1" applyFill="1" applyBorder="1" applyAlignment="1">
      <alignment horizontal="center" vertical="center"/>
    </xf>
    <xf numFmtId="164" fontId="8" fillId="5" borderId="35" xfId="4" applyNumberFormat="1" applyFont="1" applyFill="1" applyBorder="1" applyAlignment="1">
      <alignment horizontal="center" vertical="center"/>
    </xf>
    <xf numFmtId="164" fontId="8" fillId="5" borderId="33" xfId="4" applyNumberFormat="1" applyFont="1" applyFill="1" applyBorder="1" applyAlignment="1">
      <alignment horizontal="center" vertical="center"/>
    </xf>
    <xf numFmtId="0" fontId="8" fillId="0" borderId="3" xfId="9" applyFont="1" applyBorder="1" applyAlignment="1">
      <alignment horizontal="center" vertical="center" wrapText="1"/>
    </xf>
    <xf numFmtId="0" fontId="8" fillId="0" borderId="2" xfId="9" applyFont="1" applyBorder="1" applyAlignment="1">
      <alignment horizontal="center" vertical="center" wrapText="1"/>
    </xf>
    <xf numFmtId="0" fontId="8" fillId="0" borderId="1" xfId="9" applyFont="1" applyBorder="1" applyAlignment="1">
      <alignment horizontal="center" vertical="center" wrapText="1"/>
    </xf>
    <xf numFmtId="0" fontId="8" fillId="0" borderId="57" xfId="4" applyFont="1" applyFill="1" applyBorder="1" applyAlignment="1">
      <alignment horizontal="center" vertical="top"/>
    </xf>
    <xf numFmtId="0" fontId="8" fillId="0" borderId="73" xfId="4" applyFont="1" applyFill="1" applyBorder="1" applyAlignment="1">
      <alignment horizontal="center" vertical="top"/>
    </xf>
    <xf numFmtId="0" fontId="8" fillId="10" borderId="35" xfId="4" applyFont="1" applyFill="1" applyBorder="1" applyAlignment="1">
      <alignment horizontal="center" vertical="center" textRotation="90" wrapText="1"/>
    </xf>
    <xf numFmtId="0" fontId="8" fillId="10" borderId="33" xfId="4" applyFont="1" applyFill="1" applyBorder="1" applyAlignment="1">
      <alignment horizontal="center" vertical="center" textRotation="90" wrapText="1"/>
    </xf>
    <xf numFmtId="0" fontId="8" fillId="12" borderId="35" xfId="4" applyFont="1" applyFill="1" applyBorder="1" applyAlignment="1">
      <alignment horizontal="center" vertical="center" textRotation="90" wrapText="1"/>
    </xf>
    <xf numFmtId="0" fontId="8" fillId="12" borderId="33" xfId="4" applyFont="1" applyFill="1" applyBorder="1" applyAlignment="1">
      <alignment horizontal="center" vertical="center" textRotation="90" wrapText="1"/>
    </xf>
    <xf numFmtId="0" fontId="8" fillId="13" borderId="35" xfId="4" applyFont="1" applyFill="1" applyBorder="1" applyAlignment="1">
      <alignment horizontal="center" vertical="center" textRotation="90" wrapText="1"/>
    </xf>
    <xf numFmtId="0" fontId="8" fillId="13" borderId="33" xfId="4" applyFont="1" applyFill="1" applyBorder="1" applyAlignment="1">
      <alignment horizontal="center" vertical="center" textRotation="90" wrapText="1"/>
    </xf>
    <xf numFmtId="0" fontId="8" fillId="0" borderId="29" xfId="4" applyFont="1" applyBorder="1" applyAlignment="1">
      <alignment horizontal="center" vertical="center" wrapText="1"/>
    </xf>
    <xf numFmtId="0" fontId="8" fillId="0" borderId="7" xfId="4" applyFont="1" applyBorder="1" applyAlignment="1">
      <alignment horizontal="center" vertical="center" wrapText="1"/>
    </xf>
    <xf numFmtId="0" fontId="7" fillId="0" borderId="35" xfId="4" applyFont="1" applyBorder="1" applyAlignment="1">
      <alignment horizontal="center" vertical="center" textRotation="90" wrapText="1"/>
    </xf>
    <xf numFmtId="0" fontId="7" fillId="0" borderId="33" xfId="4" applyFont="1" applyBorder="1" applyAlignment="1">
      <alignment horizontal="center" vertical="center" textRotation="90" wrapText="1"/>
    </xf>
    <xf numFmtId="0" fontId="11" fillId="9" borderId="6" xfId="4" applyFont="1" applyFill="1" applyBorder="1" applyAlignment="1">
      <alignment horizontal="left" vertical="top" wrapText="1"/>
    </xf>
    <xf numFmtId="0" fontId="11" fillId="9" borderId="7" xfId="4" applyFont="1" applyFill="1" applyBorder="1" applyAlignment="1">
      <alignment horizontal="left" vertical="top" wrapText="1"/>
    </xf>
    <xf numFmtId="0" fontId="11" fillId="9" borderId="40" xfId="4" applyFont="1" applyFill="1" applyBorder="1" applyAlignment="1">
      <alignment horizontal="left" vertical="top" wrapText="1"/>
    </xf>
    <xf numFmtId="0" fontId="8" fillId="0" borderId="34" xfId="4" applyFont="1" applyFill="1" applyBorder="1" applyAlignment="1">
      <alignment horizontal="left" vertical="top" wrapText="1"/>
    </xf>
    <xf numFmtId="0" fontId="8" fillId="0" borderId="41" xfId="4" applyFont="1" applyFill="1" applyBorder="1" applyAlignment="1">
      <alignment horizontal="left" vertical="top" wrapText="1"/>
    </xf>
    <xf numFmtId="1" fontId="8" fillId="0" borderId="48" xfId="4" applyNumberFormat="1" applyFont="1" applyBorder="1" applyAlignment="1">
      <alignment horizontal="center" vertical="top"/>
    </xf>
    <xf numFmtId="1" fontId="8" fillId="0" borderId="80" xfId="4" applyNumberFormat="1" applyFont="1" applyBorder="1" applyAlignment="1">
      <alignment horizontal="center" vertical="top"/>
    </xf>
    <xf numFmtId="0" fontId="8" fillId="0" borderId="57" xfId="4" applyFont="1" applyBorder="1" applyAlignment="1">
      <alignment horizontal="center" vertical="center"/>
    </xf>
    <xf numFmtId="0" fontId="8" fillId="0" borderId="61" xfId="4" applyFont="1" applyBorder="1" applyAlignment="1">
      <alignment horizontal="center" vertical="center"/>
    </xf>
    <xf numFmtId="0" fontId="8" fillId="0" borderId="73" xfId="4" applyFont="1" applyBorder="1" applyAlignment="1">
      <alignment horizontal="center" vertical="center"/>
    </xf>
    <xf numFmtId="49" fontId="11" fillId="11" borderId="29" xfId="4" applyNumberFormat="1" applyFont="1" applyFill="1" applyBorder="1" applyAlignment="1">
      <alignment horizontal="center" vertical="top"/>
    </xf>
    <xf numFmtId="49" fontId="11" fillId="11" borderId="0" xfId="4" applyNumberFormat="1" applyFont="1" applyFill="1" applyBorder="1" applyAlignment="1">
      <alignment horizontal="center" vertical="top"/>
    </xf>
    <xf numFmtId="49" fontId="11" fillId="11" borderId="7" xfId="4" applyNumberFormat="1" applyFont="1" applyFill="1" applyBorder="1" applyAlignment="1">
      <alignment horizontal="center" vertical="top"/>
    </xf>
    <xf numFmtId="49" fontId="11" fillId="12" borderId="30" xfId="4" applyNumberFormat="1" applyFont="1" applyFill="1" applyBorder="1" applyAlignment="1">
      <alignment horizontal="center" vertical="top"/>
    </xf>
    <xf numFmtId="49" fontId="11" fillId="12" borderId="5" xfId="4" applyNumberFormat="1" applyFont="1" applyFill="1" applyBorder="1" applyAlignment="1">
      <alignment horizontal="center" vertical="top"/>
    </xf>
    <xf numFmtId="165" fontId="11" fillId="0" borderId="21" xfId="4" applyNumberFormat="1" applyFont="1" applyFill="1" applyBorder="1" applyAlignment="1">
      <alignment horizontal="center" vertical="top" wrapText="1"/>
    </xf>
    <xf numFmtId="0" fontId="8" fillId="0" borderId="15" xfId="4" applyFont="1" applyBorder="1" applyAlignment="1">
      <alignment horizontal="left" vertical="top" wrapText="1"/>
    </xf>
    <xf numFmtId="164" fontId="11" fillId="0" borderId="18" xfId="4" applyNumberFormat="1" applyFont="1" applyFill="1" applyBorder="1" applyAlignment="1">
      <alignment horizontal="center" vertical="center" wrapText="1"/>
    </xf>
    <xf numFmtId="164" fontId="11" fillId="0" borderId="17" xfId="4" applyNumberFormat="1" applyFont="1" applyFill="1" applyBorder="1" applyAlignment="1">
      <alignment horizontal="center" vertical="center" wrapText="1"/>
    </xf>
    <xf numFmtId="0" fontId="8" fillId="0" borderId="20" xfId="4" applyFont="1" applyFill="1" applyBorder="1" applyAlignment="1">
      <alignment horizontal="center" vertical="top"/>
    </xf>
    <xf numFmtId="2" fontId="11" fillId="2" borderId="3" xfId="4" applyNumberFormat="1" applyFont="1" applyFill="1" applyBorder="1" applyAlignment="1">
      <alignment horizontal="center" vertical="center" wrapText="1"/>
    </xf>
    <xf numFmtId="2" fontId="11" fillId="2" borderId="2" xfId="4" applyNumberFormat="1" applyFont="1" applyFill="1" applyBorder="1" applyAlignment="1">
      <alignment horizontal="center" vertical="center" wrapText="1"/>
    </xf>
    <xf numFmtId="4" fontId="11" fillId="2" borderId="3" xfId="4" applyNumberFormat="1" applyFont="1" applyFill="1" applyBorder="1" applyAlignment="1">
      <alignment horizontal="center" vertical="top"/>
    </xf>
    <xf numFmtId="4" fontId="11" fillId="2" borderId="2" xfId="4" applyNumberFormat="1" applyFont="1" applyFill="1" applyBorder="1" applyAlignment="1">
      <alignment horizontal="center" vertical="top"/>
    </xf>
    <xf numFmtId="4" fontId="11" fillId="2" borderId="1" xfId="4" applyNumberFormat="1" applyFont="1" applyFill="1" applyBorder="1" applyAlignment="1">
      <alignment horizontal="center" vertical="top"/>
    </xf>
    <xf numFmtId="164" fontId="8" fillId="0" borderId="11" xfId="4" applyNumberFormat="1" applyFont="1" applyBorder="1" applyAlignment="1">
      <alignment horizontal="center" vertical="center" wrapText="1"/>
    </xf>
    <xf numFmtId="164" fontId="8" fillId="0" borderId="19" xfId="4" applyNumberFormat="1" applyFont="1" applyBorder="1" applyAlignment="1">
      <alignment horizontal="center" vertical="center" wrapText="1"/>
    </xf>
    <xf numFmtId="165" fontId="8" fillId="0" borderId="22" xfId="4" applyNumberFormat="1" applyFont="1" applyFill="1" applyBorder="1" applyAlignment="1">
      <alignment horizontal="center" vertical="top" wrapText="1"/>
    </xf>
    <xf numFmtId="165" fontId="8" fillId="0" borderId="26" xfId="4" applyNumberFormat="1" applyFont="1" applyFill="1" applyBorder="1" applyAlignment="1">
      <alignment horizontal="center" vertical="top" wrapText="1"/>
    </xf>
    <xf numFmtId="165" fontId="8" fillId="0" borderId="27" xfId="4" applyNumberFormat="1" applyFont="1" applyFill="1" applyBorder="1" applyAlignment="1">
      <alignment horizontal="center" vertical="top" wrapText="1"/>
    </xf>
    <xf numFmtId="164" fontId="11" fillId="0" borderId="11" xfId="4" applyNumberFormat="1" applyFont="1" applyBorder="1" applyAlignment="1">
      <alignment horizontal="center" vertical="center" wrapText="1"/>
    </xf>
    <xf numFmtId="164" fontId="11" fillId="0" borderId="19" xfId="4" applyNumberFormat="1" applyFont="1" applyBorder="1" applyAlignment="1">
      <alignment horizontal="center" vertical="center" wrapText="1"/>
    </xf>
    <xf numFmtId="165" fontId="8" fillId="0" borderId="5" xfId="4" applyNumberFormat="1" applyFont="1" applyFill="1" applyBorder="1" applyAlignment="1">
      <alignment horizontal="center" vertical="top" wrapText="1"/>
    </xf>
    <xf numFmtId="165" fontId="8" fillId="0" borderId="0" xfId="4" applyNumberFormat="1" applyFont="1" applyFill="1" applyBorder="1" applyAlignment="1">
      <alignment horizontal="center" vertical="top" wrapText="1"/>
    </xf>
    <xf numFmtId="165" fontId="8" fillId="0" borderId="4" xfId="4" applyNumberFormat="1" applyFont="1" applyFill="1" applyBorder="1" applyAlignment="1">
      <alignment horizontal="center" vertical="top" wrapText="1"/>
    </xf>
    <xf numFmtId="164" fontId="17" fillId="11" borderId="6" xfId="4" applyNumberFormat="1" applyFont="1" applyFill="1" applyBorder="1" applyAlignment="1">
      <alignment horizontal="center" vertical="top"/>
    </xf>
    <xf numFmtId="164" fontId="17" fillId="11" borderId="7" xfId="4" applyNumberFormat="1" applyFont="1" applyFill="1" applyBorder="1" applyAlignment="1">
      <alignment horizontal="center" vertical="top"/>
    </xf>
    <xf numFmtId="164" fontId="17" fillId="11" borderId="40" xfId="4" applyNumberFormat="1" applyFont="1" applyFill="1" applyBorder="1" applyAlignment="1">
      <alignment horizontal="center" vertical="top"/>
    </xf>
    <xf numFmtId="49" fontId="11" fillId="11" borderId="32" xfId="4" applyNumberFormat="1" applyFont="1" applyFill="1" applyBorder="1" applyAlignment="1">
      <alignment horizontal="left" vertical="top"/>
    </xf>
    <xf numFmtId="49" fontId="11" fillId="11" borderId="45" xfId="4" applyNumberFormat="1" applyFont="1" applyFill="1" applyBorder="1" applyAlignment="1">
      <alignment horizontal="left" vertical="top"/>
    </xf>
    <xf numFmtId="49" fontId="11" fillId="11" borderId="44" xfId="4" applyNumberFormat="1" applyFont="1" applyFill="1" applyBorder="1" applyAlignment="1">
      <alignment horizontal="left" vertical="top"/>
    </xf>
    <xf numFmtId="49" fontId="11" fillId="11" borderId="43" xfId="4" applyNumberFormat="1" applyFont="1" applyFill="1" applyBorder="1" applyAlignment="1">
      <alignment horizontal="left" vertical="top"/>
    </xf>
    <xf numFmtId="2" fontId="11" fillId="7" borderId="3" xfId="4" applyNumberFormat="1" applyFont="1" applyFill="1" applyBorder="1" applyAlignment="1">
      <alignment horizontal="center" vertical="center" wrapText="1"/>
    </xf>
    <xf numFmtId="2" fontId="11" fillId="7" borderId="2" xfId="4" applyNumberFormat="1" applyFont="1" applyFill="1" applyBorder="1" applyAlignment="1">
      <alignment horizontal="center" vertical="center" wrapText="1"/>
    </xf>
    <xf numFmtId="2" fontId="11" fillId="7" borderId="1" xfId="4" applyNumberFormat="1" applyFont="1" applyFill="1" applyBorder="1" applyAlignment="1">
      <alignment horizontal="center" vertical="center" wrapText="1"/>
    </xf>
    <xf numFmtId="4" fontId="11" fillId="3" borderId="31" xfId="4" applyNumberFormat="1" applyFont="1" applyFill="1" applyBorder="1" applyAlignment="1">
      <alignment horizontal="center" vertical="top" wrapText="1"/>
    </xf>
    <xf numFmtId="165" fontId="11" fillId="4" borderId="21" xfId="4" applyNumberFormat="1" applyFont="1" applyFill="1" applyBorder="1" applyAlignment="1">
      <alignment horizontal="center" vertical="top" wrapText="1"/>
    </xf>
    <xf numFmtId="0" fontId="11" fillId="0" borderId="3" xfId="4" applyFont="1" applyBorder="1" applyAlignment="1">
      <alignment horizontal="center" vertical="center" wrapText="1"/>
    </xf>
    <xf numFmtId="0" fontId="11" fillId="6" borderId="26" xfId="4" applyFont="1" applyFill="1" applyBorder="1" applyAlignment="1">
      <alignment horizontal="left" vertical="top" wrapText="1"/>
    </xf>
    <xf numFmtId="2" fontId="11" fillId="5" borderId="54" xfId="4" applyNumberFormat="1" applyFont="1" applyFill="1" applyBorder="1" applyAlignment="1">
      <alignment horizontal="center" vertical="center" wrapText="1"/>
    </xf>
    <xf numFmtId="2" fontId="11" fillId="5" borderId="59" xfId="4" applyNumberFormat="1" applyFont="1" applyFill="1" applyBorder="1" applyAlignment="1">
      <alignment horizontal="center" vertical="center" wrapText="1"/>
    </xf>
    <xf numFmtId="2" fontId="11" fillId="5" borderId="47" xfId="4" applyNumberFormat="1" applyFont="1" applyFill="1" applyBorder="1" applyAlignment="1">
      <alignment horizontal="center" vertical="center" wrapText="1"/>
    </xf>
    <xf numFmtId="4" fontId="11" fillId="5" borderId="54" xfId="4" applyNumberFormat="1" applyFont="1" applyFill="1" applyBorder="1" applyAlignment="1">
      <alignment horizontal="center" vertical="top" wrapText="1"/>
    </xf>
    <xf numFmtId="4" fontId="11" fillId="5" borderId="59" xfId="4" applyNumberFormat="1" applyFont="1" applyFill="1" applyBorder="1" applyAlignment="1">
      <alignment horizontal="center" vertical="top" wrapText="1"/>
    </xf>
    <xf numFmtId="4" fontId="11" fillId="5" borderId="47" xfId="4" applyNumberFormat="1" applyFont="1" applyFill="1" applyBorder="1" applyAlignment="1">
      <alignment horizontal="center" vertical="top" wrapText="1"/>
    </xf>
    <xf numFmtId="2" fontId="8" fillId="0" borderId="11" xfId="4" applyNumberFormat="1" applyFont="1" applyBorder="1" applyAlignment="1">
      <alignment horizontal="center" vertical="center" wrapText="1"/>
    </xf>
    <xf numFmtId="2" fontId="8" fillId="0" borderId="20" xfId="4" applyNumberFormat="1" applyFont="1" applyBorder="1" applyAlignment="1">
      <alignment horizontal="center" vertical="center" wrapText="1"/>
    </xf>
    <xf numFmtId="2" fontId="8" fillId="0" borderId="19" xfId="4" applyNumberFormat="1" applyFont="1" applyBorder="1" applyAlignment="1">
      <alignment horizontal="center" vertical="center" wrapText="1"/>
    </xf>
    <xf numFmtId="4" fontId="11" fillId="0" borderId="11" xfId="4" applyNumberFormat="1" applyFont="1" applyFill="1" applyBorder="1" applyAlignment="1">
      <alignment horizontal="center" vertical="top" wrapText="1"/>
    </xf>
    <xf numFmtId="4" fontId="11" fillId="0" borderId="20" xfId="4" applyNumberFormat="1" applyFont="1" applyFill="1" applyBorder="1" applyAlignment="1">
      <alignment horizontal="center" vertical="top" wrapText="1"/>
    </xf>
    <xf numFmtId="4" fontId="11" fillId="0" borderId="19" xfId="4" applyNumberFormat="1" applyFont="1" applyFill="1" applyBorder="1" applyAlignment="1">
      <alignment horizontal="center" vertical="top" wrapText="1"/>
    </xf>
    <xf numFmtId="0" fontId="11" fillId="0" borderId="26" xfId="4" applyFont="1" applyFill="1" applyBorder="1" applyAlignment="1">
      <alignment horizontal="left" vertical="top" wrapText="1"/>
    </xf>
    <xf numFmtId="4" fontId="8" fillId="0" borderId="11" xfId="4" applyNumberFormat="1" applyFont="1" applyFill="1" applyBorder="1" applyAlignment="1">
      <alignment horizontal="center" vertical="top" wrapText="1"/>
    </xf>
    <xf numFmtId="4" fontId="8" fillId="0" borderId="20" xfId="4" applyNumberFormat="1" applyFont="1" applyFill="1" applyBorder="1" applyAlignment="1">
      <alignment horizontal="center" vertical="top" wrapText="1"/>
    </xf>
    <xf numFmtId="4" fontId="8" fillId="0" borderId="19" xfId="4" applyNumberFormat="1" applyFont="1" applyFill="1" applyBorder="1" applyAlignment="1">
      <alignment horizontal="center" vertical="top" wrapText="1"/>
    </xf>
    <xf numFmtId="164" fontId="11" fillId="3" borderId="1" xfId="4" applyNumberFormat="1" applyFont="1" applyFill="1" applyBorder="1" applyAlignment="1">
      <alignment horizontal="center" vertical="center" wrapText="1"/>
    </xf>
    <xf numFmtId="0" fontId="8" fillId="3" borderId="2" xfId="4" applyFont="1" applyFill="1" applyBorder="1" applyAlignment="1">
      <alignment horizontal="center" vertical="top"/>
    </xf>
    <xf numFmtId="164" fontId="11" fillId="0" borderId="16" xfId="4" applyNumberFormat="1" applyFont="1" applyFill="1" applyBorder="1" applyAlignment="1">
      <alignment horizontal="center" vertical="center" wrapText="1"/>
    </xf>
    <xf numFmtId="164" fontId="11" fillId="0" borderId="15" xfId="4" applyNumberFormat="1" applyFont="1" applyFill="1" applyBorder="1" applyAlignment="1">
      <alignment horizontal="center" vertical="center" wrapText="1"/>
    </xf>
    <xf numFmtId="164" fontId="11" fillId="0" borderId="14" xfId="4" applyNumberFormat="1" applyFont="1" applyFill="1" applyBorder="1" applyAlignment="1">
      <alignment horizontal="center" vertical="center" wrapText="1"/>
    </xf>
    <xf numFmtId="0" fontId="11" fillId="12" borderId="35" xfId="4" applyFont="1" applyFill="1" applyBorder="1" applyAlignment="1">
      <alignment horizontal="center" vertical="center" textRotation="90" wrapText="1"/>
    </xf>
    <xf numFmtId="0" fontId="11" fillId="12" borderId="33" xfId="4" applyFont="1" applyFill="1" applyBorder="1" applyAlignment="1">
      <alignment horizontal="center" vertical="center" textRotation="90" wrapText="1"/>
    </xf>
    <xf numFmtId="0" fontId="11" fillId="12" borderId="42" xfId="4" applyFont="1" applyFill="1" applyBorder="1" applyAlignment="1">
      <alignment horizontal="center" vertical="center" textRotation="90" wrapText="1"/>
    </xf>
    <xf numFmtId="0" fontId="54" fillId="12" borderId="2" xfId="4" applyFont="1" applyFill="1" applyBorder="1" applyAlignment="1">
      <alignment horizontal="center" vertical="top" wrapText="1"/>
    </xf>
    <xf numFmtId="49" fontId="11" fillId="12" borderId="6" xfId="4" applyNumberFormat="1" applyFont="1" applyFill="1" applyBorder="1" applyAlignment="1">
      <alignment horizontal="right" vertical="top"/>
    </xf>
    <xf numFmtId="49" fontId="11" fillId="12" borderId="7" xfId="4" applyNumberFormat="1" applyFont="1" applyFill="1" applyBorder="1" applyAlignment="1">
      <alignment horizontal="right" vertical="top"/>
    </xf>
    <xf numFmtId="49" fontId="11" fillId="12" borderId="40" xfId="4" applyNumberFormat="1" applyFont="1" applyFill="1" applyBorder="1" applyAlignment="1">
      <alignment horizontal="right" vertical="top"/>
    </xf>
    <xf numFmtId="0" fontId="11" fillId="12" borderId="3" xfId="4" applyFont="1" applyFill="1" applyBorder="1" applyAlignment="1">
      <alignment horizontal="left" vertical="top" wrapText="1"/>
    </xf>
    <xf numFmtId="0" fontId="11" fillId="12" borderId="1" xfId="4" applyFont="1" applyFill="1" applyBorder="1" applyAlignment="1">
      <alignment horizontal="left" vertical="top" wrapText="1"/>
    </xf>
    <xf numFmtId="165" fontId="11" fillId="0" borderId="3" xfId="4" applyNumberFormat="1" applyFont="1" applyFill="1" applyBorder="1" applyAlignment="1">
      <alignment horizontal="center" vertical="center" wrapText="1"/>
    </xf>
    <xf numFmtId="165" fontId="11" fillId="0" borderId="2" xfId="4" applyNumberFormat="1" applyFont="1" applyFill="1" applyBorder="1" applyAlignment="1">
      <alignment horizontal="center" vertical="center" wrapText="1"/>
    </xf>
    <xf numFmtId="165" fontId="11" fillId="0" borderId="1" xfId="4" applyNumberFormat="1" applyFont="1" applyFill="1" applyBorder="1" applyAlignment="1">
      <alignment horizontal="center" vertical="center" wrapText="1"/>
    </xf>
    <xf numFmtId="0" fontId="22" fillId="0" borderId="35" xfId="4" applyFont="1" applyFill="1" applyBorder="1" applyAlignment="1">
      <alignment horizontal="center" vertical="top" wrapText="1"/>
    </xf>
    <xf numFmtId="0" fontId="22" fillId="0" borderId="42" xfId="4" applyFont="1" applyFill="1" applyBorder="1" applyAlignment="1">
      <alignment horizontal="center" vertical="top" wrapText="1"/>
    </xf>
    <xf numFmtId="164" fontId="11" fillId="2" borderId="3" xfId="4" applyNumberFormat="1" applyFont="1" applyFill="1" applyBorder="1" applyAlignment="1">
      <alignment horizontal="center" vertical="top"/>
    </xf>
    <xf numFmtId="164" fontId="11" fillId="2" borderId="2" xfId="4" applyNumberFormat="1" applyFont="1" applyFill="1" applyBorder="1" applyAlignment="1">
      <alignment horizontal="center" vertical="top"/>
    </xf>
    <xf numFmtId="164" fontId="11" fillId="2" borderId="1" xfId="4" applyNumberFormat="1" applyFont="1" applyFill="1" applyBorder="1" applyAlignment="1">
      <alignment horizontal="center" vertical="top"/>
    </xf>
    <xf numFmtId="49" fontId="17" fillId="19" borderId="2" xfId="4" applyNumberFormat="1" applyFont="1" applyFill="1" applyBorder="1" applyAlignment="1">
      <alignment horizontal="right" vertical="top"/>
    </xf>
    <xf numFmtId="49" fontId="11" fillId="2" borderId="3" xfId="4" applyNumberFormat="1" applyFont="1" applyFill="1" applyBorder="1" applyAlignment="1">
      <alignment horizontal="right"/>
    </xf>
    <xf numFmtId="49" fontId="11" fillId="2" borderId="2" xfId="4" applyNumberFormat="1" applyFont="1" applyFill="1" applyBorder="1" applyAlignment="1">
      <alignment horizontal="right"/>
    </xf>
    <xf numFmtId="49" fontId="11" fillId="2" borderId="1" xfId="4" applyNumberFormat="1" applyFont="1" applyFill="1" applyBorder="1" applyAlignment="1">
      <alignment horizontal="right"/>
    </xf>
    <xf numFmtId="49" fontId="11" fillId="12" borderId="0" xfId="4" applyNumberFormat="1" applyFont="1" applyFill="1" applyBorder="1" applyAlignment="1">
      <alignment horizontal="center" vertical="center" textRotation="90"/>
    </xf>
    <xf numFmtId="49" fontId="11" fillId="12" borderId="42" xfId="4" applyNumberFormat="1" applyFont="1" applyFill="1" applyBorder="1" applyAlignment="1">
      <alignment horizontal="center" vertical="center" textRotation="90"/>
    </xf>
    <xf numFmtId="0" fontId="22" fillId="0" borderId="33" xfId="4" applyFont="1" applyFill="1" applyBorder="1" applyAlignment="1">
      <alignment horizontal="center" vertical="top" wrapText="1"/>
    </xf>
    <xf numFmtId="0" fontId="11" fillId="12" borderId="29" xfId="4" applyFont="1" applyFill="1" applyBorder="1" applyAlignment="1">
      <alignment horizontal="left" vertical="top" wrapText="1"/>
    </xf>
    <xf numFmtId="0" fontId="22" fillId="0" borderId="57" xfId="4" applyFont="1" applyBorder="1" applyAlignment="1">
      <alignment horizontal="center" vertical="center"/>
    </xf>
    <xf numFmtId="0" fontId="22" fillId="0" borderId="73" xfId="4" applyFont="1" applyBorder="1" applyAlignment="1">
      <alignment horizontal="center" vertical="center"/>
    </xf>
    <xf numFmtId="2" fontId="8" fillId="5" borderId="34" xfId="4" applyNumberFormat="1" applyFont="1" applyFill="1" applyBorder="1" applyAlignment="1">
      <alignment horizontal="center" vertical="center"/>
    </xf>
    <xf numFmtId="2" fontId="8" fillId="5" borderId="41" xfId="4" applyNumberFormat="1" applyFont="1" applyFill="1" applyBorder="1" applyAlignment="1">
      <alignment horizontal="center" vertical="center"/>
    </xf>
    <xf numFmtId="2" fontId="8" fillId="5" borderId="57" xfId="4" applyNumberFormat="1" applyFont="1" applyFill="1" applyBorder="1" applyAlignment="1">
      <alignment horizontal="center" vertical="center"/>
    </xf>
    <xf numFmtId="2" fontId="8" fillId="5" borderId="73" xfId="4" applyNumberFormat="1" applyFont="1" applyFill="1" applyBorder="1" applyAlignment="1">
      <alignment horizontal="center" vertical="center"/>
    </xf>
    <xf numFmtId="2" fontId="8" fillId="5" borderId="48" xfId="4" applyNumberFormat="1" applyFont="1" applyFill="1" applyBorder="1" applyAlignment="1">
      <alignment horizontal="center" vertical="center"/>
    </xf>
    <xf numFmtId="2" fontId="8" fillId="5" borderId="80" xfId="4" applyNumberFormat="1" applyFont="1" applyFill="1" applyBorder="1" applyAlignment="1">
      <alignment horizontal="center" vertical="center"/>
    </xf>
    <xf numFmtId="0" fontId="8" fillId="0" borderId="16" xfId="4" applyFont="1" applyBorder="1" applyAlignment="1">
      <alignment horizontal="left" vertical="top" wrapText="1"/>
    </xf>
    <xf numFmtId="0" fontId="8" fillId="0" borderId="9" xfId="4" applyFont="1" applyBorder="1" applyAlignment="1">
      <alignment horizontal="center" vertical="top" wrapText="1"/>
    </xf>
    <xf numFmtId="0" fontId="8" fillId="0" borderId="73" xfId="4" applyFont="1" applyBorder="1" applyAlignment="1">
      <alignment horizontal="center" vertical="top" wrapText="1"/>
    </xf>
    <xf numFmtId="49" fontId="8" fillId="0" borderId="35" xfId="4" applyNumberFormat="1" applyFont="1" applyFill="1" applyBorder="1" applyAlignment="1">
      <alignment horizontal="center" vertical="center"/>
    </xf>
    <xf numFmtId="49" fontId="8" fillId="0" borderId="33" xfId="4" applyNumberFormat="1" applyFont="1" applyFill="1" applyBorder="1" applyAlignment="1">
      <alignment horizontal="center" vertical="center"/>
    </xf>
    <xf numFmtId="49" fontId="11" fillId="12" borderId="35" xfId="4" applyNumberFormat="1" applyFont="1" applyFill="1" applyBorder="1" applyAlignment="1">
      <alignment horizontal="center" vertical="top"/>
    </xf>
    <xf numFmtId="49" fontId="11" fillId="12" borderId="33" xfId="4" applyNumberFormat="1" applyFont="1" applyFill="1" applyBorder="1" applyAlignment="1">
      <alignment horizontal="center" vertical="top"/>
    </xf>
    <xf numFmtId="0" fontId="22" fillId="0" borderId="28" xfId="4" applyFont="1" applyBorder="1" applyAlignment="1">
      <alignment horizontal="center" vertical="center" wrapText="1"/>
    </xf>
    <xf numFmtId="0" fontId="22" fillId="0" borderId="40" xfId="4" applyFont="1" applyBorder="1" applyAlignment="1">
      <alignment horizontal="center" vertical="center" wrapText="1"/>
    </xf>
    <xf numFmtId="164" fontId="8" fillId="0" borderId="56" xfId="4" applyNumberFormat="1" applyFont="1" applyBorder="1" applyAlignment="1">
      <alignment horizontal="center" vertical="top"/>
    </xf>
    <xf numFmtId="164" fontId="8" fillId="0" borderId="63" xfId="4" applyNumberFormat="1" applyFont="1" applyBorder="1" applyAlignment="1">
      <alignment horizontal="center" vertical="top"/>
    </xf>
    <xf numFmtId="164" fontId="8" fillId="0" borderId="72" xfId="4" applyNumberFormat="1" applyFont="1" applyBorder="1" applyAlignment="1">
      <alignment horizontal="center" vertical="top"/>
    </xf>
    <xf numFmtId="0" fontId="8" fillId="0" borderId="61" xfId="4" applyFont="1" applyFill="1" applyBorder="1" applyAlignment="1">
      <alignment horizontal="center" vertical="top"/>
    </xf>
    <xf numFmtId="0" fontId="8" fillId="0" borderId="48" xfId="4" applyFont="1" applyFill="1" applyBorder="1" applyAlignment="1">
      <alignment horizontal="center" vertical="top"/>
    </xf>
    <xf numFmtId="0" fontId="8" fillId="0" borderId="78" xfId="4" applyFont="1" applyFill="1" applyBorder="1" applyAlignment="1">
      <alignment horizontal="center" vertical="top"/>
    </xf>
    <xf numFmtId="0" fontId="8" fillId="0" borderId="80" xfId="4" applyFont="1" applyFill="1" applyBorder="1" applyAlignment="1">
      <alignment horizontal="center" vertical="top"/>
    </xf>
    <xf numFmtId="0" fontId="22" fillId="0" borderId="34" xfId="4" applyFont="1" applyFill="1" applyBorder="1" applyAlignment="1">
      <alignment horizontal="left" vertical="center" wrapText="1"/>
    </xf>
    <xf numFmtId="0" fontId="22" fillId="0" borderId="41" xfId="4" applyFont="1" applyFill="1" applyBorder="1" applyAlignment="1">
      <alignment horizontal="left" vertical="center" wrapText="1"/>
    </xf>
    <xf numFmtId="0" fontId="22" fillId="0" borderId="48" xfId="4" applyFont="1" applyFill="1" applyBorder="1" applyAlignment="1">
      <alignment horizontal="center" vertical="top"/>
    </xf>
    <xf numFmtId="0" fontId="22" fillId="0" borderId="78" xfId="4" applyFont="1" applyFill="1" applyBorder="1" applyAlignment="1">
      <alignment horizontal="center" vertical="top"/>
    </xf>
    <xf numFmtId="0" fontId="22" fillId="0" borderId="80" xfId="4" applyFont="1" applyFill="1" applyBorder="1" applyAlignment="1">
      <alignment horizontal="center" vertical="top"/>
    </xf>
    <xf numFmtId="0" fontId="8" fillId="0" borderId="30" xfId="6" applyFont="1" applyBorder="1" applyAlignment="1">
      <alignment vertical="top" wrapText="1"/>
    </xf>
    <xf numFmtId="0" fontId="5" fillId="0" borderId="28" xfId="6" applyBorder="1" applyAlignment="1">
      <alignment vertical="top" wrapText="1"/>
    </xf>
    <xf numFmtId="0" fontId="53" fillId="12" borderId="3" xfId="2" applyFont="1" applyFill="1" applyBorder="1" applyAlignment="1">
      <alignment horizontal="center" vertical="top" wrapText="1"/>
    </xf>
    <xf numFmtId="0" fontId="53" fillId="12" borderId="2" xfId="2" applyFont="1" applyFill="1" applyBorder="1" applyAlignment="1">
      <alignment horizontal="center" vertical="top" wrapText="1"/>
    </xf>
    <xf numFmtId="0" fontId="53" fillId="12" borderId="1" xfId="2" applyFont="1" applyFill="1" applyBorder="1" applyAlignment="1">
      <alignment horizontal="center" vertical="top" wrapText="1"/>
    </xf>
    <xf numFmtId="0" fontId="33" fillId="0" borderId="30" xfId="6" applyFont="1" applyBorder="1" applyAlignment="1">
      <alignment vertical="top" wrapText="1"/>
    </xf>
    <xf numFmtId="0" fontId="27" fillId="0" borderId="28" xfId="6" applyFont="1" applyBorder="1" applyAlignment="1">
      <alignment vertical="top" wrapText="1"/>
    </xf>
    <xf numFmtId="0" fontId="27" fillId="0" borderId="5" xfId="6" applyFont="1" applyBorder="1" applyAlignment="1">
      <alignment vertical="top" wrapText="1"/>
    </xf>
    <xf numFmtId="0" fontId="27" fillId="0" borderId="4" xfId="6" applyFont="1" applyBorder="1" applyAlignment="1">
      <alignment vertical="top" wrapText="1"/>
    </xf>
    <xf numFmtId="0" fontId="27" fillId="0" borderId="6" xfId="6" applyFont="1" applyBorder="1" applyAlignment="1">
      <alignment vertical="top" wrapText="1"/>
    </xf>
    <xf numFmtId="0" fontId="27" fillId="0" borderId="40" xfId="6" applyFont="1" applyBorder="1" applyAlignment="1">
      <alignment vertical="top" wrapText="1"/>
    </xf>
    <xf numFmtId="0" fontId="10" fillId="12" borderId="29" xfId="2" applyFont="1" applyFill="1" applyBorder="1" applyAlignment="1">
      <alignment horizontal="center" vertical="center" textRotation="90" wrapText="1"/>
    </xf>
    <xf numFmtId="0" fontId="10" fillId="12" borderId="7" xfId="2" applyFont="1" applyFill="1" applyBorder="1" applyAlignment="1">
      <alignment horizontal="center" vertical="center" textRotation="90" wrapText="1"/>
    </xf>
    <xf numFmtId="49" fontId="11" fillId="0" borderId="35" xfId="2" applyNumberFormat="1" applyFont="1" applyBorder="1" applyAlignment="1">
      <alignment horizontal="center" vertical="center"/>
    </xf>
    <xf numFmtId="49" fontId="11" fillId="0" borderId="42" xfId="2" applyNumberFormat="1" applyFont="1" applyBorder="1" applyAlignment="1">
      <alignment horizontal="center" vertical="center"/>
    </xf>
    <xf numFmtId="49" fontId="11" fillId="0" borderId="33" xfId="2" applyNumberFormat="1" applyFont="1" applyBorder="1" applyAlignment="1">
      <alignment horizontal="center" vertical="center"/>
    </xf>
    <xf numFmtId="164" fontId="8" fillId="0" borderId="35" xfId="2" applyNumberFormat="1" applyFont="1" applyFill="1" applyBorder="1" applyAlignment="1">
      <alignment horizontal="center" vertical="center"/>
    </xf>
    <xf numFmtId="164" fontId="8" fillId="0" borderId="33" xfId="2" applyNumberFormat="1" applyFont="1" applyFill="1" applyBorder="1" applyAlignment="1">
      <alignment horizontal="center" vertical="center"/>
    </xf>
    <xf numFmtId="0" fontId="8" fillId="0" borderId="28" xfId="2" applyFont="1" applyFill="1" applyBorder="1" applyAlignment="1">
      <alignment horizontal="center" vertical="center" wrapText="1"/>
    </xf>
    <xf numFmtId="0" fontId="8" fillId="0" borderId="40" xfId="2" applyFont="1" applyFill="1" applyBorder="1" applyAlignment="1">
      <alignment horizontal="center" vertical="center" wrapText="1"/>
    </xf>
    <xf numFmtId="0" fontId="8" fillId="0" borderId="57" xfId="2" applyFont="1" applyFill="1" applyBorder="1" applyAlignment="1">
      <alignment horizontal="center" vertical="center" wrapText="1"/>
    </xf>
    <xf numFmtId="0" fontId="8" fillId="0" borderId="73" xfId="2" applyFont="1" applyFill="1" applyBorder="1" applyAlignment="1">
      <alignment horizontal="center" vertical="center" wrapText="1"/>
    </xf>
    <xf numFmtId="0" fontId="8" fillId="0" borderId="35" xfId="2" applyFont="1" applyBorder="1" applyAlignment="1">
      <alignment horizontal="center" vertical="center"/>
    </xf>
    <xf numFmtId="0" fontId="8" fillId="0" borderId="33" xfId="2" applyFont="1" applyBorder="1" applyAlignment="1">
      <alignment horizontal="center" vertical="center"/>
    </xf>
    <xf numFmtId="0" fontId="11" fillId="12" borderId="29" xfId="2" applyFont="1" applyFill="1" applyBorder="1" applyAlignment="1">
      <alignment horizontal="center" vertical="top" wrapText="1"/>
    </xf>
    <xf numFmtId="0" fontId="11" fillId="12" borderId="28" xfId="2" applyFont="1" applyFill="1" applyBorder="1" applyAlignment="1">
      <alignment horizontal="center" vertical="top" wrapText="1"/>
    </xf>
    <xf numFmtId="0" fontId="11" fillId="12" borderId="7" xfId="2" applyFont="1" applyFill="1" applyBorder="1" applyAlignment="1">
      <alignment horizontal="center" vertical="top" wrapText="1"/>
    </xf>
    <xf numFmtId="0" fontId="11" fillId="12" borderId="40" xfId="2" applyFont="1" applyFill="1" applyBorder="1" applyAlignment="1">
      <alignment horizontal="center" vertical="top" wrapText="1"/>
    </xf>
    <xf numFmtId="0" fontId="33" fillId="4" borderId="30" xfId="6" applyFont="1" applyFill="1" applyBorder="1" applyAlignment="1">
      <alignment vertical="top" wrapText="1"/>
    </xf>
    <xf numFmtId="0" fontId="27" fillId="0" borderId="28" xfId="2" applyFont="1" applyBorder="1" applyAlignment="1">
      <alignment vertical="top" wrapText="1"/>
    </xf>
    <xf numFmtId="0" fontId="33" fillId="4" borderId="0" xfId="6" applyFont="1" applyFill="1" applyBorder="1" applyAlignment="1">
      <alignment vertical="top" wrapText="1"/>
    </xf>
    <xf numFmtId="0" fontId="27" fillId="0" borderId="0" xfId="2" applyFont="1" applyBorder="1" applyAlignment="1">
      <alignment vertical="top" wrapText="1"/>
    </xf>
    <xf numFmtId="0" fontId="33" fillId="4" borderId="30" xfId="6" applyFont="1" applyFill="1" applyBorder="1" applyAlignment="1">
      <alignment horizontal="left" wrapText="1"/>
    </xf>
    <xf numFmtId="0" fontId="27" fillId="0" borderId="28" xfId="2" applyFont="1" applyBorder="1" applyAlignment="1">
      <alignment horizontal="left" wrapText="1"/>
    </xf>
    <xf numFmtId="0" fontId="27" fillId="0" borderId="6" xfId="2" applyFont="1" applyBorder="1" applyAlignment="1">
      <alignment horizontal="left" wrapText="1"/>
    </xf>
    <xf numFmtId="0" fontId="27" fillId="0" borderId="40" xfId="2" applyFont="1" applyBorder="1" applyAlignment="1">
      <alignment horizontal="left" wrapText="1"/>
    </xf>
    <xf numFmtId="0" fontId="33" fillId="0" borderId="30" xfId="6" applyFont="1" applyBorder="1" applyAlignment="1">
      <alignment horizontal="left" vertical="center" wrapText="1"/>
    </xf>
    <xf numFmtId="0" fontId="33" fillId="0" borderId="28" xfId="6" applyFont="1" applyBorder="1" applyAlignment="1">
      <alignment horizontal="left" vertical="center" wrapText="1"/>
    </xf>
    <xf numFmtId="0" fontId="33" fillId="0" borderId="5" xfId="6" applyFont="1" applyBorder="1" applyAlignment="1">
      <alignment horizontal="left" vertical="center" wrapText="1"/>
    </xf>
    <xf numFmtId="0" fontId="33" fillId="0" borderId="4" xfId="6" applyFont="1" applyBorder="1" applyAlignment="1">
      <alignment horizontal="left" vertical="center" wrapText="1"/>
    </xf>
    <xf numFmtId="0" fontId="33" fillId="0" borderId="6" xfId="6" applyFont="1" applyBorder="1" applyAlignment="1">
      <alignment horizontal="left" vertical="center" wrapText="1"/>
    </xf>
    <xf numFmtId="0" fontId="33" fillId="0" borderId="40" xfId="6" applyFont="1" applyBorder="1" applyAlignment="1">
      <alignment horizontal="left" vertical="center" wrapText="1"/>
    </xf>
    <xf numFmtId="0" fontId="33" fillId="0" borderId="5" xfId="6" applyFont="1" applyBorder="1" applyAlignment="1">
      <alignment vertical="top" wrapText="1"/>
    </xf>
    <xf numFmtId="0" fontId="41" fillId="4" borderId="54" xfId="6" applyFont="1" applyFill="1" applyBorder="1" applyAlignment="1">
      <alignment horizontal="left" vertical="top" wrapText="1"/>
    </xf>
    <xf numFmtId="0" fontId="41" fillId="4" borderId="47" xfId="6" applyFont="1" applyFill="1" applyBorder="1" applyAlignment="1">
      <alignment horizontal="left" vertical="top" wrapText="1"/>
    </xf>
    <xf numFmtId="0" fontId="5" fillId="0" borderId="6" xfId="6" applyBorder="1" applyAlignment="1">
      <alignment vertical="top" wrapText="1"/>
    </xf>
    <xf numFmtId="0" fontId="5" fillId="0" borderId="40" xfId="6" applyBorder="1" applyAlignment="1">
      <alignment vertical="top" wrapText="1"/>
    </xf>
    <xf numFmtId="0" fontId="33" fillId="4" borderId="54" xfId="6" applyFont="1" applyFill="1" applyBorder="1" applyAlignment="1">
      <alignment horizontal="left" vertical="top" wrapText="1"/>
    </xf>
    <xf numFmtId="0" fontId="53" fillId="0" borderId="35" xfId="2" applyFont="1" applyFill="1" applyBorder="1" applyAlignment="1">
      <alignment horizontal="left" vertical="top" wrapText="1"/>
    </xf>
    <xf numFmtId="0" fontId="53" fillId="0" borderId="50" xfId="2" applyFont="1" applyFill="1" applyBorder="1" applyAlignment="1">
      <alignment horizontal="left" vertical="top" wrapText="1"/>
    </xf>
    <xf numFmtId="0" fontId="16" fillId="0" borderId="42" xfId="9" applyFont="1" applyFill="1" applyBorder="1" applyAlignment="1">
      <alignment horizontal="left" vertical="top" wrapText="1"/>
    </xf>
    <xf numFmtId="0" fontId="16" fillId="0" borderId="33" xfId="9" applyFont="1" applyFill="1" applyBorder="1" applyAlignment="1">
      <alignment horizontal="left" vertical="top" wrapText="1"/>
    </xf>
    <xf numFmtId="0" fontId="8" fillId="0" borderId="14" xfId="2" applyFont="1" applyFill="1" applyBorder="1" applyAlignment="1">
      <alignment horizontal="center" vertical="center"/>
    </xf>
    <xf numFmtId="0" fontId="8" fillId="0" borderId="40"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73" xfId="2" applyFont="1" applyFill="1" applyBorder="1" applyAlignment="1">
      <alignment horizontal="center" vertical="center"/>
    </xf>
    <xf numFmtId="0" fontId="8" fillId="0" borderId="14" xfId="2" applyFont="1" applyFill="1" applyBorder="1" applyAlignment="1">
      <alignment horizontal="center" vertical="top" wrapText="1"/>
    </xf>
    <xf numFmtId="0" fontId="8" fillId="0" borderId="40" xfId="2" applyFont="1" applyFill="1" applyBorder="1" applyAlignment="1">
      <alignment horizontal="center" vertical="top" wrapText="1"/>
    </xf>
    <xf numFmtId="0" fontId="11" fillId="0" borderId="30" xfId="2" applyFont="1" applyFill="1" applyBorder="1" applyAlignment="1">
      <alignment horizontal="center" vertical="top"/>
    </xf>
    <xf numFmtId="0" fontId="11" fillId="0" borderId="29" xfId="2" applyFont="1" applyFill="1" applyBorder="1" applyAlignment="1">
      <alignment horizontal="center" vertical="top"/>
    </xf>
    <xf numFmtId="0" fontId="11" fillId="0" borderId="28" xfId="2" applyFont="1" applyFill="1" applyBorder="1" applyAlignment="1">
      <alignment horizontal="center" vertical="top"/>
    </xf>
    <xf numFmtId="0" fontId="11" fillId="0" borderId="6" xfId="2" applyFont="1" applyFill="1" applyBorder="1" applyAlignment="1">
      <alignment horizontal="center" vertical="top"/>
    </xf>
    <xf numFmtId="0" fontId="11" fillId="0" borderId="7" xfId="2" applyFont="1" applyFill="1" applyBorder="1" applyAlignment="1">
      <alignment horizontal="center" vertical="top"/>
    </xf>
    <xf numFmtId="0" fontId="11" fillId="0" borderId="40" xfId="2" applyFont="1" applyFill="1" applyBorder="1" applyAlignment="1">
      <alignment horizontal="center" vertical="top"/>
    </xf>
    <xf numFmtId="0" fontId="33" fillId="0" borderId="30" xfId="6" applyFont="1" applyBorder="1" applyAlignment="1">
      <alignment horizontal="left" vertical="top" wrapText="1"/>
    </xf>
    <xf numFmtId="0" fontId="33" fillId="0" borderId="28" xfId="6" applyFont="1" applyBorder="1" applyAlignment="1">
      <alignment horizontal="left" vertical="top" wrapText="1"/>
    </xf>
    <xf numFmtId="0" fontId="33" fillId="0" borderId="5" xfId="6" applyFont="1" applyBorder="1" applyAlignment="1">
      <alignment horizontal="left" vertical="top" wrapText="1"/>
    </xf>
    <xf numFmtId="0" fontId="33" fillId="0" borderId="4" xfId="6" applyFont="1" applyBorder="1" applyAlignment="1">
      <alignment horizontal="left" vertical="top" wrapText="1"/>
    </xf>
    <xf numFmtId="0" fontId="33" fillId="0" borderId="6" xfId="6" applyFont="1" applyBorder="1" applyAlignment="1">
      <alignment horizontal="left" vertical="top" wrapText="1"/>
    </xf>
    <xf numFmtId="0" fontId="33" fillId="0" borderId="40" xfId="6" applyFont="1" applyBorder="1" applyAlignment="1">
      <alignment horizontal="left" vertical="top" wrapText="1"/>
    </xf>
    <xf numFmtId="164" fontId="8" fillId="0" borderId="10" xfId="2" applyNumberFormat="1" applyFont="1" applyFill="1" applyBorder="1" applyAlignment="1">
      <alignment horizontal="center" vertical="top" wrapText="1"/>
    </xf>
    <xf numFmtId="164" fontId="8" fillId="0" borderId="41" xfId="2" applyNumberFormat="1" applyFont="1" applyFill="1" applyBorder="1" applyAlignment="1">
      <alignment horizontal="center" vertical="top" wrapText="1"/>
    </xf>
    <xf numFmtId="164" fontId="8" fillId="5" borderId="47" xfId="2" applyNumberFormat="1" applyFont="1" applyFill="1" applyBorder="1" applyAlignment="1">
      <alignment horizontal="center" vertical="center"/>
    </xf>
    <xf numFmtId="164" fontId="8" fillId="5" borderId="19" xfId="2" applyNumberFormat="1" applyFont="1" applyFill="1" applyBorder="1" applyAlignment="1">
      <alignment horizontal="center" vertical="center"/>
    </xf>
    <xf numFmtId="0" fontId="33" fillId="4" borderId="47" xfId="6" applyFont="1" applyFill="1" applyBorder="1" applyAlignment="1">
      <alignment horizontal="left" vertical="top" wrapText="1"/>
    </xf>
    <xf numFmtId="0" fontId="8" fillId="4" borderId="30" xfId="6" applyFont="1" applyFill="1" applyBorder="1" applyAlignment="1">
      <alignment horizontal="left" vertical="top" wrapText="1"/>
    </xf>
    <xf numFmtId="0" fontId="8" fillId="4" borderId="28" xfId="6" applyFont="1" applyFill="1" applyBorder="1" applyAlignment="1">
      <alignment horizontal="left" vertical="top" wrapText="1"/>
    </xf>
    <xf numFmtId="0" fontId="8" fillId="4" borderId="5" xfId="6" applyFont="1" applyFill="1" applyBorder="1" applyAlignment="1">
      <alignment horizontal="left" vertical="top" wrapText="1"/>
    </xf>
    <xf numFmtId="0" fontId="8" fillId="4" borderId="4" xfId="6" applyFont="1" applyFill="1" applyBorder="1" applyAlignment="1">
      <alignment horizontal="left" vertical="top" wrapText="1"/>
    </xf>
    <xf numFmtId="0" fontId="8" fillId="4" borderId="6" xfId="6" applyFont="1" applyFill="1" applyBorder="1" applyAlignment="1">
      <alignment horizontal="left" vertical="top" wrapText="1"/>
    </xf>
    <xf numFmtId="0" fontId="8" fillId="4" borderId="40" xfId="6" applyFont="1" applyFill="1" applyBorder="1" applyAlignment="1">
      <alignment horizontal="left" vertical="top" wrapText="1"/>
    </xf>
    <xf numFmtId="0" fontId="33" fillId="0" borderId="30" xfId="6" applyFont="1" applyBorder="1" applyAlignment="1">
      <alignment vertical="center" wrapText="1"/>
    </xf>
    <xf numFmtId="0" fontId="18" fillId="0" borderId="28" xfId="6" applyFont="1" applyBorder="1" applyAlignment="1">
      <alignment vertical="center" wrapText="1"/>
    </xf>
    <xf numFmtId="0" fontId="18" fillId="0" borderId="6" xfId="6" applyFont="1" applyBorder="1" applyAlignment="1">
      <alignment vertical="center" wrapText="1"/>
    </xf>
    <xf numFmtId="0" fontId="18" fillId="0" borderId="40" xfId="6" applyFont="1" applyBorder="1" applyAlignment="1">
      <alignment vertical="center" wrapText="1"/>
    </xf>
    <xf numFmtId="0" fontId="18" fillId="0" borderId="28" xfId="6" applyFont="1" applyBorder="1" applyAlignment="1">
      <alignment vertical="top" wrapText="1"/>
    </xf>
    <xf numFmtId="0" fontId="18" fillId="0" borderId="6" xfId="6" applyFont="1" applyBorder="1" applyAlignment="1">
      <alignment vertical="top" wrapText="1"/>
    </xf>
    <xf numFmtId="0" fontId="18" fillId="0" borderId="40" xfId="6" applyFont="1" applyBorder="1" applyAlignment="1">
      <alignment vertical="top" wrapText="1"/>
    </xf>
    <xf numFmtId="0" fontId="8" fillId="0" borderId="36" xfId="2" applyFont="1" applyBorder="1" applyAlignment="1">
      <alignment horizontal="center" vertical="center" wrapText="1"/>
    </xf>
    <xf numFmtId="0" fontId="8" fillId="0" borderId="41" xfId="2" applyFont="1" applyBorder="1" applyAlignment="1">
      <alignment horizontal="center" vertical="center" wrapText="1"/>
    </xf>
    <xf numFmtId="0" fontId="8" fillId="0" borderId="78" xfId="2" applyFont="1" applyBorder="1" applyAlignment="1">
      <alignment horizontal="center" vertical="center"/>
    </xf>
    <xf numFmtId="0" fontId="8" fillId="0" borderId="80" xfId="2" applyFont="1" applyBorder="1" applyAlignment="1">
      <alignment horizontal="center" vertical="center"/>
    </xf>
    <xf numFmtId="164" fontId="8" fillId="5" borderId="30" xfId="2" applyNumberFormat="1" applyFont="1" applyFill="1" applyBorder="1" applyAlignment="1">
      <alignment horizontal="center" vertical="center"/>
    </xf>
    <xf numFmtId="164" fontId="8" fillId="5" borderId="22" xfId="2" applyNumberFormat="1" applyFont="1" applyFill="1" applyBorder="1" applyAlignment="1">
      <alignment horizontal="center" vertical="center"/>
    </xf>
    <xf numFmtId="164" fontId="8" fillId="5" borderId="52" xfId="2" applyNumberFormat="1" applyFont="1" applyFill="1" applyBorder="1" applyAlignment="1">
      <alignment horizontal="center" vertical="center"/>
    </xf>
    <xf numFmtId="164" fontId="8" fillId="5" borderId="21" xfId="2" applyNumberFormat="1" applyFont="1" applyFill="1" applyBorder="1" applyAlignment="1">
      <alignment horizontal="center" vertical="center"/>
    </xf>
    <xf numFmtId="49" fontId="11" fillId="10" borderId="33" xfId="2" applyNumberFormat="1" applyFont="1" applyFill="1" applyBorder="1" applyAlignment="1">
      <alignment horizontal="center" vertical="top"/>
    </xf>
    <xf numFmtId="0" fontId="8" fillId="0" borderId="50" xfId="2" applyFont="1" applyBorder="1" applyAlignment="1">
      <alignment horizontal="center" vertical="center"/>
    </xf>
    <xf numFmtId="0" fontId="22" fillId="0" borderId="35" xfId="2" applyFont="1" applyFill="1" applyBorder="1" applyAlignment="1">
      <alignment horizontal="center" vertical="top" wrapText="1"/>
    </xf>
    <xf numFmtId="0" fontId="22" fillId="0" borderId="33" xfId="2" applyFont="1" applyFill="1" applyBorder="1" applyAlignment="1">
      <alignment horizontal="center" vertical="top" wrapText="1"/>
    </xf>
    <xf numFmtId="164" fontId="11" fillId="10" borderId="30" xfId="2" applyNumberFormat="1" applyFont="1" applyFill="1" applyBorder="1" applyAlignment="1">
      <alignment horizontal="center" vertical="top"/>
    </xf>
    <xf numFmtId="164" fontId="11" fillId="10" borderId="29" xfId="2" applyNumberFormat="1" applyFont="1" applyFill="1" applyBorder="1" applyAlignment="1">
      <alignment horizontal="center" vertical="top"/>
    </xf>
    <xf numFmtId="164" fontId="11" fillId="10" borderId="28" xfId="2" applyNumberFormat="1" applyFont="1" applyFill="1" applyBorder="1" applyAlignment="1">
      <alignment horizontal="center" vertical="top"/>
    </xf>
    <xf numFmtId="49" fontId="11" fillId="10" borderId="29" xfId="2" applyNumberFormat="1" applyFont="1" applyFill="1" applyBorder="1" applyAlignment="1">
      <alignment horizontal="right" vertical="top"/>
    </xf>
    <xf numFmtId="49" fontId="11" fillId="10" borderId="28" xfId="2" applyNumberFormat="1" applyFont="1" applyFill="1" applyBorder="1" applyAlignment="1">
      <alignment horizontal="right" vertical="top"/>
    </xf>
    <xf numFmtId="0" fontId="22" fillId="0" borderId="42" xfId="2" applyFont="1" applyFill="1" applyBorder="1" applyAlignment="1">
      <alignment horizontal="center" vertical="top" wrapText="1"/>
    </xf>
    <xf numFmtId="0" fontId="8" fillId="0" borderId="35" xfId="2" applyFont="1" applyBorder="1" applyAlignment="1">
      <alignment horizontal="center" vertical="top"/>
    </xf>
    <xf numFmtId="0" fontId="8" fillId="0" borderId="42" xfId="2" applyFont="1" applyBorder="1" applyAlignment="1">
      <alignment horizontal="center" vertical="top"/>
    </xf>
    <xf numFmtId="0" fontId="7" fillId="0" borderId="4" xfId="2" applyFont="1" applyFill="1" applyBorder="1" applyAlignment="1">
      <alignment horizontal="left" vertical="center" wrapText="1"/>
    </xf>
    <xf numFmtId="164" fontId="11" fillId="18" borderId="35" xfId="2" applyNumberFormat="1" applyFont="1" applyFill="1" applyBorder="1" applyAlignment="1">
      <alignment horizontal="center" vertical="center"/>
    </xf>
    <xf numFmtId="164" fontId="11" fillId="18" borderId="33" xfId="2" applyNumberFormat="1" applyFont="1" applyFill="1" applyBorder="1" applyAlignment="1">
      <alignment horizontal="center" vertical="center"/>
    </xf>
    <xf numFmtId="2" fontId="11" fillId="18" borderId="77" xfId="2" applyNumberFormat="1" applyFont="1" applyFill="1" applyBorder="1" applyAlignment="1">
      <alignment horizontal="center" vertical="center"/>
    </xf>
    <xf numFmtId="2" fontId="11" fillId="18" borderId="79" xfId="2" applyNumberFormat="1" applyFont="1" applyFill="1" applyBorder="1" applyAlignment="1">
      <alignment horizontal="center" vertical="center"/>
    </xf>
    <xf numFmtId="164" fontId="8" fillId="0" borderId="20" xfId="2" applyNumberFormat="1" applyFont="1" applyBorder="1" applyAlignment="1">
      <alignment horizontal="center" vertical="center" wrapText="1"/>
    </xf>
    <xf numFmtId="165" fontId="7" fillId="0" borderId="5" xfId="2" applyNumberFormat="1" applyFont="1" applyFill="1" applyBorder="1" applyAlignment="1">
      <alignment horizontal="center" vertical="top" wrapText="1"/>
    </xf>
    <xf numFmtId="165" fontId="7" fillId="0" borderId="0" xfId="2" applyNumberFormat="1" applyFont="1" applyFill="1" applyBorder="1" applyAlignment="1">
      <alignment horizontal="center" vertical="top" wrapText="1"/>
    </xf>
    <xf numFmtId="165" fontId="7" fillId="0" borderId="4" xfId="2" applyNumberFormat="1" applyFont="1" applyFill="1" applyBorder="1" applyAlignment="1">
      <alignment horizontal="center" vertical="top" wrapText="1"/>
    </xf>
    <xf numFmtId="164" fontId="8" fillId="0" borderId="11" xfId="2" applyNumberFormat="1" applyFont="1" applyBorder="1" applyAlignment="1">
      <alignment horizontal="center" vertical="center" wrapText="1"/>
    </xf>
    <xf numFmtId="165" fontId="7" fillId="0" borderId="22" xfId="2" applyNumberFormat="1" applyFont="1" applyFill="1" applyBorder="1" applyAlignment="1">
      <alignment horizontal="center" vertical="top" wrapText="1"/>
    </xf>
    <xf numFmtId="165" fontId="7" fillId="0" borderId="26" xfId="2" applyNumberFormat="1" applyFont="1" applyFill="1" applyBorder="1" applyAlignment="1">
      <alignment horizontal="center" vertical="top" wrapText="1"/>
    </xf>
    <xf numFmtId="165" fontId="7" fillId="0" borderId="27" xfId="2" applyNumberFormat="1" applyFont="1" applyFill="1" applyBorder="1" applyAlignment="1">
      <alignment horizontal="center" vertical="top" wrapText="1"/>
    </xf>
    <xf numFmtId="49" fontId="11" fillId="12" borderId="7" xfId="2" applyNumberFormat="1" applyFont="1" applyFill="1" applyBorder="1" applyAlignment="1">
      <alignment horizontal="center" vertical="top" textRotation="90"/>
    </xf>
    <xf numFmtId="49" fontId="11" fillId="0" borderId="50" xfId="2" applyNumberFormat="1" applyFont="1" applyBorder="1" applyAlignment="1">
      <alignment horizontal="center" vertical="center"/>
    </xf>
    <xf numFmtId="164" fontId="8" fillId="0" borderId="15" xfId="2" applyNumberFormat="1" applyFont="1" applyFill="1" applyBorder="1" applyAlignment="1">
      <alignment horizontal="center" vertical="center" wrapText="1"/>
    </xf>
    <xf numFmtId="165" fontId="7" fillId="0" borderId="21" xfId="2" applyNumberFormat="1" applyFont="1" applyFill="1" applyBorder="1" applyAlignment="1">
      <alignment horizontal="center" vertical="top" wrapText="1"/>
    </xf>
    <xf numFmtId="0" fontId="14" fillId="10" borderId="3" xfId="2" applyFont="1" applyFill="1" applyBorder="1" applyAlignment="1">
      <alignment horizontal="left" vertical="top" wrapText="1"/>
    </xf>
    <xf numFmtId="0" fontId="14" fillId="10" borderId="2" xfId="2" applyFont="1" applyFill="1" applyBorder="1" applyAlignment="1">
      <alignment horizontal="left" vertical="top" wrapText="1"/>
    </xf>
    <xf numFmtId="0" fontId="14" fillId="10" borderId="29" xfId="2" applyFont="1" applyFill="1" applyBorder="1" applyAlignment="1">
      <alignment horizontal="left" vertical="top" wrapText="1"/>
    </xf>
    <xf numFmtId="0" fontId="14" fillId="10" borderId="28" xfId="2" applyFont="1" applyFill="1" applyBorder="1" applyAlignment="1">
      <alignment horizontal="left" vertical="top" wrapText="1"/>
    </xf>
    <xf numFmtId="164" fontId="8" fillId="0" borderId="13" xfId="2" applyNumberFormat="1" applyFont="1" applyFill="1" applyBorder="1" applyAlignment="1">
      <alignment horizontal="center" vertical="center" wrapText="1"/>
    </xf>
    <xf numFmtId="164" fontId="8" fillId="0" borderId="12" xfId="2" applyNumberFormat="1" applyFont="1" applyFill="1" applyBorder="1" applyAlignment="1">
      <alignment horizontal="center" vertical="center" wrapText="1"/>
    </xf>
    <xf numFmtId="0" fontId="8" fillId="0" borderId="11" xfId="2" applyFont="1" applyFill="1" applyBorder="1" applyAlignment="1">
      <alignment horizontal="center" vertical="top"/>
    </xf>
    <xf numFmtId="0" fontId="8" fillId="0" borderId="20" xfId="2" applyFont="1" applyFill="1" applyBorder="1" applyAlignment="1">
      <alignment horizontal="center" vertical="top"/>
    </xf>
    <xf numFmtId="0" fontId="8" fillId="0" borderId="19" xfId="2" applyFont="1" applyFill="1" applyBorder="1" applyAlignment="1">
      <alignment horizontal="center" vertical="top"/>
    </xf>
    <xf numFmtId="165" fontId="11" fillId="0" borderId="2" xfId="2" applyNumberFormat="1" applyFont="1" applyFill="1" applyBorder="1" applyAlignment="1">
      <alignment horizontal="center" vertical="center" wrapText="1"/>
    </xf>
    <xf numFmtId="165" fontId="10" fillId="4" borderId="21" xfId="2" applyNumberFormat="1" applyFont="1" applyFill="1" applyBorder="1" applyAlignment="1">
      <alignment horizontal="center" vertical="top" wrapText="1"/>
    </xf>
    <xf numFmtId="0" fontId="8" fillId="0" borderId="6" xfId="2" applyFont="1" applyBorder="1" applyAlignment="1">
      <alignment horizontal="center" vertical="top"/>
    </xf>
    <xf numFmtId="0" fontId="8" fillId="0" borderId="7" xfId="2" applyFont="1" applyBorder="1" applyAlignment="1">
      <alignment horizontal="center" vertical="top"/>
    </xf>
    <xf numFmtId="0" fontId="8" fillId="0" borderId="40" xfId="2" applyFont="1" applyBorder="1" applyAlignment="1">
      <alignment horizontal="center" vertical="top"/>
    </xf>
    <xf numFmtId="164" fontId="11" fillId="2" borderId="3" xfId="2" applyNumberFormat="1" applyFont="1" applyFill="1" applyBorder="1" applyAlignment="1">
      <alignment horizontal="center" vertical="center" wrapText="1"/>
    </xf>
    <xf numFmtId="164" fontId="11" fillId="2" borderId="2" xfId="2" applyNumberFormat="1" applyFont="1" applyFill="1" applyBorder="1" applyAlignment="1">
      <alignment horizontal="center" vertical="center" wrapText="1"/>
    </xf>
    <xf numFmtId="165" fontId="11" fillId="2" borderId="3" xfId="2" applyNumberFormat="1" applyFont="1" applyFill="1" applyBorder="1" applyAlignment="1">
      <alignment horizontal="center" vertical="top"/>
    </xf>
    <xf numFmtId="165" fontId="11" fillId="2" borderId="2" xfId="2" applyNumberFormat="1" applyFont="1" applyFill="1" applyBorder="1" applyAlignment="1">
      <alignment horizontal="center" vertical="top"/>
    </xf>
    <xf numFmtId="165" fontId="11" fillId="2" borderId="1" xfId="2" applyNumberFormat="1" applyFont="1" applyFill="1" applyBorder="1" applyAlignment="1">
      <alignment horizontal="center" vertical="top"/>
    </xf>
    <xf numFmtId="164" fontId="8" fillId="0" borderId="6" xfId="2" applyNumberFormat="1" applyFont="1" applyBorder="1" applyAlignment="1">
      <alignment horizontal="center" vertical="center" wrapText="1"/>
    </xf>
    <xf numFmtId="164" fontId="8" fillId="0" borderId="7" xfId="2" applyNumberFormat="1" applyFont="1" applyBorder="1" applyAlignment="1">
      <alignment horizontal="center" vertical="center" wrapText="1"/>
    </xf>
    <xf numFmtId="0" fontId="8" fillId="3" borderId="2" xfId="2" applyFont="1" applyFill="1" applyBorder="1" applyAlignment="1">
      <alignment horizontal="right" vertical="top" wrapText="1"/>
    </xf>
    <xf numFmtId="0" fontId="8" fillId="3" borderId="1" xfId="2" applyFont="1" applyFill="1" applyBorder="1" applyAlignment="1">
      <alignment horizontal="right" vertical="top" wrapText="1"/>
    </xf>
    <xf numFmtId="164" fontId="11" fillId="3" borderId="3" xfId="2" applyNumberFormat="1" applyFont="1" applyFill="1" applyBorder="1" applyAlignment="1">
      <alignment horizontal="center" vertical="center" wrapText="1"/>
    </xf>
    <xf numFmtId="164" fontId="11" fillId="3" borderId="2" xfId="2" applyNumberFormat="1" applyFont="1" applyFill="1" applyBorder="1" applyAlignment="1">
      <alignment horizontal="center" vertical="center" wrapText="1"/>
    </xf>
    <xf numFmtId="0" fontId="8" fillId="3" borderId="3" xfId="2" applyFont="1" applyFill="1" applyBorder="1" applyAlignment="1">
      <alignment horizontal="center" vertical="top"/>
    </xf>
    <xf numFmtId="0" fontId="8" fillId="3" borderId="2" xfId="2" applyFont="1" applyFill="1" applyBorder="1" applyAlignment="1">
      <alignment horizontal="center" vertical="top"/>
    </xf>
    <xf numFmtId="0" fontId="8" fillId="3" borderId="1" xfId="2" applyFont="1" applyFill="1" applyBorder="1" applyAlignment="1">
      <alignment horizontal="center" vertical="top"/>
    </xf>
    <xf numFmtId="164" fontId="12" fillId="2" borderId="3" xfId="2" applyNumberFormat="1" applyFont="1" applyFill="1" applyBorder="1" applyAlignment="1">
      <alignment horizontal="center" vertical="top"/>
    </xf>
    <xf numFmtId="164" fontId="12" fillId="2" borderId="2" xfId="2" applyNumberFormat="1" applyFont="1" applyFill="1" applyBorder="1" applyAlignment="1">
      <alignment horizontal="center" vertical="top"/>
    </xf>
    <xf numFmtId="164" fontId="12" fillId="2" borderId="1" xfId="2" applyNumberFormat="1" applyFont="1" applyFill="1" applyBorder="1" applyAlignment="1">
      <alignment horizontal="center" vertical="top"/>
    </xf>
    <xf numFmtId="164" fontId="11" fillId="7" borderId="3" xfId="2" applyNumberFormat="1" applyFont="1" applyFill="1" applyBorder="1" applyAlignment="1">
      <alignment horizontal="center" vertical="center" wrapText="1"/>
    </xf>
    <xf numFmtId="164" fontId="11" fillId="7" borderId="2" xfId="2" applyNumberFormat="1" applyFont="1" applyFill="1" applyBorder="1" applyAlignment="1">
      <alignment horizontal="center" vertical="center" wrapText="1"/>
    </xf>
    <xf numFmtId="165" fontId="10" fillId="3" borderId="31" xfId="2" applyNumberFormat="1" applyFont="1" applyFill="1" applyBorder="1" applyAlignment="1">
      <alignment horizontal="center" vertical="top" wrapText="1"/>
    </xf>
    <xf numFmtId="0" fontId="11" fillId="6" borderId="26" xfId="2" applyFont="1" applyFill="1" applyBorder="1" applyAlignment="1">
      <alignment horizontal="left" vertical="top" wrapText="1"/>
    </xf>
    <xf numFmtId="0" fontId="11" fillId="6" borderId="27" xfId="2" applyFont="1" applyFill="1" applyBorder="1" applyAlignment="1">
      <alignment horizontal="left" vertical="top" wrapText="1"/>
    </xf>
    <xf numFmtId="164" fontId="11" fillId="5" borderId="59" xfId="2" applyNumberFormat="1" applyFont="1" applyFill="1" applyBorder="1" applyAlignment="1">
      <alignment horizontal="center" vertical="center" wrapText="1"/>
    </xf>
    <xf numFmtId="164" fontId="8" fillId="0" borderId="34" xfId="2" applyNumberFormat="1" applyFont="1" applyBorder="1" applyAlignment="1">
      <alignment horizontal="center" vertical="center" wrapText="1"/>
    </xf>
    <xf numFmtId="164" fontId="8" fillId="0" borderId="41" xfId="2" applyNumberFormat="1" applyFont="1" applyBorder="1" applyAlignment="1">
      <alignment horizontal="center" vertical="center" wrapText="1"/>
    </xf>
    <xf numFmtId="164" fontId="8" fillId="0" borderId="7" xfId="2" applyNumberFormat="1" applyFont="1" applyFill="1" applyBorder="1" applyAlignment="1">
      <alignment horizontal="center" vertical="center" wrapText="1"/>
    </xf>
    <xf numFmtId="49" fontId="11" fillId="11" borderId="3" xfId="2" applyNumberFormat="1" applyFont="1" applyFill="1" applyBorder="1" applyAlignment="1">
      <alignment horizontal="right" vertical="top"/>
    </xf>
    <xf numFmtId="165" fontId="7" fillId="5" borderId="54" xfId="2" applyNumberFormat="1" applyFont="1" applyFill="1" applyBorder="1" applyAlignment="1">
      <alignment horizontal="center" vertical="top" wrapText="1"/>
    </xf>
    <xf numFmtId="165" fontId="7" fillId="5" borderId="59" xfId="2" applyNumberFormat="1" applyFont="1" applyFill="1" applyBorder="1" applyAlignment="1">
      <alignment horizontal="center" vertical="top" wrapText="1"/>
    </xf>
    <xf numFmtId="165" fontId="7" fillId="5" borderId="47" xfId="2" applyNumberFormat="1" applyFont="1" applyFill="1" applyBorder="1" applyAlignment="1">
      <alignment horizontal="center" vertical="top" wrapText="1"/>
    </xf>
    <xf numFmtId="49" fontId="11" fillId="2" borderId="3" xfId="2" applyNumberFormat="1" applyFont="1" applyFill="1" applyBorder="1" applyAlignment="1">
      <alignment horizontal="right" vertical="top"/>
    </xf>
    <xf numFmtId="49" fontId="11" fillId="2" borderId="2" xfId="2" applyNumberFormat="1" applyFont="1" applyFill="1" applyBorder="1" applyAlignment="1">
      <alignment horizontal="right" vertical="top"/>
    </xf>
    <xf numFmtId="49" fontId="11" fillId="2" borderId="1" xfId="2" applyNumberFormat="1" applyFont="1" applyFill="1" applyBorder="1" applyAlignment="1">
      <alignment horizontal="right" vertical="top"/>
    </xf>
    <xf numFmtId="49" fontId="11" fillId="9" borderId="30" xfId="2" applyNumberFormat="1" applyFont="1" applyFill="1" applyBorder="1" applyAlignment="1">
      <alignment horizontal="center" vertical="top"/>
    </xf>
    <xf numFmtId="49" fontId="11" fillId="9" borderId="5" xfId="2" applyNumberFormat="1" applyFont="1" applyFill="1" applyBorder="1" applyAlignment="1">
      <alignment horizontal="center" vertical="top"/>
    </xf>
    <xf numFmtId="49" fontId="11" fillId="9" borderId="6" xfId="2" applyNumberFormat="1" applyFont="1" applyFill="1" applyBorder="1" applyAlignment="1">
      <alignment horizontal="center" vertical="top"/>
    </xf>
    <xf numFmtId="49" fontId="11" fillId="12" borderId="2" xfId="2" applyNumberFormat="1" applyFont="1" applyFill="1" applyBorder="1" applyAlignment="1">
      <alignment horizontal="center" vertical="top" textRotation="90"/>
    </xf>
    <xf numFmtId="0" fontId="11" fillId="0" borderId="35" xfId="2" applyFont="1" applyFill="1" applyBorder="1" applyAlignment="1">
      <alignment horizontal="center" vertical="center"/>
    </xf>
    <xf numFmtId="0" fontId="11" fillId="0" borderId="33" xfId="2" applyFont="1" applyFill="1" applyBorder="1" applyAlignment="1">
      <alignment horizontal="center" vertical="center"/>
    </xf>
    <xf numFmtId="49" fontId="11" fillId="0" borderId="35" xfId="2" applyNumberFormat="1" applyFont="1" applyBorder="1" applyAlignment="1">
      <alignment horizontal="center" vertical="center" wrapText="1"/>
    </xf>
    <xf numFmtId="49" fontId="11" fillId="0" borderId="42" xfId="2" applyNumberFormat="1" applyFont="1" applyBorder="1" applyAlignment="1">
      <alignment horizontal="center" vertical="center" wrapText="1"/>
    </xf>
    <xf numFmtId="49" fontId="11" fillId="0" borderId="33" xfId="2" applyNumberFormat="1" applyFont="1" applyBorder="1" applyAlignment="1">
      <alignment horizontal="center" vertical="center" wrapText="1"/>
    </xf>
    <xf numFmtId="0" fontId="11" fillId="12" borderId="40" xfId="2" applyFont="1" applyFill="1" applyBorder="1" applyAlignment="1">
      <alignment horizontal="left" vertical="top" wrapText="1"/>
    </xf>
    <xf numFmtId="49" fontId="8" fillId="12" borderId="39" xfId="2" applyNumberFormat="1" applyFont="1" applyFill="1" applyBorder="1" applyAlignment="1">
      <alignment horizontal="center" vertical="top"/>
    </xf>
    <xf numFmtId="0" fontId="11" fillId="0" borderId="35" xfId="2" applyFont="1" applyFill="1" applyBorder="1" applyAlignment="1">
      <alignment horizontal="center" vertical="top" wrapText="1"/>
    </xf>
    <xf numFmtId="0" fontId="11" fillId="0" borderId="33" xfId="2" applyFont="1" applyFill="1" applyBorder="1" applyAlignment="1">
      <alignment horizontal="center" vertical="top" wrapText="1"/>
    </xf>
    <xf numFmtId="0" fontId="8" fillId="10" borderId="29" xfId="2" applyFont="1" applyFill="1" applyBorder="1" applyAlignment="1">
      <alignment horizontal="center" vertical="center" textRotation="90" wrapText="1"/>
    </xf>
    <xf numFmtId="0" fontId="8" fillId="10" borderId="0" xfId="2" applyFont="1" applyFill="1" applyBorder="1" applyAlignment="1">
      <alignment horizontal="center" vertical="center" textRotation="90" wrapText="1"/>
    </xf>
    <xf numFmtId="0" fontId="8" fillId="0" borderId="29" xfId="2" applyFont="1" applyBorder="1" applyAlignment="1">
      <alignment horizontal="center" vertical="center" wrapText="1"/>
    </xf>
    <xf numFmtId="0" fontId="8" fillId="0" borderId="0" xfId="2" applyFont="1" applyBorder="1" applyAlignment="1">
      <alignment horizontal="center" vertical="center" wrapText="1"/>
    </xf>
    <xf numFmtId="0" fontId="8" fillId="0" borderId="3" xfId="2" applyFont="1" applyFill="1" applyBorder="1" applyAlignment="1">
      <alignment horizontal="center" vertical="center"/>
    </xf>
    <xf numFmtId="0" fontId="8" fillId="0" borderId="2" xfId="2" applyFont="1" applyFill="1" applyBorder="1" applyAlignment="1">
      <alignment horizontal="center" vertical="center"/>
    </xf>
    <xf numFmtId="0" fontId="8" fillId="0" borderId="1" xfId="2" applyFont="1" applyFill="1" applyBorder="1" applyAlignment="1">
      <alignment horizontal="center" vertical="center"/>
    </xf>
    <xf numFmtId="49" fontId="8" fillId="0" borderId="30" xfId="2" applyNumberFormat="1" applyFont="1" applyBorder="1" applyAlignment="1">
      <alignment horizontal="center" vertical="center" textRotation="90"/>
    </xf>
    <xf numFmtId="0" fontId="11" fillId="9" borderId="6" xfId="2" applyFont="1" applyFill="1" applyBorder="1" applyAlignment="1">
      <alignment horizontal="left" vertical="top" wrapText="1"/>
    </xf>
    <xf numFmtId="0" fontId="11" fillId="9" borderId="7" xfId="2" applyFont="1" applyFill="1" applyBorder="1" applyAlignment="1">
      <alignment horizontal="left" vertical="top" wrapText="1"/>
    </xf>
    <xf numFmtId="0" fontId="11" fillId="9" borderId="40" xfId="2" applyFont="1" applyFill="1" applyBorder="1" applyAlignment="1">
      <alignment horizontal="left" vertical="top" wrapText="1"/>
    </xf>
    <xf numFmtId="0" fontId="8" fillId="0" borderId="57" xfId="2" applyFont="1" applyBorder="1" applyAlignment="1">
      <alignment horizontal="center" wrapText="1"/>
    </xf>
    <xf numFmtId="0" fontId="8" fillId="0" borderId="24" xfId="2" applyFont="1" applyBorder="1" applyAlignment="1">
      <alignment horizontal="center" wrapText="1"/>
    </xf>
    <xf numFmtId="49" fontId="8" fillId="12" borderId="2" xfId="2" applyNumberFormat="1" applyFont="1" applyFill="1" applyBorder="1" applyAlignment="1">
      <alignment horizontal="center" vertical="top"/>
    </xf>
    <xf numFmtId="49" fontId="8" fillId="0" borderId="35" xfId="2" applyNumberFormat="1" applyFont="1" applyFill="1" applyBorder="1" applyAlignment="1">
      <alignment horizontal="center" vertical="center"/>
    </xf>
    <xf numFmtId="49" fontId="8" fillId="0" borderId="42" xfId="2" applyNumberFormat="1" applyFont="1" applyFill="1" applyBorder="1" applyAlignment="1">
      <alignment horizontal="center" vertical="center"/>
    </xf>
    <xf numFmtId="0" fontId="11" fillId="0" borderId="0" xfId="2" applyFont="1" applyAlignment="1">
      <alignment horizontal="center" vertical="top" wrapText="1"/>
    </xf>
    <xf numFmtId="0" fontId="11" fillId="0" borderId="0" xfId="2" applyFont="1" applyAlignment="1">
      <alignment horizontal="center" vertical="top"/>
    </xf>
    <xf numFmtId="0" fontId="22" fillId="0" borderId="30" xfId="2" applyFont="1" applyFill="1" applyBorder="1" applyAlignment="1">
      <alignment horizontal="center" vertical="center" wrapText="1"/>
    </xf>
    <xf numFmtId="0" fontId="22" fillId="0" borderId="5" xfId="2" applyFont="1" applyFill="1" applyBorder="1" applyAlignment="1">
      <alignment horizontal="center" vertical="center" wrapText="1"/>
    </xf>
    <xf numFmtId="49" fontId="11" fillId="22" borderId="3" xfId="2" applyNumberFormat="1" applyFont="1" applyFill="1" applyBorder="1" applyAlignment="1">
      <alignment horizontal="left" vertical="top" wrapText="1"/>
    </xf>
    <xf numFmtId="49" fontId="11" fillId="22" borderId="2" xfId="2" applyNumberFormat="1" applyFont="1" applyFill="1" applyBorder="1" applyAlignment="1">
      <alignment horizontal="left" vertical="top" wrapText="1"/>
    </xf>
    <xf numFmtId="49" fontId="11" fillId="22" borderId="1" xfId="2" applyNumberFormat="1" applyFont="1" applyFill="1" applyBorder="1" applyAlignment="1">
      <alignment horizontal="left" vertical="top" wrapText="1"/>
    </xf>
    <xf numFmtId="49" fontId="11" fillId="12" borderId="7" xfId="2" applyNumberFormat="1" applyFont="1" applyFill="1" applyBorder="1" applyAlignment="1">
      <alignment horizontal="center" vertical="top"/>
    </xf>
    <xf numFmtId="49" fontId="8" fillId="12" borderId="29" xfId="2" applyNumberFormat="1" applyFont="1" applyFill="1" applyBorder="1" applyAlignment="1">
      <alignment horizontal="center" vertical="top"/>
    </xf>
    <xf numFmtId="0" fontId="11" fillId="12" borderId="26" xfId="2" applyFont="1" applyFill="1" applyBorder="1" applyAlignment="1">
      <alignment horizontal="left" vertical="top" wrapText="1"/>
    </xf>
    <xf numFmtId="0" fontId="8" fillId="0" borderId="28" xfId="2" applyFont="1" applyBorder="1" applyAlignment="1">
      <alignment horizontal="left" wrapText="1"/>
    </xf>
    <xf numFmtId="0" fontId="8" fillId="0" borderId="27" xfId="2" applyFont="1" applyBorder="1" applyAlignment="1">
      <alignment horizontal="left" wrapText="1"/>
    </xf>
    <xf numFmtId="0" fontId="8" fillId="0" borderId="77" xfId="2" applyFont="1" applyBorder="1" applyAlignment="1">
      <alignment horizontal="center" vertical="center"/>
    </xf>
    <xf numFmtId="0" fontId="8" fillId="0" borderId="79" xfId="2" applyFont="1" applyBorder="1" applyAlignment="1">
      <alignment horizontal="center" vertical="center"/>
    </xf>
    <xf numFmtId="0" fontId="8" fillId="0" borderId="28" xfId="2" applyFont="1" applyBorder="1" applyAlignment="1">
      <alignment horizontal="center" vertical="center"/>
    </xf>
    <xf numFmtId="0" fontId="8" fillId="0" borderId="40" xfId="2" applyFont="1" applyBorder="1" applyAlignment="1">
      <alignment horizontal="center" vertical="center"/>
    </xf>
    <xf numFmtId="164" fontId="8" fillId="0" borderId="34" xfId="2" applyNumberFormat="1" applyFont="1" applyBorder="1" applyAlignment="1">
      <alignment horizontal="center" vertical="center"/>
    </xf>
    <xf numFmtId="164" fontId="8" fillId="0" borderId="41" xfId="2" applyNumberFormat="1" applyFont="1" applyBorder="1" applyAlignment="1">
      <alignment horizontal="center" vertical="center"/>
    </xf>
    <xf numFmtId="164" fontId="8" fillId="0" borderId="34" xfId="2" applyNumberFormat="1" applyFont="1" applyBorder="1" applyAlignment="1">
      <alignment horizontal="center" wrapText="1"/>
    </xf>
    <xf numFmtId="164" fontId="8" fillId="0" borderId="25" xfId="2" applyNumberFormat="1" applyFont="1" applyBorder="1" applyAlignment="1">
      <alignment horizontal="center" wrapText="1"/>
    </xf>
    <xf numFmtId="0" fontId="8" fillId="0" borderId="28" xfId="2" applyFont="1" applyBorder="1" applyAlignment="1">
      <alignment horizontal="center" wrapText="1"/>
    </xf>
    <xf numFmtId="0" fontId="8" fillId="0" borderId="27" xfId="2" applyFont="1" applyBorder="1" applyAlignment="1">
      <alignment horizontal="center" wrapText="1"/>
    </xf>
    <xf numFmtId="0" fontId="11" fillId="12" borderId="28" xfId="2" applyFont="1" applyFill="1" applyBorder="1" applyAlignment="1">
      <alignment horizontal="left" vertical="top" wrapText="1"/>
    </xf>
    <xf numFmtId="49" fontId="8" fillId="0" borderId="33" xfId="2" applyNumberFormat="1" applyFont="1" applyFill="1" applyBorder="1" applyAlignment="1">
      <alignment horizontal="center" vertical="center"/>
    </xf>
    <xf numFmtId="1" fontId="22" fillId="0" borderId="30" xfId="10" applyNumberFormat="1" applyFont="1" applyBorder="1" applyAlignment="1">
      <alignment horizontal="left" vertical="top" wrapText="1"/>
    </xf>
    <xf numFmtId="1" fontId="22" fillId="0" borderId="28" xfId="10" applyNumberFormat="1" applyFont="1" applyBorder="1" applyAlignment="1">
      <alignment horizontal="left" vertical="top" wrapText="1"/>
    </xf>
    <xf numFmtId="1" fontId="22" fillId="0" borderId="5" xfId="10" applyNumberFormat="1" applyFont="1" applyBorder="1" applyAlignment="1">
      <alignment horizontal="left" vertical="top" wrapText="1"/>
    </xf>
    <xf numFmtId="1" fontId="22" fillId="0" borderId="4" xfId="10" applyNumberFormat="1" applyFont="1" applyBorder="1" applyAlignment="1">
      <alignment horizontal="left" vertical="top" wrapText="1"/>
    </xf>
    <xf numFmtId="1" fontId="22" fillId="0" borderId="6" xfId="10" applyNumberFormat="1" applyFont="1" applyBorder="1" applyAlignment="1">
      <alignment horizontal="left" vertical="top" wrapText="1"/>
    </xf>
    <xf numFmtId="1" fontId="22" fillId="0" borderId="40" xfId="10" applyNumberFormat="1" applyFont="1" applyBorder="1" applyAlignment="1">
      <alignment horizontal="left" vertical="top" wrapText="1"/>
    </xf>
    <xf numFmtId="1" fontId="8" fillId="0" borderId="30" xfId="10" applyNumberFormat="1" applyFont="1" applyBorder="1" applyAlignment="1">
      <alignment horizontal="left" vertical="top" wrapText="1"/>
    </xf>
    <xf numFmtId="0" fontId="8" fillId="0" borderId="28" xfId="10" applyFont="1" applyBorder="1" applyAlignment="1">
      <alignment horizontal="left" vertical="top" wrapText="1"/>
    </xf>
    <xf numFmtId="0" fontId="8" fillId="0" borderId="5" xfId="10" applyFont="1" applyBorder="1" applyAlignment="1">
      <alignment horizontal="left" vertical="top" wrapText="1"/>
    </xf>
    <xf numFmtId="0" fontId="8" fillId="0" borderId="4" xfId="10" applyFont="1" applyBorder="1" applyAlignment="1">
      <alignment horizontal="left" vertical="top" wrapText="1"/>
    </xf>
    <xf numFmtId="0" fontId="8" fillId="0" borderId="6" xfId="10" applyFont="1" applyBorder="1" applyAlignment="1">
      <alignment horizontal="left" vertical="top" wrapText="1"/>
    </xf>
    <xf numFmtId="0" fontId="8" fillId="0" borderId="40" xfId="10" applyFont="1" applyBorder="1" applyAlignment="1">
      <alignment horizontal="left" vertical="top" wrapText="1"/>
    </xf>
    <xf numFmtId="1" fontId="8" fillId="0" borderId="28" xfId="10" applyNumberFormat="1" applyFont="1" applyBorder="1" applyAlignment="1">
      <alignment horizontal="left" vertical="top" wrapText="1"/>
    </xf>
    <xf numFmtId="1" fontId="8" fillId="0" borderId="5" xfId="10" applyNumberFormat="1" applyFont="1" applyBorder="1" applyAlignment="1">
      <alignment horizontal="left" vertical="top" wrapText="1"/>
    </xf>
    <xf numFmtId="1" fontId="8" fillId="0" borderId="4" xfId="10" applyNumberFormat="1" applyFont="1" applyBorder="1" applyAlignment="1">
      <alignment horizontal="left" vertical="top" wrapText="1"/>
    </xf>
    <xf numFmtId="1" fontId="8" fillId="0" borderId="6" xfId="10" applyNumberFormat="1" applyFont="1" applyBorder="1" applyAlignment="1">
      <alignment horizontal="left" vertical="top" wrapText="1"/>
    </xf>
    <xf numFmtId="1" fontId="8" fillId="0" borderId="40" xfId="10" applyNumberFormat="1" applyFont="1" applyBorder="1" applyAlignment="1">
      <alignment horizontal="left" vertical="top" wrapText="1"/>
    </xf>
    <xf numFmtId="0" fontId="16" fillId="0" borderId="28" xfId="10" applyFont="1" applyBorder="1" applyAlignment="1">
      <alignment horizontal="left" vertical="top" wrapText="1"/>
    </xf>
    <xf numFmtId="0" fontId="16" fillId="0" borderId="4" xfId="10" applyFont="1" applyBorder="1" applyAlignment="1">
      <alignment horizontal="left" vertical="top" wrapText="1"/>
    </xf>
    <xf numFmtId="0" fontId="16" fillId="0" borderId="40" xfId="10" applyFont="1" applyBorder="1" applyAlignment="1">
      <alignment horizontal="left" vertical="top" wrapText="1"/>
    </xf>
    <xf numFmtId="49" fontId="11" fillId="9" borderId="42" xfId="9" applyNumberFormat="1" applyFont="1" applyFill="1" applyBorder="1" applyAlignment="1">
      <alignment horizontal="center" vertical="top"/>
    </xf>
    <xf numFmtId="49" fontId="8" fillId="0" borderId="4" xfId="9" applyNumberFormat="1" applyFont="1" applyBorder="1" applyAlignment="1">
      <alignment horizontal="center" vertical="center" textRotation="90"/>
    </xf>
    <xf numFmtId="49" fontId="8" fillId="0" borderId="40" xfId="9" applyNumberFormat="1" applyFont="1" applyBorder="1" applyAlignment="1">
      <alignment horizontal="center" vertical="center" textRotation="90"/>
    </xf>
    <xf numFmtId="0" fontId="10" fillId="12" borderId="42" xfId="9" applyFont="1" applyFill="1" applyBorder="1" applyAlignment="1">
      <alignment horizontal="center" vertical="center" textRotation="90" wrapText="1"/>
    </xf>
    <xf numFmtId="0" fontId="10" fillId="12" borderId="33" xfId="9" applyFont="1" applyFill="1" applyBorder="1" applyAlignment="1">
      <alignment horizontal="center" vertical="center" textRotation="90" wrapText="1"/>
    </xf>
    <xf numFmtId="49" fontId="11" fillId="12" borderId="0" xfId="9" applyNumberFormat="1" applyFont="1" applyFill="1" applyBorder="1" applyAlignment="1">
      <alignment horizontal="center" vertical="top"/>
    </xf>
    <xf numFmtId="49" fontId="11" fillId="12" borderId="3" xfId="9" applyNumberFormat="1" applyFont="1" applyFill="1" applyBorder="1" applyAlignment="1">
      <alignment horizontal="center" vertical="top"/>
    </xf>
    <xf numFmtId="49" fontId="11" fillId="12" borderId="2" xfId="9" applyNumberFormat="1" applyFont="1" applyFill="1" applyBorder="1" applyAlignment="1">
      <alignment horizontal="center" vertical="top"/>
    </xf>
    <xf numFmtId="1" fontId="8" fillId="0" borderId="30" xfId="10" applyNumberFormat="1" applyFont="1" applyBorder="1" applyAlignment="1">
      <alignment vertical="top" wrapText="1"/>
    </xf>
    <xf numFmtId="0" fontId="5" fillId="0" borderId="28" xfId="10" applyFont="1" applyBorder="1" applyAlignment="1">
      <alignment vertical="top" wrapText="1"/>
    </xf>
    <xf numFmtId="0" fontId="5" fillId="0" borderId="6" xfId="10" applyFont="1" applyBorder="1" applyAlignment="1">
      <alignment vertical="top" wrapText="1"/>
    </xf>
    <xf numFmtId="0" fontId="5" fillId="0" borderId="40" xfId="10" applyFont="1" applyBorder="1" applyAlignment="1">
      <alignment vertical="top" wrapText="1"/>
    </xf>
    <xf numFmtId="49" fontId="11" fillId="9" borderId="30" xfId="9" applyNumberFormat="1" applyFont="1" applyFill="1" applyBorder="1" applyAlignment="1">
      <alignment horizontal="center" vertical="top"/>
    </xf>
    <xf numFmtId="49" fontId="11" fillId="9" borderId="5" xfId="9" applyNumberFormat="1" applyFont="1" applyFill="1" applyBorder="1" applyAlignment="1">
      <alignment horizontal="center" vertical="top"/>
    </xf>
    <xf numFmtId="49" fontId="11" fillId="11" borderId="35" xfId="9" applyNumberFormat="1" applyFont="1" applyFill="1" applyBorder="1" applyAlignment="1">
      <alignment horizontal="center" vertical="top"/>
    </xf>
    <xf numFmtId="49" fontId="11" fillId="11" borderId="33" xfId="9" applyNumberFormat="1" applyFont="1" applyFill="1" applyBorder="1" applyAlignment="1">
      <alignment horizontal="center" vertical="top"/>
    </xf>
    <xf numFmtId="49" fontId="11" fillId="9" borderId="35" xfId="9" applyNumberFormat="1" applyFont="1" applyFill="1" applyBorder="1" applyAlignment="1">
      <alignment horizontal="center" vertical="top"/>
    </xf>
    <xf numFmtId="49" fontId="11" fillId="9" borderId="33" xfId="9" applyNumberFormat="1" applyFont="1" applyFill="1" applyBorder="1" applyAlignment="1">
      <alignment horizontal="center" vertical="top"/>
    </xf>
    <xf numFmtId="49" fontId="11" fillId="12" borderId="30" xfId="9" applyNumberFormat="1" applyFont="1" applyFill="1" applyBorder="1" applyAlignment="1">
      <alignment horizontal="center" vertical="top"/>
    </xf>
    <xf numFmtId="49" fontId="11" fillId="12" borderId="6" xfId="9" applyNumberFormat="1" applyFont="1" applyFill="1" applyBorder="1" applyAlignment="1">
      <alignment horizontal="center" vertical="top"/>
    </xf>
    <xf numFmtId="1" fontId="8" fillId="0" borderId="30" xfId="11" applyNumberFormat="1" applyFont="1" applyBorder="1" applyAlignment="1">
      <alignment horizontal="left" vertical="top" wrapText="1"/>
    </xf>
    <xf numFmtId="0" fontId="50" fillId="0" borderId="28" xfId="11" applyBorder="1" applyAlignment="1">
      <alignment horizontal="left" vertical="top" wrapText="1"/>
    </xf>
    <xf numFmtId="1" fontId="8" fillId="0" borderId="5" xfId="11" applyNumberFormat="1" applyFont="1" applyBorder="1" applyAlignment="1">
      <alignment horizontal="left" vertical="top" wrapText="1"/>
    </xf>
    <xf numFmtId="0" fontId="50" fillId="0" borderId="4" xfId="11" applyBorder="1" applyAlignment="1">
      <alignment horizontal="left" vertical="top" wrapText="1"/>
    </xf>
    <xf numFmtId="0" fontId="50" fillId="0" borderId="6" xfId="11" applyBorder="1" applyAlignment="1">
      <alignment horizontal="left" vertical="top" wrapText="1"/>
    </xf>
    <xf numFmtId="0" fontId="50" fillId="0" borderId="40" xfId="11" applyBorder="1" applyAlignment="1">
      <alignment horizontal="left" vertical="top" wrapText="1"/>
    </xf>
    <xf numFmtId="1" fontId="8" fillId="0" borderId="5" xfId="10" applyNumberFormat="1" applyFont="1" applyBorder="1" applyAlignment="1">
      <alignment vertical="top" wrapText="1"/>
    </xf>
    <xf numFmtId="0" fontId="5" fillId="0" borderId="4" xfId="10" applyFont="1" applyBorder="1" applyAlignment="1">
      <alignment vertical="top" wrapText="1"/>
    </xf>
    <xf numFmtId="49" fontId="11" fillId="9" borderId="34" xfId="9" applyNumberFormat="1" applyFont="1" applyFill="1" applyBorder="1" applyAlignment="1">
      <alignment horizontal="center" vertical="top"/>
    </xf>
    <xf numFmtId="49" fontId="11" fillId="9" borderId="36" xfId="9" applyNumberFormat="1" applyFont="1" applyFill="1" applyBorder="1" applyAlignment="1">
      <alignment horizontal="center" vertical="top"/>
    </xf>
    <xf numFmtId="49" fontId="8" fillId="0" borderId="42" xfId="9" applyNumberFormat="1" applyFont="1" applyBorder="1" applyAlignment="1">
      <alignment horizontal="center" vertical="center" textRotation="90"/>
    </xf>
    <xf numFmtId="49" fontId="11" fillId="12" borderId="7" xfId="9" applyNumberFormat="1" applyFont="1" applyFill="1" applyBorder="1" applyAlignment="1">
      <alignment horizontal="center" vertical="top" textRotation="90"/>
    </xf>
    <xf numFmtId="49" fontId="11" fillId="12" borderId="2" xfId="9" applyNumberFormat="1" applyFont="1" applyFill="1" applyBorder="1" applyAlignment="1">
      <alignment horizontal="center" vertical="top" textRotation="90"/>
    </xf>
    <xf numFmtId="1" fontId="8" fillId="0" borderId="30" xfId="11" applyNumberFormat="1" applyFont="1" applyBorder="1" applyAlignment="1">
      <alignment vertical="top" wrapText="1"/>
    </xf>
    <xf numFmtId="0" fontId="50" fillId="0" borderId="28" xfId="11" applyBorder="1" applyAlignment="1">
      <alignment vertical="top" wrapText="1"/>
    </xf>
    <xf numFmtId="0" fontId="50" fillId="0" borderId="6" xfId="11" applyBorder="1" applyAlignment="1">
      <alignment vertical="top" wrapText="1"/>
    </xf>
    <xf numFmtId="0" fontId="50" fillId="0" borderId="40" xfId="11" applyBorder="1" applyAlignment="1">
      <alignment vertical="top" wrapText="1"/>
    </xf>
    <xf numFmtId="0" fontId="15" fillId="11" borderId="30" xfId="9" applyFont="1" applyFill="1" applyBorder="1" applyAlignment="1">
      <alignment horizontal="left" vertical="top" wrapText="1"/>
    </xf>
    <xf numFmtId="0" fontId="15" fillId="11" borderId="29" xfId="9" applyFont="1" applyFill="1" applyBorder="1" applyAlignment="1">
      <alignment horizontal="left" vertical="top" wrapText="1"/>
    </xf>
    <xf numFmtId="0" fontId="15" fillId="11" borderId="28" xfId="9" applyFont="1" applyFill="1" applyBorder="1" applyAlignment="1">
      <alignment horizontal="left" vertical="top" wrapText="1"/>
    </xf>
    <xf numFmtId="0" fontId="17" fillId="11" borderId="3" xfId="9" applyFont="1" applyFill="1" applyBorder="1" applyAlignment="1">
      <alignment horizontal="left" vertical="top" wrapText="1"/>
    </xf>
    <xf numFmtId="0" fontId="17" fillId="11" borderId="2" xfId="9" applyFont="1" applyFill="1" applyBorder="1" applyAlignment="1">
      <alignment horizontal="left" vertical="top" wrapText="1"/>
    </xf>
    <xf numFmtId="0" fontId="17" fillId="11" borderId="1" xfId="9" applyFont="1" applyFill="1" applyBorder="1" applyAlignment="1">
      <alignment horizontal="left" vertical="top" wrapText="1"/>
    </xf>
    <xf numFmtId="49" fontId="11" fillId="11" borderId="42" xfId="9" applyNumberFormat="1" applyFont="1" applyFill="1" applyBorder="1" applyAlignment="1">
      <alignment horizontal="center" vertical="top"/>
    </xf>
    <xf numFmtId="0" fontId="8" fillId="0" borderId="20" xfId="10" applyFont="1" applyBorder="1" applyAlignment="1">
      <alignment horizontal="left" vertical="top" wrapText="1"/>
    </xf>
    <xf numFmtId="0" fontId="8" fillId="0" borderId="15" xfId="9" applyFont="1" applyBorder="1" applyAlignment="1">
      <alignment horizontal="left" vertical="top" wrapText="1"/>
    </xf>
    <xf numFmtId="0" fontId="11" fillId="0" borderId="2" xfId="9" applyFont="1" applyBorder="1" applyAlignment="1">
      <alignment horizontal="center" vertical="center" wrapText="1"/>
    </xf>
    <xf numFmtId="0" fontId="11" fillId="0" borderId="1" xfId="9" applyFont="1" applyBorder="1" applyAlignment="1">
      <alignment horizontal="center" vertical="center" wrapText="1"/>
    </xf>
    <xf numFmtId="2" fontId="8" fillId="0" borderId="16" xfId="10" applyNumberFormat="1" applyFont="1" applyBorder="1" applyAlignment="1">
      <alignment horizontal="center" vertical="top" wrapText="1"/>
    </xf>
    <xf numFmtId="0" fontId="8" fillId="0" borderId="15" xfId="10" applyFont="1" applyBorder="1" applyAlignment="1">
      <alignment horizontal="center" vertical="top" wrapText="1"/>
    </xf>
    <xf numFmtId="0" fontId="8" fillId="0" borderId="14" xfId="10" applyFont="1" applyBorder="1" applyAlignment="1">
      <alignment horizontal="center" vertical="top" wrapText="1"/>
    </xf>
    <xf numFmtId="49" fontId="11" fillId="14" borderId="3" xfId="9" applyNumberFormat="1" applyFont="1" applyFill="1" applyBorder="1" applyAlignment="1">
      <alignment horizontal="left" vertical="top" wrapText="1"/>
    </xf>
    <xf numFmtId="49" fontId="11" fillId="14" borderId="2" xfId="9" applyNumberFormat="1" applyFont="1" applyFill="1" applyBorder="1" applyAlignment="1">
      <alignment horizontal="left" vertical="top" wrapText="1"/>
    </xf>
    <xf numFmtId="49" fontId="11" fillId="14" borderId="1" xfId="9" applyNumberFormat="1" applyFont="1" applyFill="1" applyBorder="1" applyAlignment="1">
      <alignment horizontal="left" vertical="top" wrapText="1"/>
    </xf>
    <xf numFmtId="0" fontId="11" fillId="2" borderId="3" xfId="9" applyFont="1" applyFill="1" applyBorder="1" applyAlignment="1">
      <alignment horizontal="left" vertical="top" wrapText="1"/>
    </xf>
    <xf numFmtId="0" fontId="11" fillId="2" borderId="2" xfId="9" applyFont="1" applyFill="1" applyBorder="1" applyAlignment="1">
      <alignment horizontal="left" vertical="top" wrapText="1"/>
    </xf>
    <xf numFmtId="0" fontId="11" fillId="2" borderId="1" xfId="9" applyFont="1" applyFill="1" applyBorder="1" applyAlignment="1">
      <alignment horizontal="left" vertical="top" wrapText="1"/>
    </xf>
    <xf numFmtId="0" fontId="11" fillId="9" borderId="3" xfId="9" applyFont="1" applyFill="1" applyBorder="1" applyAlignment="1">
      <alignment horizontal="left" vertical="top" wrapText="1"/>
    </xf>
    <xf numFmtId="0" fontId="11" fillId="9" borderId="2" xfId="9" applyFont="1" applyFill="1" applyBorder="1" applyAlignment="1">
      <alignment horizontal="left" vertical="top" wrapText="1"/>
    </xf>
    <xf numFmtId="0" fontId="11" fillId="9" borderId="1" xfId="9" applyFont="1" applyFill="1" applyBorder="1" applyAlignment="1">
      <alignment horizontal="left" vertical="top" wrapText="1"/>
    </xf>
    <xf numFmtId="49" fontId="11" fillId="10" borderId="35" xfId="9" applyNumberFormat="1" applyFont="1" applyFill="1" applyBorder="1" applyAlignment="1">
      <alignment horizontal="center" vertical="top"/>
    </xf>
    <xf numFmtId="49" fontId="11" fillId="10" borderId="42" xfId="9" applyNumberFormat="1" applyFont="1" applyFill="1" applyBorder="1" applyAlignment="1">
      <alignment horizontal="center" vertical="top"/>
    </xf>
    <xf numFmtId="49" fontId="11" fillId="10" borderId="33" xfId="9" applyNumberFormat="1" applyFont="1" applyFill="1" applyBorder="1" applyAlignment="1">
      <alignment horizontal="center" vertical="top"/>
    </xf>
    <xf numFmtId="0" fontId="11" fillId="3" borderId="29" xfId="9" applyFont="1" applyFill="1" applyBorder="1" applyAlignment="1">
      <alignment horizontal="right" vertical="top" wrapText="1"/>
    </xf>
    <xf numFmtId="0" fontId="8" fillId="0" borderId="26" xfId="9" applyFont="1" applyBorder="1" applyAlignment="1">
      <alignment vertical="top" wrapText="1"/>
    </xf>
    <xf numFmtId="165" fontId="8" fillId="0" borderId="22" xfId="9" applyNumberFormat="1" applyFont="1" applyFill="1" applyBorder="1" applyAlignment="1">
      <alignment horizontal="center" vertical="top" wrapText="1"/>
    </xf>
    <xf numFmtId="165" fontId="8" fillId="0" borderId="26" xfId="9" applyNumberFormat="1" applyFont="1" applyFill="1" applyBorder="1" applyAlignment="1">
      <alignment horizontal="center" vertical="top" wrapText="1"/>
    </xf>
    <xf numFmtId="165" fontId="8" fillId="0" borderId="27" xfId="9" applyNumberFormat="1" applyFont="1" applyFill="1" applyBorder="1" applyAlignment="1">
      <alignment horizontal="center" vertical="top" wrapText="1"/>
    </xf>
    <xf numFmtId="165" fontId="7" fillId="0" borderId="5" xfId="9" applyNumberFormat="1" applyFont="1" applyFill="1" applyBorder="1" applyAlignment="1">
      <alignment horizontal="center" vertical="top" wrapText="1"/>
    </xf>
    <xf numFmtId="165" fontId="7" fillId="0" borderId="0" xfId="9" applyNumberFormat="1" applyFont="1" applyFill="1" applyBorder="1" applyAlignment="1">
      <alignment horizontal="center" vertical="top" wrapText="1"/>
    </xf>
    <xf numFmtId="165" fontId="7" fillId="0" borderId="4" xfId="9" applyNumberFormat="1" applyFont="1" applyFill="1" applyBorder="1" applyAlignment="1">
      <alignment horizontal="center" vertical="top" wrapText="1"/>
    </xf>
    <xf numFmtId="164" fontId="8" fillId="0" borderId="11" xfId="9" applyNumberFormat="1" applyFont="1" applyBorder="1" applyAlignment="1">
      <alignment horizontal="center" vertical="top" wrapText="1"/>
    </xf>
    <xf numFmtId="164" fontId="8" fillId="0" borderId="20" xfId="9" applyNumberFormat="1" applyFont="1" applyBorder="1" applyAlignment="1">
      <alignment horizontal="center" vertical="top" wrapText="1"/>
    </xf>
    <xf numFmtId="164" fontId="8" fillId="0" borderId="19" xfId="9" applyNumberFormat="1" applyFont="1" applyBorder="1" applyAlignment="1">
      <alignment horizontal="center" vertical="top" wrapText="1"/>
    </xf>
    <xf numFmtId="164" fontId="11" fillId="0" borderId="16" xfId="9" applyNumberFormat="1" applyFont="1" applyFill="1" applyBorder="1" applyAlignment="1">
      <alignment horizontal="center" vertical="top" wrapText="1"/>
    </xf>
    <xf numFmtId="164" fontId="11" fillId="0" borderId="15" xfId="9" applyNumberFormat="1" applyFont="1" applyFill="1" applyBorder="1" applyAlignment="1">
      <alignment horizontal="center" vertical="top" wrapText="1"/>
    </xf>
    <xf numFmtId="164" fontId="11" fillId="0" borderId="14" xfId="9" applyNumberFormat="1" applyFont="1" applyFill="1" applyBorder="1" applyAlignment="1">
      <alignment horizontal="center" vertical="top" wrapText="1"/>
    </xf>
    <xf numFmtId="164" fontId="11" fillId="0" borderId="11" xfId="9" applyNumberFormat="1" applyFont="1" applyBorder="1" applyAlignment="1">
      <alignment horizontal="center" vertical="top" wrapText="1"/>
    </xf>
    <xf numFmtId="164" fontId="11" fillId="0" borderId="20" xfId="9" applyNumberFormat="1" applyFont="1" applyBorder="1" applyAlignment="1">
      <alignment horizontal="center" vertical="top" wrapText="1"/>
    </xf>
    <xf numFmtId="164" fontId="11" fillId="0" borderId="19" xfId="9" applyNumberFormat="1" applyFont="1" applyBorder="1" applyAlignment="1">
      <alignment horizontal="center" vertical="top" wrapText="1"/>
    </xf>
    <xf numFmtId="0" fontId="8" fillId="0" borderId="26" xfId="9" applyFont="1" applyBorder="1" applyAlignment="1">
      <alignment horizontal="left" vertical="top" wrapText="1"/>
    </xf>
    <xf numFmtId="0" fontId="8" fillId="0" borderId="20" xfId="9" applyFont="1" applyBorder="1" applyAlignment="1">
      <alignment horizontal="left" vertical="top" wrapText="1"/>
    </xf>
    <xf numFmtId="0" fontId="11" fillId="0" borderId="20" xfId="9" applyFont="1" applyFill="1" applyBorder="1" applyAlignment="1">
      <alignment horizontal="left" vertical="top" wrapText="1"/>
    </xf>
    <xf numFmtId="0" fontId="11" fillId="3" borderId="2" xfId="9" applyFont="1" applyFill="1" applyBorder="1" applyAlignment="1">
      <alignment horizontal="right" vertical="top" wrapText="1"/>
    </xf>
    <xf numFmtId="0" fontId="8" fillId="3" borderId="2" xfId="9" applyFont="1" applyFill="1" applyBorder="1" applyAlignment="1">
      <alignment horizontal="right" vertical="top" wrapText="1"/>
    </xf>
    <xf numFmtId="0" fontId="8" fillId="0" borderId="0" xfId="9" applyFont="1" applyBorder="1" applyAlignment="1">
      <alignment horizontal="left" vertical="top" wrapText="1"/>
    </xf>
    <xf numFmtId="0" fontId="11" fillId="2" borderId="2" xfId="9" applyFont="1" applyFill="1" applyBorder="1" applyAlignment="1">
      <alignment horizontal="right" vertical="top" wrapText="1"/>
    </xf>
    <xf numFmtId="164" fontId="11" fillId="3" borderId="3" xfId="9" applyNumberFormat="1" applyFont="1" applyFill="1" applyBorder="1" applyAlignment="1">
      <alignment horizontal="center" vertical="top" wrapText="1"/>
    </xf>
    <xf numFmtId="164" fontId="11" fillId="3" borderId="2" xfId="9" applyNumberFormat="1" applyFont="1" applyFill="1" applyBorder="1" applyAlignment="1">
      <alignment horizontal="center" vertical="top" wrapText="1"/>
    </xf>
    <xf numFmtId="164" fontId="11" fillId="3" borderId="1" xfId="9" applyNumberFormat="1" applyFont="1" applyFill="1" applyBorder="1" applyAlignment="1">
      <alignment horizontal="center" vertical="top" wrapText="1"/>
    </xf>
    <xf numFmtId="164" fontId="8" fillId="0" borderId="6" xfId="9" applyNumberFormat="1" applyFont="1" applyBorder="1" applyAlignment="1">
      <alignment horizontal="center" vertical="top" wrapText="1"/>
    </xf>
    <xf numFmtId="164" fontId="8" fillId="0" borderId="7" xfId="9" applyNumberFormat="1" applyFont="1" applyBorder="1" applyAlignment="1">
      <alignment horizontal="center" vertical="top" wrapText="1"/>
    </xf>
    <xf numFmtId="164" fontId="8" fillId="0" borderId="40" xfId="9" applyNumberFormat="1" applyFont="1" applyBorder="1" applyAlignment="1">
      <alignment horizontal="center" vertical="top" wrapText="1"/>
    </xf>
    <xf numFmtId="2" fontId="11" fillId="2" borderId="3" xfId="9" applyNumberFormat="1" applyFont="1" applyFill="1" applyBorder="1" applyAlignment="1">
      <alignment horizontal="center" vertical="top" wrapText="1"/>
    </xf>
    <xf numFmtId="2" fontId="11" fillId="2" borderId="2" xfId="9" applyNumberFormat="1" applyFont="1" applyFill="1" applyBorder="1" applyAlignment="1">
      <alignment horizontal="center" vertical="top" wrapText="1"/>
    </xf>
    <xf numFmtId="2" fontId="11" fillId="2" borderId="1" xfId="9" applyNumberFormat="1" applyFont="1" applyFill="1" applyBorder="1" applyAlignment="1">
      <alignment horizontal="center" vertical="top" wrapText="1"/>
    </xf>
    <xf numFmtId="165" fontId="8" fillId="4" borderId="21" xfId="9" applyNumberFormat="1" applyFont="1" applyFill="1" applyBorder="1" applyAlignment="1">
      <alignment horizontal="center" vertical="top" wrapText="1"/>
    </xf>
    <xf numFmtId="164" fontId="8" fillId="0" borderId="22" xfId="9" applyNumberFormat="1" applyFont="1" applyBorder="1" applyAlignment="1">
      <alignment horizontal="center" vertical="top" wrapText="1"/>
    </xf>
    <xf numFmtId="164" fontId="8" fillId="0" borderId="26" xfId="9" applyNumberFormat="1" applyFont="1" applyBorder="1" applyAlignment="1">
      <alignment horizontal="center" vertical="top" wrapText="1"/>
    </xf>
    <xf numFmtId="164" fontId="8" fillId="0" borderId="27" xfId="9" applyNumberFormat="1" applyFont="1" applyBorder="1" applyAlignment="1">
      <alignment horizontal="center" vertical="top" wrapText="1"/>
    </xf>
    <xf numFmtId="164" fontId="8" fillId="5" borderId="3" xfId="9" applyNumberFormat="1" applyFont="1" applyFill="1" applyBorder="1" applyAlignment="1">
      <alignment horizontal="center" vertical="top" wrapText="1"/>
    </xf>
    <xf numFmtId="164" fontId="8" fillId="5" borderId="2" xfId="9" applyNumberFormat="1" applyFont="1" applyFill="1" applyBorder="1" applyAlignment="1">
      <alignment horizontal="center" vertical="top" wrapText="1"/>
    </xf>
    <xf numFmtId="164" fontId="8" fillId="5" borderId="1" xfId="9" applyNumberFormat="1" applyFont="1" applyFill="1" applyBorder="1" applyAlignment="1">
      <alignment horizontal="center" vertical="top" wrapText="1"/>
    </xf>
    <xf numFmtId="164" fontId="8" fillId="0" borderId="7" xfId="9" applyNumberFormat="1" applyFont="1" applyFill="1" applyBorder="1" applyAlignment="1">
      <alignment horizontal="right" vertical="top" wrapText="1"/>
    </xf>
    <xf numFmtId="0" fontId="8" fillId="0" borderId="35" xfId="10" applyFont="1" applyFill="1" applyBorder="1" applyAlignment="1">
      <alignment horizontal="center" vertical="top"/>
    </xf>
    <xf numFmtId="0" fontId="8" fillId="0" borderId="42" xfId="10" applyFont="1" applyFill="1" applyBorder="1" applyAlignment="1">
      <alignment horizontal="center" vertical="top"/>
    </xf>
    <xf numFmtId="0" fontId="8" fillId="0" borderId="33" xfId="10" applyFont="1" applyFill="1" applyBorder="1" applyAlignment="1">
      <alignment horizontal="center" vertical="top"/>
    </xf>
    <xf numFmtId="0" fontId="8" fillId="0" borderId="35" xfId="10" applyFont="1" applyBorder="1" applyAlignment="1">
      <alignment horizontal="center" vertical="top"/>
    </xf>
    <xf numFmtId="0" fontId="8" fillId="0" borderId="42" xfId="10" applyFont="1" applyBorder="1" applyAlignment="1">
      <alignment horizontal="center" vertical="top"/>
    </xf>
    <xf numFmtId="0" fontId="8" fillId="0" borderId="33" xfId="10" applyFont="1" applyBorder="1" applyAlignment="1">
      <alignment horizontal="center" vertical="top"/>
    </xf>
    <xf numFmtId="0" fontId="8" fillId="0" borderId="35" xfId="9" applyFont="1" applyBorder="1" applyAlignment="1">
      <alignment horizontal="center" vertical="top"/>
    </xf>
    <xf numFmtId="0" fontId="8" fillId="0" borderId="42" xfId="9" applyFont="1" applyBorder="1" applyAlignment="1">
      <alignment horizontal="center" vertical="top"/>
    </xf>
    <xf numFmtId="0" fontId="8" fillId="0" borderId="33" xfId="9" applyFont="1" applyBorder="1" applyAlignment="1">
      <alignment horizontal="center" vertical="top"/>
    </xf>
    <xf numFmtId="2" fontId="11" fillId="7" borderId="3" xfId="9" applyNumberFormat="1" applyFont="1" applyFill="1" applyBorder="1" applyAlignment="1">
      <alignment horizontal="center" vertical="top" wrapText="1"/>
    </xf>
    <xf numFmtId="2" fontId="11" fillId="7" borderId="2" xfId="9" applyNumberFormat="1" applyFont="1" applyFill="1" applyBorder="1" applyAlignment="1">
      <alignment horizontal="center" vertical="top" wrapText="1"/>
    </xf>
    <xf numFmtId="2" fontId="11" fillId="7" borderId="1" xfId="9" applyNumberFormat="1" applyFont="1" applyFill="1" applyBorder="1" applyAlignment="1">
      <alignment horizontal="center" vertical="top" wrapText="1"/>
    </xf>
    <xf numFmtId="49" fontId="11" fillId="0" borderId="0" xfId="9" applyNumberFormat="1" applyFont="1" applyFill="1" applyBorder="1" applyAlignment="1">
      <alignment horizontal="center" vertical="top" wrapText="1"/>
    </xf>
    <xf numFmtId="0" fontId="8" fillId="0" borderId="7" xfId="9" applyFont="1" applyBorder="1" applyAlignment="1">
      <alignment horizontal="right" vertical="top"/>
    </xf>
    <xf numFmtId="0" fontId="11" fillId="6" borderId="2" xfId="9" applyFont="1" applyFill="1" applyBorder="1" applyAlignment="1">
      <alignment horizontal="left" vertical="top" wrapText="1"/>
    </xf>
    <xf numFmtId="164" fontId="11" fillId="0" borderId="18" xfId="9" applyNumberFormat="1" applyFont="1" applyFill="1" applyBorder="1" applyAlignment="1">
      <alignment horizontal="center" vertical="top" wrapText="1"/>
    </xf>
    <xf numFmtId="164" fontId="11" fillId="0" borderId="12" xfId="9" applyNumberFormat="1" applyFont="1" applyFill="1" applyBorder="1" applyAlignment="1">
      <alignment horizontal="center" vertical="top" wrapText="1"/>
    </xf>
    <xf numFmtId="164" fontId="11" fillId="0" borderId="17" xfId="9" applyNumberFormat="1" applyFont="1" applyFill="1" applyBorder="1" applyAlignment="1">
      <alignment horizontal="center" vertical="top" wrapText="1"/>
    </xf>
    <xf numFmtId="165" fontId="11" fillId="0" borderId="31" xfId="9" applyNumberFormat="1" applyFont="1" applyFill="1" applyBorder="1" applyAlignment="1">
      <alignment horizontal="center" vertical="center" wrapText="1"/>
    </xf>
    <xf numFmtId="4" fontId="11" fillId="3" borderId="31" xfId="9" applyNumberFormat="1" applyFont="1" applyFill="1" applyBorder="1" applyAlignment="1">
      <alignment horizontal="center" vertical="top" wrapText="1"/>
    </xf>
    <xf numFmtId="165" fontId="7" fillId="5" borderId="3" xfId="9" applyNumberFormat="1" applyFont="1" applyFill="1" applyBorder="1" applyAlignment="1">
      <alignment horizontal="center" vertical="top" wrapText="1"/>
    </xf>
    <xf numFmtId="165" fontId="7" fillId="5" borderId="2" xfId="9" applyNumberFormat="1" applyFont="1" applyFill="1" applyBorder="1" applyAlignment="1">
      <alignment horizontal="center" vertical="top" wrapText="1"/>
    </xf>
    <xf numFmtId="165" fontId="7" fillId="5" borderId="1" xfId="9" applyNumberFormat="1" applyFont="1" applyFill="1" applyBorder="1" applyAlignment="1">
      <alignment horizontal="center" vertical="top" wrapText="1"/>
    </xf>
    <xf numFmtId="1" fontId="8" fillId="0" borderId="3" xfId="10" applyNumberFormat="1" applyFont="1" applyBorder="1" applyAlignment="1">
      <alignment horizontal="left" vertical="top" wrapText="1"/>
    </xf>
    <xf numFmtId="1" fontId="8" fillId="0" borderId="1" xfId="10" applyNumberFormat="1" applyFont="1" applyBorder="1" applyAlignment="1">
      <alignment horizontal="left" vertical="top" wrapText="1"/>
    </xf>
    <xf numFmtId="0" fontId="11" fillId="0" borderId="3" xfId="10" applyFont="1" applyBorder="1" applyAlignment="1">
      <alignment horizontal="center" vertical="center" wrapText="1"/>
    </xf>
    <xf numFmtId="0" fontId="11" fillId="0" borderId="2" xfId="10" applyFont="1" applyBorder="1" applyAlignment="1">
      <alignment horizontal="center" vertical="center" wrapText="1"/>
    </xf>
    <xf numFmtId="0" fontId="11" fillId="0" borderId="1" xfId="10" applyFont="1" applyBorder="1" applyAlignment="1">
      <alignment horizontal="center" vertical="center" wrapText="1"/>
    </xf>
    <xf numFmtId="164" fontId="12" fillId="2" borderId="3" xfId="9" applyNumberFormat="1" applyFont="1" applyFill="1" applyBorder="1" applyAlignment="1">
      <alignment horizontal="center" vertical="top"/>
    </xf>
    <xf numFmtId="164" fontId="12" fillId="2" borderId="2" xfId="9" applyNumberFormat="1" applyFont="1" applyFill="1" applyBorder="1" applyAlignment="1">
      <alignment horizontal="center" vertical="top"/>
    </xf>
    <xf numFmtId="164" fontId="12" fillId="2" borderId="1" xfId="9" applyNumberFormat="1" applyFont="1" applyFill="1" applyBorder="1" applyAlignment="1">
      <alignment horizontal="center" vertical="top"/>
    </xf>
    <xf numFmtId="4" fontId="11" fillId="2" borderId="3" xfId="9" applyNumberFormat="1" applyFont="1" applyFill="1" applyBorder="1" applyAlignment="1">
      <alignment horizontal="center" vertical="top"/>
    </xf>
    <xf numFmtId="4" fontId="11" fillId="2" borderId="2" xfId="9" applyNumberFormat="1" applyFont="1" applyFill="1" applyBorder="1" applyAlignment="1">
      <alignment horizontal="center" vertical="top"/>
    </xf>
    <xf numFmtId="4" fontId="11" fillId="2" borderId="1" xfId="9" applyNumberFormat="1" applyFont="1" applyFill="1" applyBorder="1" applyAlignment="1">
      <alignment horizontal="center" vertical="top"/>
    </xf>
    <xf numFmtId="165" fontId="10" fillId="0" borderId="21" xfId="9" applyNumberFormat="1" applyFont="1" applyFill="1" applyBorder="1" applyAlignment="1">
      <alignment horizontal="center" vertical="top" wrapText="1"/>
    </xf>
    <xf numFmtId="0" fontId="8" fillId="3" borderId="3" xfId="9" applyFont="1" applyFill="1" applyBorder="1" applyAlignment="1">
      <alignment horizontal="center" vertical="top"/>
    </xf>
    <xf numFmtId="0" fontId="8" fillId="3" borderId="2" xfId="9" applyFont="1" applyFill="1" applyBorder="1" applyAlignment="1">
      <alignment horizontal="center" vertical="top"/>
    </xf>
    <xf numFmtId="0" fontId="8" fillId="3" borderId="1" xfId="9" applyFont="1" applyFill="1" applyBorder="1" applyAlignment="1">
      <alignment horizontal="center" vertical="top"/>
    </xf>
    <xf numFmtId="0" fontId="8" fillId="0" borderId="6" xfId="9" applyFont="1" applyBorder="1" applyAlignment="1">
      <alignment horizontal="center" vertical="top"/>
    </xf>
    <xf numFmtId="0" fontId="8" fillId="0" borderId="7" xfId="9" applyFont="1" applyBorder="1" applyAlignment="1">
      <alignment horizontal="center" vertical="top"/>
    </xf>
    <xf numFmtId="0" fontId="8" fillId="0" borderId="40" xfId="9" applyFont="1" applyBorder="1" applyAlignment="1">
      <alignment horizontal="center" vertical="top"/>
    </xf>
    <xf numFmtId="0" fontId="8" fillId="0" borderId="11" xfId="9" applyFont="1" applyFill="1" applyBorder="1" applyAlignment="1">
      <alignment horizontal="center" vertical="top"/>
    </xf>
    <xf numFmtId="0" fontId="8" fillId="0" borderId="20" xfId="9" applyFont="1" applyFill="1" applyBorder="1" applyAlignment="1">
      <alignment horizontal="center" vertical="top"/>
    </xf>
    <xf numFmtId="0" fontId="8" fillId="0" borderId="19" xfId="9" applyFont="1" applyFill="1" applyBorder="1" applyAlignment="1">
      <alignment horizontal="center" vertical="top"/>
    </xf>
    <xf numFmtId="164" fontId="11" fillId="9" borderId="6" xfId="9" applyNumberFormat="1" applyFont="1" applyFill="1" applyBorder="1" applyAlignment="1">
      <alignment horizontal="center" vertical="top"/>
    </xf>
    <xf numFmtId="164" fontId="11" fillId="9" borderId="7" xfId="9" applyNumberFormat="1" applyFont="1" applyFill="1" applyBorder="1" applyAlignment="1">
      <alignment horizontal="center" vertical="top"/>
    </xf>
    <xf numFmtId="164" fontId="11" fillId="9" borderId="40" xfId="9" applyNumberFormat="1" applyFont="1" applyFill="1" applyBorder="1" applyAlignment="1">
      <alignment horizontal="center" vertical="top"/>
    </xf>
    <xf numFmtId="0" fontId="8" fillId="0" borderId="3" xfId="9" applyFont="1" applyBorder="1" applyAlignment="1">
      <alignment horizontal="center" vertical="top"/>
    </xf>
    <xf numFmtId="0" fontId="8" fillId="0" borderId="2" xfId="9" applyFont="1" applyBorder="1" applyAlignment="1">
      <alignment horizontal="center" vertical="top"/>
    </xf>
    <xf numFmtId="0" fontId="8" fillId="0" borderId="1" xfId="9" applyFont="1" applyBorder="1" applyAlignment="1">
      <alignment horizontal="center" vertical="top"/>
    </xf>
    <xf numFmtId="0" fontId="8" fillId="0" borderId="35" xfId="9" applyFont="1" applyBorder="1" applyAlignment="1">
      <alignment horizontal="center" vertical="center"/>
    </xf>
    <xf numFmtId="0" fontId="8" fillId="0" borderId="42" xfId="9" applyFont="1" applyBorder="1" applyAlignment="1">
      <alignment horizontal="center" vertical="center"/>
    </xf>
    <xf numFmtId="0" fontId="8" fillId="0" borderId="33" xfId="9" applyFont="1" applyBorder="1" applyAlignment="1">
      <alignment horizontal="center" vertical="center"/>
    </xf>
    <xf numFmtId="1" fontId="22" fillId="10" borderId="3" xfId="1" applyNumberFormat="1" applyFont="1" applyFill="1" applyBorder="1" applyAlignment="1">
      <alignment horizontal="right" vertical="top" wrapText="1"/>
    </xf>
    <xf numFmtId="1" fontId="22" fillId="10" borderId="2" xfId="1" applyNumberFormat="1" applyFont="1" applyFill="1" applyBorder="1" applyAlignment="1">
      <alignment horizontal="right" vertical="top" wrapText="1"/>
    </xf>
    <xf numFmtId="1" fontId="22" fillId="10" borderId="1" xfId="1" applyNumberFormat="1" applyFont="1" applyFill="1" applyBorder="1" applyAlignment="1">
      <alignment horizontal="right" vertical="top" wrapText="1"/>
    </xf>
    <xf numFmtId="49" fontId="8" fillId="0" borderId="29" xfId="9" applyNumberFormat="1" applyFont="1" applyFill="1" applyBorder="1" applyAlignment="1">
      <alignment horizontal="center" vertical="top" textRotation="90"/>
    </xf>
    <xf numFmtId="49" fontId="8" fillId="0" borderId="0" xfId="9" applyNumberFormat="1" applyFont="1" applyFill="1" applyBorder="1" applyAlignment="1">
      <alignment horizontal="center" vertical="top" textRotation="90"/>
    </xf>
    <xf numFmtId="49" fontId="11" fillId="12" borderId="29" xfId="9" applyNumberFormat="1" applyFont="1" applyFill="1" applyBorder="1" applyAlignment="1">
      <alignment horizontal="center" vertical="center" textRotation="90"/>
    </xf>
    <xf numFmtId="49" fontId="11" fillId="12" borderId="0" xfId="9" applyNumberFormat="1" applyFont="1" applyFill="1" applyBorder="1" applyAlignment="1">
      <alignment horizontal="center" vertical="center" textRotation="90"/>
    </xf>
    <xf numFmtId="49" fontId="11" fillId="0" borderId="30" xfId="9" applyNumberFormat="1" applyFont="1" applyBorder="1" applyAlignment="1">
      <alignment horizontal="center" vertical="top" wrapText="1"/>
    </xf>
    <xf numFmtId="49" fontId="11" fillId="0" borderId="5" xfId="9" applyNumberFormat="1" applyFont="1" applyBorder="1" applyAlignment="1">
      <alignment horizontal="center" vertical="top" wrapText="1"/>
    </xf>
    <xf numFmtId="0" fontId="14" fillId="0" borderId="35" xfId="9" applyFont="1" applyFill="1" applyBorder="1" applyAlignment="1">
      <alignment horizontal="center" vertical="center" wrapText="1"/>
    </xf>
    <xf numFmtId="0" fontId="14" fillId="0" borderId="42" xfId="9" applyFont="1" applyFill="1" applyBorder="1" applyAlignment="1">
      <alignment horizontal="center" vertical="center" wrapText="1"/>
    </xf>
    <xf numFmtId="0" fontId="14" fillId="0" borderId="33" xfId="9" applyFont="1" applyFill="1" applyBorder="1" applyAlignment="1">
      <alignment horizontal="center" vertical="center" wrapText="1"/>
    </xf>
    <xf numFmtId="0" fontId="7" fillId="0" borderId="35" xfId="9" applyFont="1" applyBorder="1" applyAlignment="1">
      <alignment horizontal="center" vertical="center" textRotation="90" wrapText="1"/>
    </xf>
    <xf numFmtId="0" fontId="7" fillId="0" borderId="33" xfId="9" applyFont="1" applyBorder="1" applyAlignment="1">
      <alignment horizontal="center" vertical="center" textRotation="90" wrapText="1"/>
    </xf>
    <xf numFmtId="0" fontId="8" fillId="10" borderId="35" xfId="9" applyFont="1" applyFill="1" applyBorder="1" applyAlignment="1">
      <alignment horizontal="center" vertical="center" textRotation="90" wrapText="1"/>
    </xf>
    <xf numFmtId="0" fontId="8" fillId="10" borderId="33" xfId="9" applyFont="1" applyFill="1" applyBorder="1" applyAlignment="1">
      <alignment horizontal="center" vertical="center" textRotation="90" wrapText="1"/>
    </xf>
    <xf numFmtId="0" fontId="8" fillId="12" borderId="35" xfId="9" applyFont="1" applyFill="1" applyBorder="1" applyAlignment="1">
      <alignment horizontal="center" vertical="center" textRotation="90" wrapText="1"/>
    </xf>
    <xf numFmtId="0" fontId="8" fillId="12" borderId="33" xfId="9" applyFont="1" applyFill="1" applyBorder="1" applyAlignment="1">
      <alignment horizontal="center" vertical="center" textRotation="90" wrapText="1"/>
    </xf>
    <xf numFmtId="0" fontId="8" fillId="13" borderId="35" xfId="9" applyFont="1" applyFill="1" applyBorder="1" applyAlignment="1">
      <alignment horizontal="center" vertical="center" textRotation="90" wrapText="1"/>
    </xf>
    <xf numFmtId="0" fontId="8" fillId="13" borderId="33" xfId="9" applyFont="1" applyFill="1" applyBorder="1" applyAlignment="1">
      <alignment horizontal="center" vertical="center" textRotation="90" wrapText="1"/>
    </xf>
    <xf numFmtId="0" fontId="8" fillId="0" borderId="28" xfId="9" applyFont="1" applyBorder="1" applyAlignment="1">
      <alignment horizontal="center" vertical="center" textRotation="90" wrapText="1"/>
    </xf>
    <xf numFmtId="0" fontId="8" fillId="0" borderId="40" xfId="9" applyFont="1" applyBorder="1" applyAlignment="1">
      <alignment horizontal="center" vertical="center" textRotation="90" wrapText="1"/>
    </xf>
    <xf numFmtId="1" fontId="8" fillId="0" borderId="28" xfId="1" applyNumberFormat="1" applyFont="1" applyBorder="1" applyAlignment="1">
      <alignment horizontal="left" vertical="top" wrapText="1"/>
    </xf>
    <xf numFmtId="1" fontId="8" fillId="0" borderId="4" xfId="1" applyNumberFormat="1" applyFont="1" applyBorder="1" applyAlignment="1">
      <alignment horizontal="left" vertical="top" wrapText="1"/>
    </xf>
    <xf numFmtId="1" fontId="8" fillId="0" borderId="40" xfId="1" applyNumberFormat="1" applyFont="1" applyBorder="1" applyAlignment="1">
      <alignment horizontal="left" vertical="top" wrapText="1"/>
    </xf>
    <xf numFmtId="0" fontId="8" fillId="0" borderId="35" xfId="9" applyNumberFormat="1" applyFont="1" applyBorder="1" applyAlignment="1">
      <alignment horizontal="center" vertical="center" textRotation="90" wrapText="1"/>
    </xf>
    <xf numFmtId="0" fontId="8" fillId="0" borderId="33" xfId="9" applyNumberFormat="1" applyFont="1" applyBorder="1" applyAlignment="1">
      <alignment horizontal="center" vertical="center" textRotation="90" wrapText="1"/>
    </xf>
    <xf numFmtId="0" fontId="8" fillId="0" borderId="29" xfId="9" applyFont="1" applyBorder="1" applyAlignment="1">
      <alignment horizontal="center" vertical="center" wrapText="1"/>
    </xf>
    <xf numFmtId="0" fontId="8" fillId="0" borderId="7" xfId="9" applyFont="1" applyBorder="1" applyAlignment="1">
      <alignment horizontal="center" vertical="center" wrapText="1"/>
    </xf>
    <xf numFmtId="0" fontId="8" fillId="0" borderId="35" xfId="9" applyFont="1" applyBorder="1" applyAlignment="1">
      <alignment horizontal="center" vertical="center" textRotation="90" wrapText="1"/>
    </xf>
    <xf numFmtId="0" fontId="8" fillId="0" borderId="6" xfId="9" applyFont="1" applyBorder="1" applyAlignment="1">
      <alignment horizontal="center" vertical="center" textRotation="90" wrapText="1"/>
    </xf>
    <xf numFmtId="165" fontId="8" fillId="0" borderId="11" xfId="9" applyNumberFormat="1" applyFont="1" applyFill="1" applyBorder="1" applyAlignment="1">
      <alignment horizontal="center" vertical="top" wrapText="1"/>
    </xf>
    <xf numFmtId="165" fontId="8" fillId="0" borderId="20" xfId="9" applyNumberFormat="1" applyFont="1" applyFill="1" applyBorder="1" applyAlignment="1">
      <alignment horizontal="center" vertical="top" wrapText="1"/>
    </xf>
    <xf numFmtId="165" fontId="8" fillId="0" borderId="19" xfId="9" applyNumberFormat="1" applyFont="1" applyFill="1" applyBorder="1" applyAlignment="1">
      <alignment horizontal="center" vertical="top" wrapText="1"/>
    </xf>
    <xf numFmtId="0" fontId="25" fillId="0" borderId="0" xfId="10" applyFont="1" applyAlignment="1">
      <alignment horizontal="left" vertical="top" wrapText="1"/>
    </xf>
    <xf numFmtId="0" fontId="8" fillId="0" borderId="3" xfId="9" applyFont="1" applyFill="1" applyBorder="1" applyAlignment="1">
      <alignment horizontal="center" vertical="center"/>
    </xf>
    <xf numFmtId="0" fontId="8" fillId="0" borderId="2" xfId="9" applyFont="1" applyFill="1" applyBorder="1" applyAlignment="1">
      <alignment horizontal="center" vertical="center"/>
    </xf>
    <xf numFmtId="0" fontId="8" fillId="0" borderId="1" xfId="9" applyFont="1" applyFill="1" applyBorder="1" applyAlignment="1">
      <alignment horizontal="center" vertical="center"/>
    </xf>
    <xf numFmtId="0" fontId="22" fillId="0" borderId="35" xfId="10" applyFont="1" applyFill="1" applyBorder="1" applyAlignment="1">
      <alignment horizontal="center" vertical="center" wrapText="1"/>
    </xf>
    <xf numFmtId="0" fontId="22" fillId="0" borderId="33" xfId="10" applyFont="1" applyFill="1" applyBorder="1" applyAlignment="1">
      <alignment horizontal="center" vertical="center" wrapText="1"/>
    </xf>
    <xf numFmtId="0" fontId="8" fillId="0" borderId="2" xfId="12" applyFont="1" applyBorder="1" applyAlignment="1">
      <alignment horizontal="center" vertical="center" wrapText="1"/>
    </xf>
    <xf numFmtId="0" fontId="8" fillId="0" borderId="0" xfId="9" applyFont="1" applyAlignment="1">
      <alignment horizontal="center" vertical="top" wrapText="1"/>
    </xf>
    <xf numFmtId="0" fontId="11" fillId="0" borderId="0" xfId="9" applyFont="1" applyAlignment="1">
      <alignment horizontal="center" vertical="top" wrapText="1"/>
    </xf>
    <xf numFmtId="0" fontId="8" fillId="9" borderId="35" xfId="9" applyFont="1" applyFill="1" applyBorder="1" applyAlignment="1">
      <alignment horizontal="center" vertical="center" textRotation="90" wrapText="1"/>
    </xf>
    <xf numFmtId="0" fontId="8" fillId="9" borderId="33" xfId="9" applyFont="1" applyFill="1" applyBorder="1" applyAlignment="1">
      <alignment horizontal="center" vertical="center" textRotation="90" wrapText="1"/>
    </xf>
    <xf numFmtId="49" fontId="11" fillId="2" borderId="3" xfId="9" applyNumberFormat="1" applyFont="1" applyFill="1" applyBorder="1" applyAlignment="1">
      <alignment horizontal="right" vertical="top"/>
    </xf>
    <xf numFmtId="49" fontId="11" fillId="2" borderId="2" xfId="9" applyNumberFormat="1" applyFont="1" applyFill="1" applyBorder="1" applyAlignment="1">
      <alignment horizontal="right" vertical="top"/>
    </xf>
    <xf numFmtId="49" fontId="11" fillId="2" borderId="1" xfId="9" applyNumberFormat="1" applyFont="1" applyFill="1" applyBorder="1" applyAlignment="1">
      <alignment horizontal="right" vertical="top"/>
    </xf>
    <xf numFmtId="1" fontId="22" fillId="0" borderId="35" xfId="1" applyNumberFormat="1" applyFont="1" applyFill="1" applyBorder="1" applyAlignment="1">
      <alignment horizontal="left" vertical="top" wrapText="1"/>
    </xf>
    <xf numFmtId="1" fontId="22" fillId="0" borderId="42" xfId="1" applyNumberFormat="1" applyFont="1" applyFill="1" applyBorder="1" applyAlignment="1">
      <alignment horizontal="left" vertical="top" wrapText="1"/>
    </xf>
    <xf numFmtId="1" fontId="22" fillId="0" borderId="33" xfId="1" applyNumberFormat="1" applyFont="1" applyFill="1" applyBorder="1" applyAlignment="1">
      <alignment horizontal="left" vertical="top" wrapText="1"/>
    </xf>
    <xf numFmtId="49" fontId="11" fillId="12" borderId="5" xfId="9" applyNumberFormat="1" applyFont="1" applyFill="1" applyBorder="1" applyAlignment="1">
      <alignment horizontal="center" vertical="top"/>
    </xf>
    <xf numFmtId="49" fontId="11" fillId="9" borderId="2" xfId="9" applyNumberFormat="1" applyFont="1" applyFill="1" applyBorder="1" applyAlignment="1">
      <alignment horizontal="right" vertical="top"/>
    </xf>
    <xf numFmtId="49" fontId="11" fillId="9" borderId="1" xfId="9" applyNumberFormat="1" applyFont="1" applyFill="1" applyBorder="1" applyAlignment="1">
      <alignment horizontal="right" vertical="top"/>
    </xf>
    <xf numFmtId="49" fontId="8" fillId="13" borderId="35" xfId="9" applyNumberFormat="1" applyFont="1" applyFill="1" applyBorder="1" applyAlignment="1">
      <alignment horizontal="center" vertical="top"/>
    </xf>
    <xf numFmtId="49" fontId="8" fillId="13" borderId="42" xfId="9" applyNumberFormat="1" applyFont="1" applyFill="1" applyBorder="1" applyAlignment="1">
      <alignment horizontal="center" vertical="top"/>
    </xf>
    <xf numFmtId="49" fontId="8" fillId="13" borderId="33" xfId="9" applyNumberFormat="1" applyFont="1" applyFill="1" applyBorder="1" applyAlignment="1">
      <alignment horizontal="center" vertical="top"/>
    </xf>
    <xf numFmtId="49" fontId="11" fillId="12" borderId="35" xfId="9" applyNumberFormat="1" applyFont="1" applyFill="1" applyBorder="1" applyAlignment="1">
      <alignment horizontal="center" vertical="center" textRotation="90"/>
    </xf>
    <xf numFmtId="49" fontId="11" fillId="12" borderId="42" xfId="9" applyNumberFormat="1" applyFont="1" applyFill="1" applyBorder="1" applyAlignment="1">
      <alignment horizontal="center" vertical="center" textRotation="90"/>
    </xf>
    <xf numFmtId="49" fontId="11" fillId="12" borderId="33" xfId="9" applyNumberFormat="1" applyFont="1" applyFill="1" applyBorder="1" applyAlignment="1">
      <alignment horizontal="center" vertical="center" textRotation="90"/>
    </xf>
    <xf numFmtId="49" fontId="8" fillId="0" borderId="29" xfId="9" applyNumberFormat="1" applyFont="1" applyFill="1" applyBorder="1" applyAlignment="1">
      <alignment horizontal="center" vertical="center" textRotation="90"/>
    </xf>
    <xf numFmtId="49" fontId="8" fillId="0" borderId="0" xfId="9" applyNumberFormat="1" applyFont="1" applyFill="1" applyBorder="1" applyAlignment="1">
      <alignment horizontal="center" vertical="center" textRotation="90"/>
    </xf>
    <xf numFmtId="49" fontId="11" fillId="0" borderId="35" xfId="9" applyNumberFormat="1" applyFont="1" applyBorder="1" applyAlignment="1">
      <alignment horizontal="center" vertical="top" wrapText="1"/>
    </xf>
    <xf numFmtId="49" fontId="11" fillId="0" borderId="42" xfId="9" applyNumberFormat="1" applyFont="1" applyBorder="1" applyAlignment="1">
      <alignment horizontal="center" vertical="top" wrapText="1"/>
    </xf>
    <xf numFmtId="49" fontId="11" fillId="0" borderId="33" xfId="9" applyNumberFormat="1" applyFont="1" applyBorder="1" applyAlignment="1">
      <alignment horizontal="center" vertical="top" wrapText="1"/>
    </xf>
    <xf numFmtId="49" fontId="11" fillId="0" borderId="35" xfId="9" applyNumberFormat="1" applyFont="1" applyBorder="1" applyAlignment="1">
      <alignment horizontal="center" vertical="center"/>
    </xf>
    <xf numFmtId="49" fontId="11" fillId="0" borderId="42" xfId="9" applyNumberFormat="1" applyFont="1" applyBorder="1" applyAlignment="1">
      <alignment horizontal="center" vertical="center"/>
    </xf>
    <xf numFmtId="49" fontId="11" fillId="0" borderId="33" xfId="9" applyNumberFormat="1" applyFont="1" applyBorder="1" applyAlignment="1">
      <alignment horizontal="center" vertical="center"/>
    </xf>
    <xf numFmtId="49" fontId="8" fillId="0" borderId="35" xfId="9" applyNumberFormat="1" applyFont="1" applyBorder="1" applyAlignment="1">
      <alignment horizontal="center" vertical="center" textRotation="90"/>
    </xf>
    <xf numFmtId="49" fontId="8" fillId="0" borderId="33" xfId="9" applyNumberFormat="1" applyFont="1" applyBorder="1" applyAlignment="1">
      <alignment horizontal="center" vertical="center" textRotation="90"/>
    </xf>
    <xf numFmtId="49" fontId="11" fillId="10" borderId="3" xfId="9" applyNumberFormat="1" applyFont="1" applyFill="1" applyBorder="1" applyAlignment="1">
      <alignment horizontal="right" vertical="top"/>
    </xf>
    <xf numFmtId="49" fontId="11" fillId="10" borderId="2" xfId="9" applyNumberFormat="1" applyFont="1" applyFill="1" applyBorder="1" applyAlignment="1">
      <alignment horizontal="right" vertical="top"/>
    </xf>
    <xf numFmtId="49" fontId="11" fillId="10" borderId="1" xfId="9" applyNumberFormat="1" applyFont="1" applyFill="1" applyBorder="1" applyAlignment="1">
      <alignment horizontal="right" vertical="top"/>
    </xf>
    <xf numFmtId="49" fontId="11" fillId="12" borderId="29" xfId="9" applyNumberFormat="1" applyFont="1" applyFill="1" applyBorder="1" applyAlignment="1">
      <alignment horizontal="center" vertical="top"/>
    </xf>
    <xf numFmtId="49" fontId="11" fillId="12" borderId="7" xfId="9" applyNumberFormat="1" applyFont="1" applyFill="1" applyBorder="1" applyAlignment="1">
      <alignment horizontal="center" vertical="top"/>
    </xf>
    <xf numFmtId="49" fontId="11" fillId="12" borderId="40" xfId="9" applyNumberFormat="1" applyFont="1" applyFill="1" applyBorder="1" applyAlignment="1">
      <alignment horizontal="center" vertical="top" textRotation="90"/>
    </xf>
    <xf numFmtId="164" fontId="8" fillId="0" borderId="35" xfId="9" applyNumberFormat="1" applyFont="1" applyBorder="1" applyAlignment="1">
      <alignment horizontal="center" vertical="center"/>
    </xf>
    <xf numFmtId="164" fontId="8" fillId="0" borderId="42" xfId="9" applyNumberFormat="1" applyFont="1" applyBorder="1" applyAlignment="1">
      <alignment horizontal="center" vertical="center"/>
    </xf>
    <xf numFmtId="164" fontId="8" fillId="0" borderId="33" xfId="9" applyNumberFormat="1" applyFont="1" applyBorder="1" applyAlignment="1">
      <alignment horizontal="center" vertical="center"/>
    </xf>
    <xf numFmtId="0" fontId="22" fillId="0" borderId="29" xfId="9" applyFont="1" applyFill="1" applyBorder="1" applyAlignment="1">
      <alignment horizontal="left" vertical="top" wrapText="1"/>
    </xf>
    <xf numFmtId="0" fontId="22" fillId="0" borderId="7" xfId="9" applyFont="1" applyFill="1" applyBorder="1" applyAlignment="1">
      <alignment horizontal="left" vertical="top" wrapText="1"/>
    </xf>
    <xf numFmtId="0" fontId="10" fillId="12" borderId="35" xfId="9" applyFont="1" applyFill="1" applyBorder="1" applyAlignment="1">
      <alignment horizontal="center" vertical="center" textRotation="90" wrapText="1"/>
    </xf>
    <xf numFmtId="49" fontId="11" fillId="13" borderId="35" xfId="9" applyNumberFormat="1" applyFont="1" applyFill="1" applyBorder="1" applyAlignment="1">
      <alignment horizontal="center" vertical="top" textRotation="90"/>
    </xf>
    <xf numFmtId="49" fontId="11" fillId="13" borderId="33" xfId="9" applyNumberFormat="1" applyFont="1" applyFill="1" applyBorder="1" applyAlignment="1">
      <alignment horizontal="center" vertical="top" textRotation="90"/>
    </xf>
    <xf numFmtId="0" fontId="22" fillId="12" borderId="29" xfId="10" applyFont="1" applyFill="1" applyBorder="1" applyAlignment="1">
      <alignment horizontal="center" vertical="top" wrapText="1"/>
    </xf>
    <xf numFmtId="0" fontId="22" fillId="12" borderId="28" xfId="10" applyFont="1" applyFill="1" applyBorder="1" applyAlignment="1">
      <alignment horizontal="center" vertical="top" wrapText="1"/>
    </xf>
    <xf numFmtId="164" fontId="11" fillId="11" borderId="3" xfId="9" applyNumberFormat="1" applyFont="1" applyFill="1" applyBorder="1" applyAlignment="1">
      <alignment horizontal="center" vertical="top"/>
    </xf>
    <xf numFmtId="164" fontId="11" fillId="11" borderId="2" xfId="9" applyNumberFormat="1" applyFont="1" applyFill="1" applyBorder="1" applyAlignment="1">
      <alignment horizontal="center" vertical="top"/>
    </xf>
    <xf numFmtId="49" fontId="11" fillId="0" borderId="42" xfId="9" applyNumberFormat="1" applyFont="1" applyBorder="1" applyAlignment="1">
      <alignment horizontal="center" vertical="center" textRotation="90"/>
    </xf>
    <xf numFmtId="49" fontId="11" fillId="12" borderId="7" xfId="9" applyNumberFormat="1" applyFont="1" applyFill="1" applyBorder="1" applyAlignment="1">
      <alignment horizontal="center" vertical="top" wrapText="1"/>
    </xf>
    <xf numFmtId="0" fontId="11" fillId="12" borderId="42" xfId="9" applyFont="1" applyFill="1" applyBorder="1" applyAlignment="1">
      <alignment vertical="center" textRotation="90" wrapText="1"/>
    </xf>
    <xf numFmtId="0" fontId="11" fillId="12" borderId="33" xfId="9" applyFont="1" applyFill="1" applyBorder="1" applyAlignment="1">
      <alignment vertical="center" textRotation="90" wrapText="1"/>
    </xf>
    <xf numFmtId="49" fontId="8" fillId="12" borderId="7" xfId="9" applyNumberFormat="1" applyFont="1" applyFill="1" applyBorder="1" applyAlignment="1">
      <alignment horizontal="center" vertical="top" wrapText="1"/>
    </xf>
    <xf numFmtId="49" fontId="11" fillId="0" borderId="5" xfId="9" applyNumberFormat="1" applyFont="1" applyBorder="1" applyAlignment="1">
      <alignment horizontal="center" textRotation="90"/>
    </xf>
    <xf numFmtId="49" fontId="11" fillId="11" borderId="2" xfId="9" applyNumberFormat="1" applyFont="1" applyFill="1" applyBorder="1" applyAlignment="1">
      <alignment horizontal="right" vertical="top"/>
    </xf>
    <xf numFmtId="49" fontId="11" fillId="11" borderId="1" xfId="9" applyNumberFormat="1" applyFont="1" applyFill="1" applyBorder="1" applyAlignment="1">
      <alignment horizontal="right" vertical="top"/>
    </xf>
    <xf numFmtId="49" fontId="11" fillId="0" borderId="35" xfId="9" applyNumberFormat="1" applyFont="1" applyFill="1" applyBorder="1" applyAlignment="1">
      <alignment horizontal="center" vertical="center"/>
    </xf>
    <xf numFmtId="49" fontId="11" fillId="0" borderId="42" xfId="9" applyNumberFormat="1" applyFont="1" applyFill="1" applyBorder="1" applyAlignment="1">
      <alignment horizontal="center" vertical="center"/>
    </xf>
    <xf numFmtId="49" fontId="11" fillId="0" borderId="33" xfId="9" applyNumberFormat="1" applyFont="1" applyFill="1" applyBorder="1" applyAlignment="1">
      <alignment horizontal="center" vertical="center"/>
    </xf>
    <xf numFmtId="49" fontId="11" fillId="0" borderId="35" xfId="9" applyNumberFormat="1" applyFont="1" applyBorder="1" applyAlignment="1">
      <alignment horizontal="center" vertical="center" textRotation="90"/>
    </xf>
    <xf numFmtId="49" fontId="11" fillId="0" borderId="33" xfId="9" applyNumberFormat="1" applyFont="1" applyBorder="1" applyAlignment="1">
      <alignment horizontal="center" vertical="center" textRotation="90"/>
    </xf>
    <xf numFmtId="49" fontId="11" fillId="9" borderId="6" xfId="9" applyNumberFormat="1" applyFont="1" applyFill="1" applyBorder="1" applyAlignment="1">
      <alignment horizontal="center" vertical="top"/>
    </xf>
    <xf numFmtId="49" fontId="11" fillId="12" borderId="35" xfId="9" applyNumberFormat="1" applyFont="1" applyFill="1" applyBorder="1" applyAlignment="1">
      <alignment horizontal="right" textRotation="90"/>
    </xf>
    <xf numFmtId="49" fontId="11" fillId="12" borderId="4" xfId="9" applyNumberFormat="1" applyFont="1" applyFill="1" applyBorder="1" applyAlignment="1">
      <alignment horizontal="right" textRotation="90"/>
    </xf>
    <xf numFmtId="49" fontId="11" fillId="0" borderId="0" xfId="9" applyNumberFormat="1" applyFont="1" applyBorder="1" applyAlignment="1">
      <alignment horizontal="center" vertical="center" textRotation="90"/>
    </xf>
    <xf numFmtId="49" fontId="11" fillId="11" borderId="3" xfId="9" applyNumberFormat="1" applyFont="1" applyFill="1" applyBorder="1" applyAlignment="1">
      <alignment horizontal="right" vertical="top"/>
    </xf>
    <xf numFmtId="0" fontId="8" fillId="0" borderId="0" xfId="9" applyFont="1" applyBorder="1" applyAlignment="1">
      <alignment horizontal="right" vertical="top"/>
    </xf>
    <xf numFmtId="0" fontId="11" fillId="0" borderId="3" xfId="12" applyFont="1" applyBorder="1" applyAlignment="1">
      <alignment horizontal="center" vertical="center" wrapText="1"/>
    </xf>
    <xf numFmtId="0" fontId="11" fillId="0" borderId="2" xfId="12" applyFont="1" applyBorder="1" applyAlignment="1">
      <alignment horizontal="center" vertical="center" wrapText="1"/>
    </xf>
    <xf numFmtId="0" fontId="11" fillId="6" borderId="59" xfId="9" applyFont="1" applyFill="1" applyBorder="1" applyAlignment="1">
      <alignment horizontal="left" vertical="top" wrapText="1"/>
    </xf>
    <xf numFmtId="0" fontId="11" fillId="6" borderId="47" xfId="9" applyFont="1" applyFill="1" applyBorder="1" applyAlignment="1">
      <alignment horizontal="left" vertical="top" wrapText="1"/>
    </xf>
    <xf numFmtId="0" fontId="11" fillId="3" borderId="1" xfId="9" applyFont="1" applyFill="1" applyBorder="1" applyAlignment="1">
      <alignment horizontal="right" vertical="top" wrapText="1"/>
    </xf>
    <xf numFmtId="164" fontId="8" fillId="0" borderId="0" xfId="9" applyNumberFormat="1" applyFont="1" applyFill="1" applyBorder="1" applyAlignment="1">
      <alignment horizontal="right" vertical="top" wrapText="1"/>
    </xf>
    <xf numFmtId="164" fontId="8" fillId="3" borderId="2" xfId="9" applyNumberFormat="1" applyFont="1" applyFill="1" applyBorder="1" applyAlignment="1">
      <alignment horizontal="center" vertical="top" wrapText="1"/>
    </xf>
    <xf numFmtId="49" fontId="8" fillId="0" borderId="0" xfId="9" applyNumberFormat="1" applyFont="1" applyFill="1" applyBorder="1" applyAlignment="1">
      <alignment horizontal="left" vertical="top" wrapText="1"/>
    </xf>
    <xf numFmtId="165" fontId="10" fillId="3" borderId="3" xfId="9" applyNumberFormat="1" applyFont="1" applyFill="1" applyBorder="1" applyAlignment="1">
      <alignment horizontal="center" vertical="top" wrapText="1"/>
    </xf>
    <xf numFmtId="165" fontId="10" fillId="3" borderId="2" xfId="9" applyNumberFormat="1" applyFont="1" applyFill="1" applyBorder="1" applyAlignment="1">
      <alignment horizontal="center" vertical="top" wrapText="1"/>
    </xf>
    <xf numFmtId="165" fontId="10" fillId="3" borderId="1" xfId="9" applyNumberFormat="1" applyFont="1" applyFill="1" applyBorder="1" applyAlignment="1">
      <alignment horizontal="center" vertical="top" wrapText="1"/>
    </xf>
    <xf numFmtId="164" fontId="8" fillId="5" borderId="59" xfId="9" applyNumberFormat="1" applyFont="1" applyFill="1" applyBorder="1" applyAlignment="1">
      <alignment horizontal="center" vertical="top" wrapText="1"/>
    </xf>
    <xf numFmtId="165" fontId="7" fillId="5" borderId="54" xfId="9" applyNumberFormat="1" applyFont="1" applyFill="1" applyBorder="1" applyAlignment="1">
      <alignment horizontal="center" vertical="top" wrapText="1"/>
    </xf>
    <xf numFmtId="165" fontId="7" fillId="5" borderId="59" xfId="9" applyNumberFormat="1" applyFont="1" applyFill="1" applyBorder="1" applyAlignment="1">
      <alignment horizontal="center" vertical="top" wrapText="1"/>
    </xf>
    <xf numFmtId="165" fontId="7" fillId="5" borderId="47" xfId="9" applyNumberFormat="1" applyFont="1" applyFill="1" applyBorder="1" applyAlignment="1">
      <alignment horizontal="center" vertical="top" wrapText="1"/>
    </xf>
    <xf numFmtId="165" fontId="11" fillId="0" borderId="3" xfId="12" applyNumberFormat="1" applyFont="1" applyFill="1" applyBorder="1" applyAlignment="1">
      <alignment horizontal="center" vertical="center" wrapText="1"/>
    </xf>
    <xf numFmtId="165" fontId="11" fillId="0" borderId="2" xfId="12" applyNumberFormat="1" applyFont="1" applyFill="1" applyBorder="1" applyAlignment="1">
      <alignment horizontal="center" vertical="center" wrapText="1"/>
    </xf>
    <xf numFmtId="165" fontId="11" fillId="0" borderId="1" xfId="12" applyNumberFormat="1" applyFont="1" applyFill="1" applyBorder="1" applyAlignment="1">
      <alignment horizontal="center" vertical="center" wrapText="1"/>
    </xf>
    <xf numFmtId="0" fontId="8" fillId="0" borderId="19" xfId="9" applyFont="1" applyBorder="1" applyAlignment="1">
      <alignment horizontal="left" vertical="top" wrapText="1"/>
    </xf>
    <xf numFmtId="0" fontId="8" fillId="0" borderId="26" xfId="9" applyFont="1" applyBorder="1" applyAlignment="1">
      <alignment horizontal="left" vertical="top"/>
    </xf>
    <xf numFmtId="0" fontId="8" fillId="0" borderId="27" xfId="9" applyFont="1" applyBorder="1" applyAlignment="1">
      <alignment horizontal="left" vertical="top"/>
    </xf>
    <xf numFmtId="2" fontId="8" fillId="0" borderId="11" xfId="9" applyNumberFormat="1" applyFont="1" applyBorder="1" applyAlignment="1">
      <alignment horizontal="center" vertical="top" wrapText="1"/>
    </xf>
    <xf numFmtId="2" fontId="8" fillId="0" borderId="20" xfId="9" applyNumberFormat="1" applyFont="1" applyBorder="1" applyAlignment="1">
      <alignment horizontal="center" vertical="top" wrapText="1"/>
    </xf>
    <xf numFmtId="2" fontId="8" fillId="0" borderId="19" xfId="9" applyNumberFormat="1" applyFont="1" applyBorder="1" applyAlignment="1">
      <alignment horizontal="center" vertical="top" wrapText="1"/>
    </xf>
    <xf numFmtId="4" fontId="7" fillId="0" borderId="11" xfId="9" applyNumberFormat="1" applyFont="1" applyFill="1" applyBorder="1" applyAlignment="1">
      <alignment horizontal="center" vertical="top" wrapText="1"/>
    </xf>
    <xf numFmtId="4" fontId="7" fillId="0" borderId="20" xfId="9" applyNumberFormat="1" applyFont="1" applyFill="1" applyBorder="1" applyAlignment="1">
      <alignment horizontal="center" vertical="top" wrapText="1"/>
    </xf>
    <xf numFmtId="4" fontId="7" fillId="0" borderId="19" xfId="9" applyNumberFormat="1" applyFont="1" applyFill="1" applyBorder="1" applyAlignment="1">
      <alignment horizontal="center" vertical="top" wrapText="1"/>
    </xf>
    <xf numFmtId="0" fontId="11" fillId="2" borderId="1" xfId="9" applyFont="1" applyFill="1" applyBorder="1" applyAlignment="1">
      <alignment horizontal="right" vertical="top" wrapText="1"/>
    </xf>
    <xf numFmtId="164" fontId="11" fillId="2" borderId="2" xfId="9" applyNumberFormat="1" applyFont="1" applyFill="1" applyBorder="1" applyAlignment="1">
      <alignment horizontal="center" vertical="top" wrapText="1"/>
    </xf>
    <xf numFmtId="165" fontId="11" fillId="2" borderId="3" xfId="9" applyNumberFormat="1" applyFont="1" applyFill="1" applyBorder="1" applyAlignment="1">
      <alignment horizontal="center" vertical="center"/>
    </xf>
    <xf numFmtId="165" fontId="11" fillId="2" borderId="2" xfId="9" applyNumberFormat="1" applyFont="1" applyFill="1" applyBorder="1" applyAlignment="1">
      <alignment horizontal="center" vertical="center"/>
    </xf>
    <xf numFmtId="165" fontId="11" fillId="2" borderId="1" xfId="9" applyNumberFormat="1" applyFont="1" applyFill="1" applyBorder="1" applyAlignment="1">
      <alignment horizontal="center" vertical="center"/>
    </xf>
    <xf numFmtId="0" fontId="8" fillId="0" borderId="2" xfId="9" applyFont="1" applyBorder="1" applyAlignment="1">
      <alignment horizontal="left" vertical="top" wrapText="1"/>
    </xf>
    <xf numFmtId="0" fontId="8" fillId="0" borderId="1" xfId="9" applyFont="1" applyBorder="1" applyAlignment="1">
      <alignment horizontal="left" vertical="top" wrapText="1"/>
    </xf>
    <xf numFmtId="165" fontId="7" fillId="0" borderId="11" xfId="9" applyNumberFormat="1" applyFont="1" applyFill="1" applyBorder="1" applyAlignment="1">
      <alignment horizontal="center" vertical="top" wrapText="1"/>
    </xf>
    <xf numFmtId="165" fontId="7" fillId="0" borderId="20" xfId="9" applyNumberFormat="1" applyFont="1" applyFill="1" applyBorder="1" applyAlignment="1">
      <alignment horizontal="center" vertical="top" wrapText="1"/>
    </xf>
    <xf numFmtId="165" fontId="7" fillId="0" borderId="19" xfId="9" applyNumberFormat="1" applyFont="1" applyFill="1" applyBorder="1" applyAlignment="1">
      <alignment horizontal="center" vertical="top" wrapText="1"/>
    </xf>
    <xf numFmtId="165" fontId="7" fillId="4" borderId="11" xfId="9" applyNumberFormat="1" applyFont="1" applyFill="1" applyBorder="1" applyAlignment="1">
      <alignment horizontal="center" vertical="top" wrapText="1"/>
    </xf>
    <xf numFmtId="165" fontId="7" fillId="4" borderId="20" xfId="9" applyNumberFormat="1" applyFont="1" applyFill="1" applyBorder="1" applyAlignment="1">
      <alignment horizontal="center" vertical="top" wrapText="1"/>
    </xf>
    <xf numFmtId="165" fontId="7" fillId="4" borderId="19" xfId="9" applyNumberFormat="1" applyFont="1" applyFill="1" applyBorder="1" applyAlignment="1">
      <alignment horizontal="center" vertical="top" wrapText="1"/>
    </xf>
    <xf numFmtId="0" fontId="8" fillId="0" borderId="39" xfId="9" applyFont="1" applyBorder="1" applyAlignment="1">
      <alignment horizontal="left" vertical="top" wrapText="1"/>
    </xf>
    <xf numFmtId="0" fontId="8" fillId="0" borderId="58" xfId="9" applyFont="1" applyBorder="1" applyAlignment="1">
      <alignment horizontal="left" vertical="top" wrapText="1"/>
    </xf>
    <xf numFmtId="164" fontId="8" fillId="0" borderId="13" xfId="9" applyNumberFormat="1" applyFont="1" applyFill="1" applyBorder="1" applyAlignment="1">
      <alignment horizontal="center" vertical="top" wrapText="1"/>
    </xf>
    <xf numFmtId="164" fontId="8" fillId="0" borderId="12" xfId="9" applyNumberFormat="1" applyFont="1" applyFill="1" applyBorder="1" applyAlignment="1">
      <alignment horizontal="center" vertical="top" wrapText="1"/>
    </xf>
    <xf numFmtId="0" fontId="8" fillId="0" borderId="37" xfId="9" applyFont="1" applyFill="1" applyBorder="1" applyAlignment="1">
      <alignment horizontal="center" vertical="top"/>
    </xf>
    <xf numFmtId="0" fontId="8" fillId="0" borderId="39" xfId="9" applyFont="1" applyFill="1" applyBorder="1" applyAlignment="1">
      <alignment horizontal="center" vertical="top"/>
    </xf>
    <xf numFmtId="0" fontId="8" fillId="0" borderId="58" xfId="9" applyFont="1" applyFill="1" applyBorder="1" applyAlignment="1">
      <alignment horizontal="center" vertical="top"/>
    </xf>
    <xf numFmtId="0" fontId="8" fillId="0" borderId="20" xfId="9" applyFont="1" applyBorder="1" applyAlignment="1">
      <alignment vertical="top" wrapText="1"/>
    </xf>
    <xf numFmtId="0" fontId="8" fillId="0" borderId="19" xfId="9" applyFont="1" applyBorder="1" applyAlignment="1">
      <alignment vertical="top" wrapText="1"/>
    </xf>
    <xf numFmtId="0" fontId="11" fillId="0" borderId="19" xfId="9" applyFont="1" applyFill="1" applyBorder="1" applyAlignment="1">
      <alignment horizontal="left" vertical="top" wrapText="1"/>
    </xf>
    <xf numFmtId="164" fontId="8" fillId="0" borderId="15" xfId="9" applyNumberFormat="1" applyFont="1" applyFill="1" applyBorder="1" applyAlignment="1">
      <alignment horizontal="center" vertical="top" wrapText="1"/>
    </xf>
    <xf numFmtId="49" fontId="8" fillId="12" borderId="7" xfId="9" applyNumberFormat="1" applyFont="1" applyFill="1" applyBorder="1" applyAlignment="1">
      <alignment horizontal="center" vertical="top"/>
    </xf>
    <xf numFmtId="0" fontId="11" fillId="0" borderId="0" xfId="9" applyFont="1" applyAlignment="1">
      <alignment horizontal="center" vertical="top"/>
    </xf>
    <xf numFmtId="0" fontId="25" fillId="0" borderId="0" xfId="9" applyFont="1" applyAlignment="1">
      <alignment horizontal="left" vertical="top" wrapText="1"/>
    </xf>
    <xf numFmtId="0" fontId="8" fillId="0" borderId="57" xfId="9" applyFont="1" applyBorder="1" applyAlignment="1">
      <alignment horizontal="center" vertical="center"/>
    </xf>
    <xf numFmtId="0" fontId="8" fillId="0" borderId="24" xfId="9" applyFont="1" applyBorder="1" applyAlignment="1">
      <alignment horizontal="center" vertical="center"/>
    </xf>
    <xf numFmtId="0" fontId="8" fillId="12" borderId="29" xfId="9" applyFont="1" applyFill="1" applyBorder="1" applyAlignment="1">
      <alignment horizontal="center" vertical="center" textRotation="90" wrapText="1"/>
    </xf>
    <xf numFmtId="0" fontId="8" fillId="12" borderId="7" xfId="9" applyFont="1" applyFill="1" applyBorder="1" applyAlignment="1">
      <alignment horizontal="center" vertical="center" textRotation="90" wrapText="1"/>
    </xf>
    <xf numFmtId="0" fontId="8" fillId="0" borderId="28" xfId="9" applyFont="1" applyBorder="1" applyAlignment="1">
      <alignment horizontal="center" vertical="center"/>
    </xf>
    <xf numFmtId="0" fontId="8" fillId="0" borderId="40" xfId="9" applyFont="1" applyBorder="1" applyAlignment="1">
      <alignment horizontal="center" vertical="center"/>
    </xf>
    <xf numFmtId="0" fontId="7" fillId="0" borderId="35" xfId="9" applyFont="1" applyFill="1" applyBorder="1" applyAlignment="1">
      <alignment horizontal="left" vertical="top" wrapText="1"/>
    </xf>
    <xf numFmtId="0" fontId="7" fillId="0" borderId="33" xfId="9" applyFont="1" applyFill="1" applyBorder="1" applyAlignment="1">
      <alignment horizontal="left" vertical="top" wrapText="1"/>
    </xf>
    <xf numFmtId="0" fontId="8" fillId="0" borderId="30" xfId="9" applyFont="1" applyBorder="1" applyAlignment="1">
      <alignment horizontal="center" vertical="top"/>
    </xf>
    <xf numFmtId="0" fontId="11" fillId="11" borderId="3" xfId="9" applyFont="1" applyFill="1" applyBorder="1" applyAlignment="1">
      <alignment horizontal="left" vertical="top" wrapText="1"/>
    </xf>
    <xf numFmtId="0" fontId="11" fillId="11" borderId="2" xfId="9" applyFont="1" applyFill="1" applyBorder="1" applyAlignment="1">
      <alignment horizontal="left" vertical="top" wrapText="1"/>
    </xf>
    <xf numFmtId="0" fontId="8" fillId="0" borderId="3" xfId="9" applyFont="1" applyBorder="1" applyAlignment="1">
      <alignment horizontal="center" vertical="center"/>
    </xf>
    <xf numFmtId="0" fontId="8" fillId="0" borderId="2" xfId="9" applyFont="1" applyBorder="1" applyAlignment="1">
      <alignment horizontal="center" vertical="center"/>
    </xf>
    <xf numFmtId="0" fontId="8" fillId="0" borderId="1" xfId="9" applyFont="1" applyBorder="1" applyAlignment="1">
      <alignment horizontal="center" vertical="center"/>
    </xf>
    <xf numFmtId="0" fontId="8" fillId="0" borderId="35" xfId="9" applyFont="1" applyFill="1" applyBorder="1" applyAlignment="1">
      <alignment horizontal="left" vertical="top" wrapText="1"/>
    </xf>
    <xf numFmtId="0" fontId="8" fillId="0" borderId="33" xfId="9" applyFont="1" applyFill="1" applyBorder="1" applyAlignment="1">
      <alignment horizontal="left" vertical="top" wrapText="1"/>
    </xf>
    <xf numFmtId="49" fontId="11" fillId="13" borderId="35" xfId="9" applyNumberFormat="1" applyFont="1" applyFill="1" applyBorder="1" applyAlignment="1">
      <alignment horizontal="center" vertical="top"/>
    </xf>
    <xf numFmtId="49" fontId="11" fillId="13" borderId="33" xfId="9" applyNumberFormat="1" applyFont="1" applyFill="1" applyBorder="1" applyAlignment="1">
      <alignment horizontal="center" vertical="top"/>
    </xf>
    <xf numFmtId="0" fontId="7" fillId="0" borderId="28" xfId="9" applyFont="1" applyFill="1" applyBorder="1" applyAlignment="1">
      <alignment vertical="center" wrapText="1"/>
    </xf>
    <xf numFmtId="0" fontId="48" fillId="0" borderId="40" xfId="9" applyFont="1" applyFill="1" applyBorder="1" applyAlignment="1">
      <alignment vertical="center" wrapText="1"/>
    </xf>
    <xf numFmtId="164" fontId="8" fillId="0" borderId="77" xfId="9" applyNumberFormat="1" applyFont="1" applyBorder="1" applyAlignment="1">
      <alignment horizontal="center" vertical="center"/>
    </xf>
    <xf numFmtId="164" fontId="8" fillId="0" borderId="64" xfId="9" applyNumberFormat="1" applyFont="1" applyBorder="1" applyAlignment="1">
      <alignment horizontal="center" vertical="center"/>
    </xf>
    <xf numFmtId="0" fontId="8" fillId="0" borderId="56" xfId="9" applyFont="1" applyBorder="1" applyAlignment="1">
      <alignment horizontal="center" vertical="center"/>
    </xf>
    <xf numFmtId="0" fontId="8" fillId="0" borderId="68" xfId="9" applyFont="1" applyBorder="1" applyAlignment="1">
      <alignment horizontal="center" vertical="center"/>
    </xf>
    <xf numFmtId="0" fontId="8" fillId="0" borderId="33" xfId="9" applyFont="1" applyBorder="1" applyAlignment="1">
      <alignment horizontal="center" vertical="center" textRotation="90" wrapText="1"/>
    </xf>
    <xf numFmtId="49" fontId="11" fillId="0" borderId="35" xfId="9" applyNumberFormat="1" applyFont="1" applyFill="1" applyBorder="1" applyAlignment="1">
      <alignment horizontal="center" vertical="center" wrapText="1"/>
    </xf>
    <xf numFmtId="49" fontId="11" fillId="0" borderId="42" xfId="9" applyNumberFormat="1" applyFont="1" applyFill="1" applyBorder="1" applyAlignment="1">
      <alignment horizontal="center" vertical="center" wrapText="1"/>
    </xf>
    <xf numFmtId="49" fontId="11" fillId="0" borderId="33" xfId="9" applyNumberFormat="1" applyFont="1" applyFill="1" applyBorder="1" applyAlignment="1">
      <alignment horizontal="center" vertical="center" wrapText="1"/>
    </xf>
    <xf numFmtId="0" fontId="11" fillId="11" borderId="1" xfId="9" applyFont="1" applyFill="1" applyBorder="1" applyAlignment="1">
      <alignment horizontal="left" vertical="top" wrapText="1"/>
    </xf>
    <xf numFmtId="0" fontId="11" fillId="0" borderId="6" xfId="9" applyFont="1" applyFill="1" applyBorder="1" applyAlignment="1">
      <alignment horizontal="center" vertical="top" wrapText="1"/>
    </xf>
    <xf numFmtId="0" fontId="11" fillId="0" borderId="7" xfId="9" applyFont="1" applyFill="1" applyBorder="1" applyAlignment="1">
      <alignment horizontal="center" vertical="top" wrapText="1"/>
    </xf>
    <xf numFmtId="0" fontId="11" fillId="0" borderId="40" xfId="9" applyFont="1" applyFill="1" applyBorder="1" applyAlignment="1">
      <alignment horizontal="center" vertical="top" wrapText="1"/>
    </xf>
    <xf numFmtId="0" fontId="7" fillId="0" borderId="30" xfId="12" applyFont="1" applyBorder="1" applyAlignment="1">
      <alignment vertical="top" wrapText="1"/>
    </xf>
    <xf numFmtId="0" fontId="48" fillId="0" borderId="28" xfId="12" applyFont="1" applyBorder="1" applyAlignment="1">
      <alignment vertical="top" wrapText="1"/>
    </xf>
    <xf numFmtId="0" fontId="48" fillId="0" borderId="5" xfId="12" applyFont="1" applyBorder="1" applyAlignment="1">
      <alignment vertical="top" wrapText="1"/>
    </xf>
    <xf numFmtId="0" fontId="48" fillId="0" borderId="4" xfId="12" applyFont="1" applyBorder="1" applyAlignment="1">
      <alignment vertical="top" wrapText="1"/>
    </xf>
    <xf numFmtId="0" fontId="48" fillId="0" borderId="6" xfId="12" applyFont="1" applyBorder="1" applyAlignment="1">
      <alignment vertical="top" wrapText="1"/>
    </xf>
    <xf numFmtId="0" fontId="48" fillId="0" borderId="40" xfId="12" applyFont="1" applyBorder="1" applyAlignment="1">
      <alignment vertical="top" wrapText="1"/>
    </xf>
    <xf numFmtId="0" fontId="7" fillId="0" borderId="30" xfId="12" applyFont="1" applyBorder="1" applyAlignment="1">
      <alignment horizontal="left" vertical="top" wrapText="1"/>
    </xf>
    <xf numFmtId="0" fontId="7" fillId="0" borderId="28" xfId="12" applyFont="1" applyBorder="1" applyAlignment="1">
      <alignment horizontal="left" vertical="top" wrapText="1"/>
    </xf>
    <xf numFmtId="0" fontId="7" fillId="0" borderId="5" xfId="12" applyFont="1" applyBorder="1" applyAlignment="1">
      <alignment horizontal="left" vertical="top" wrapText="1"/>
    </xf>
    <xf numFmtId="0" fontId="7" fillId="0" borderId="4" xfId="12" applyFont="1" applyBorder="1" applyAlignment="1">
      <alignment horizontal="left" vertical="top" wrapText="1"/>
    </xf>
    <xf numFmtId="0" fontId="7" fillId="0" borderId="22" xfId="12" applyFont="1" applyBorder="1" applyAlignment="1">
      <alignment horizontal="left" vertical="top" wrapText="1"/>
    </xf>
    <xf numFmtId="0" fontId="7" fillId="0" borderId="27" xfId="12" applyFont="1" applyBorder="1" applyAlignment="1">
      <alignment horizontal="left" vertical="top" wrapText="1"/>
    </xf>
    <xf numFmtId="0" fontId="48" fillId="0" borderId="22" xfId="12" applyFont="1" applyBorder="1" applyAlignment="1">
      <alignment vertical="top" wrapText="1"/>
    </xf>
    <xf numFmtId="0" fontId="48" fillId="0" borderId="27" xfId="12" applyFont="1" applyBorder="1" applyAlignment="1">
      <alignment vertical="top" wrapText="1"/>
    </xf>
    <xf numFmtId="0" fontId="7" fillId="0" borderId="28" xfId="12" applyFont="1" applyBorder="1" applyAlignment="1">
      <alignment vertical="top" wrapText="1"/>
    </xf>
    <xf numFmtId="0" fontId="7" fillId="0" borderId="6" xfId="12" applyFont="1" applyBorder="1" applyAlignment="1">
      <alignment vertical="top" wrapText="1"/>
    </xf>
    <xf numFmtId="0" fontId="7" fillId="0" borderId="40" xfId="12" applyFont="1" applyBorder="1" applyAlignment="1">
      <alignment vertical="top" wrapText="1"/>
    </xf>
    <xf numFmtId="0" fontId="59" fillId="0" borderId="28" xfId="12" applyFont="1" applyBorder="1" applyAlignment="1">
      <alignment vertical="top" wrapText="1"/>
    </xf>
    <xf numFmtId="0" fontId="59" fillId="0" borderId="6" xfId="12" applyFont="1" applyBorder="1" applyAlignment="1">
      <alignment vertical="top" wrapText="1"/>
    </xf>
    <xf numFmtId="0" fontId="59" fillId="0" borderId="40" xfId="12" applyFont="1" applyBorder="1" applyAlignment="1">
      <alignment vertical="top" wrapText="1"/>
    </xf>
    <xf numFmtId="0" fontId="22" fillId="0" borderId="35" xfId="12" applyFont="1" applyFill="1" applyBorder="1" applyAlignment="1">
      <alignment horizontal="center" vertical="center" wrapText="1"/>
    </xf>
    <xf numFmtId="0" fontId="22" fillId="0" borderId="33" xfId="12" applyFont="1" applyFill="1" applyBorder="1" applyAlignment="1">
      <alignment horizontal="center" vertical="center" wrapText="1"/>
    </xf>
    <xf numFmtId="0" fontId="11" fillId="12" borderId="29" xfId="9" applyFont="1" applyFill="1" applyBorder="1" applyAlignment="1">
      <alignment vertical="top" wrapText="1"/>
    </xf>
    <xf numFmtId="0" fontId="11" fillId="12" borderId="0" xfId="9" applyFont="1" applyFill="1" applyBorder="1" applyAlignment="1">
      <alignment vertical="top" wrapText="1"/>
    </xf>
    <xf numFmtId="0" fontId="58" fillId="0" borderId="30" xfId="12" applyFont="1" applyBorder="1" applyAlignment="1">
      <alignment horizontal="left" vertical="top" wrapText="1"/>
    </xf>
    <xf numFmtId="0" fontId="58" fillId="0" borderId="28" xfId="12" applyFont="1" applyBorder="1" applyAlignment="1">
      <alignment horizontal="left" vertical="top" wrapText="1"/>
    </xf>
    <xf numFmtId="0" fontId="58" fillId="0" borderId="22" xfId="12" applyFont="1" applyBorder="1" applyAlignment="1">
      <alignment horizontal="left" vertical="top" wrapText="1"/>
    </xf>
    <xf numFmtId="0" fontId="58" fillId="0" borderId="27" xfId="12" applyFont="1" applyBorder="1" applyAlignment="1">
      <alignment horizontal="left" vertical="top" wrapText="1"/>
    </xf>
    <xf numFmtId="0" fontId="6" fillId="0" borderId="30" xfId="12" applyFont="1" applyBorder="1" applyAlignment="1">
      <alignment vertical="top" wrapText="1"/>
    </xf>
    <xf numFmtId="0" fontId="60" fillId="0" borderId="28" xfId="12" applyFont="1" applyBorder="1" applyAlignment="1">
      <alignment vertical="top" wrapText="1"/>
    </xf>
    <xf numFmtId="0" fontId="60" fillId="0" borderId="6" xfId="12" applyFont="1" applyBorder="1" applyAlignment="1">
      <alignment vertical="top" wrapText="1"/>
    </xf>
    <xf numFmtId="0" fontId="60" fillId="0" borderId="40" xfId="12" applyFont="1" applyBorder="1" applyAlignment="1">
      <alignment vertical="top" wrapText="1"/>
    </xf>
    <xf numFmtId="0" fontId="58" fillId="0" borderId="37" xfId="12" applyFont="1" applyBorder="1" applyAlignment="1">
      <alignment horizontal="left" vertical="top" wrapText="1"/>
    </xf>
    <xf numFmtId="0" fontId="58" fillId="0" borderId="58" xfId="12" applyFont="1" applyBorder="1" applyAlignment="1">
      <alignment horizontal="left" vertical="top" wrapText="1"/>
    </xf>
    <xf numFmtId="49" fontId="11" fillId="9" borderId="44" xfId="9" applyNumberFormat="1" applyFont="1" applyFill="1" applyBorder="1" applyAlignment="1">
      <alignment horizontal="right" vertical="top"/>
    </xf>
    <xf numFmtId="0" fontId="7" fillId="0" borderId="6" xfId="12" applyFont="1" applyBorder="1" applyAlignment="1">
      <alignment horizontal="left" vertical="top" wrapText="1"/>
    </xf>
    <xf numFmtId="0" fontId="7" fillId="0" borderId="40" xfId="12" applyFont="1" applyBorder="1" applyAlignment="1">
      <alignment horizontal="left" vertical="top" wrapText="1"/>
    </xf>
    <xf numFmtId="0" fontId="11" fillId="12" borderId="35" xfId="9" applyFont="1" applyFill="1" applyBorder="1" applyAlignment="1">
      <alignment vertical="center" textRotation="90" wrapText="1"/>
    </xf>
    <xf numFmtId="0" fontId="11" fillId="12" borderId="4" xfId="9" applyFont="1" applyFill="1" applyBorder="1" applyAlignment="1">
      <alignment vertical="center" textRotation="90" wrapText="1"/>
    </xf>
    <xf numFmtId="49" fontId="11" fillId="0" borderId="30" xfId="9" applyNumberFormat="1" applyFont="1" applyBorder="1" applyAlignment="1">
      <alignment horizontal="center" vertical="center"/>
    </xf>
    <xf numFmtId="49" fontId="11" fillId="0" borderId="5" xfId="9" applyNumberFormat="1" applyFont="1" applyBorder="1" applyAlignment="1">
      <alignment horizontal="center" vertical="center"/>
    </xf>
    <xf numFmtId="164" fontId="11" fillId="9" borderId="3" xfId="9" applyNumberFormat="1" applyFont="1" applyFill="1" applyBorder="1" applyAlignment="1">
      <alignment horizontal="center" vertical="top"/>
    </xf>
    <xf numFmtId="164" fontId="11" fillId="9" borderId="2" xfId="9" applyNumberFormat="1" applyFont="1" applyFill="1" applyBorder="1" applyAlignment="1">
      <alignment horizontal="center" vertical="top"/>
    </xf>
    <xf numFmtId="49" fontId="11" fillId="12" borderId="35" xfId="9" applyNumberFormat="1" applyFont="1" applyFill="1" applyBorder="1" applyAlignment="1">
      <alignment vertical="center" textRotation="90"/>
    </xf>
    <xf numFmtId="49" fontId="11" fillId="12" borderId="33" xfId="9" applyNumberFormat="1" applyFont="1" applyFill="1" applyBorder="1" applyAlignment="1">
      <alignment vertical="center" textRotation="90"/>
    </xf>
    <xf numFmtId="0" fontId="7" fillId="0" borderId="3" xfId="12" applyFont="1" applyBorder="1" applyAlignment="1">
      <alignment horizontal="left" vertical="top" wrapText="1"/>
    </xf>
    <xf numFmtId="0" fontId="7" fillId="0" borderId="1" xfId="12" applyFont="1" applyBorder="1" applyAlignment="1">
      <alignment horizontal="left" vertical="top" wrapText="1"/>
    </xf>
    <xf numFmtId="0" fontId="11" fillId="9" borderId="29" xfId="9" applyFont="1" applyFill="1" applyBorder="1" applyAlignment="1">
      <alignment horizontal="left" vertical="top" wrapText="1"/>
    </xf>
    <xf numFmtId="49" fontId="8" fillId="12" borderId="2" xfId="9" applyNumberFormat="1" applyFont="1" applyFill="1" applyBorder="1" applyAlignment="1">
      <alignment horizontal="center" vertical="top"/>
    </xf>
    <xf numFmtId="0" fontId="22" fillId="0" borderId="3" xfId="9" applyFont="1" applyBorder="1" applyAlignment="1">
      <alignment horizontal="center" vertical="top"/>
    </xf>
    <xf numFmtId="0" fontId="22" fillId="0" borderId="2" xfId="9" applyFont="1" applyBorder="1" applyAlignment="1">
      <alignment horizontal="center" vertical="top"/>
    </xf>
    <xf numFmtId="0" fontId="22" fillId="0" borderId="1" xfId="9" applyFont="1" applyBorder="1" applyAlignment="1">
      <alignment horizontal="center" vertical="top"/>
    </xf>
    <xf numFmtId="0" fontId="8" fillId="0" borderId="51" xfId="12" applyFont="1" applyBorder="1" applyAlignment="1">
      <alignment horizontal="justify" vertical="top" wrapText="1"/>
    </xf>
    <xf numFmtId="0" fontId="5" fillId="0" borderId="75" xfId="12" applyFont="1" applyBorder="1" applyAlignment="1">
      <alignment horizontal="justify" vertical="top" wrapText="1"/>
    </xf>
    <xf numFmtId="0" fontId="8" fillId="0" borderId="36" xfId="12" applyFont="1" applyBorder="1" applyAlignment="1">
      <alignment horizontal="justify" vertical="top" wrapText="1"/>
    </xf>
    <xf numFmtId="0" fontId="5" fillId="0" borderId="78" xfId="12" applyFont="1" applyBorder="1" applyAlignment="1">
      <alignment horizontal="justify" vertical="top" wrapText="1"/>
    </xf>
    <xf numFmtId="0" fontId="5" fillId="0" borderId="70" xfId="12" applyFont="1" applyBorder="1" applyAlignment="1">
      <alignment horizontal="justify" vertical="top" wrapText="1"/>
    </xf>
    <xf numFmtId="0" fontId="5" fillId="0" borderId="74" xfId="12" applyFont="1" applyBorder="1" applyAlignment="1">
      <alignment horizontal="justify" vertical="top" wrapText="1"/>
    </xf>
    <xf numFmtId="0" fontId="41" fillId="0" borderId="30" xfId="12" applyFont="1" applyBorder="1" applyAlignment="1">
      <alignment horizontal="justify" vertical="top" wrapText="1"/>
    </xf>
    <xf numFmtId="0" fontId="41" fillId="0" borderId="28" xfId="12" applyFont="1" applyBorder="1" applyAlignment="1">
      <alignment horizontal="justify" vertical="top"/>
    </xf>
    <xf numFmtId="0" fontId="8" fillId="0" borderId="30" xfId="12" applyFont="1" applyBorder="1" applyAlignment="1">
      <alignment horizontal="justify" vertical="top" wrapText="1"/>
    </xf>
    <xf numFmtId="0" fontId="18" fillId="0" borderId="28" xfId="12" applyFont="1" applyBorder="1" applyAlignment="1">
      <alignment horizontal="justify" vertical="top" wrapText="1"/>
    </xf>
    <xf numFmtId="0" fontId="18" fillId="0" borderId="6" xfId="12" applyFont="1" applyBorder="1" applyAlignment="1">
      <alignment horizontal="justify" vertical="top" wrapText="1"/>
    </xf>
    <xf numFmtId="0" fontId="18" fillId="0" borderId="40" xfId="12" applyFont="1" applyBorder="1" applyAlignment="1">
      <alignment horizontal="justify" vertical="top" wrapText="1"/>
    </xf>
    <xf numFmtId="0" fontId="18" fillId="0" borderId="5" xfId="12" applyFont="1" applyBorder="1" applyAlignment="1">
      <alignment horizontal="justify" vertical="top" wrapText="1"/>
    </xf>
    <xf numFmtId="0" fontId="18" fillId="0" borderId="4" xfId="12" applyFont="1" applyBorder="1" applyAlignment="1">
      <alignment horizontal="justify" vertical="top" wrapText="1"/>
    </xf>
    <xf numFmtId="0" fontId="41" fillId="0" borderId="3" xfId="12" applyFont="1" applyBorder="1" applyAlignment="1">
      <alignment horizontal="left" vertical="top" wrapText="1"/>
    </xf>
    <xf numFmtId="0" fontId="41" fillId="0" borderId="1" xfId="12" applyFont="1" applyBorder="1" applyAlignment="1">
      <alignment horizontal="left" vertical="top" wrapText="1"/>
    </xf>
    <xf numFmtId="0" fontId="8" fillId="0" borderId="5" xfId="12" applyFont="1" applyBorder="1" applyAlignment="1">
      <alignment horizontal="left" vertical="top" wrapText="1"/>
    </xf>
    <xf numFmtId="0" fontId="8" fillId="0" borderId="4" xfId="12" applyFont="1" applyBorder="1" applyAlignment="1">
      <alignment horizontal="left" vertical="top" wrapText="1"/>
    </xf>
    <xf numFmtId="0" fontId="8" fillId="0" borderId="6" xfId="12" applyFont="1" applyBorder="1" applyAlignment="1">
      <alignment horizontal="left" vertical="top" wrapText="1"/>
    </xf>
    <xf numFmtId="0" fontId="8" fillId="0" borderId="40" xfId="12" applyFont="1" applyBorder="1" applyAlignment="1">
      <alignment horizontal="left" vertical="top" wrapText="1"/>
    </xf>
    <xf numFmtId="49" fontId="17" fillId="31" borderId="43" xfId="9" applyNumberFormat="1" applyFont="1" applyFill="1" applyBorder="1" applyAlignment="1">
      <alignment horizontal="right" vertical="top"/>
    </xf>
    <xf numFmtId="49" fontId="17" fillId="30" borderId="33" xfId="9" applyNumberFormat="1" applyFont="1" applyFill="1" applyBorder="1" applyAlignment="1">
      <alignment horizontal="center" vertical="top"/>
    </xf>
    <xf numFmtId="49" fontId="17" fillId="31" borderId="33" xfId="9" applyNumberFormat="1" applyFont="1" applyFill="1" applyBorder="1" applyAlignment="1">
      <alignment horizontal="center" vertical="top"/>
    </xf>
    <xf numFmtId="49" fontId="17" fillId="32" borderId="7" xfId="9" applyNumberFormat="1" applyFont="1" applyFill="1" applyBorder="1" applyAlignment="1">
      <alignment horizontal="center" vertical="top"/>
    </xf>
    <xf numFmtId="49" fontId="22" fillId="32" borderId="7" xfId="9" applyNumberFormat="1" applyFont="1" applyFill="1" applyBorder="1" applyAlignment="1">
      <alignment horizontal="center" vertical="top"/>
    </xf>
    <xf numFmtId="0" fontId="22" fillId="0" borderId="31" xfId="9" applyFont="1" applyBorder="1" applyAlignment="1">
      <alignment horizontal="center" vertical="center" textRotation="90" wrapText="1"/>
    </xf>
    <xf numFmtId="49" fontId="17" fillId="32" borderId="6" xfId="9" applyNumberFormat="1" applyFont="1" applyFill="1" applyBorder="1" applyAlignment="1">
      <alignment horizontal="center" vertical="top"/>
    </xf>
    <xf numFmtId="49" fontId="17" fillId="30" borderId="35" xfId="9" applyNumberFormat="1" applyFont="1" applyFill="1" applyBorder="1" applyAlignment="1">
      <alignment horizontal="center" vertical="top"/>
    </xf>
    <xf numFmtId="164" fontId="22" fillId="0" borderId="6" xfId="9" applyNumberFormat="1" applyFont="1" applyBorder="1" applyAlignment="1">
      <alignment horizontal="center" vertical="top" wrapText="1"/>
    </xf>
    <xf numFmtId="164" fontId="22" fillId="0" borderId="7" xfId="9" applyNumberFormat="1" applyFont="1" applyBorder="1" applyAlignment="1">
      <alignment horizontal="center" vertical="top" wrapText="1"/>
    </xf>
    <xf numFmtId="164" fontId="22" fillId="0" borderId="40" xfId="9" applyNumberFormat="1" applyFont="1" applyBorder="1" applyAlignment="1">
      <alignment horizontal="center" vertical="top" wrapText="1"/>
    </xf>
    <xf numFmtId="0" fontId="22" fillId="0" borderId="33" xfId="9" applyFont="1" applyBorder="1" applyAlignment="1">
      <alignment horizontal="center" vertical="top"/>
    </xf>
    <xf numFmtId="0" fontId="11" fillId="0" borderId="0" xfId="9" applyFont="1" applyBorder="1" applyAlignment="1">
      <alignment horizontal="center" vertical="top" wrapText="1"/>
    </xf>
    <xf numFmtId="164" fontId="17" fillId="25" borderId="3" xfId="9" applyNumberFormat="1" applyFont="1" applyFill="1" applyBorder="1" applyAlignment="1">
      <alignment horizontal="center" vertical="top"/>
    </xf>
    <xf numFmtId="164" fontId="17" fillId="25" borderId="2" xfId="9" applyNumberFormat="1" applyFont="1" applyFill="1" applyBorder="1" applyAlignment="1">
      <alignment horizontal="center" vertical="top"/>
    </xf>
    <xf numFmtId="164" fontId="17" fillId="25" borderId="1" xfId="9" applyNumberFormat="1" applyFont="1" applyFill="1" applyBorder="1" applyAlignment="1">
      <alignment horizontal="center" vertical="top"/>
    </xf>
    <xf numFmtId="164" fontId="17" fillId="30" borderId="3" xfId="9" applyNumberFormat="1" applyFont="1" applyFill="1" applyBorder="1" applyAlignment="1">
      <alignment horizontal="center" vertical="top"/>
    </xf>
    <xf numFmtId="164" fontId="17" fillId="30" borderId="2" xfId="9" applyNumberFormat="1" applyFont="1" applyFill="1" applyBorder="1" applyAlignment="1">
      <alignment horizontal="center" vertical="top"/>
    </xf>
    <xf numFmtId="164" fontId="17" fillId="30" borderId="1" xfId="9" applyNumberFormat="1" applyFont="1" applyFill="1" applyBorder="1" applyAlignment="1">
      <alignment horizontal="center" vertical="top"/>
    </xf>
    <xf numFmtId="164" fontId="17" fillId="31" borderId="3" xfId="9" applyNumberFormat="1" applyFont="1" applyFill="1" applyBorder="1" applyAlignment="1">
      <alignment horizontal="center" vertical="top"/>
    </xf>
    <xf numFmtId="164" fontId="17" fillId="31" borderId="2" xfId="9" applyNumberFormat="1" applyFont="1" applyFill="1" applyBorder="1" applyAlignment="1">
      <alignment horizontal="center" vertical="top"/>
    </xf>
    <xf numFmtId="164" fontId="17" fillId="31" borderId="1" xfId="9" applyNumberFormat="1" applyFont="1" applyFill="1" applyBorder="1" applyAlignment="1">
      <alignment horizontal="center" vertical="top"/>
    </xf>
    <xf numFmtId="49" fontId="17" fillId="31" borderId="3" xfId="9" applyNumberFormat="1" applyFont="1" applyFill="1" applyBorder="1" applyAlignment="1">
      <alignment horizontal="left" vertical="top"/>
    </xf>
    <xf numFmtId="49" fontId="17" fillId="31" borderId="2" xfId="9" applyNumberFormat="1" applyFont="1" applyFill="1" applyBorder="1" applyAlignment="1">
      <alignment horizontal="left" vertical="top"/>
    </xf>
    <xf numFmtId="49" fontId="17" fillId="31" borderId="1" xfId="9" applyNumberFormat="1" applyFont="1" applyFill="1" applyBorder="1" applyAlignment="1">
      <alignment horizontal="left" vertical="top"/>
    </xf>
    <xf numFmtId="0" fontId="17" fillId="31" borderId="3" xfId="9" applyFont="1" applyFill="1" applyBorder="1" applyAlignment="1">
      <alignment horizontal="left" vertical="top" wrapText="1"/>
    </xf>
    <xf numFmtId="0" fontId="17" fillId="31" borderId="2" xfId="9" applyFont="1" applyFill="1" applyBorder="1" applyAlignment="1">
      <alignment horizontal="left" vertical="top" wrapText="1"/>
    </xf>
    <xf numFmtId="0" fontId="17" fillId="31" borderId="1" xfId="9" applyFont="1" applyFill="1" applyBorder="1" applyAlignment="1">
      <alignment horizontal="left" vertical="top" wrapText="1"/>
    </xf>
    <xf numFmtId="0" fontId="5" fillId="0" borderId="28" xfId="12" applyFont="1" applyBorder="1" applyAlignment="1">
      <alignment horizontal="justify" vertical="top" wrapText="1"/>
    </xf>
    <xf numFmtId="0" fontId="5" fillId="0" borderId="6" xfId="12" applyFont="1" applyBorder="1" applyAlignment="1">
      <alignment horizontal="justify" vertical="top" wrapText="1"/>
    </xf>
    <xf numFmtId="0" fontId="5" fillId="0" borderId="40" xfId="12" applyFont="1" applyBorder="1" applyAlignment="1">
      <alignment horizontal="justify" vertical="top" wrapText="1"/>
    </xf>
    <xf numFmtId="0" fontId="22" fillId="0" borderId="14" xfId="9" applyFont="1" applyBorder="1" applyAlignment="1">
      <alignment horizontal="left" vertical="top" wrapText="1"/>
    </xf>
    <xf numFmtId="164" fontId="17" fillId="0" borderId="11" xfId="9" applyNumberFormat="1" applyFont="1" applyBorder="1" applyAlignment="1">
      <alignment horizontal="center" vertical="top" wrapText="1"/>
    </xf>
    <xf numFmtId="164" fontId="17" fillId="0" borderId="20" xfId="9" applyNumberFormat="1" applyFont="1" applyBorder="1" applyAlignment="1">
      <alignment horizontal="center" vertical="top" wrapText="1"/>
    </xf>
    <xf numFmtId="164" fontId="17" fillId="0" borderId="19" xfId="9" applyNumberFormat="1" applyFont="1" applyBorder="1" applyAlignment="1">
      <alignment horizontal="center" vertical="top" wrapText="1"/>
    </xf>
    <xf numFmtId="0" fontId="22" fillId="0" borderId="46" xfId="9" applyFont="1" applyBorder="1" applyAlignment="1">
      <alignment horizontal="center" vertical="top"/>
    </xf>
    <xf numFmtId="0" fontId="17" fillId="25" borderId="1" xfId="9" applyFont="1" applyFill="1" applyBorder="1" applyAlignment="1">
      <alignment horizontal="right" vertical="top" wrapText="1"/>
    </xf>
    <xf numFmtId="164" fontId="17" fillId="25" borderId="3" xfId="9" applyNumberFormat="1" applyFont="1" applyFill="1" applyBorder="1" applyAlignment="1">
      <alignment horizontal="center" vertical="top" wrapText="1"/>
    </xf>
    <xf numFmtId="164" fontId="17" fillId="25" borderId="31" xfId="9" applyNumberFormat="1" applyFont="1" applyFill="1" applyBorder="1" applyAlignment="1">
      <alignment horizontal="center" vertical="top" wrapText="1"/>
    </xf>
    <xf numFmtId="165" fontId="22" fillId="25" borderId="31" xfId="9" applyNumberFormat="1" applyFont="1" applyFill="1" applyBorder="1" applyAlignment="1">
      <alignment horizontal="center" vertical="top"/>
    </xf>
    <xf numFmtId="0" fontId="22" fillId="25" borderId="31" xfId="9" applyFont="1" applyFill="1" applyBorder="1" applyAlignment="1">
      <alignment horizontal="center" vertical="top"/>
    </xf>
    <xf numFmtId="0" fontId="17" fillId="26" borderId="1" xfId="9" applyFont="1" applyFill="1" applyBorder="1" applyAlignment="1">
      <alignment horizontal="right" vertical="top" wrapText="1"/>
    </xf>
    <xf numFmtId="164" fontId="22" fillId="26" borderId="31" xfId="9" applyNumberFormat="1" applyFont="1" applyFill="1" applyBorder="1" applyAlignment="1">
      <alignment horizontal="center" vertical="top" wrapText="1"/>
    </xf>
    <xf numFmtId="164" fontId="22" fillId="26" borderId="1" xfId="9" applyNumberFormat="1" applyFont="1" applyFill="1" applyBorder="1" applyAlignment="1">
      <alignment horizontal="center" vertical="top" wrapText="1"/>
    </xf>
    <xf numFmtId="0" fontId="22" fillId="26" borderId="31" xfId="9" applyFont="1" applyFill="1" applyBorder="1" applyAlignment="1">
      <alignment horizontal="center" vertical="top"/>
    </xf>
    <xf numFmtId="0" fontId="22" fillId="0" borderId="40" xfId="9" applyFont="1" applyBorder="1" applyAlignment="1">
      <alignment horizontal="left" vertical="top" wrapText="1"/>
    </xf>
    <xf numFmtId="164" fontId="22" fillId="0" borderId="11" xfId="9" applyNumberFormat="1" applyFont="1" applyBorder="1" applyAlignment="1">
      <alignment horizontal="center" vertical="top" wrapText="1"/>
    </xf>
    <xf numFmtId="164" fontId="22" fillId="0" borderId="20" xfId="9" applyNumberFormat="1" applyFont="1" applyBorder="1" applyAlignment="1">
      <alignment horizontal="center" vertical="top" wrapText="1"/>
    </xf>
    <xf numFmtId="164" fontId="22" fillId="0" borderId="19" xfId="9" applyNumberFormat="1" applyFont="1" applyBorder="1" applyAlignment="1">
      <alignment horizontal="center" vertical="top" wrapText="1"/>
    </xf>
    <xf numFmtId="165" fontId="22" fillId="0" borderId="21" xfId="9" applyNumberFormat="1" applyFont="1" applyBorder="1" applyAlignment="1">
      <alignment horizontal="center" vertical="top" wrapText="1"/>
    </xf>
    <xf numFmtId="0" fontId="22" fillId="0" borderId="19" xfId="9" applyFont="1" applyBorder="1" applyAlignment="1">
      <alignment vertical="top" wrapText="1"/>
    </xf>
    <xf numFmtId="0" fontId="22" fillId="0" borderId="19" xfId="9" applyFont="1" applyBorder="1" applyAlignment="1">
      <alignment horizontal="left" vertical="top" wrapText="1"/>
    </xf>
    <xf numFmtId="164" fontId="22" fillId="0" borderId="16" xfId="9" applyNumberFormat="1" applyFont="1" applyBorder="1" applyAlignment="1">
      <alignment horizontal="center" vertical="top" wrapText="1"/>
    </xf>
    <xf numFmtId="164" fontId="22" fillId="0" borderId="15" xfId="9" applyNumberFormat="1" applyFont="1" applyBorder="1" applyAlignment="1">
      <alignment horizontal="center" vertical="top" wrapText="1"/>
    </xf>
    <xf numFmtId="164" fontId="22" fillId="0" borderId="14" xfId="9" applyNumberFormat="1" applyFont="1" applyBorder="1" applyAlignment="1">
      <alignment horizontal="center" vertical="top" wrapText="1"/>
    </xf>
    <xf numFmtId="165" fontId="17" fillId="0" borderId="21" xfId="9" applyNumberFormat="1" applyFont="1" applyBorder="1" applyAlignment="1">
      <alignment horizontal="center" vertical="top" wrapText="1"/>
    </xf>
    <xf numFmtId="0" fontId="17" fillId="26" borderId="28" xfId="9" applyFont="1" applyFill="1" applyBorder="1" applyAlignment="1">
      <alignment horizontal="right" vertical="top" wrapText="1"/>
    </xf>
    <xf numFmtId="164" fontId="17" fillId="26" borderId="31" xfId="9" applyNumberFormat="1" applyFont="1" applyFill="1" applyBorder="1" applyAlignment="1">
      <alignment horizontal="center" vertical="top" wrapText="1"/>
    </xf>
    <xf numFmtId="165" fontId="17" fillId="26" borderId="31" xfId="9" applyNumberFormat="1" applyFont="1" applyFill="1" applyBorder="1" applyAlignment="1">
      <alignment horizontal="center" vertical="top" wrapText="1"/>
    </xf>
    <xf numFmtId="0" fontId="17" fillId="29" borderId="47" xfId="9" applyFont="1" applyFill="1" applyBorder="1" applyAlignment="1">
      <alignment horizontal="left" vertical="top" wrapText="1"/>
    </xf>
    <xf numFmtId="164" fontId="22" fillId="28" borderId="54" xfId="9" applyNumberFormat="1" applyFont="1" applyFill="1" applyBorder="1" applyAlignment="1">
      <alignment horizontal="center" vertical="top" wrapText="1"/>
    </xf>
    <xf numFmtId="164" fontId="22" fillId="28" borderId="59" xfId="9" applyNumberFormat="1" applyFont="1" applyFill="1" applyBorder="1" applyAlignment="1">
      <alignment horizontal="center" vertical="top" wrapText="1"/>
    </xf>
    <xf numFmtId="164" fontId="22" fillId="28" borderId="47" xfId="9" applyNumberFormat="1" applyFont="1" applyFill="1" applyBorder="1" applyAlignment="1">
      <alignment horizontal="center" vertical="top" wrapText="1"/>
    </xf>
    <xf numFmtId="165" fontId="22" fillId="28" borderId="52" xfId="9" applyNumberFormat="1" applyFont="1" applyFill="1" applyBorder="1" applyAlignment="1">
      <alignment horizontal="center" vertical="top" wrapText="1"/>
    </xf>
    <xf numFmtId="165" fontId="17" fillId="27" borderId="21" xfId="9" applyNumberFormat="1" applyFont="1" applyFill="1" applyBorder="1" applyAlignment="1">
      <alignment horizontal="center" vertical="top" wrapText="1"/>
    </xf>
    <xf numFmtId="49" fontId="17" fillId="31" borderId="1" xfId="9" applyNumberFormat="1" applyFont="1" applyFill="1" applyBorder="1" applyAlignment="1">
      <alignment horizontal="right" vertical="top"/>
    </xf>
    <xf numFmtId="49" fontId="17" fillId="30" borderId="1" xfId="9" applyNumberFormat="1" applyFont="1" applyFill="1" applyBorder="1" applyAlignment="1">
      <alignment horizontal="right" vertical="top"/>
    </xf>
    <xf numFmtId="49" fontId="17" fillId="25" borderId="80" xfId="9" applyNumberFormat="1" applyFont="1" applyFill="1" applyBorder="1" applyAlignment="1">
      <alignment horizontal="right" vertical="top"/>
    </xf>
    <xf numFmtId="49" fontId="22" fillId="0" borderId="29" xfId="9" applyNumberFormat="1" applyFont="1" applyBorder="1" applyAlignment="1">
      <alignment horizontal="left" vertical="top" wrapText="1"/>
    </xf>
    <xf numFmtId="49" fontId="17" fillId="0" borderId="0" xfId="9" applyNumberFormat="1" applyFont="1" applyBorder="1" applyAlignment="1">
      <alignment horizontal="center" vertical="top" wrapText="1"/>
    </xf>
    <xf numFmtId="164" fontId="22" fillId="0" borderId="7" xfId="9" applyNumberFormat="1" applyFont="1" applyBorder="1" applyAlignment="1">
      <alignment horizontal="right" vertical="top" wrapText="1"/>
    </xf>
    <xf numFmtId="0" fontId="22" fillId="0" borderId="7" xfId="9" applyFont="1" applyBorder="1" applyAlignment="1">
      <alignment horizontal="right" vertical="top"/>
    </xf>
    <xf numFmtId="0" fontId="17" fillId="0" borderId="1" xfId="9" applyFont="1" applyBorder="1" applyAlignment="1">
      <alignment horizontal="center" vertical="center" wrapText="1"/>
    </xf>
    <xf numFmtId="0" fontId="11" fillId="0" borderId="1" xfId="12" applyFont="1" applyBorder="1" applyAlignment="1">
      <alignment horizontal="center" vertical="center" wrapText="1"/>
    </xf>
    <xf numFmtId="0" fontId="11" fillId="0" borderId="35" xfId="9" applyFont="1" applyFill="1" applyBorder="1" applyAlignment="1">
      <alignment horizontal="left" vertical="top" wrapText="1"/>
    </xf>
    <xf numFmtId="0" fontId="11" fillId="0" borderId="33" xfId="9" applyFont="1" applyFill="1" applyBorder="1" applyAlignment="1">
      <alignment horizontal="left" vertical="top" wrapText="1"/>
    </xf>
    <xf numFmtId="49" fontId="22" fillId="33" borderId="35" xfId="9" applyNumberFormat="1" applyFont="1" applyFill="1" applyBorder="1" applyAlignment="1">
      <alignment horizontal="center" vertical="top"/>
    </xf>
    <xf numFmtId="49" fontId="22" fillId="33" borderId="33" xfId="9" applyNumberFormat="1" applyFont="1" applyFill="1" applyBorder="1" applyAlignment="1">
      <alignment horizontal="center" vertical="top"/>
    </xf>
    <xf numFmtId="49" fontId="22" fillId="0" borderId="35" xfId="9" applyNumberFormat="1" applyFont="1" applyBorder="1" applyAlignment="1">
      <alignment horizontal="center" vertical="center" textRotation="90"/>
    </xf>
    <xf numFmtId="49" fontId="22" fillId="0" borderId="33" xfId="9" applyNumberFormat="1" applyFont="1" applyBorder="1" applyAlignment="1">
      <alignment horizontal="center" vertical="center" textRotation="90"/>
    </xf>
    <xf numFmtId="49" fontId="17" fillId="0" borderId="35" xfId="9" applyNumberFormat="1" applyFont="1" applyBorder="1" applyAlignment="1">
      <alignment horizontal="center" vertical="top"/>
    </xf>
    <xf numFmtId="49" fontId="17" fillId="0" borderId="33" xfId="9" applyNumberFormat="1" applyFont="1" applyBorder="1" applyAlignment="1">
      <alignment horizontal="center" vertical="top"/>
    </xf>
    <xf numFmtId="49" fontId="17" fillId="33" borderId="35" xfId="9" applyNumberFormat="1" applyFont="1" applyFill="1" applyBorder="1" applyAlignment="1">
      <alignment horizontal="center" vertical="top"/>
    </xf>
    <xf numFmtId="49" fontId="17" fillId="33" borderId="33" xfId="9" applyNumberFormat="1" applyFont="1" applyFill="1" applyBorder="1" applyAlignment="1">
      <alignment horizontal="center" vertical="top"/>
    </xf>
    <xf numFmtId="0" fontId="17" fillId="0" borderId="35" xfId="9" applyFont="1" applyFill="1" applyBorder="1" applyAlignment="1">
      <alignment horizontal="left" vertical="top" wrapText="1"/>
    </xf>
    <xf numFmtId="0" fontId="17" fillId="0" borderId="33" xfId="9" applyFont="1" applyFill="1" applyBorder="1" applyAlignment="1">
      <alignment horizontal="left" vertical="top" wrapText="1"/>
    </xf>
    <xf numFmtId="49" fontId="17" fillId="32" borderId="40" xfId="9" applyNumberFormat="1" applyFont="1" applyFill="1" applyBorder="1" applyAlignment="1">
      <alignment horizontal="center" vertical="top"/>
    </xf>
    <xf numFmtId="0" fontId="22" fillId="0" borderId="1" xfId="9" applyFont="1" applyBorder="1" applyAlignment="1">
      <alignment horizontal="center" vertical="center" textRotation="90" wrapText="1"/>
    </xf>
    <xf numFmtId="49" fontId="17" fillId="31" borderId="31" xfId="9" applyNumberFormat="1" applyFont="1" applyFill="1" applyBorder="1" applyAlignment="1">
      <alignment horizontal="center" vertical="top"/>
    </xf>
    <xf numFmtId="49" fontId="17" fillId="32" borderId="7" xfId="9" applyNumberFormat="1" applyFont="1" applyFill="1" applyBorder="1" applyAlignment="1">
      <alignment horizontal="center" vertical="top" textRotation="90"/>
    </xf>
    <xf numFmtId="0" fontId="22" fillId="31" borderId="31" xfId="9" applyFont="1" applyFill="1" applyBorder="1" applyAlignment="1">
      <alignment horizontal="center" vertical="center" textRotation="90" wrapText="1"/>
    </xf>
    <xf numFmtId="0" fontId="22" fillId="32" borderId="31" xfId="9" applyFont="1" applyFill="1" applyBorder="1" applyAlignment="1">
      <alignment horizontal="center" vertical="center" textRotation="90" wrapText="1"/>
    </xf>
    <xf numFmtId="0" fontId="22" fillId="33" borderId="31" xfId="9" applyFont="1" applyFill="1" applyBorder="1" applyAlignment="1">
      <alignment horizontal="center" vertical="center" textRotation="90" wrapText="1"/>
    </xf>
    <xf numFmtId="0" fontId="22" fillId="0" borderId="2" xfId="9" applyFont="1" applyBorder="1" applyAlignment="1">
      <alignment horizontal="center" vertical="center" wrapText="1"/>
    </xf>
    <xf numFmtId="0" fontId="17" fillId="0" borderId="30" xfId="9" applyFont="1" applyFill="1" applyBorder="1" applyAlignment="1">
      <alignment horizontal="center" vertical="top" wrapText="1"/>
    </xf>
    <xf numFmtId="0" fontId="17" fillId="0" borderId="29" xfId="9" applyFont="1" applyFill="1" applyBorder="1" applyAlignment="1">
      <alignment horizontal="center" vertical="top" wrapText="1"/>
    </xf>
    <xf numFmtId="0" fontId="17" fillId="0" borderId="28" xfId="9" applyFont="1" applyFill="1" applyBorder="1" applyAlignment="1">
      <alignment horizontal="center" vertical="top" wrapText="1"/>
    </xf>
    <xf numFmtId="0" fontId="17" fillId="0" borderId="6" xfId="9" applyFont="1" applyFill="1" applyBorder="1" applyAlignment="1">
      <alignment horizontal="center" vertical="top" wrapText="1"/>
    </xf>
    <xf numFmtId="0" fontId="17" fillId="0" borderId="7" xfId="9" applyFont="1" applyFill="1" applyBorder="1" applyAlignment="1">
      <alignment horizontal="center" vertical="top" wrapText="1"/>
    </xf>
    <xf numFmtId="0" fontId="17" fillId="0" borderId="40" xfId="9" applyFont="1" applyFill="1" applyBorder="1" applyAlignment="1">
      <alignment horizontal="center" vertical="top" wrapText="1"/>
    </xf>
    <xf numFmtId="49" fontId="17" fillId="30" borderId="31" xfId="9" applyNumberFormat="1" applyFont="1" applyFill="1" applyBorder="1" applyAlignment="1">
      <alignment horizontal="center" vertical="top"/>
    </xf>
    <xf numFmtId="49" fontId="17" fillId="25" borderId="3" xfId="9" applyNumberFormat="1" applyFont="1" applyFill="1" applyBorder="1" applyAlignment="1">
      <alignment horizontal="left" vertical="top" wrapText="1"/>
    </xf>
    <xf numFmtId="49" fontId="17" fillId="25" borderId="2" xfId="9" applyNumberFormat="1" applyFont="1" applyFill="1" applyBorder="1" applyAlignment="1">
      <alignment horizontal="left" vertical="top" wrapText="1"/>
    </xf>
    <xf numFmtId="49" fontId="17" fillId="25" borderId="1" xfId="9" applyNumberFormat="1" applyFont="1" applyFill="1" applyBorder="1" applyAlignment="1">
      <alignment horizontal="left" vertical="top" wrapText="1"/>
    </xf>
    <xf numFmtId="0" fontId="17" fillId="30" borderId="3" xfId="9" applyFont="1" applyFill="1" applyBorder="1" applyAlignment="1">
      <alignment horizontal="left" vertical="top" wrapText="1"/>
    </xf>
    <xf numFmtId="0" fontId="17" fillId="30" borderId="2" xfId="9" applyFont="1" applyFill="1" applyBorder="1" applyAlignment="1">
      <alignment horizontal="left" vertical="top" wrapText="1"/>
    </xf>
    <xf numFmtId="0" fontId="17" fillId="30" borderId="1" xfId="9" applyFont="1" applyFill="1" applyBorder="1" applyAlignment="1">
      <alignment horizontal="left" vertical="top" wrapText="1"/>
    </xf>
    <xf numFmtId="0" fontId="22" fillId="0" borderId="3" xfId="9" applyFont="1" applyFill="1" applyBorder="1" applyAlignment="1">
      <alignment horizontal="center" vertical="center"/>
    </xf>
    <xf numFmtId="0" fontId="22" fillId="0" borderId="2" xfId="9" applyFont="1" applyFill="1" applyBorder="1" applyAlignment="1">
      <alignment horizontal="center" vertical="center"/>
    </xf>
    <xf numFmtId="0" fontId="22" fillId="0" borderId="1" xfId="9" applyFont="1" applyFill="1" applyBorder="1" applyAlignment="1">
      <alignment horizontal="center" vertical="center"/>
    </xf>
    <xf numFmtId="49" fontId="17" fillId="34" borderId="3" xfId="9" applyNumberFormat="1" applyFont="1" applyFill="1" applyBorder="1" applyAlignment="1">
      <alignment horizontal="left" vertical="top" wrapText="1"/>
    </xf>
    <xf numFmtId="49" fontId="17" fillId="34" borderId="2" xfId="9" applyNumberFormat="1" applyFont="1" applyFill="1" applyBorder="1" applyAlignment="1">
      <alignment horizontal="left" vertical="top" wrapText="1"/>
    </xf>
    <xf numFmtId="49" fontId="17" fillId="34" borderId="1" xfId="9" applyNumberFormat="1" applyFont="1" applyFill="1" applyBorder="1" applyAlignment="1">
      <alignment horizontal="left" vertical="top" wrapText="1"/>
    </xf>
    <xf numFmtId="0" fontId="22" fillId="30" borderId="3" xfId="9" applyFont="1" applyFill="1" applyBorder="1" applyAlignment="1">
      <alignment horizontal="center" vertical="center" textRotation="90" wrapText="1"/>
    </xf>
    <xf numFmtId="0" fontId="1" fillId="0" borderId="0" xfId="15"/>
    <xf numFmtId="0" fontId="62" fillId="0" borderId="12" xfId="15" applyFont="1" applyBorder="1" applyAlignment="1"/>
    <xf numFmtId="0" fontId="1" fillId="0" borderId="0" xfId="15" applyAlignment="1">
      <alignment horizontal="center" vertical="center"/>
    </xf>
    <xf numFmtId="0" fontId="1" fillId="13" borderId="0" xfId="15" applyFill="1"/>
    <xf numFmtId="0" fontId="1" fillId="0" borderId="0" xfId="15" applyFill="1"/>
    <xf numFmtId="0" fontId="62" fillId="0" borderId="0" xfId="15" applyFont="1" applyBorder="1" applyAlignment="1"/>
    <xf numFmtId="43" fontId="0" fillId="0" borderId="0" xfId="16" applyFont="1" applyFill="1"/>
    <xf numFmtId="0" fontId="1" fillId="0" borderId="0" xfId="15" applyBorder="1"/>
    <xf numFmtId="0" fontId="8" fillId="0" borderId="0" xfId="15" applyFont="1" applyFill="1" applyBorder="1" applyAlignment="1">
      <alignment horizontal="center" vertical="top"/>
    </xf>
    <xf numFmtId="4" fontId="11" fillId="2" borderId="1" xfId="15" applyNumberFormat="1" applyFont="1" applyFill="1" applyBorder="1" applyAlignment="1">
      <alignment horizontal="center" vertical="top"/>
    </xf>
    <xf numFmtId="4" fontId="11" fillId="2" borderId="2" xfId="15" applyNumberFormat="1" applyFont="1" applyFill="1" applyBorder="1" applyAlignment="1">
      <alignment horizontal="center" vertical="top"/>
    </xf>
    <xf numFmtId="4" fontId="11" fillId="2" borderId="3" xfId="15" applyNumberFormat="1" applyFont="1" applyFill="1" applyBorder="1" applyAlignment="1">
      <alignment horizontal="center" vertical="top"/>
    </xf>
    <xf numFmtId="4" fontId="11" fillId="2" borderId="31" xfId="15" applyNumberFormat="1" applyFont="1" applyFill="1" applyBorder="1" applyAlignment="1">
      <alignment horizontal="center" vertical="top"/>
    </xf>
    <xf numFmtId="2" fontId="11" fillId="2" borderId="1" xfId="15" applyNumberFormat="1" applyFont="1" applyFill="1" applyBorder="1" applyAlignment="1">
      <alignment horizontal="center" vertical="top" wrapText="1"/>
    </xf>
    <xf numFmtId="2" fontId="11" fillId="2" borderId="2" xfId="15" applyNumberFormat="1" applyFont="1" applyFill="1" applyBorder="1" applyAlignment="1">
      <alignment horizontal="center" vertical="top" wrapText="1"/>
    </xf>
    <xf numFmtId="2" fontId="11" fillId="2" borderId="3" xfId="15" applyNumberFormat="1" applyFont="1" applyFill="1" applyBorder="1" applyAlignment="1">
      <alignment horizontal="center" vertical="top" wrapText="1"/>
    </xf>
    <xf numFmtId="0" fontId="11" fillId="2" borderId="1" xfId="15" applyFont="1" applyFill="1" applyBorder="1" applyAlignment="1">
      <alignment horizontal="right" vertical="top" wrapText="1"/>
    </xf>
    <xf numFmtId="0" fontId="11" fillId="2" borderId="2" xfId="15" applyFont="1" applyFill="1" applyBorder="1" applyAlignment="1">
      <alignment horizontal="right" vertical="top" wrapText="1"/>
    </xf>
    <xf numFmtId="0" fontId="8" fillId="2" borderId="2" xfId="15" applyFont="1" applyFill="1" applyBorder="1" applyAlignment="1">
      <alignment vertical="top"/>
    </xf>
    <xf numFmtId="0" fontId="8" fillId="2" borderId="3" xfId="15" applyFont="1" applyFill="1" applyBorder="1" applyAlignment="1">
      <alignment vertical="top"/>
    </xf>
    <xf numFmtId="0" fontId="8" fillId="0" borderId="4" xfId="15" applyFont="1" applyBorder="1" applyAlignment="1">
      <alignment horizontal="center" vertical="top"/>
    </xf>
    <xf numFmtId="0" fontId="8" fillId="0" borderId="0" xfId="15" applyFont="1" applyBorder="1" applyAlignment="1">
      <alignment horizontal="center" vertical="top"/>
    </xf>
    <xf numFmtId="0" fontId="8" fillId="0" borderId="5" xfId="15" applyFont="1" applyBorder="1" applyAlignment="1">
      <alignment horizontal="center" vertical="top"/>
    </xf>
    <xf numFmtId="0" fontId="8" fillId="0" borderId="31" xfId="15" applyFont="1" applyBorder="1" applyAlignment="1">
      <alignment horizontal="center" vertical="top"/>
    </xf>
    <xf numFmtId="164" fontId="8" fillId="0" borderId="40" xfId="15" applyNumberFormat="1" applyFont="1" applyBorder="1" applyAlignment="1">
      <alignment horizontal="center" vertical="top" wrapText="1"/>
    </xf>
    <xf numFmtId="164" fontId="8" fillId="0" borderId="7" xfId="15" applyNumberFormat="1" applyFont="1" applyBorder="1" applyAlignment="1">
      <alignment horizontal="center" vertical="top" wrapText="1"/>
    </xf>
    <xf numFmtId="164" fontId="8" fillId="0" borderId="6" xfId="15" applyNumberFormat="1" applyFont="1" applyBorder="1" applyAlignment="1">
      <alignment horizontal="center" vertical="top" wrapText="1"/>
    </xf>
    <xf numFmtId="0" fontId="8" fillId="0" borderId="4" xfId="15" applyFont="1" applyBorder="1" applyAlignment="1">
      <alignment horizontal="left" vertical="top" wrapText="1"/>
    </xf>
    <xf numFmtId="0" fontId="8" fillId="0" borderId="0" xfId="15" applyFont="1" applyBorder="1" applyAlignment="1">
      <alignment horizontal="left" vertical="top" wrapText="1"/>
    </xf>
    <xf numFmtId="0" fontId="8" fillId="0" borderId="0" xfId="15" applyFont="1" applyBorder="1" applyAlignment="1">
      <alignment vertical="top"/>
    </xf>
    <xf numFmtId="0" fontId="8" fillId="0" borderId="5" xfId="15" applyFont="1" applyBorder="1" applyAlignment="1">
      <alignment vertical="top"/>
    </xf>
    <xf numFmtId="0" fontId="8" fillId="3" borderId="1" xfId="15" applyFont="1" applyFill="1" applyBorder="1" applyAlignment="1">
      <alignment horizontal="center" vertical="top"/>
    </xf>
    <xf numFmtId="0" fontId="8" fillId="3" borderId="2" xfId="15" applyFont="1" applyFill="1" applyBorder="1" applyAlignment="1">
      <alignment horizontal="center" vertical="top"/>
    </xf>
    <xf numFmtId="0" fontId="8" fillId="3" borderId="3" xfId="15" applyFont="1" applyFill="1" applyBorder="1" applyAlignment="1">
      <alignment horizontal="center" vertical="top"/>
    </xf>
    <xf numFmtId="164" fontId="11" fillId="3" borderId="31" xfId="15" applyNumberFormat="1" applyFont="1" applyFill="1" applyBorder="1" applyAlignment="1">
      <alignment horizontal="center" vertical="top"/>
    </xf>
    <xf numFmtId="164" fontId="11" fillId="3" borderId="1" xfId="15" applyNumberFormat="1" applyFont="1" applyFill="1" applyBorder="1" applyAlignment="1">
      <alignment horizontal="center" vertical="top" wrapText="1"/>
    </xf>
    <xf numFmtId="164" fontId="11" fillId="3" borderId="2" xfId="15" applyNumberFormat="1" applyFont="1" applyFill="1" applyBorder="1" applyAlignment="1">
      <alignment horizontal="center" vertical="top" wrapText="1"/>
    </xf>
    <xf numFmtId="164" fontId="11" fillId="3" borderId="3" xfId="15" applyNumberFormat="1" applyFont="1" applyFill="1" applyBorder="1" applyAlignment="1">
      <alignment horizontal="center" vertical="top" wrapText="1"/>
    </xf>
    <xf numFmtId="0" fontId="8" fillId="3" borderId="1" xfId="15" applyFont="1" applyFill="1" applyBorder="1" applyAlignment="1">
      <alignment horizontal="right" vertical="top" wrapText="1"/>
    </xf>
    <xf numFmtId="0" fontId="8" fillId="3" borderId="2" xfId="15" applyFont="1" applyFill="1" applyBorder="1" applyAlignment="1">
      <alignment horizontal="right" vertical="top" wrapText="1"/>
    </xf>
    <xf numFmtId="0" fontId="11" fillId="3" borderId="2" xfId="15" applyFont="1" applyFill="1" applyBorder="1" applyAlignment="1">
      <alignment horizontal="right" vertical="top" wrapText="1"/>
    </xf>
    <xf numFmtId="0" fontId="8" fillId="3" borderId="2" xfId="15" applyFont="1" applyFill="1" applyBorder="1" applyAlignment="1">
      <alignment vertical="top"/>
    </xf>
    <xf numFmtId="0" fontId="8" fillId="3" borderId="3" xfId="15" applyFont="1" applyFill="1" applyBorder="1" applyAlignment="1">
      <alignment vertical="top"/>
    </xf>
    <xf numFmtId="2" fontId="8" fillId="0" borderId="14" xfId="15" applyNumberFormat="1" applyFont="1" applyFill="1" applyBorder="1" applyAlignment="1">
      <alignment horizontal="center" vertical="top"/>
    </xf>
    <xf numFmtId="2" fontId="8" fillId="0" borderId="15" xfId="15" applyNumberFormat="1" applyFont="1" applyFill="1" applyBorder="1" applyAlignment="1">
      <alignment horizontal="center" vertical="top"/>
    </xf>
    <xf numFmtId="2" fontId="8" fillId="0" borderId="16" xfId="15" applyNumberFormat="1" applyFont="1" applyFill="1" applyBorder="1" applyAlignment="1">
      <alignment horizontal="center" vertical="top"/>
    </xf>
    <xf numFmtId="2" fontId="8" fillId="0" borderId="38" xfId="15" applyNumberFormat="1" applyFont="1" applyFill="1" applyBorder="1" applyAlignment="1">
      <alignment horizontal="center" vertical="top"/>
    </xf>
    <xf numFmtId="2" fontId="7" fillId="0" borderId="40" xfId="6" applyNumberFormat="1" applyFont="1" applyFill="1" applyBorder="1" applyAlignment="1">
      <alignment horizontal="center" vertical="top"/>
    </xf>
    <xf numFmtId="2" fontId="7" fillId="0" borderId="7" xfId="6" applyNumberFormat="1" applyFont="1" applyFill="1" applyBorder="1" applyAlignment="1">
      <alignment horizontal="center" vertical="top"/>
    </xf>
    <xf numFmtId="2" fontId="7" fillId="0" borderId="6" xfId="6" applyNumberFormat="1" applyFont="1" applyFill="1" applyBorder="1" applyAlignment="1">
      <alignment horizontal="center" vertical="top"/>
    </xf>
    <xf numFmtId="0" fontId="8" fillId="0" borderId="4" xfId="15" applyFont="1" applyBorder="1" applyAlignment="1">
      <alignment horizontal="left" vertical="top" wrapText="1"/>
    </xf>
    <xf numFmtId="0" fontId="8" fillId="0" borderId="0" xfId="15" applyFont="1" applyBorder="1" applyAlignment="1">
      <alignment horizontal="left" vertical="top" wrapText="1"/>
    </xf>
    <xf numFmtId="0" fontId="8" fillId="0" borderId="7" xfId="15" applyFont="1" applyBorder="1" applyAlignment="1">
      <alignment horizontal="left" vertical="top" wrapText="1"/>
    </xf>
    <xf numFmtId="0" fontId="8" fillId="0" borderId="19" xfId="15" applyFont="1" applyFill="1" applyBorder="1" applyAlignment="1">
      <alignment horizontal="center" vertical="top"/>
    </xf>
    <xf numFmtId="0" fontId="8" fillId="0" borderId="20" xfId="15" applyFont="1" applyFill="1" applyBorder="1" applyAlignment="1">
      <alignment horizontal="center" vertical="top"/>
    </xf>
    <xf numFmtId="0" fontId="8" fillId="0" borderId="11" xfId="15" applyFont="1" applyFill="1" applyBorder="1" applyAlignment="1">
      <alignment horizontal="center" vertical="top"/>
    </xf>
    <xf numFmtId="0" fontId="8" fillId="0" borderId="21" xfId="15" applyFont="1" applyFill="1" applyBorder="1" applyAlignment="1">
      <alignment horizontal="center" vertical="top"/>
    </xf>
    <xf numFmtId="164" fontId="8" fillId="0" borderId="17" xfId="15" applyNumberFormat="1" applyFont="1" applyFill="1" applyBorder="1" applyAlignment="1">
      <alignment horizontal="center" vertical="top" wrapText="1"/>
    </xf>
    <xf numFmtId="164" fontId="8" fillId="0" borderId="12" xfId="15" applyNumberFormat="1" applyFont="1" applyFill="1" applyBorder="1" applyAlignment="1">
      <alignment horizontal="center" vertical="top" wrapText="1"/>
    </xf>
    <xf numFmtId="164" fontId="8" fillId="0" borderId="18" xfId="15" applyNumberFormat="1" applyFont="1" applyFill="1" applyBorder="1" applyAlignment="1">
      <alignment horizontal="center" vertical="top" wrapText="1"/>
    </xf>
    <xf numFmtId="0" fontId="8" fillId="0" borderId="14" xfId="15" applyFont="1" applyBorder="1" applyAlignment="1">
      <alignment horizontal="left" vertical="top" wrapText="1"/>
    </xf>
    <xf numFmtId="0" fontId="8" fillId="0" borderId="15" xfId="15" applyFont="1" applyBorder="1" applyAlignment="1">
      <alignment horizontal="left" vertical="top" wrapText="1"/>
    </xf>
    <xf numFmtId="0" fontId="8" fillId="0" borderId="15" xfId="15" applyFont="1" applyBorder="1" applyAlignment="1">
      <alignment vertical="top"/>
    </xf>
    <xf numFmtId="0" fontId="8" fillId="0" borderId="16" xfId="15" applyFont="1" applyBorder="1" applyAlignment="1">
      <alignment vertical="top"/>
    </xf>
    <xf numFmtId="165" fontId="10" fillId="0" borderId="0" xfId="15" applyNumberFormat="1" applyFont="1" applyFill="1" applyBorder="1" applyAlignment="1">
      <alignment horizontal="center" vertical="top" wrapText="1"/>
    </xf>
    <xf numFmtId="4" fontId="7" fillId="0" borderId="19" xfId="15" applyNumberFormat="1" applyFont="1" applyFill="1" applyBorder="1" applyAlignment="1">
      <alignment horizontal="center" vertical="top" wrapText="1"/>
    </xf>
    <xf numFmtId="4" fontId="7" fillId="0" borderId="20" xfId="15" applyNumberFormat="1" applyFont="1" applyFill="1" applyBorder="1" applyAlignment="1">
      <alignment horizontal="center" vertical="top" wrapText="1"/>
    </xf>
    <xf numFmtId="4" fontId="7" fillId="0" borderId="11" xfId="15" applyNumberFormat="1" applyFont="1" applyFill="1" applyBorder="1" applyAlignment="1">
      <alignment horizontal="center" vertical="top" wrapText="1"/>
    </xf>
    <xf numFmtId="165" fontId="7" fillId="0" borderId="21" xfId="15" applyNumberFormat="1" applyFont="1" applyFill="1" applyBorder="1" applyAlignment="1">
      <alignment horizontal="center" vertical="top" wrapText="1"/>
    </xf>
    <xf numFmtId="164" fontId="8" fillId="0" borderId="14" xfId="15" applyNumberFormat="1" applyFont="1" applyFill="1" applyBorder="1" applyAlignment="1">
      <alignment horizontal="center" vertical="top" wrapText="1"/>
    </xf>
    <xf numFmtId="164" fontId="8" fillId="0" borderId="15" xfId="15" applyNumberFormat="1" applyFont="1" applyFill="1" applyBorder="1" applyAlignment="1">
      <alignment horizontal="center" vertical="top" wrapText="1"/>
    </xf>
    <xf numFmtId="164" fontId="8" fillId="0" borderId="16" xfId="15" applyNumberFormat="1" applyFont="1" applyFill="1" applyBorder="1" applyAlignment="1">
      <alignment horizontal="center" vertical="top" wrapText="1"/>
    </xf>
    <xf numFmtId="0" fontId="11" fillId="0" borderId="19" xfId="15" applyFont="1" applyFill="1" applyBorder="1" applyAlignment="1">
      <alignment horizontal="left" vertical="top" wrapText="1"/>
    </xf>
    <xf numFmtId="0" fontId="11" fillId="0" borderId="20" xfId="15" applyFont="1" applyFill="1" applyBorder="1" applyAlignment="1">
      <alignment horizontal="left" vertical="top" wrapText="1"/>
    </xf>
    <xf numFmtId="0" fontId="8" fillId="0" borderId="20" xfId="15" applyFont="1" applyBorder="1" applyAlignment="1">
      <alignment vertical="top"/>
    </xf>
    <xf numFmtId="0" fontId="8" fillId="0" borderId="11" xfId="15" applyFont="1" applyBorder="1" applyAlignment="1">
      <alignment vertical="top"/>
    </xf>
    <xf numFmtId="165" fontId="7" fillId="0" borderId="0" xfId="15" applyNumberFormat="1" applyFont="1" applyFill="1" applyBorder="1" applyAlignment="1">
      <alignment horizontal="center" vertical="top" wrapText="1"/>
    </xf>
    <xf numFmtId="165" fontId="7" fillId="0" borderId="19" xfId="15" applyNumberFormat="1" applyFont="1" applyFill="1" applyBorder="1" applyAlignment="1">
      <alignment horizontal="center" vertical="top" wrapText="1"/>
    </xf>
    <xf numFmtId="165" fontId="7" fillId="0" borderId="20" xfId="15" applyNumberFormat="1" applyFont="1" applyFill="1" applyBorder="1" applyAlignment="1">
      <alignment horizontal="center" vertical="top" wrapText="1"/>
    </xf>
    <xf numFmtId="165" fontId="7" fillId="0" borderId="11" xfId="15" applyNumberFormat="1" applyFont="1" applyFill="1" applyBorder="1" applyAlignment="1">
      <alignment horizontal="center" vertical="top" wrapText="1"/>
    </xf>
    <xf numFmtId="164" fontId="8" fillId="0" borderId="19" xfId="15" applyNumberFormat="1" applyFont="1" applyBorder="1" applyAlignment="1">
      <alignment horizontal="center" vertical="top" wrapText="1"/>
    </xf>
    <xf numFmtId="164" fontId="8" fillId="0" borderId="20" xfId="15" applyNumberFormat="1" applyFont="1" applyBorder="1" applyAlignment="1">
      <alignment horizontal="center" vertical="top" wrapText="1"/>
    </xf>
    <xf numFmtId="164" fontId="8" fillId="0" borderId="11" xfId="15" applyNumberFormat="1" applyFont="1" applyBorder="1" applyAlignment="1">
      <alignment horizontal="center" vertical="top" wrapText="1"/>
    </xf>
    <xf numFmtId="0" fontId="8" fillId="0" borderId="19" xfId="15" applyFont="1" applyBorder="1" applyAlignment="1">
      <alignment vertical="top" wrapText="1"/>
    </xf>
    <xf numFmtId="0" fontId="8" fillId="0" borderId="20" xfId="15" applyFont="1" applyBorder="1" applyAlignment="1">
      <alignment vertical="top" wrapText="1"/>
    </xf>
    <xf numFmtId="0" fontId="8" fillId="0" borderId="0" xfId="15" applyFont="1" applyAlignment="1">
      <alignment horizontal="center" vertical="center"/>
    </xf>
    <xf numFmtId="0" fontId="8" fillId="0" borderId="0" xfId="15" applyFont="1" applyAlignment="1">
      <alignment vertical="top"/>
    </xf>
    <xf numFmtId="0" fontId="8" fillId="0" borderId="0" xfId="15" applyFont="1" applyFill="1" applyAlignment="1">
      <alignment vertical="top"/>
    </xf>
    <xf numFmtId="165" fontId="10" fillId="4" borderId="19" xfId="15" applyNumberFormat="1" applyFont="1" applyFill="1" applyBorder="1" applyAlignment="1">
      <alignment horizontal="center" vertical="top" wrapText="1"/>
    </xf>
    <xf numFmtId="165" fontId="10" fillId="4" borderId="20" xfId="15" applyNumberFormat="1" applyFont="1" applyFill="1" applyBorder="1" applyAlignment="1">
      <alignment horizontal="center" vertical="top" wrapText="1"/>
    </xf>
    <xf numFmtId="165" fontId="10" fillId="4" borderId="11" xfId="15" applyNumberFormat="1" applyFont="1" applyFill="1" applyBorder="1" applyAlignment="1">
      <alignment horizontal="center" vertical="top" wrapText="1"/>
    </xf>
    <xf numFmtId="165" fontId="7" fillId="4" borderId="21" xfId="15" applyNumberFormat="1" applyFont="1" applyFill="1" applyBorder="1" applyAlignment="1">
      <alignment horizontal="center" vertical="top" wrapText="1"/>
    </xf>
    <xf numFmtId="0" fontId="8" fillId="0" borderId="19" xfId="15" applyFont="1" applyBorder="1" applyAlignment="1">
      <alignment horizontal="left" vertical="top" wrapText="1"/>
    </xf>
    <xf numFmtId="0" fontId="8" fillId="0" borderId="20" xfId="15" applyFont="1" applyBorder="1" applyAlignment="1">
      <alignment horizontal="left" vertical="top" wrapText="1"/>
    </xf>
    <xf numFmtId="4" fontId="7" fillId="5" borderId="47" xfId="15" applyNumberFormat="1" applyFont="1" applyFill="1" applyBorder="1" applyAlignment="1">
      <alignment horizontal="center" vertical="top" wrapText="1"/>
    </xf>
    <xf numFmtId="4" fontId="7" fillId="5" borderId="59" xfId="15" applyNumberFormat="1" applyFont="1" applyFill="1" applyBorder="1" applyAlignment="1">
      <alignment horizontal="center" vertical="top" wrapText="1"/>
    </xf>
    <xf numFmtId="4" fontId="7" fillId="5" borderId="54" xfId="15" applyNumberFormat="1" applyFont="1" applyFill="1" applyBorder="1" applyAlignment="1">
      <alignment horizontal="center" vertical="top" wrapText="1"/>
    </xf>
    <xf numFmtId="4" fontId="10" fillId="5" borderId="52" xfId="15" applyNumberFormat="1" applyFont="1" applyFill="1" applyBorder="1" applyAlignment="1">
      <alignment horizontal="center" vertical="top" wrapText="1"/>
    </xf>
    <xf numFmtId="2" fontId="11" fillId="5" borderId="47" xfId="15" applyNumberFormat="1" applyFont="1" applyFill="1" applyBorder="1" applyAlignment="1">
      <alignment horizontal="center" vertical="top" wrapText="1"/>
    </xf>
    <xf numFmtId="2" fontId="11" fillId="5" borderId="59" xfId="15" applyNumberFormat="1" applyFont="1" applyFill="1" applyBorder="1" applyAlignment="1">
      <alignment horizontal="center" vertical="top" wrapText="1"/>
    </xf>
    <xf numFmtId="2" fontId="11" fillId="5" borderId="54" xfId="15" applyNumberFormat="1" applyFont="1" applyFill="1" applyBorder="1" applyAlignment="1">
      <alignment horizontal="center" vertical="top" wrapText="1"/>
    </xf>
    <xf numFmtId="0" fontId="11" fillId="6" borderId="27" xfId="15" applyFont="1" applyFill="1" applyBorder="1" applyAlignment="1">
      <alignment horizontal="left" vertical="top" wrapText="1"/>
    </xf>
    <xf numFmtId="0" fontId="11" fillId="6" borderId="26" xfId="15" applyFont="1" applyFill="1" applyBorder="1" applyAlignment="1">
      <alignment horizontal="left" vertical="top" wrapText="1"/>
    </xf>
    <xf numFmtId="0" fontId="8" fillId="6" borderId="26" xfId="15" applyFont="1" applyFill="1" applyBorder="1" applyAlignment="1">
      <alignment vertical="top"/>
    </xf>
    <xf numFmtId="0" fontId="8" fillId="6" borderId="22" xfId="15" applyFont="1" applyFill="1" applyBorder="1" applyAlignment="1">
      <alignment vertical="top"/>
    </xf>
    <xf numFmtId="4" fontId="10" fillId="3" borderId="1" xfId="15" applyNumberFormat="1" applyFont="1" applyFill="1" applyBorder="1" applyAlignment="1">
      <alignment horizontal="center" vertical="top" wrapText="1"/>
    </xf>
    <xf numFmtId="4" fontId="10" fillId="3" borderId="2" xfId="15" applyNumberFormat="1" applyFont="1" applyFill="1" applyBorder="1" applyAlignment="1">
      <alignment horizontal="center" vertical="top" wrapText="1"/>
    </xf>
    <xf numFmtId="4" fontId="10" fillId="3" borderId="3" xfId="15" applyNumberFormat="1" applyFont="1" applyFill="1" applyBorder="1" applyAlignment="1">
      <alignment horizontal="center" vertical="top" wrapText="1"/>
    </xf>
    <xf numFmtId="4" fontId="10" fillId="3" borderId="31" xfId="15" applyNumberFormat="1" applyFont="1" applyFill="1" applyBorder="1" applyAlignment="1">
      <alignment horizontal="center" vertical="top" wrapText="1"/>
    </xf>
    <xf numFmtId="2" fontId="11" fillId="7" borderId="1" xfId="15" applyNumberFormat="1" applyFont="1" applyFill="1" applyBorder="1" applyAlignment="1">
      <alignment horizontal="center" vertical="top" wrapText="1"/>
    </xf>
    <xf numFmtId="2" fontId="11" fillId="7" borderId="2" xfId="15" applyNumberFormat="1" applyFont="1" applyFill="1" applyBorder="1" applyAlignment="1">
      <alignment horizontal="center" vertical="top" wrapText="1"/>
    </xf>
    <xf numFmtId="2" fontId="11" fillId="7" borderId="3" xfId="15" applyNumberFormat="1" applyFont="1" applyFill="1" applyBorder="1" applyAlignment="1">
      <alignment horizontal="center" vertical="top" wrapText="1"/>
    </xf>
    <xf numFmtId="0" fontId="11" fillId="3" borderId="1" xfId="15" applyFont="1" applyFill="1" applyBorder="1" applyAlignment="1">
      <alignment horizontal="right" vertical="top" wrapText="1"/>
    </xf>
    <xf numFmtId="165" fontId="11" fillId="0" borderId="0" xfId="17" applyNumberFormat="1" applyFont="1" applyFill="1" applyBorder="1" applyAlignment="1">
      <alignment horizontal="center" vertical="center" wrapText="1"/>
    </xf>
    <xf numFmtId="165" fontId="11" fillId="0" borderId="1" xfId="17" applyNumberFormat="1" applyFont="1" applyFill="1" applyBorder="1" applyAlignment="1">
      <alignment horizontal="center" vertical="center" wrapText="1"/>
    </xf>
    <xf numFmtId="165" fontId="11" fillId="0" borderId="2" xfId="17" applyNumberFormat="1" applyFont="1" applyFill="1" applyBorder="1" applyAlignment="1">
      <alignment horizontal="center" vertical="center" wrapText="1"/>
    </xf>
    <xf numFmtId="165" fontId="11" fillId="0" borderId="3" xfId="17" applyNumberFormat="1" applyFont="1" applyFill="1" applyBorder="1" applyAlignment="1">
      <alignment horizontal="center" vertical="center" wrapText="1"/>
    </xf>
    <xf numFmtId="0" fontId="11" fillId="0" borderId="31" xfId="15" applyFont="1" applyBorder="1" applyAlignment="1">
      <alignment horizontal="center" vertical="center" wrapText="1"/>
    </xf>
    <xf numFmtId="0" fontId="11" fillId="0" borderId="1" xfId="15" applyFont="1" applyBorder="1" applyAlignment="1">
      <alignment horizontal="center" vertical="center" wrapText="1"/>
    </xf>
    <xf numFmtId="0" fontId="11" fillId="0" borderId="2" xfId="15" applyFont="1" applyBorder="1" applyAlignment="1">
      <alignment horizontal="center" vertical="center" wrapText="1"/>
    </xf>
    <xf numFmtId="0" fontId="11" fillId="0" borderId="3" xfId="15" applyFont="1" applyBorder="1" applyAlignment="1">
      <alignment horizontal="center" vertical="center" wrapText="1"/>
    </xf>
    <xf numFmtId="0" fontId="8" fillId="0" borderId="2" xfId="15" applyFont="1" applyBorder="1" applyAlignment="1">
      <alignment vertical="top"/>
    </xf>
    <xf numFmtId="0" fontId="8" fillId="0" borderId="3" xfId="15" applyFont="1" applyBorder="1" applyAlignment="1">
      <alignment vertical="top"/>
    </xf>
    <xf numFmtId="0" fontId="62" fillId="0" borderId="61" xfId="15" applyFont="1" applyBorder="1" applyAlignment="1"/>
    <xf numFmtId="0" fontId="63" fillId="0" borderId="0" xfId="15" applyFont="1"/>
    <xf numFmtId="0" fontId="8" fillId="0" borderId="7" xfId="15" applyFont="1" applyBorder="1" applyAlignment="1">
      <alignment horizontal="right" vertical="top"/>
    </xf>
    <xf numFmtId="164" fontId="8" fillId="0" borderId="7" xfId="15" applyNumberFormat="1" applyFont="1" applyFill="1" applyBorder="1" applyAlignment="1">
      <alignment horizontal="right" vertical="top" wrapText="1"/>
    </xf>
    <xf numFmtId="0" fontId="8" fillId="0" borderId="0" xfId="15" applyFont="1" applyBorder="1" applyAlignment="1">
      <alignment horizontal="center" vertical="center"/>
    </xf>
    <xf numFmtId="49" fontId="8" fillId="0" borderId="0" xfId="15" applyNumberFormat="1" applyFont="1" applyFill="1" applyBorder="1" applyAlignment="1">
      <alignment horizontal="right" vertical="top"/>
    </xf>
    <xf numFmtId="49" fontId="7" fillId="0" borderId="0" xfId="15" applyNumberFormat="1" applyFont="1" applyFill="1" applyBorder="1" applyAlignment="1">
      <alignment horizontal="right" vertical="top"/>
    </xf>
    <xf numFmtId="49" fontId="8" fillId="0" borderId="0" xfId="15" applyNumberFormat="1" applyFont="1" applyFill="1" applyBorder="1" applyAlignment="1">
      <alignment vertical="top"/>
    </xf>
    <xf numFmtId="0" fontId="63" fillId="0" borderId="0" xfId="15" applyFont="1" applyAlignment="1">
      <alignment horizontal="center" vertical="center"/>
    </xf>
    <xf numFmtId="0" fontId="63" fillId="0" borderId="0" xfId="15" applyFont="1" applyFill="1"/>
    <xf numFmtId="0" fontId="63" fillId="0" borderId="0" xfId="15" applyFont="1" applyBorder="1"/>
    <xf numFmtId="49" fontId="46" fillId="0" borderId="0" xfId="15" applyNumberFormat="1" applyFont="1" applyFill="1" applyBorder="1" applyAlignment="1">
      <alignment horizontal="center" vertical="top" wrapText="1"/>
    </xf>
    <xf numFmtId="1" fontId="22" fillId="0" borderId="0" xfId="15" applyNumberFormat="1" applyFont="1" applyFill="1" applyBorder="1" applyAlignment="1">
      <alignment horizontal="center" vertical="top" wrapText="1"/>
    </xf>
    <xf numFmtId="0" fontId="22" fillId="0" borderId="0" xfId="15" applyFont="1" applyFill="1" applyBorder="1" applyAlignment="1">
      <alignment horizontal="center" vertical="top" wrapText="1"/>
    </xf>
    <xf numFmtId="0" fontId="22" fillId="0" borderId="0" xfId="15" applyFont="1" applyFill="1" applyBorder="1" applyAlignment="1">
      <alignment horizontal="center" vertical="top"/>
    </xf>
    <xf numFmtId="49" fontId="17" fillId="0" borderId="0" xfId="15" applyNumberFormat="1" applyFont="1" applyFill="1" applyBorder="1" applyAlignment="1">
      <alignment horizontal="center" vertical="top" wrapText="1"/>
    </xf>
    <xf numFmtId="49" fontId="53" fillId="0" borderId="0" xfId="15" applyNumberFormat="1" applyFont="1" applyFill="1" applyBorder="1" applyAlignment="1">
      <alignment horizontal="right" vertical="top"/>
    </xf>
    <xf numFmtId="49" fontId="22" fillId="0" borderId="0" xfId="15" applyNumberFormat="1" applyFont="1" applyFill="1" applyBorder="1" applyAlignment="1">
      <alignment horizontal="right" vertical="top"/>
    </xf>
    <xf numFmtId="49" fontId="22" fillId="0" borderId="0" xfId="15" applyNumberFormat="1" applyFont="1" applyFill="1" applyBorder="1" applyAlignment="1">
      <alignment vertical="top"/>
    </xf>
    <xf numFmtId="0" fontId="62" fillId="2" borderId="1" xfId="15" applyFont="1" applyFill="1" applyBorder="1" applyAlignment="1">
      <alignment horizontal="center"/>
    </xf>
    <xf numFmtId="0" fontId="62" fillId="2" borderId="3" xfId="15" applyFont="1" applyFill="1" applyBorder="1" applyAlignment="1">
      <alignment horizontal="center"/>
    </xf>
    <xf numFmtId="0" fontId="8" fillId="2" borderId="2" xfId="15" applyFont="1" applyFill="1" applyBorder="1" applyAlignment="1">
      <alignment horizontal="center" vertical="top"/>
    </xf>
    <xf numFmtId="0" fontId="8" fillId="2" borderId="2" xfId="15" applyFont="1" applyFill="1" applyBorder="1" applyAlignment="1">
      <alignment horizontal="center" vertical="top"/>
    </xf>
    <xf numFmtId="0" fontId="8" fillId="2" borderId="3" xfId="15" applyFont="1" applyFill="1" applyBorder="1" applyAlignment="1">
      <alignment horizontal="center" vertical="top"/>
    </xf>
    <xf numFmtId="2" fontId="11" fillId="2" borderId="31" xfId="15" applyNumberFormat="1" applyFont="1" applyFill="1" applyBorder="1" applyAlignment="1">
      <alignment horizontal="center" vertical="center"/>
    </xf>
    <xf numFmtId="49" fontId="17" fillId="2" borderId="1" xfId="15" applyNumberFormat="1" applyFont="1" applyFill="1" applyBorder="1" applyAlignment="1">
      <alignment horizontal="right" vertical="top"/>
    </xf>
    <xf numFmtId="49" fontId="17" fillId="2" borderId="2" xfId="15" applyNumberFormat="1" applyFont="1" applyFill="1" applyBorder="1" applyAlignment="1">
      <alignment horizontal="right" vertical="top"/>
    </xf>
    <xf numFmtId="49" fontId="17" fillId="2" borderId="3" xfId="15" applyNumberFormat="1" applyFont="1" applyFill="1" applyBorder="1" applyAlignment="1">
      <alignment horizontal="right" vertical="top"/>
    </xf>
    <xf numFmtId="49" fontId="17" fillId="2" borderId="31" xfId="15" applyNumberFormat="1" applyFont="1" applyFill="1" applyBorder="1" applyAlignment="1">
      <alignment horizontal="center" vertical="top"/>
    </xf>
    <xf numFmtId="0" fontId="62" fillId="3" borderId="1" xfId="15" applyFont="1" applyFill="1" applyBorder="1" applyAlignment="1">
      <alignment horizontal="center"/>
    </xf>
    <xf numFmtId="0" fontId="62" fillId="3" borderId="3" xfId="15" applyFont="1" applyFill="1" applyBorder="1" applyAlignment="1">
      <alignment horizontal="center"/>
    </xf>
    <xf numFmtId="1" fontId="8" fillId="3" borderId="2" xfId="15" applyNumberFormat="1" applyFont="1" applyFill="1" applyBorder="1" applyAlignment="1">
      <alignment vertical="top" wrapText="1"/>
    </xf>
    <xf numFmtId="0" fontId="8" fillId="3" borderId="2" xfId="15" applyFont="1" applyFill="1" applyBorder="1" applyAlignment="1">
      <alignment vertical="top" wrapText="1"/>
    </xf>
    <xf numFmtId="2" fontId="15" fillId="3" borderId="31" xfId="6" applyNumberFormat="1" applyFont="1" applyFill="1" applyBorder="1" applyAlignment="1">
      <alignment horizontal="center" vertical="top"/>
    </xf>
    <xf numFmtId="167" fontId="15" fillId="3" borderId="31" xfId="6" applyNumberFormat="1" applyFont="1" applyFill="1" applyBorder="1" applyAlignment="1">
      <alignment horizontal="center" vertical="top"/>
    </xf>
    <xf numFmtId="49" fontId="17" fillId="3" borderId="1" xfId="15" applyNumberFormat="1" applyFont="1" applyFill="1" applyBorder="1" applyAlignment="1">
      <alignment horizontal="right" vertical="top"/>
    </xf>
    <xf numFmtId="49" fontId="17" fillId="3" borderId="2" xfId="15" applyNumberFormat="1" applyFont="1" applyFill="1" applyBorder="1" applyAlignment="1">
      <alignment horizontal="right" vertical="top"/>
    </xf>
    <xf numFmtId="49" fontId="17" fillId="3" borderId="3" xfId="15" applyNumberFormat="1" applyFont="1" applyFill="1" applyBorder="1" applyAlignment="1">
      <alignment horizontal="right" vertical="top"/>
    </xf>
    <xf numFmtId="49" fontId="17" fillId="3" borderId="31" xfId="15" applyNumberFormat="1" applyFont="1" applyFill="1" applyBorder="1" applyAlignment="1">
      <alignment horizontal="center" vertical="top"/>
    </xf>
    <xf numFmtId="164" fontId="11" fillId="3" borderId="31" xfId="15" applyNumberFormat="1" applyFont="1" applyFill="1" applyBorder="1" applyAlignment="1">
      <alignment horizontal="center" vertical="center"/>
    </xf>
    <xf numFmtId="2" fontId="11" fillId="3" borderId="31" xfId="15" applyNumberFormat="1" applyFont="1" applyFill="1" applyBorder="1" applyAlignment="1">
      <alignment horizontal="center" vertical="center"/>
    </xf>
    <xf numFmtId="0" fontId="62" fillId="8" borderId="1" xfId="15" applyFont="1" applyFill="1" applyBorder="1" applyAlignment="1">
      <alignment horizontal="center"/>
    </xf>
    <xf numFmtId="0" fontId="62" fillId="8" borderId="3" xfId="15" applyFont="1" applyFill="1" applyBorder="1" applyAlignment="1">
      <alignment horizontal="center"/>
    </xf>
    <xf numFmtId="1" fontId="8" fillId="8" borderId="2" xfId="15" applyNumberFormat="1" applyFont="1" applyFill="1" applyBorder="1" applyAlignment="1">
      <alignment vertical="top" wrapText="1"/>
    </xf>
    <xf numFmtId="0" fontId="8" fillId="19" borderId="2" xfId="15" applyFont="1" applyFill="1" applyBorder="1" applyAlignment="1">
      <alignment vertical="top" wrapText="1"/>
    </xf>
    <xf numFmtId="0" fontId="8" fillId="19" borderId="2" xfId="15" applyFont="1" applyFill="1" applyBorder="1" applyAlignment="1">
      <alignment vertical="top"/>
    </xf>
    <xf numFmtId="2" fontId="11" fillId="19" borderId="31" xfId="15" applyNumberFormat="1" applyFont="1" applyFill="1" applyBorder="1" applyAlignment="1">
      <alignment horizontal="center" vertical="center"/>
    </xf>
    <xf numFmtId="49" fontId="17" fillId="19" borderId="1" xfId="15" applyNumberFormat="1" applyFont="1" applyFill="1" applyBorder="1" applyAlignment="1">
      <alignment horizontal="right" vertical="top"/>
    </xf>
    <xf numFmtId="49" fontId="17" fillId="19" borderId="2" xfId="15" applyNumberFormat="1" applyFont="1" applyFill="1" applyBorder="1" applyAlignment="1">
      <alignment horizontal="right" vertical="top"/>
    </xf>
    <xf numFmtId="49" fontId="17" fillId="19" borderId="3" xfId="15" applyNumberFormat="1" applyFont="1" applyFill="1" applyBorder="1" applyAlignment="1">
      <alignment horizontal="right" vertical="top"/>
    </xf>
    <xf numFmtId="49" fontId="17" fillId="19" borderId="31" xfId="15" applyNumberFormat="1" applyFont="1" applyFill="1" applyBorder="1" applyAlignment="1">
      <alignment horizontal="center" vertical="top"/>
    </xf>
    <xf numFmtId="0" fontId="62" fillId="10" borderId="1" xfId="15" applyFont="1" applyFill="1" applyBorder="1" applyAlignment="1">
      <alignment horizontal="center"/>
    </xf>
    <xf numFmtId="0" fontId="62" fillId="10" borderId="3" xfId="15" applyFont="1" applyFill="1" applyBorder="1" applyAlignment="1">
      <alignment horizontal="center"/>
    </xf>
    <xf numFmtId="164" fontId="17" fillId="11" borderId="1" xfId="15" applyNumberFormat="1" applyFont="1" applyFill="1" applyBorder="1" applyAlignment="1">
      <alignment horizontal="center" vertical="top"/>
    </xf>
    <xf numFmtId="164" fontId="17" fillId="11" borderId="2" xfId="15" applyNumberFormat="1" applyFont="1" applyFill="1" applyBorder="1" applyAlignment="1">
      <alignment horizontal="center" vertical="top"/>
    </xf>
    <xf numFmtId="164" fontId="17" fillId="11" borderId="3" xfId="15" applyNumberFormat="1" applyFont="1" applyFill="1" applyBorder="1" applyAlignment="1">
      <alignment horizontal="center" vertical="top"/>
    </xf>
    <xf numFmtId="2" fontId="11" fillId="11" borderId="31" xfId="15" applyNumberFormat="1" applyFont="1" applyFill="1" applyBorder="1" applyAlignment="1">
      <alignment horizontal="center" vertical="center"/>
    </xf>
    <xf numFmtId="49" fontId="17" fillId="11" borderId="1" xfId="15" applyNumberFormat="1" applyFont="1" applyFill="1" applyBorder="1" applyAlignment="1">
      <alignment horizontal="right" vertical="top"/>
    </xf>
    <xf numFmtId="49" fontId="17" fillId="11" borderId="2" xfId="15" applyNumberFormat="1" applyFont="1" applyFill="1" applyBorder="1" applyAlignment="1">
      <alignment horizontal="right" vertical="top"/>
    </xf>
    <xf numFmtId="49" fontId="17" fillId="10" borderId="3" xfId="15" applyNumberFormat="1" applyFont="1" applyFill="1" applyBorder="1" applyAlignment="1">
      <alignment horizontal="center" vertical="top"/>
    </xf>
    <xf numFmtId="49" fontId="17" fillId="11" borderId="31" xfId="15" applyNumberFormat="1" applyFont="1" applyFill="1" applyBorder="1" applyAlignment="1">
      <alignment horizontal="center" vertical="top"/>
    </xf>
    <xf numFmtId="0" fontId="62" fillId="12" borderId="1" xfId="15" applyFont="1" applyFill="1" applyBorder="1" applyAlignment="1">
      <alignment horizontal="center"/>
    </xf>
    <xf numFmtId="0" fontId="62" fillId="12" borderId="3" xfId="15" applyFont="1" applyFill="1" applyBorder="1" applyAlignment="1">
      <alignment horizontal="center"/>
    </xf>
    <xf numFmtId="49" fontId="8" fillId="12" borderId="1" xfId="15" applyNumberFormat="1" applyFont="1" applyFill="1" applyBorder="1" applyAlignment="1">
      <alignment horizontal="center" vertical="center"/>
    </xf>
    <xf numFmtId="49" fontId="8" fillId="12" borderId="2" xfId="15" applyNumberFormat="1" applyFont="1" applyFill="1" applyBorder="1" applyAlignment="1">
      <alignment vertical="center"/>
    </xf>
    <xf numFmtId="49" fontId="8" fillId="12" borderId="3" xfId="15" applyNumberFormat="1" applyFont="1" applyFill="1" applyBorder="1" applyAlignment="1">
      <alignment vertical="center"/>
    </xf>
    <xf numFmtId="2" fontId="11" fillId="12" borderId="42" xfId="15" applyNumberFormat="1" applyFont="1" applyFill="1" applyBorder="1" applyAlignment="1">
      <alignment horizontal="center" vertical="center"/>
    </xf>
    <xf numFmtId="0" fontId="17" fillId="12" borderId="35" xfId="15" applyFont="1" applyFill="1" applyBorder="1" applyAlignment="1">
      <alignment horizontal="center" vertical="center"/>
    </xf>
    <xf numFmtId="49" fontId="11" fillId="12" borderId="0" xfId="15" applyNumberFormat="1" applyFont="1" applyFill="1" applyBorder="1" applyAlignment="1">
      <alignment vertical="top"/>
    </xf>
    <xf numFmtId="49" fontId="11" fillId="12" borderId="0" xfId="15" applyNumberFormat="1" applyFont="1" applyFill="1" applyBorder="1" applyAlignment="1">
      <alignment horizontal="center" vertical="center" textRotation="90"/>
    </xf>
    <xf numFmtId="0" fontId="63" fillId="12" borderId="0" xfId="15" applyFont="1" applyFill="1" applyBorder="1" applyAlignment="1">
      <alignment textRotation="90"/>
    </xf>
    <xf numFmtId="0" fontId="11" fillId="12" borderId="0" xfId="15" applyFont="1" applyFill="1" applyBorder="1" applyAlignment="1">
      <alignment vertical="top" wrapText="1"/>
    </xf>
    <xf numFmtId="49" fontId="17" fillId="12" borderId="0" xfId="15" applyNumberFormat="1" applyFont="1" applyFill="1" applyBorder="1" applyAlignment="1">
      <alignment horizontal="center" vertical="top"/>
    </xf>
    <xf numFmtId="49" fontId="17" fillId="12" borderId="5" xfId="15" applyNumberFormat="1" applyFont="1" applyFill="1" applyBorder="1" applyAlignment="1">
      <alignment horizontal="center" vertical="top"/>
    </xf>
    <xf numFmtId="49" fontId="17" fillId="11" borderId="33" xfId="15" applyNumberFormat="1" applyFont="1" applyFill="1" applyBorder="1" applyAlignment="1">
      <alignment horizontal="center" vertical="top"/>
    </xf>
    <xf numFmtId="49" fontId="17" fillId="19" borderId="33" xfId="15" applyNumberFormat="1" applyFont="1" applyFill="1" applyBorder="1" applyAlignment="1">
      <alignment horizontal="center" vertical="top"/>
    </xf>
    <xf numFmtId="0" fontId="33" fillId="0" borderId="14" xfId="15" applyFont="1" applyFill="1" applyBorder="1" applyAlignment="1">
      <alignment horizontal="left" wrapText="1"/>
    </xf>
    <xf numFmtId="0" fontId="33" fillId="0" borderId="16" xfId="15" applyFont="1" applyFill="1" applyBorder="1" applyAlignment="1">
      <alignment horizontal="left" wrapText="1"/>
    </xf>
    <xf numFmtId="1" fontId="22" fillId="0" borderId="5" xfId="6" applyNumberFormat="1" applyFont="1" applyFill="1" applyBorder="1" applyAlignment="1">
      <alignment horizontal="center" vertical="center" wrapText="1"/>
    </xf>
    <xf numFmtId="0" fontId="8" fillId="35" borderId="40" xfId="15" applyFont="1" applyFill="1" applyBorder="1" applyAlignment="1">
      <alignment horizontal="center" vertical="center" wrapText="1"/>
    </xf>
    <xf numFmtId="0" fontId="8" fillId="35" borderId="40" xfId="15" applyFont="1" applyFill="1" applyBorder="1" applyAlignment="1">
      <alignment horizontal="center" vertical="center" wrapText="1"/>
    </xf>
    <xf numFmtId="0" fontId="8" fillId="35" borderId="6" xfId="15" applyFont="1" applyFill="1" applyBorder="1" applyAlignment="1">
      <alignment horizontal="center" vertical="center" wrapText="1"/>
    </xf>
    <xf numFmtId="0" fontId="8" fillId="0" borderId="33" xfId="15" applyFont="1" applyBorder="1" applyAlignment="1">
      <alignment horizontal="left" vertical="center" wrapText="1"/>
    </xf>
    <xf numFmtId="0" fontId="17" fillId="35" borderId="7" xfId="15" applyFont="1" applyFill="1" applyBorder="1" applyAlignment="1">
      <alignment horizontal="center" vertical="center"/>
    </xf>
    <xf numFmtId="2" fontId="17" fillId="35" borderId="33" xfId="15" applyNumberFormat="1" applyFont="1" applyFill="1" applyBorder="1" applyAlignment="1">
      <alignment horizontal="center" vertical="center"/>
    </xf>
    <xf numFmtId="2" fontId="17" fillId="35" borderId="6" xfId="15" applyNumberFormat="1" applyFont="1" applyFill="1" applyBorder="1" applyAlignment="1">
      <alignment horizontal="center" vertical="center"/>
    </xf>
    <xf numFmtId="0" fontId="8" fillId="35" borderId="33" xfId="15" applyFont="1" applyFill="1" applyBorder="1" applyAlignment="1">
      <alignment horizontal="center" vertical="center"/>
    </xf>
    <xf numFmtId="0" fontId="1" fillId="0" borderId="33" xfId="15" applyBorder="1"/>
    <xf numFmtId="49" fontId="11" fillId="0" borderId="33" xfId="15" applyNumberFormat="1" applyFont="1" applyBorder="1" applyAlignment="1">
      <alignment horizontal="center" vertical="center" textRotation="90"/>
    </xf>
    <xf numFmtId="0" fontId="64" fillId="12" borderId="0" xfId="15" applyFont="1" applyFill="1" applyBorder="1" applyAlignment="1">
      <alignment horizontal="center" vertical="center" textRotation="90"/>
    </xf>
    <xf numFmtId="0" fontId="11" fillId="0" borderId="31" xfId="6" applyFont="1" applyFill="1" applyBorder="1" applyAlignment="1">
      <alignment horizontal="left" vertical="top" wrapText="1"/>
    </xf>
    <xf numFmtId="49" fontId="65" fillId="13" borderId="31" xfId="15" applyNumberFormat="1" applyFont="1" applyFill="1" applyBorder="1" applyAlignment="1">
      <alignment horizontal="center" vertical="top"/>
    </xf>
    <xf numFmtId="49" fontId="17" fillId="13" borderId="31" xfId="15" applyNumberFormat="1" applyFont="1" applyFill="1" applyBorder="1" applyAlignment="1">
      <alignment horizontal="center" vertical="top"/>
    </xf>
    <xf numFmtId="49" fontId="17" fillId="11" borderId="42" xfId="15" applyNumberFormat="1" applyFont="1" applyFill="1" applyBorder="1" applyAlignment="1">
      <alignment horizontal="center" vertical="top"/>
    </xf>
    <xf numFmtId="49" fontId="17" fillId="19" borderId="42" xfId="15" applyNumberFormat="1" applyFont="1" applyFill="1" applyBorder="1" applyAlignment="1">
      <alignment horizontal="center" vertical="top"/>
    </xf>
    <xf numFmtId="0" fontId="62" fillId="0" borderId="19" xfId="15" applyFont="1" applyBorder="1" applyAlignment="1">
      <alignment horizontal="center"/>
    </xf>
    <xf numFmtId="0" fontId="62" fillId="0" borderId="11" xfId="15" applyFont="1" applyBorder="1" applyAlignment="1">
      <alignment horizontal="center"/>
    </xf>
    <xf numFmtId="0" fontId="8" fillId="35" borderId="1" xfId="15" applyFont="1" applyFill="1" applyBorder="1" applyAlignment="1">
      <alignment horizontal="center" vertical="center" wrapText="1"/>
    </xf>
    <xf numFmtId="0" fontId="8" fillId="35" borderId="31" xfId="15" applyFont="1" applyFill="1" applyBorder="1" applyAlignment="1">
      <alignment horizontal="center" vertical="center" wrapText="1"/>
    </xf>
    <xf numFmtId="0" fontId="8" fillId="35" borderId="3" xfId="15" applyFont="1" applyFill="1" applyBorder="1" applyAlignment="1">
      <alignment horizontal="center" vertical="center" wrapText="1"/>
    </xf>
    <xf numFmtId="0" fontId="8" fillId="0" borderId="31" xfId="15" applyFont="1" applyBorder="1" applyAlignment="1">
      <alignment vertical="center" wrapText="1"/>
    </xf>
    <xf numFmtId="2" fontId="17" fillId="0" borderId="1" xfId="15" applyNumberFormat="1" applyFont="1" applyFill="1" applyBorder="1" applyAlignment="1">
      <alignment horizontal="center" vertical="center"/>
    </xf>
    <xf numFmtId="2" fontId="17" fillId="0" borderId="31" xfId="15" applyNumberFormat="1" applyFont="1" applyFill="1" applyBorder="1" applyAlignment="1">
      <alignment horizontal="center" vertical="center"/>
    </xf>
    <xf numFmtId="2" fontId="17" fillId="0" borderId="3" xfId="15" applyNumberFormat="1" applyFont="1" applyFill="1" applyBorder="1" applyAlignment="1">
      <alignment horizontal="center" vertical="center"/>
    </xf>
    <xf numFmtId="0" fontId="8" fillId="35" borderId="31" xfId="15" applyFont="1" applyFill="1" applyBorder="1" applyAlignment="1">
      <alignment horizontal="center" vertical="center"/>
    </xf>
    <xf numFmtId="0" fontId="1" fillId="0" borderId="42" xfId="15" applyBorder="1"/>
    <xf numFmtId="49" fontId="11" fillId="0" borderId="42" xfId="15" applyNumberFormat="1" applyFont="1" applyBorder="1" applyAlignment="1">
      <alignment horizontal="center" vertical="center" textRotation="90"/>
    </xf>
    <xf numFmtId="0" fontId="11" fillId="0" borderId="33" xfId="6" applyFont="1" applyFill="1" applyBorder="1" applyAlignment="1">
      <alignment vertical="top" wrapText="1"/>
    </xf>
    <xf numFmtId="49" fontId="17" fillId="13" borderId="33" xfId="15" applyNumberFormat="1" applyFont="1" applyFill="1" applyBorder="1" applyAlignment="1">
      <alignment horizontal="center" vertical="top"/>
    </xf>
    <xf numFmtId="0" fontId="22" fillId="0" borderId="19" xfId="15" applyFont="1" applyBorder="1" applyAlignment="1">
      <alignment horizontal="left" vertical="center" wrapText="1"/>
    </xf>
    <xf numFmtId="0" fontId="22" fillId="0" borderId="11" xfId="15" applyFont="1" applyBorder="1" applyAlignment="1">
      <alignment horizontal="left" vertical="center" wrapText="1"/>
    </xf>
    <xf numFmtId="0" fontId="8" fillId="35" borderId="1" xfId="15" applyFont="1" applyFill="1" applyBorder="1" applyAlignment="1">
      <alignment horizontal="center" vertical="center" wrapText="1"/>
    </xf>
    <xf numFmtId="0" fontId="8" fillId="35" borderId="3" xfId="15" applyFont="1" applyFill="1" applyBorder="1" applyAlignment="1">
      <alignment horizontal="center" vertical="center" wrapText="1"/>
    </xf>
    <xf numFmtId="2" fontId="17" fillId="0" borderId="2" xfId="15" applyNumberFormat="1" applyFont="1" applyFill="1" applyBorder="1" applyAlignment="1">
      <alignment horizontal="center" vertical="center"/>
    </xf>
    <xf numFmtId="2" fontId="17" fillId="0" borderId="44" xfId="15" applyNumberFormat="1" applyFont="1" applyFill="1" applyBorder="1" applyAlignment="1">
      <alignment horizontal="center" vertical="center"/>
    </xf>
    <xf numFmtId="0" fontId="11" fillId="0" borderId="35" xfId="6" applyFont="1" applyFill="1" applyBorder="1" applyAlignment="1">
      <alignment vertical="top" wrapText="1"/>
    </xf>
    <xf numFmtId="49" fontId="17" fillId="13" borderId="35" xfId="15" applyNumberFormat="1" applyFont="1" applyFill="1" applyBorder="1" applyAlignment="1">
      <alignment horizontal="center" vertical="top"/>
    </xf>
    <xf numFmtId="0" fontId="22" fillId="0" borderId="19" xfId="15" applyFont="1" applyFill="1" applyBorder="1" applyAlignment="1">
      <alignment horizontal="left" vertical="top" wrapText="1"/>
    </xf>
    <xf numFmtId="0" fontId="22" fillId="0" borderId="11" xfId="15" applyFont="1" applyFill="1" applyBorder="1" applyAlignment="1">
      <alignment horizontal="left" vertical="top" wrapText="1"/>
    </xf>
    <xf numFmtId="0" fontId="8" fillId="0" borderId="33" xfId="15" applyFont="1" applyBorder="1" applyAlignment="1">
      <alignment vertical="center" wrapText="1"/>
    </xf>
    <xf numFmtId="0" fontId="17" fillId="35" borderId="79" xfId="15" applyFont="1" applyFill="1" applyBorder="1" applyAlignment="1">
      <alignment horizontal="center" vertical="center"/>
    </xf>
    <xf numFmtId="0" fontId="8" fillId="35" borderId="6" xfId="15" applyFont="1" applyFill="1" applyBorder="1" applyAlignment="1">
      <alignment horizontal="center" vertical="center"/>
    </xf>
    <xf numFmtId="49" fontId="11" fillId="0" borderId="33" xfId="15" applyNumberFormat="1" applyFont="1" applyBorder="1" applyAlignment="1">
      <alignment horizontal="center" vertical="top" wrapText="1"/>
    </xf>
    <xf numFmtId="0" fontId="11" fillId="12" borderId="42" xfId="15" applyFont="1" applyFill="1" applyBorder="1" applyAlignment="1">
      <alignment horizontal="center" vertical="center" textRotation="90"/>
    </xf>
    <xf numFmtId="0" fontId="11" fillId="0" borderId="31" xfId="6" applyFont="1" applyFill="1" applyBorder="1" applyAlignment="1">
      <alignment wrapText="1"/>
    </xf>
    <xf numFmtId="0" fontId="17" fillId="35" borderId="1" xfId="15" applyFont="1" applyFill="1" applyBorder="1" applyAlignment="1">
      <alignment horizontal="center" vertical="center"/>
    </xf>
    <xf numFmtId="2" fontId="17" fillId="35" borderId="31" xfId="15" applyNumberFormat="1" applyFont="1" applyFill="1" applyBorder="1" applyAlignment="1">
      <alignment horizontal="center" vertical="center"/>
    </xf>
    <xf numFmtId="2" fontId="17" fillId="35" borderId="3" xfId="15" applyNumberFormat="1" applyFont="1" applyFill="1" applyBorder="1" applyAlignment="1">
      <alignment horizontal="center" vertical="center"/>
    </xf>
    <xf numFmtId="0" fontId="8" fillId="35" borderId="3" xfId="15" applyFont="1" applyFill="1" applyBorder="1" applyAlignment="1">
      <alignment horizontal="center" vertical="center"/>
    </xf>
    <xf numFmtId="49" fontId="11" fillId="0" borderId="42" xfId="15" applyNumberFormat="1" applyFont="1" applyBorder="1" applyAlignment="1">
      <alignment horizontal="center" vertical="top" wrapText="1"/>
    </xf>
    <xf numFmtId="0" fontId="11" fillId="0" borderId="38" xfId="6" applyFont="1" applyFill="1" applyBorder="1" applyAlignment="1">
      <alignment wrapText="1"/>
    </xf>
    <xf numFmtId="0" fontId="22" fillId="0" borderId="19" xfId="15" applyFont="1" applyBorder="1" applyAlignment="1">
      <alignment horizontal="left" vertical="top" wrapText="1"/>
    </xf>
    <xf numFmtId="0" fontId="22" fillId="0" borderId="11" xfId="15" applyFont="1" applyBorder="1" applyAlignment="1">
      <alignment horizontal="left" vertical="top" wrapText="1"/>
    </xf>
    <xf numFmtId="0" fontId="22" fillId="0" borderId="21" xfId="6" applyFont="1" applyBorder="1" applyAlignment="1">
      <alignment vertical="center" wrapText="1"/>
    </xf>
    <xf numFmtId="0" fontId="11" fillId="35" borderId="55" xfId="15" applyFont="1" applyFill="1" applyBorder="1" applyAlignment="1">
      <alignment horizontal="center" vertical="center"/>
    </xf>
    <xf numFmtId="164" fontId="11" fillId="35" borderId="31" xfId="15" applyNumberFormat="1" applyFont="1" applyFill="1" applyBorder="1" applyAlignment="1">
      <alignment horizontal="center" vertical="center"/>
    </xf>
    <xf numFmtId="164" fontId="11" fillId="35" borderId="3" xfId="15" applyNumberFormat="1" applyFont="1" applyFill="1" applyBorder="1" applyAlignment="1">
      <alignment horizontal="center" vertical="center"/>
    </xf>
    <xf numFmtId="0" fontId="11" fillId="0" borderId="31" xfId="15" applyFont="1" applyFill="1" applyBorder="1" applyAlignment="1">
      <alignment vertical="top" wrapText="1"/>
    </xf>
    <xf numFmtId="0" fontId="62" fillId="0" borderId="17" xfId="15" applyFont="1" applyBorder="1" applyAlignment="1"/>
    <xf numFmtId="0" fontId="62" fillId="0" borderId="18" xfId="15" applyFont="1" applyBorder="1" applyAlignment="1"/>
    <xf numFmtId="0" fontId="8" fillId="35" borderId="0" xfId="15" applyFont="1" applyFill="1" applyBorder="1" applyAlignment="1">
      <alignment horizontal="center" vertical="center" wrapText="1"/>
    </xf>
    <xf numFmtId="0" fontId="8" fillId="35" borderId="42" xfId="15" applyFont="1" applyFill="1" applyBorder="1" applyAlignment="1">
      <alignment horizontal="center" vertical="center" wrapText="1"/>
    </xf>
    <xf numFmtId="0" fontId="8" fillId="35" borderId="0" xfId="15" applyFont="1" applyFill="1" applyBorder="1" applyAlignment="1">
      <alignment horizontal="center" vertical="center" wrapText="1"/>
    </xf>
    <xf numFmtId="0" fontId="8" fillId="35" borderId="5" xfId="15" applyFont="1" applyFill="1" applyBorder="1" applyAlignment="1">
      <alignment horizontal="center" vertical="center" wrapText="1"/>
    </xf>
    <xf numFmtId="0" fontId="8" fillId="0" borderId="42" xfId="15" applyFont="1" applyBorder="1" applyAlignment="1">
      <alignment horizontal="left" vertical="center" wrapText="1"/>
    </xf>
    <xf numFmtId="0" fontId="17" fillId="35" borderId="62" xfId="15" applyFont="1" applyFill="1" applyBorder="1" applyAlignment="1">
      <alignment horizontal="center" vertical="center"/>
    </xf>
    <xf numFmtId="2" fontId="17" fillId="35" borderId="42" xfId="15" applyNumberFormat="1" applyFont="1" applyFill="1" applyBorder="1" applyAlignment="1">
      <alignment horizontal="center" vertical="center"/>
    </xf>
    <xf numFmtId="2" fontId="17" fillId="35" borderId="5" xfId="15" applyNumberFormat="1" applyFont="1" applyFill="1" applyBorder="1" applyAlignment="1">
      <alignment horizontal="center" vertical="center"/>
    </xf>
    <xf numFmtId="0" fontId="8" fillId="35" borderId="5" xfId="15" applyFont="1" applyFill="1" applyBorder="1" applyAlignment="1">
      <alignment horizontal="center" vertical="center"/>
    </xf>
    <xf numFmtId="49" fontId="17" fillId="13" borderId="33" xfId="15" applyNumberFormat="1" applyFont="1" applyFill="1" applyBorder="1" applyAlignment="1">
      <alignment horizontal="center" vertical="top"/>
    </xf>
    <xf numFmtId="0" fontId="8" fillId="35" borderId="2" xfId="15" applyFont="1" applyFill="1" applyBorder="1" applyAlignment="1">
      <alignment horizontal="center" vertical="center" wrapText="1"/>
    </xf>
    <xf numFmtId="0" fontId="22" fillId="0" borderId="31" xfId="6" applyFont="1" applyBorder="1" applyAlignment="1">
      <alignment vertical="center" wrapText="1"/>
    </xf>
    <xf numFmtId="0" fontId="17" fillId="35" borderId="55" xfId="15" applyFont="1" applyFill="1" applyBorder="1" applyAlignment="1">
      <alignment horizontal="center" vertical="center"/>
    </xf>
    <xf numFmtId="0" fontId="11" fillId="0" borderId="31" xfId="15" applyFont="1" applyBorder="1" applyAlignment="1">
      <alignment vertical="center" wrapText="1"/>
    </xf>
    <xf numFmtId="1" fontId="22" fillId="0" borderId="31" xfId="6" applyNumberFormat="1" applyFont="1" applyFill="1" applyBorder="1" applyAlignment="1">
      <alignment horizontal="center" vertical="center" wrapText="1"/>
    </xf>
    <xf numFmtId="0" fontId="22" fillId="0" borderId="31" xfId="15" applyFont="1" applyBorder="1" applyAlignment="1">
      <alignment horizontal="left" vertical="center" wrapText="1"/>
    </xf>
    <xf numFmtId="0" fontId="11" fillId="0" borderId="33" xfId="15" applyFont="1" applyFill="1" applyBorder="1" applyAlignment="1">
      <alignment vertical="top" wrapText="1"/>
    </xf>
    <xf numFmtId="2" fontId="11" fillId="35" borderId="31" xfId="15" applyNumberFormat="1" applyFont="1" applyFill="1" applyBorder="1" applyAlignment="1">
      <alignment horizontal="center" vertical="center"/>
    </xf>
    <xf numFmtId="2" fontId="11" fillId="35" borderId="3" xfId="15" applyNumberFormat="1" applyFont="1" applyFill="1" applyBorder="1" applyAlignment="1">
      <alignment horizontal="center" vertical="center"/>
    </xf>
    <xf numFmtId="49" fontId="17" fillId="13" borderId="40" xfId="15" applyNumberFormat="1" applyFont="1" applyFill="1" applyBorder="1" applyAlignment="1">
      <alignment horizontal="center" vertical="top"/>
    </xf>
    <xf numFmtId="0" fontId="17" fillId="0" borderId="31" xfId="15" applyFont="1" applyFill="1" applyBorder="1" applyAlignment="1">
      <alignment horizontal="left" vertical="top" wrapText="1"/>
    </xf>
    <xf numFmtId="2" fontId="11" fillId="0" borderId="31" xfId="15" applyNumberFormat="1" applyFont="1" applyFill="1" applyBorder="1" applyAlignment="1">
      <alignment horizontal="center" vertical="center"/>
    </xf>
    <xf numFmtId="2" fontId="11" fillId="0" borderId="3" xfId="15" applyNumberFormat="1" applyFont="1" applyFill="1" applyBorder="1" applyAlignment="1">
      <alignment horizontal="center" vertical="center"/>
    </xf>
    <xf numFmtId="0" fontId="11" fillId="0" borderId="31" xfId="15" applyFont="1" applyFill="1" applyBorder="1" applyAlignment="1">
      <alignment horizontal="left" vertical="top" wrapText="1"/>
    </xf>
    <xf numFmtId="0" fontId="11" fillId="35" borderId="79" xfId="15" applyFont="1" applyFill="1" applyBorder="1" applyAlignment="1">
      <alignment horizontal="center" vertical="center"/>
    </xf>
    <xf numFmtId="2" fontId="11" fillId="35" borderId="33" xfId="15" applyNumberFormat="1" applyFont="1" applyFill="1" applyBorder="1" applyAlignment="1">
      <alignment horizontal="center" vertical="center"/>
    </xf>
    <xf numFmtId="2" fontId="11" fillId="0" borderId="6" xfId="15" applyNumberFormat="1" applyFont="1" applyBorder="1" applyAlignment="1">
      <alignment horizontal="center" vertical="center"/>
    </xf>
    <xf numFmtId="0" fontId="11" fillId="0" borderId="31" xfId="15" applyFont="1" applyFill="1" applyBorder="1" applyAlignment="1">
      <alignment wrapText="1"/>
    </xf>
    <xf numFmtId="1" fontId="22" fillId="4" borderId="31" xfId="15" applyNumberFormat="1" applyFont="1" applyFill="1" applyBorder="1" applyAlignment="1">
      <alignment horizontal="center" vertical="center" wrapText="1"/>
    </xf>
    <xf numFmtId="1" fontId="22" fillId="4" borderId="1" xfId="15" applyNumberFormat="1" applyFont="1" applyFill="1" applyBorder="1" applyAlignment="1">
      <alignment horizontal="center" vertical="center" wrapText="1"/>
    </xf>
    <xf numFmtId="1" fontId="22" fillId="4" borderId="3" xfId="15" applyNumberFormat="1" applyFont="1" applyFill="1" applyBorder="1" applyAlignment="1">
      <alignment horizontal="center" vertical="center" wrapText="1"/>
    </xf>
    <xf numFmtId="0" fontId="22" fillId="23" borderId="3" xfId="15" applyFont="1" applyFill="1" applyBorder="1" applyAlignment="1">
      <alignment vertical="center" wrapText="1"/>
    </xf>
    <xf numFmtId="164" fontId="11" fillId="4" borderId="1" xfId="15" applyNumberFormat="1" applyFont="1" applyFill="1" applyBorder="1" applyAlignment="1">
      <alignment horizontal="center" vertical="center"/>
    </xf>
    <xf numFmtId="164" fontId="11" fillId="4" borderId="31" xfId="15" applyNumberFormat="1" applyFont="1" applyFill="1" applyBorder="1" applyAlignment="1">
      <alignment horizontal="center" vertical="center"/>
    </xf>
    <xf numFmtId="164" fontId="11" fillId="4" borderId="3" xfId="15" applyNumberFormat="1" applyFont="1" applyFill="1" applyBorder="1" applyAlignment="1">
      <alignment horizontal="center" vertical="center"/>
    </xf>
    <xf numFmtId="0" fontId="22" fillId="4" borderId="3" xfId="15" applyFont="1" applyFill="1" applyBorder="1" applyAlignment="1">
      <alignment horizontal="center" vertical="center"/>
    </xf>
    <xf numFmtId="0" fontId="11" fillId="0" borderId="31" xfId="15" applyFont="1" applyFill="1" applyBorder="1" applyAlignment="1">
      <alignment horizontal="left" vertical="center" wrapText="1"/>
    </xf>
    <xf numFmtId="0" fontId="22" fillId="0" borderId="1" xfId="15" applyFont="1" applyFill="1" applyBorder="1" applyAlignment="1">
      <alignment horizontal="left" vertical="top" wrapText="1"/>
    </xf>
    <xf numFmtId="0" fontId="22" fillId="0" borderId="3" xfId="15" applyFont="1" applyFill="1" applyBorder="1" applyAlignment="1">
      <alignment horizontal="left" vertical="top" wrapText="1"/>
    </xf>
    <xf numFmtId="1" fontId="22" fillId="4" borderId="43" xfId="15" applyNumberFormat="1" applyFont="1" applyFill="1" applyBorder="1" applyAlignment="1">
      <alignment horizontal="center" vertical="center" wrapText="1"/>
    </xf>
    <xf numFmtId="1" fontId="22" fillId="4" borderId="32" xfId="15" applyNumberFormat="1" applyFont="1" applyFill="1" applyBorder="1" applyAlignment="1">
      <alignment horizontal="center" vertical="center" wrapText="1"/>
    </xf>
    <xf numFmtId="0" fontId="22" fillId="23" borderId="3" xfId="15" applyFont="1" applyFill="1" applyBorder="1" applyAlignment="1">
      <alignment horizontal="left" vertical="center" wrapText="1"/>
    </xf>
    <xf numFmtId="164" fontId="11" fillId="4" borderId="55" xfId="15" applyNumberFormat="1" applyFont="1" applyFill="1" applyBorder="1" applyAlignment="1">
      <alignment horizontal="center" vertical="center"/>
    </xf>
    <xf numFmtId="0" fontId="62" fillId="0" borderId="1" xfId="15" applyFont="1" applyBorder="1" applyAlignment="1">
      <alignment horizontal="center"/>
    </xf>
    <xf numFmtId="0" fontId="62" fillId="0" borderId="3" xfId="15" applyFont="1" applyBorder="1" applyAlignment="1">
      <alignment horizontal="center"/>
    </xf>
    <xf numFmtId="0" fontId="22" fillId="4" borderId="1" xfId="15" applyFont="1" applyFill="1" applyBorder="1" applyAlignment="1">
      <alignment horizontal="center" vertical="center" wrapText="1"/>
    </xf>
    <xf numFmtId="0" fontId="22" fillId="4" borderId="2" xfId="15" applyFont="1" applyFill="1" applyBorder="1" applyAlignment="1">
      <alignment horizontal="center" vertical="center" wrapText="1"/>
    </xf>
    <xf numFmtId="0" fontId="22" fillId="4" borderId="3" xfId="15" applyFont="1" applyFill="1" applyBorder="1" applyAlignment="1">
      <alignment horizontal="center" vertical="center" wrapText="1"/>
    </xf>
    <xf numFmtId="0" fontId="11" fillId="12" borderId="35" xfId="15" applyFont="1" applyFill="1" applyBorder="1" applyAlignment="1">
      <alignment horizontal="center" vertical="center" textRotation="90"/>
    </xf>
    <xf numFmtId="0" fontId="11" fillId="12" borderId="1" xfId="15" applyFont="1" applyFill="1" applyBorder="1" applyAlignment="1">
      <alignment horizontal="center" vertical="top" wrapText="1"/>
    </xf>
    <xf numFmtId="0" fontId="11" fillId="12" borderId="2" xfId="15" applyFont="1" applyFill="1" applyBorder="1" applyAlignment="1">
      <alignment horizontal="center" vertical="top" wrapText="1"/>
    </xf>
    <xf numFmtId="0" fontId="11" fillId="12" borderId="3" xfId="15" applyFont="1" applyFill="1" applyBorder="1" applyAlignment="1">
      <alignment horizontal="center" vertical="top" wrapText="1"/>
    </xf>
    <xf numFmtId="49" fontId="17" fillId="12" borderId="30" xfId="15" applyNumberFormat="1" applyFont="1" applyFill="1" applyBorder="1" applyAlignment="1">
      <alignment horizontal="center" vertical="top"/>
    </xf>
    <xf numFmtId="49" fontId="17" fillId="11" borderId="35" xfId="15" applyNumberFormat="1" applyFont="1" applyFill="1" applyBorder="1" applyAlignment="1">
      <alignment horizontal="center" vertical="top"/>
    </xf>
    <xf numFmtId="49" fontId="17" fillId="19" borderId="35" xfId="15" applyNumberFormat="1" applyFont="1" applyFill="1" applyBorder="1" applyAlignment="1">
      <alignment horizontal="center" vertical="top"/>
    </xf>
    <xf numFmtId="0" fontId="62" fillId="0" borderId="40" xfId="15" applyFont="1" applyBorder="1" applyAlignment="1">
      <alignment horizontal="center"/>
    </xf>
    <xf numFmtId="0" fontId="62" fillId="0" borderId="6" xfId="15" applyFont="1" applyBorder="1" applyAlignment="1">
      <alignment horizontal="center"/>
    </xf>
    <xf numFmtId="1" fontId="8" fillId="0" borderId="33" xfId="15" applyNumberFormat="1" applyFont="1" applyFill="1" applyBorder="1" applyAlignment="1">
      <alignment horizontal="center" vertical="center" wrapText="1"/>
    </xf>
    <xf numFmtId="1" fontId="8" fillId="0" borderId="6" xfId="15" applyNumberFormat="1" applyFont="1" applyFill="1" applyBorder="1" applyAlignment="1">
      <alignment horizontal="center" vertical="center" wrapText="1"/>
    </xf>
    <xf numFmtId="49" fontId="8" fillId="0" borderId="40" xfId="15" applyNumberFormat="1" applyFont="1" applyFill="1" applyBorder="1" applyAlignment="1">
      <alignment horizontal="center" vertical="center" wrapText="1"/>
    </xf>
    <xf numFmtId="49" fontId="8" fillId="0" borderId="6" xfId="15" applyNumberFormat="1" applyFont="1" applyFill="1" applyBorder="1" applyAlignment="1">
      <alignment horizontal="center" vertical="center" wrapText="1"/>
    </xf>
    <xf numFmtId="0" fontId="8" fillId="0" borderId="41" xfId="15" applyFont="1" applyFill="1" applyBorder="1" applyAlignment="1">
      <alignment horizontal="left" vertical="center" wrapText="1"/>
    </xf>
    <xf numFmtId="164" fontId="11" fillId="12" borderId="31" xfId="15" applyNumberFormat="1" applyFont="1" applyFill="1" applyBorder="1" applyAlignment="1">
      <alignment horizontal="center" vertical="center"/>
    </xf>
    <xf numFmtId="164" fontId="11" fillId="12" borderId="3" xfId="15" applyNumberFormat="1" applyFont="1" applyFill="1" applyBorder="1" applyAlignment="1">
      <alignment horizontal="center" vertical="center"/>
    </xf>
    <xf numFmtId="0" fontId="17" fillId="12" borderId="3" xfId="15" applyFont="1" applyFill="1" applyBorder="1" applyAlignment="1">
      <alignment horizontal="center" vertical="center"/>
    </xf>
    <xf numFmtId="49" fontId="53" fillId="0" borderId="33" xfId="15" applyNumberFormat="1" applyFont="1" applyBorder="1" applyAlignment="1">
      <alignment horizontal="center" vertical="top"/>
    </xf>
    <xf numFmtId="49" fontId="11" fillId="12" borderId="33" xfId="15" applyNumberFormat="1" applyFont="1" applyFill="1" applyBorder="1" applyAlignment="1">
      <alignment horizontal="center" vertical="center" textRotation="90"/>
    </xf>
    <xf numFmtId="0" fontId="11" fillId="0" borderId="33" xfId="15" applyFont="1" applyFill="1" applyBorder="1" applyAlignment="1">
      <alignment horizontal="left" vertical="top" wrapText="1"/>
    </xf>
    <xf numFmtId="49" fontId="17" fillId="13" borderId="4" xfId="15" applyNumberFormat="1" applyFont="1" applyFill="1" applyBorder="1" applyAlignment="1">
      <alignment horizontal="center" vertical="top"/>
    </xf>
    <xf numFmtId="49" fontId="17" fillId="11" borderId="42" xfId="15" applyNumberFormat="1" applyFont="1" applyFill="1" applyBorder="1" applyAlignment="1">
      <alignment horizontal="center" vertical="top"/>
    </xf>
    <xf numFmtId="0" fontId="62" fillId="0" borderId="28" xfId="15" applyFont="1" applyBorder="1" applyAlignment="1">
      <alignment horizontal="center"/>
    </xf>
    <xf numFmtId="0" fontId="62" fillId="0" borderId="30" xfId="15" applyFont="1" applyBorder="1" applyAlignment="1">
      <alignment horizontal="center"/>
    </xf>
    <xf numFmtId="1" fontId="8" fillId="0" borderId="35" xfId="15" applyNumberFormat="1" applyFont="1" applyFill="1" applyBorder="1" applyAlignment="1">
      <alignment horizontal="center" vertical="center" wrapText="1"/>
    </xf>
    <xf numFmtId="1" fontId="8" fillId="0" borderId="30" xfId="15" applyNumberFormat="1" applyFont="1" applyFill="1" applyBorder="1" applyAlignment="1">
      <alignment horizontal="center" vertical="center" wrapText="1"/>
    </xf>
    <xf numFmtId="49" fontId="8" fillId="0" borderId="28" xfId="15" applyNumberFormat="1" applyFont="1" applyFill="1" applyBorder="1" applyAlignment="1">
      <alignment horizontal="center" vertical="center" wrapText="1"/>
    </xf>
    <xf numFmtId="49" fontId="8" fillId="0" borderId="30" xfId="15" applyNumberFormat="1" applyFont="1" applyFill="1" applyBorder="1" applyAlignment="1">
      <alignment horizontal="center" vertical="center" wrapText="1"/>
    </xf>
    <xf numFmtId="0" fontId="8" fillId="0" borderId="34" xfId="15" applyFont="1" applyFill="1" applyBorder="1" applyAlignment="1">
      <alignment horizontal="left" vertical="center" wrapText="1"/>
    </xf>
    <xf numFmtId="164" fontId="11" fillId="4" borderId="30" xfId="15" applyNumberFormat="1" applyFont="1" applyFill="1" applyBorder="1" applyAlignment="1">
      <alignment horizontal="center" vertical="center"/>
    </xf>
    <xf numFmtId="164" fontId="11" fillId="4" borderId="29" xfId="15" applyNumberFormat="1" applyFont="1" applyFill="1" applyBorder="1" applyAlignment="1">
      <alignment horizontal="center" vertical="center"/>
    </xf>
    <xf numFmtId="0" fontId="22" fillId="4" borderId="35" xfId="15" applyFont="1" applyFill="1" applyBorder="1" applyAlignment="1">
      <alignment horizontal="center" vertical="center"/>
    </xf>
    <xf numFmtId="49" fontId="9" fillId="0" borderId="35" xfId="15" applyNumberFormat="1" applyFont="1" applyBorder="1" applyAlignment="1">
      <alignment horizontal="center" vertical="top"/>
    </xf>
    <xf numFmtId="49" fontId="53" fillId="0" borderId="35" xfId="15" applyNumberFormat="1" applyFont="1" applyBorder="1" applyAlignment="1">
      <alignment horizontal="center" vertical="top"/>
    </xf>
    <xf numFmtId="49" fontId="11" fillId="12" borderId="35" xfId="15" applyNumberFormat="1" applyFont="1" applyFill="1" applyBorder="1" applyAlignment="1">
      <alignment horizontal="center" vertical="center" textRotation="90"/>
    </xf>
    <xf numFmtId="0" fontId="11" fillId="0" borderId="35" xfId="15" applyFont="1" applyFill="1" applyBorder="1" applyAlignment="1">
      <alignment horizontal="left" vertical="top" wrapText="1"/>
    </xf>
    <xf numFmtId="49" fontId="17" fillId="13" borderId="35" xfId="15" applyNumberFormat="1" applyFont="1" applyFill="1" applyBorder="1" applyAlignment="1">
      <alignment horizontal="center" vertical="top"/>
    </xf>
    <xf numFmtId="0" fontId="62" fillId="0" borderId="58" xfId="15" applyFont="1" applyBorder="1" applyAlignment="1">
      <alignment horizontal="center"/>
    </xf>
    <xf numFmtId="0" fontId="62" fillId="0" borderId="37" xfId="15" applyFont="1" applyBorder="1" applyAlignment="1">
      <alignment horizontal="center"/>
    </xf>
    <xf numFmtId="0" fontId="22" fillId="0" borderId="1" xfId="15" applyFont="1" applyFill="1" applyBorder="1" applyAlignment="1">
      <alignment horizontal="center" vertical="center" wrapText="1"/>
    </xf>
    <xf numFmtId="0" fontId="22" fillId="0" borderId="2" xfId="15" applyFont="1" applyFill="1" applyBorder="1" applyAlignment="1">
      <alignment horizontal="center" vertical="center" wrapText="1"/>
    </xf>
    <xf numFmtId="0" fontId="22" fillId="0" borderId="3" xfId="15" applyFont="1" applyFill="1" applyBorder="1" applyAlignment="1">
      <alignment horizontal="center" vertical="center" wrapText="1"/>
    </xf>
    <xf numFmtId="0" fontId="11" fillId="12" borderId="31" xfId="15" applyFont="1" applyFill="1" applyBorder="1" applyAlignment="1">
      <alignment horizontal="center" vertical="center"/>
    </xf>
    <xf numFmtId="49" fontId="9" fillId="0" borderId="33" xfId="15" applyNumberFormat="1" applyFont="1" applyFill="1" applyBorder="1" applyAlignment="1">
      <alignment horizontal="center" vertical="top"/>
    </xf>
    <xf numFmtId="49" fontId="11" fillId="0" borderId="40" xfId="15" applyNumberFormat="1" applyFont="1" applyFill="1" applyBorder="1" applyAlignment="1">
      <alignment horizontal="center" vertical="center" textRotation="90"/>
    </xf>
    <xf numFmtId="0" fontId="11" fillId="12" borderId="33" xfId="15" applyFont="1" applyFill="1" applyBorder="1" applyAlignment="1">
      <alignment horizontal="center" vertical="center" textRotation="90"/>
    </xf>
    <xf numFmtId="0" fontId="8" fillId="0" borderId="33" xfId="15" applyFont="1" applyFill="1" applyBorder="1" applyAlignment="1">
      <alignment vertical="center" wrapText="1"/>
    </xf>
    <xf numFmtId="49" fontId="11" fillId="13" borderId="33" xfId="15" applyNumberFormat="1" applyFont="1" applyFill="1" applyBorder="1" applyAlignment="1">
      <alignment horizontal="center" vertical="top"/>
    </xf>
    <xf numFmtId="49" fontId="17" fillId="12" borderId="33" xfId="15" applyNumberFormat="1" applyFont="1" applyFill="1" applyBorder="1" applyAlignment="1">
      <alignment horizontal="center" vertical="top"/>
    </xf>
    <xf numFmtId="49" fontId="17" fillId="10" borderId="33" xfId="15" applyNumberFormat="1" applyFont="1" applyFill="1" applyBorder="1" applyAlignment="1">
      <alignment horizontal="center" vertical="top"/>
    </xf>
    <xf numFmtId="49" fontId="17" fillId="8" borderId="33" xfId="15" applyNumberFormat="1" applyFont="1" applyFill="1" applyBorder="1" applyAlignment="1">
      <alignment horizontal="center" vertical="top"/>
    </xf>
    <xf numFmtId="0" fontId="22" fillId="0" borderId="0" xfId="15" applyNumberFormat="1" applyFont="1" applyFill="1" applyBorder="1" applyAlignment="1">
      <alignment horizontal="center" vertical="center" wrapText="1"/>
    </xf>
    <xf numFmtId="0" fontId="22" fillId="0" borderId="33" xfId="15" applyNumberFormat="1" applyFont="1" applyFill="1" applyBorder="1" applyAlignment="1">
      <alignment horizontal="center" vertical="center" wrapText="1"/>
    </xf>
    <xf numFmtId="0" fontId="22" fillId="0" borderId="80" xfId="15" applyNumberFormat="1" applyFont="1" applyFill="1" applyBorder="1" applyAlignment="1">
      <alignment horizontal="center" vertical="center" wrapText="1"/>
    </xf>
    <xf numFmtId="0" fontId="22" fillId="0" borderId="41" xfId="15" applyNumberFormat="1" applyFont="1" applyFill="1" applyBorder="1" applyAlignment="1">
      <alignment horizontal="center" vertical="center" wrapText="1"/>
    </xf>
    <xf numFmtId="0" fontId="8" fillId="0" borderId="5" xfId="15" applyFont="1" applyFill="1" applyBorder="1" applyAlignment="1">
      <alignment vertical="center" wrapText="1"/>
    </xf>
    <xf numFmtId="164" fontId="11" fillId="0" borderId="79" xfId="15" applyNumberFormat="1" applyFont="1" applyFill="1" applyBorder="1" applyAlignment="1">
      <alignment horizontal="center" vertical="center"/>
    </xf>
    <xf numFmtId="167" fontId="11" fillId="0" borderId="31" xfId="15" applyNumberFormat="1" applyFont="1" applyFill="1" applyBorder="1" applyAlignment="1">
      <alignment horizontal="center" vertical="center"/>
    </xf>
    <xf numFmtId="0" fontId="8" fillId="0" borderId="3" xfId="15" applyFont="1" applyFill="1" applyBorder="1" applyAlignment="1">
      <alignment horizontal="center" vertical="center"/>
    </xf>
    <xf numFmtId="49" fontId="9" fillId="0" borderId="42" xfId="15" applyNumberFormat="1" applyFont="1" applyFill="1" applyBorder="1" applyAlignment="1">
      <alignment horizontal="center" vertical="top"/>
    </xf>
    <xf numFmtId="49" fontId="11" fillId="0" borderId="4" xfId="15" applyNumberFormat="1" applyFont="1" applyFill="1" applyBorder="1" applyAlignment="1">
      <alignment horizontal="center" vertical="center" textRotation="90"/>
    </xf>
    <xf numFmtId="0" fontId="8" fillId="0" borderId="35" xfId="15" applyFont="1" applyFill="1" applyBorder="1" applyAlignment="1">
      <alignment vertical="center" wrapText="1"/>
    </xf>
    <xf numFmtId="49" fontId="11" fillId="13" borderId="35" xfId="15" applyNumberFormat="1" applyFont="1" applyFill="1" applyBorder="1" applyAlignment="1">
      <alignment horizontal="center" vertical="top"/>
    </xf>
    <xf numFmtId="49" fontId="17" fillId="12" borderId="42" xfId="15" applyNumberFormat="1" applyFont="1" applyFill="1" applyBorder="1" applyAlignment="1">
      <alignment horizontal="center" vertical="top"/>
    </xf>
    <xf numFmtId="49" fontId="17" fillId="10" borderId="42" xfId="15" applyNumberFormat="1" applyFont="1" applyFill="1" applyBorder="1" applyAlignment="1">
      <alignment horizontal="center" vertical="top"/>
    </xf>
    <xf numFmtId="49" fontId="17" fillId="8" borderId="42" xfId="15" applyNumberFormat="1" applyFont="1" applyFill="1" applyBorder="1" applyAlignment="1">
      <alignment horizontal="center" vertical="top"/>
    </xf>
    <xf numFmtId="0" fontId="22" fillId="0" borderId="19" xfId="15" applyNumberFormat="1" applyFont="1" applyFill="1" applyBorder="1" applyAlignment="1">
      <alignment horizontal="center" vertical="center" wrapText="1"/>
    </xf>
    <xf numFmtId="0" fontId="22" fillId="0" borderId="21" xfId="15" applyNumberFormat="1" applyFont="1" applyFill="1" applyBorder="1" applyAlignment="1">
      <alignment horizontal="center" vertical="center" wrapText="1"/>
    </xf>
    <xf numFmtId="0" fontId="22" fillId="0" borderId="17" xfId="15" applyNumberFormat="1" applyFont="1" applyFill="1" applyBorder="1" applyAlignment="1">
      <alignment horizontal="center" vertical="center" wrapText="1"/>
    </xf>
    <xf numFmtId="0" fontId="22" fillId="0" borderId="18" xfId="15" applyNumberFormat="1" applyFont="1" applyFill="1" applyBorder="1" applyAlignment="1">
      <alignment horizontal="center" vertical="center" wrapText="1"/>
    </xf>
    <xf numFmtId="0" fontId="8" fillId="0" borderId="11" xfId="15" applyFont="1" applyFill="1" applyBorder="1" applyAlignment="1">
      <alignment vertical="center" wrapText="1"/>
    </xf>
    <xf numFmtId="164" fontId="17" fillId="0" borderId="79" xfId="15" applyNumberFormat="1" applyFont="1" applyFill="1" applyBorder="1" applyAlignment="1">
      <alignment horizontal="center" vertical="center"/>
    </xf>
    <xf numFmtId="167" fontId="11" fillId="0" borderId="33" xfId="15" applyNumberFormat="1" applyFont="1" applyFill="1" applyBorder="1" applyAlignment="1">
      <alignment horizontal="center" vertical="center"/>
    </xf>
    <xf numFmtId="0" fontId="8" fillId="0" borderId="31" xfId="15" applyFont="1" applyFill="1" applyBorder="1" applyAlignment="1">
      <alignment vertical="center" wrapText="1"/>
    </xf>
    <xf numFmtId="49" fontId="11" fillId="13" borderId="31" xfId="15" applyNumberFormat="1" applyFont="1" applyFill="1" applyBorder="1" applyAlignment="1">
      <alignment horizontal="center" vertical="top"/>
    </xf>
    <xf numFmtId="2" fontId="17" fillId="0" borderId="79" xfId="15" applyNumberFormat="1" applyFont="1" applyFill="1" applyBorder="1" applyAlignment="1">
      <alignment horizontal="center" vertical="center"/>
    </xf>
    <xf numFmtId="0" fontId="22" fillId="0" borderId="52" xfId="15" applyNumberFormat="1" applyFont="1" applyFill="1" applyBorder="1" applyAlignment="1">
      <alignment horizontal="center" vertical="center" wrapText="1"/>
    </xf>
    <xf numFmtId="0" fontId="22" fillId="0" borderId="75" xfId="15" applyNumberFormat="1" applyFont="1" applyFill="1" applyBorder="1" applyAlignment="1">
      <alignment horizontal="center" vertical="center" wrapText="1"/>
    </xf>
    <xf numFmtId="0" fontId="22" fillId="0" borderId="51" xfId="15" applyNumberFormat="1" applyFont="1" applyFill="1" applyBorder="1" applyAlignment="1">
      <alignment horizontal="center" vertical="center" wrapText="1"/>
    </xf>
    <xf numFmtId="0" fontId="8" fillId="0" borderId="54" xfId="15" applyFont="1" applyFill="1" applyBorder="1" applyAlignment="1">
      <alignment vertical="center" wrapText="1"/>
    </xf>
    <xf numFmtId="164" fontId="17" fillId="0" borderId="55" xfId="15" applyNumberFormat="1" applyFont="1" applyFill="1" applyBorder="1" applyAlignment="1">
      <alignment horizontal="center" vertical="center"/>
    </xf>
    <xf numFmtId="0" fontId="8" fillId="0" borderId="6" xfId="15" applyFont="1" applyFill="1" applyBorder="1" applyAlignment="1">
      <alignment vertical="center" wrapText="1"/>
    </xf>
    <xf numFmtId="0" fontId="8" fillId="0" borderId="0" xfId="15" applyFont="1" applyFill="1" applyBorder="1" applyAlignment="1">
      <alignment vertical="top" wrapText="1"/>
    </xf>
    <xf numFmtId="2" fontId="17" fillId="0" borderId="55" xfId="15" applyNumberFormat="1" applyFont="1" applyFill="1" applyBorder="1" applyAlignment="1">
      <alignment horizontal="center" vertical="center"/>
    </xf>
    <xf numFmtId="0" fontId="8" fillId="0" borderId="31" xfId="15" applyFont="1" applyFill="1" applyBorder="1" applyAlignment="1">
      <alignment horizontal="left" vertical="center" wrapText="1"/>
    </xf>
    <xf numFmtId="49" fontId="11" fillId="0" borderId="42" xfId="15" applyNumberFormat="1" applyFont="1" applyFill="1" applyBorder="1" applyAlignment="1">
      <alignment horizontal="center" vertical="center" textRotation="90"/>
    </xf>
    <xf numFmtId="0" fontId="22" fillId="0" borderId="27" xfId="15" applyNumberFormat="1" applyFont="1" applyFill="1" applyBorder="1" applyAlignment="1">
      <alignment horizontal="center" vertical="center" wrapText="1"/>
    </xf>
    <xf numFmtId="0" fontId="1" fillId="0" borderId="2" xfId="15" applyBorder="1"/>
    <xf numFmtId="0" fontId="22" fillId="0" borderId="47" xfId="15" applyNumberFormat="1" applyFont="1" applyFill="1" applyBorder="1" applyAlignment="1">
      <alignment horizontal="center" vertical="center" wrapText="1"/>
    </xf>
    <xf numFmtId="0" fontId="22" fillId="0" borderId="54" xfId="15" applyNumberFormat="1" applyFont="1" applyFill="1" applyBorder="1" applyAlignment="1">
      <alignment horizontal="center" vertical="center" wrapText="1"/>
    </xf>
    <xf numFmtId="0" fontId="8" fillId="0" borderId="31" xfId="15" applyFont="1" applyFill="1" applyBorder="1" applyAlignment="1">
      <alignment vertical="top" wrapText="1"/>
    </xf>
    <xf numFmtId="0" fontId="33" fillId="0" borderId="47" xfId="15" applyFont="1" applyBorder="1" applyAlignment="1">
      <alignment horizontal="left"/>
    </xf>
    <xf numFmtId="0" fontId="33" fillId="0" borderId="54" xfId="15" applyFont="1" applyBorder="1" applyAlignment="1">
      <alignment horizontal="left"/>
    </xf>
    <xf numFmtId="0" fontId="22" fillId="0" borderId="1" xfId="15" applyNumberFormat="1" applyFont="1" applyFill="1" applyBorder="1" applyAlignment="1">
      <alignment horizontal="center" vertical="center" wrapText="1"/>
    </xf>
    <xf numFmtId="0" fontId="22" fillId="0" borderId="31" xfId="15" applyNumberFormat="1" applyFont="1" applyFill="1" applyBorder="1" applyAlignment="1">
      <alignment horizontal="center" vertical="center" wrapText="1"/>
    </xf>
    <xf numFmtId="0" fontId="22" fillId="0" borderId="43" xfId="15" applyNumberFormat="1" applyFont="1" applyFill="1" applyBorder="1" applyAlignment="1">
      <alignment horizontal="center" vertical="center" wrapText="1"/>
    </xf>
    <xf numFmtId="0" fontId="22" fillId="0" borderId="32" xfId="15" applyNumberFormat="1" applyFont="1" applyFill="1" applyBorder="1" applyAlignment="1">
      <alignment horizontal="center" vertical="center" wrapText="1"/>
    </xf>
    <xf numFmtId="0" fontId="22" fillId="0" borderId="3" xfId="15" applyFont="1" applyFill="1" applyBorder="1" applyAlignment="1">
      <alignment horizontal="left" vertical="center" wrapText="1"/>
    </xf>
    <xf numFmtId="164" fontId="17" fillId="0" borderId="35" xfId="15" applyNumberFormat="1" applyFont="1" applyFill="1" applyBorder="1" applyAlignment="1">
      <alignment horizontal="center" vertical="center"/>
    </xf>
    <xf numFmtId="164" fontId="8" fillId="0" borderId="31" xfId="15" applyNumberFormat="1" applyFont="1" applyFill="1" applyBorder="1" applyAlignment="1">
      <alignment horizontal="center" vertical="center"/>
    </xf>
    <xf numFmtId="164" fontId="8" fillId="0" borderId="29" xfId="15" applyNumberFormat="1" applyFont="1" applyFill="1" applyBorder="1" applyAlignment="1">
      <alignment horizontal="center" vertical="center"/>
    </xf>
    <xf numFmtId="0" fontId="8" fillId="0" borderId="31" xfId="15" applyFont="1" applyFill="1" applyBorder="1" applyAlignment="1">
      <alignment horizontal="center" vertical="center"/>
    </xf>
    <xf numFmtId="49" fontId="9" fillId="0" borderId="35" xfId="15" applyNumberFormat="1" applyFont="1" applyFill="1" applyBorder="1" applyAlignment="1">
      <alignment horizontal="center" vertical="top"/>
    </xf>
    <xf numFmtId="49" fontId="11" fillId="0" borderId="35" xfId="15" applyNumberFormat="1" applyFont="1" applyFill="1" applyBorder="1" applyAlignment="1">
      <alignment horizontal="center" vertical="center" textRotation="90"/>
    </xf>
    <xf numFmtId="0" fontId="11" fillId="12" borderId="28" xfId="15" applyFont="1" applyFill="1" applyBorder="1" applyAlignment="1">
      <alignment horizontal="center" vertical="center" wrapText="1"/>
    </xf>
    <xf numFmtId="0" fontId="11" fillId="12" borderId="29" xfId="15" applyFont="1" applyFill="1" applyBorder="1" applyAlignment="1">
      <alignment horizontal="center" vertical="center" wrapText="1"/>
    </xf>
    <xf numFmtId="0" fontId="11" fillId="12" borderId="30" xfId="15" applyFont="1" applyFill="1" applyBorder="1" applyAlignment="1">
      <alignment horizontal="center" vertical="center" wrapText="1"/>
    </xf>
    <xf numFmtId="49" fontId="17" fillId="12" borderId="35" xfId="15" applyNumberFormat="1" applyFont="1" applyFill="1" applyBorder="1" applyAlignment="1">
      <alignment horizontal="center" vertical="top"/>
    </xf>
    <xf numFmtId="49" fontId="17" fillId="10" borderId="35" xfId="15" applyNumberFormat="1" applyFont="1" applyFill="1" applyBorder="1" applyAlignment="1">
      <alignment horizontal="center" vertical="top"/>
    </xf>
    <xf numFmtId="49" fontId="17" fillId="8" borderId="35" xfId="15" applyNumberFormat="1" applyFont="1" applyFill="1" applyBorder="1" applyAlignment="1">
      <alignment horizontal="center" vertical="top"/>
    </xf>
    <xf numFmtId="0" fontId="22" fillId="0" borderId="1" xfId="15" applyFont="1" applyFill="1" applyBorder="1" applyAlignment="1">
      <alignment horizontal="center" vertical="center" wrapText="1"/>
    </xf>
    <xf numFmtId="164" fontId="22" fillId="12" borderId="7" xfId="15" applyNumberFormat="1" applyFont="1" applyFill="1" applyBorder="1" applyAlignment="1">
      <alignment horizontal="center" vertical="center"/>
    </xf>
    <xf numFmtId="164" fontId="17" fillId="12" borderId="33" xfId="15" applyNumberFormat="1" applyFont="1" applyFill="1" applyBorder="1" applyAlignment="1">
      <alignment horizontal="center" vertical="center"/>
    </xf>
    <xf numFmtId="164" fontId="17" fillId="12" borderId="6" xfId="15" applyNumberFormat="1" applyFont="1" applyFill="1" applyBorder="1" applyAlignment="1">
      <alignment horizontal="center" vertical="center"/>
    </xf>
    <xf numFmtId="0" fontId="22" fillId="12" borderId="40" xfId="15" applyFont="1" applyFill="1" applyBorder="1" applyAlignment="1">
      <alignment horizontal="center" vertical="center"/>
    </xf>
    <xf numFmtId="49" fontId="9" fillId="0" borderId="33" xfId="15" applyNumberFormat="1" applyFont="1" applyBorder="1" applyAlignment="1">
      <alignment horizontal="center" vertical="top"/>
    </xf>
    <xf numFmtId="0" fontId="11" fillId="0" borderId="40" xfId="15" applyFont="1" applyFill="1" applyBorder="1" applyAlignment="1">
      <alignment vertical="top" wrapText="1"/>
    </xf>
    <xf numFmtId="49" fontId="11" fillId="13" borderId="40" xfId="15" applyNumberFormat="1" applyFont="1" applyFill="1" applyBorder="1" applyAlignment="1">
      <alignment horizontal="center" vertical="top"/>
    </xf>
    <xf numFmtId="49" fontId="11" fillId="12" borderId="7" xfId="15" applyNumberFormat="1" applyFont="1" applyFill="1" applyBorder="1" applyAlignment="1">
      <alignment horizontal="center" vertical="top"/>
    </xf>
    <xf numFmtId="49" fontId="11" fillId="10" borderId="40" xfId="15" applyNumberFormat="1" applyFont="1" applyFill="1" applyBorder="1" applyAlignment="1">
      <alignment horizontal="center" vertical="top"/>
    </xf>
    <xf numFmtId="49" fontId="11" fillId="19" borderId="33" xfId="15" applyNumberFormat="1" applyFont="1" applyFill="1" applyBorder="1" applyAlignment="1">
      <alignment horizontal="center" vertical="top"/>
    </xf>
    <xf numFmtId="0" fontId="22" fillId="0" borderId="40" xfId="15" applyFont="1" applyFill="1" applyBorder="1" applyAlignment="1">
      <alignment vertical="top" wrapText="1"/>
    </xf>
    <xf numFmtId="0" fontId="22" fillId="0" borderId="6" xfId="15" applyFont="1" applyFill="1" applyBorder="1" applyAlignment="1">
      <alignment vertical="top" wrapText="1"/>
    </xf>
    <xf numFmtId="0" fontId="22" fillId="0" borderId="20" xfId="15" applyNumberFormat="1" applyFont="1" applyFill="1" applyBorder="1" applyAlignment="1">
      <alignment horizontal="center" vertical="center" wrapText="1"/>
    </xf>
    <xf numFmtId="0" fontId="22" fillId="4" borderId="38" xfId="15" applyNumberFormat="1" applyFont="1" applyFill="1" applyBorder="1" applyAlignment="1">
      <alignment horizontal="center" vertical="center" wrapText="1"/>
    </xf>
    <xf numFmtId="1" fontId="22" fillId="4" borderId="8" xfId="15" applyNumberFormat="1" applyFont="1" applyFill="1" applyBorder="1" applyAlignment="1">
      <alignment horizontal="center" vertical="center" wrapText="1"/>
    </xf>
    <xf numFmtId="1" fontId="22" fillId="4" borderId="10" xfId="15" applyNumberFormat="1" applyFont="1" applyFill="1" applyBorder="1" applyAlignment="1">
      <alignment horizontal="center" vertical="center" wrapText="1"/>
    </xf>
    <xf numFmtId="0" fontId="22" fillId="4" borderId="38" xfId="15" applyFont="1" applyFill="1" applyBorder="1" applyAlignment="1">
      <alignment vertical="center" wrapText="1"/>
    </xf>
    <xf numFmtId="164" fontId="11" fillId="0" borderId="66" xfId="15" applyNumberFormat="1" applyFont="1" applyFill="1" applyBorder="1" applyAlignment="1">
      <alignment horizontal="center" vertical="center"/>
    </xf>
    <xf numFmtId="164" fontId="17" fillId="0" borderId="46" xfId="15" applyNumberFormat="1" applyFont="1" applyFill="1" applyBorder="1" applyAlignment="1">
      <alignment horizontal="center" vertical="center"/>
    </xf>
    <xf numFmtId="164" fontId="17" fillId="0" borderId="39" xfId="15" applyNumberFormat="1" applyFont="1" applyFill="1" applyBorder="1" applyAlignment="1">
      <alignment horizontal="center" vertical="center"/>
    </xf>
    <xf numFmtId="0" fontId="22" fillId="0" borderId="46" xfId="15" applyFont="1" applyFill="1" applyBorder="1" applyAlignment="1">
      <alignment horizontal="center" vertical="center"/>
    </xf>
    <xf numFmtId="49" fontId="9" fillId="0" borderId="42" xfId="15" applyNumberFormat="1" applyFont="1" applyBorder="1" applyAlignment="1">
      <alignment horizontal="center" vertical="top"/>
    </xf>
    <xf numFmtId="0" fontId="11" fillId="0" borderId="4" xfId="15" applyFont="1" applyFill="1" applyBorder="1" applyAlignment="1">
      <alignment vertical="top" wrapText="1"/>
    </xf>
    <xf numFmtId="49" fontId="11" fillId="13" borderId="4" xfId="15" applyNumberFormat="1" applyFont="1" applyFill="1" applyBorder="1" applyAlignment="1">
      <alignment horizontal="center" vertical="top"/>
    </xf>
    <xf numFmtId="49" fontId="11" fillId="13" borderId="42" xfId="15" applyNumberFormat="1" applyFont="1" applyFill="1" applyBorder="1" applyAlignment="1">
      <alignment horizontal="center" vertical="top"/>
    </xf>
    <xf numFmtId="49" fontId="11" fillId="12" borderId="0" xfId="15" applyNumberFormat="1" applyFont="1" applyFill="1" applyBorder="1" applyAlignment="1">
      <alignment horizontal="center" vertical="top"/>
    </xf>
    <xf numFmtId="49" fontId="11" fillId="10" borderId="4" xfId="15" applyNumberFormat="1" applyFont="1" applyFill="1" applyBorder="1" applyAlignment="1">
      <alignment horizontal="center" vertical="top"/>
    </xf>
    <xf numFmtId="49" fontId="11" fillId="19" borderId="42" xfId="15" applyNumberFormat="1" applyFont="1" applyFill="1" applyBorder="1" applyAlignment="1">
      <alignment horizontal="center" vertical="top"/>
    </xf>
    <xf numFmtId="0" fontId="22" fillId="0" borderId="27" xfId="15" applyFont="1" applyFill="1" applyBorder="1" applyAlignment="1">
      <alignment vertical="top" wrapText="1"/>
    </xf>
    <xf numFmtId="0" fontId="22" fillId="0" borderId="22" xfId="15" applyFont="1" applyFill="1" applyBorder="1" applyAlignment="1">
      <alignment vertical="top" wrapText="1"/>
    </xf>
    <xf numFmtId="1" fontId="22" fillId="0" borderId="17" xfId="15" applyNumberFormat="1" applyFont="1" applyFill="1" applyBorder="1" applyAlignment="1">
      <alignment horizontal="center" vertical="center" wrapText="1"/>
    </xf>
    <xf numFmtId="1" fontId="22" fillId="0" borderId="18" xfId="15" applyNumberFormat="1" applyFont="1" applyFill="1" applyBorder="1" applyAlignment="1">
      <alignment horizontal="center" vertical="center" wrapText="1"/>
    </xf>
    <xf numFmtId="0" fontId="22" fillId="0" borderId="21" xfId="15" applyFont="1" applyFill="1" applyBorder="1" applyAlignment="1">
      <alignment vertical="top" wrapText="1"/>
    </xf>
    <xf numFmtId="164" fontId="11" fillId="0" borderId="13" xfId="15" applyNumberFormat="1" applyFont="1" applyFill="1" applyBorder="1" applyAlignment="1">
      <alignment horizontal="center" vertical="center"/>
    </xf>
    <xf numFmtId="164" fontId="17" fillId="0" borderId="21" xfId="15" applyNumberFormat="1" applyFont="1" applyFill="1" applyBorder="1" applyAlignment="1">
      <alignment horizontal="center" vertical="center"/>
    </xf>
    <xf numFmtId="164" fontId="17" fillId="0" borderId="20" xfId="15" applyNumberFormat="1" applyFont="1" applyFill="1" applyBorder="1" applyAlignment="1">
      <alignment horizontal="center" vertical="center"/>
    </xf>
    <xf numFmtId="0" fontId="22" fillId="0" borderId="21" xfId="15" applyFont="1" applyFill="1" applyBorder="1" applyAlignment="1">
      <alignment horizontal="center" vertical="center"/>
    </xf>
    <xf numFmtId="0" fontId="22" fillId="0" borderId="28" xfId="15" applyFont="1" applyFill="1" applyBorder="1" applyAlignment="1">
      <alignment horizontal="left" vertical="top" wrapText="1"/>
    </xf>
    <xf numFmtId="0" fontId="22" fillId="0" borderId="30" xfId="15" applyFont="1" applyFill="1" applyBorder="1" applyAlignment="1">
      <alignment horizontal="left" vertical="top" wrapText="1"/>
    </xf>
    <xf numFmtId="0" fontId="22" fillId="0" borderId="59" xfId="15" applyNumberFormat="1" applyFont="1" applyFill="1" applyBorder="1" applyAlignment="1">
      <alignment horizontal="center" vertical="center" wrapText="1"/>
    </xf>
    <xf numFmtId="1" fontId="22" fillId="0" borderId="75" xfId="15" applyNumberFormat="1" applyFont="1" applyFill="1" applyBorder="1" applyAlignment="1">
      <alignment horizontal="center" vertical="center" wrapText="1"/>
    </xf>
    <xf numFmtId="1" fontId="22" fillId="0" borderId="51" xfId="15" applyNumberFormat="1" applyFont="1" applyFill="1" applyBorder="1" applyAlignment="1">
      <alignment horizontal="center" vertical="center" wrapText="1"/>
    </xf>
    <xf numFmtId="0" fontId="22" fillId="0" borderId="52" xfId="15" applyFont="1" applyFill="1" applyBorder="1" applyAlignment="1">
      <alignment vertical="top" wrapText="1"/>
    </xf>
    <xf numFmtId="164" fontId="11" fillId="0" borderId="53" xfId="15" applyNumberFormat="1" applyFont="1" applyFill="1" applyBorder="1" applyAlignment="1">
      <alignment horizontal="center" vertical="center"/>
    </xf>
    <xf numFmtId="164" fontId="17" fillId="0" borderId="52" xfId="15" applyNumberFormat="1" applyFont="1" applyFill="1" applyBorder="1" applyAlignment="1">
      <alignment horizontal="center" vertical="center"/>
    </xf>
    <xf numFmtId="164" fontId="17" fillId="0" borderId="59" xfId="15" applyNumberFormat="1" applyFont="1" applyFill="1" applyBorder="1" applyAlignment="1">
      <alignment horizontal="center" vertical="center"/>
    </xf>
    <xf numFmtId="0" fontId="22" fillId="0" borderId="52" xfId="15" applyFont="1" applyFill="1" applyBorder="1" applyAlignment="1">
      <alignment horizontal="center" vertical="center"/>
    </xf>
    <xf numFmtId="49" fontId="9" fillId="0" borderId="35" xfId="15" applyNumberFormat="1" applyFont="1" applyBorder="1" applyAlignment="1">
      <alignment horizontal="center" vertical="top"/>
    </xf>
    <xf numFmtId="49" fontId="11" fillId="0" borderId="35" xfId="15" applyNumberFormat="1" applyFont="1" applyBorder="1" applyAlignment="1">
      <alignment horizontal="center" vertical="center" textRotation="90"/>
    </xf>
    <xf numFmtId="0" fontId="11" fillId="0" borderId="28" xfId="15" applyFont="1" applyFill="1" applyBorder="1" applyAlignment="1">
      <alignment vertical="top" wrapText="1"/>
    </xf>
    <xf numFmtId="49" fontId="11" fillId="13" borderId="28" xfId="15" applyNumberFormat="1" applyFont="1" applyFill="1" applyBorder="1" applyAlignment="1">
      <alignment horizontal="center" vertical="top"/>
    </xf>
    <xf numFmtId="49" fontId="11" fillId="12" borderId="29" xfId="15" applyNumberFormat="1" applyFont="1" applyFill="1" applyBorder="1" applyAlignment="1">
      <alignment horizontal="center" vertical="top"/>
    </xf>
    <xf numFmtId="49" fontId="11" fillId="10" borderId="28" xfId="15" applyNumberFormat="1" applyFont="1" applyFill="1" applyBorder="1" applyAlignment="1">
      <alignment horizontal="center" vertical="top"/>
    </xf>
    <xf numFmtId="49" fontId="11" fillId="19" borderId="35" xfId="15" applyNumberFormat="1" applyFont="1" applyFill="1" applyBorder="1" applyAlignment="1">
      <alignment horizontal="center" vertical="top"/>
    </xf>
    <xf numFmtId="0" fontId="22" fillId="0" borderId="40" xfId="15" applyFont="1" applyFill="1" applyBorder="1" applyAlignment="1">
      <alignment horizontal="left" vertical="top" wrapText="1"/>
    </xf>
    <xf numFmtId="0" fontId="22" fillId="0" borderId="6" xfId="15" applyFont="1" applyFill="1" applyBorder="1" applyAlignment="1">
      <alignment horizontal="left" vertical="top" wrapText="1"/>
    </xf>
    <xf numFmtId="0" fontId="5" fillId="0" borderId="1" xfId="15" applyFont="1" applyFill="1" applyBorder="1" applyAlignment="1">
      <alignment horizontal="center" vertical="top" wrapText="1"/>
    </xf>
    <xf numFmtId="0" fontId="5" fillId="0" borderId="2" xfId="15" applyFont="1" applyFill="1" applyBorder="1" applyAlignment="1">
      <alignment horizontal="center" vertical="top" wrapText="1"/>
    </xf>
    <xf numFmtId="0" fontId="5" fillId="0" borderId="3" xfId="15" applyFont="1" applyFill="1" applyBorder="1" applyAlignment="1">
      <alignment horizontal="center" vertical="top" wrapText="1"/>
    </xf>
    <xf numFmtId="164" fontId="17" fillId="12" borderId="2" xfId="15" applyNumberFormat="1" applyFont="1" applyFill="1" applyBorder="1" applyAlignment="1">
      <alignment horizontal="center" vertical="center"/>
    </xf>
    <xf numFmtId="164" fontId="17" fillId="12" borderId="31" xfId="15" applyNumberFormat="1" applyFont="1" applyFill="1" applyBorder="1" applyAlignment="1">
      <alignment horizontal="center" vertical="center"/>
    </xf>
    <xf numFmtId="0" fontId="17" fillId="12" borderId="31" xfId="15" applyFont="1" applyFill="1" applyBorder="1" applyAlignment="1">
      <alignment horizontal="center" vertical="center"/>
    </xf>
    <xf numFmtId="49" fontId="17" fillId="12" borderId="7" xfId="15" applyNumberFormat="1" applyFont="1" applyFill="1" applyBorder="1" applyAlignment="1">
      <alignment horizontal="center" vertical="top"/>
    </xf>
    <xf numFmtId="49" fontId="17" fillId="11" borderId="40" xfId="15" applyNumberFormat="1" applyFont="1" applyFill="1" applyBorder="1" applyAlignment="1">
      <alignment horizontal="center" vertical="top"/>
    </xf>
    <xf numFmtId="0" fontId="22" fillId="0" borderId="35" xfId="15" applyNumberFormat="1" applyFont="1" applyFill="1" applyBorder="1" applyAlignment="1">
      <alignment horizontal="center" vertical="center" wrapText="1"/>
    </xf>
    <xf numFmtId="0" fontId="22" fillId="0" borderId="30" xfId="15" applyNumberFormat="1" applyFont="1" applyFill="1" applyBorder="1" applyAlignment="1">
      <alignment horizontal="center" vertical="center" wrapText="1"/>
    </xf>
    <xf numFmtId="0" fontId="22" fillId="0" borderId="28" xfId="15" applyNumberFormat="1" applyFont="1" applyFill="1" applyBorder="1" applyAlignment="1">
      <alignment horizontal="center" vertical="center" wrapText="1"/>
    </xf>
    <xf numFmtId="0" fontId="22" fillId="0" borderId="30" xfId="15" applyNumberFormat="1" applyFont="1" applyFill="1" applyBorder="1" applyAlignment="1">
      <alignment horizontal="center" vertical="center" wrapText="1"/>
    </xf>
    <xf numFmtId="0" fontId="22" fillId="0" borderId="35" xfId="15" applyFont="1" applyFill="1" applyBorder="1" applyAlignment="1">
      <alignment vertical="center" wrapText="1"/>
    </xf>
    <xf numFmtId="164" fontId="8" fillId="0" borderId="65" xfId="15" applyNumberFormat="1" applyFont="1" applyFill="1" applyBorder="1" applyAlignment="1">
      <alignment horizontal="center" vertical="center"/>
    </xf>
    <xf numFmtId="164" fontId="8" fillId="0" borderId="52" xfId="15" applyNumberFormat="1" applyFont="1" applyFill="1" applyBorder="1" applyAlignment="1">
      <alignment horizontal="center" vertical="center"/>
    </xf>
    <xf numFmtId="0" fontId="22" fillId="0" borderId="52" xfId="15" applyFont="1" applyFill="1" applyBorder="1" applyAlignment="1">
      <alignment horizontal="center" vertical="center"/>
    </xf>
    <xf numFmtId="49" fontId="17" fillId="13" borderId="28" xfId="15" applyNumberFormat="1" applyFont="1" applyFill="1" applyBorder="1" applyAlignment="1">
      <alignment horizontal="center" vertical="top"/>
    </xf>
    <xf numFmtId="49" fontId="17" fillId="12" borderId="29" xfId="15" applyNumberFormat="1" applyFont="1" applyFill="1" applyBorder="1" applyAlignment="1">
      <alignment horizontal="center" vertical="top"/>
    </xf>
    <xf numFmtId="49" fontId="17" fillId="11" borderId="28" xfId="15" applyNumberFormat="1" applyFont="1" applyFill="1" applyBorder="1" applyAlignment="1">
      <alignment horizontal="center" vertical="top"/>
    </xf>
    <xf numFmtId="49" fontId="11" fillId="11" borderId="1" xfId="15" applyNumberFormat="1" applyFont="1" applyFill="1" applyBorder="1" applyAlignment="1">
      <alignment horizontal="left" vertical="top"/>
    </xf>
    <xf numFmtId="49" fontId="11" fillId="11" borderId="2" xfId="15" applyNumberFormat="1" applyFont="1" applyFill="1" applyBorder="1" applyAlignment="1">
      <alignment horizontal="left" vertical="top"/>
    </xf>
    <xf numFmtId="49" fontId="11" fillId="11" borderId="3" xfId="15" applyNumberFormat="1" applyFont="1" applyFill="1" applyBorder="1" applyAlignment="1">
      <alignment horizontal="left" vertical="top"/>
    </xf>
    <xf numFmtId="2" fontId="11" fillId="11" borderId="35" xfId="15" applyNumberFormat="1" applyFont="1" applyFill="1" applyBorder="1" applyAlignment="1">
      <alignment horizontal="center" vertical="center"/>
    </xf>
    <xf numFmtId="164" fontId="11" fillId="11" borderId="35" xfId="15" applyNumberFormat="1" applyFont="1" applyFill="1" applyBorder="1" applyAlignment="1">
      <alignment horizontal="center" vertical="center"/>
    </xf>
    <xf numFmtId="49" fontId="17" fillId="11" borderId="28" xfId="15" applyNumberFormat="1" applyFont="1" applyFill="1" applyBorder="1" applyAlignment="1">
      <alignment horizontal="right" vertical="top"/>
    </xf>
    <xf numFmtId="49" fontId="17" fillId="11" borderId="0" xfId="15" applyNumberFormat="1" applyFont="1" applyFill="1" applyBorder="1" applyAlignment="1">
      <alignment horizontal="right" vertical="top"/>
    </xf>
    <xf numFmtId="49" fontId="17" fillId="11" borderId="29" xfId="15" applyNumberFormat="1" applyFont="1" applyFill="1" applyBorder="1" applyAlignment="1">
      <alignment horizontal="right" vertical="top"/>
    </xf>
    <xf numFmtId="49" fontId="17" fillId="10" borderId="29" xfId="15" applyNumberFormat="1" applyFont="1" applyFill="1" applyBorder="1" applyAlignment="1">
      <alignment horizontal="center" vertical="top"/>
    </xf>
    <xf numFmtId="9" fontId="22" fillId="0" borderId="40" xfId="15" applyNumberFormat="1" applyFont="1" applyFill="1" applyBorder="1" applyAlignment="1">
      <alignment vertical="top" wrapText="1"/>
    </xf>
    <xf numFmtId="9" fontId="22" fillId="0" borderId="6" xfId="15" applyNumberFormat="1" applyFont="1" applyFill="1" applyBorder="1" applyAlignment="1">
      <alignment vertical="top" wrapText="1"/>
    </xf>
    <xf numFmtId="0" fontId="66" fillId="0" borderId="40" xfId="15" applyFont="1" applyFill="1" applyBorder="1" applyAlignment="1">
      <alignment horizontal="center" vertical="center"/>
    </xf>
    <xf numFmtId="0" fontId="66" fillId="0" borderId="33" xfId="15" applyFont="1" applyFill="1" applyBorder="1" applyAlignment="1">
      <alignment horizontal="center" vertical="center"/>
    </xf>
    <xf numFmtId="1" fontId="22" fillId="0" borderId="0" xfId="15" applyNumberFormat="1" applyFont="1" applyFill="1" applyBorder="1" applyAlignment="1">
      <alignment horizontal="center" vertical="center"/>
    </xf>
    <xf numFmtId="0" fontId="22" fillId="0" borderId="33" xfId="15" applyFont="1" applyFill="1" applyBorder="1" applyAlignment="1">
      <alignment vertical="center" wrapText="1"/>
    </xf>
    <xf numFmtId="2" fontId="11" fillId="12" borderId="55" xfId="15" applyNumberFormat="1" applyFont="1" applyFill="1" applyBorder="1" applyAlignment="1">
      <alignment horizontal="center" vertical="center"/>
    </xf>
    <xf numFmtId="2" fontId="11" fillId="12" borderId="31" xfId="15" applyNumberFormat="1" applyFont="1" applyFill="1" applyBorder="1" applyAlignment="1">
      <alignment horizontal="center" vertical="center"/>
    </xf>
    <xf numFmtId="164" fontId="11" fillId="12" borderId="2" xfId="15" applyNumberFormat="1" applyFont="1" applyFill="1" applyBorder="1" applyAlignment="1">
      <alignment horizontal="center" vertical="center"/>
    </xf>
    <xf numFmtId="49" fontId="9" fillId="0" borderId="33" xfId="15" applyNumberFormat="1" applyFont="1" applyBorder="1" applyAlignment="1">
      <alignment horizontal="center" vertical="top" wrapText="1"/>
    </xf>
    <xf numFmtId="9" fontId="22" fillId="0" borderId="4" xfId="15" applyNumberFormat="1" applyFont="1" applyFill="1" applyBorder="1" applyAlignment="1">
      <alignment vertical="top" wrapText="1"/>
    </xf>
    <xf numFmtId="9" fontId="22" fillId="0" borderId="5" xfId="15" applyNumberFormat="1" applyFont="1" applyFill="1" applyBorder="1" applyAlignment="1">
      <alignment vertical="top" wrapText="1"/>
    </xf>
    <xf numFmtId="0" fontId="66" fillId="0" borderId="4" xfId="15" applyFont="1" applyBorder="1" applyAlignment="1">
      <alignment horizontal="center" vertical="center"/>
    </xf>
    <xf numFmtId="0" fontId="66" fillId="0" borderId="31" xfId="15" applyFont="1" applyBorder="1" applyAlignment="1">
      <alignment horizontal="center" vertical="center"/>
    </xf>
    <xf numFmtId="1" fontId="22" fillId="0" borderId="2" xfId="15" applyNumberFormat="1" applyFont="1" applyFill="1" applyBorder="1" applyAlignment="1">
      <alignment horizontal="center" vertical="center" wrapText="1"/>
    </xf>
    <xf numFmtId="1" fontId="22" fillId="0" borderId="3" xfId="15" applyNumberFormat="1" applyFont="1" applyFill="1" applyBorder="1" applyAlignment="1">
      <alignment horizontal="center" vertical="center" wrapText="1"/>
    </xf>
    <xf numFmtId="2" fontId="11" fillId="0" borderId="62" xfId="15" applyNumberFormat="1" applyFont="1" applyFill="1" applyBorder="1" applyAlignment="1">
      <alignment horizontal="center" vertical="center"/>
    </xf>
    <xf numFmtId="2" fontId="11" fillId="0" borderId="42" xfId="15" applyNumberFormat="1" applyFont="1" applyFill="1" applyBorder="1" applyAlignment="1">
      <alignment horizontal="center" vertical="center"/>
    </xf>
    <xf numFmtId="164" fontId="11" fillId="0" borderId="0" xfId="15" applyNumberFormat="1" applyFont="1" applyFill="1" applyBorder="1" applyAlignment="1">
      <alignment horizontal="center" vertical="center"/>
    </xf>
    <xf numFmtId="0" fontId="22" fillId="0" borderId="46" xfId="15" applyFont="1" applyFill="1" applyBorder="1" applyAlignment="1">
      <alignment horizontal="center" vertical="center"/>
    </xf>
    <xf numFmtId="49" fontId="9" fillId="0" borderId="42" xfId="15" applyNumberFormat="1" applyFont="1" applyBorder="1" applyAlignment="1">
      <alignment horizontal="center" vertical="top" wrapText="1"/>
    </xf>
    <xf numFmtId="49" fontId="11" fillId="12" borderId="42" xfId="15" applyNumberFormat="1" applyFont="1" applyFill="1" applyBorder="1" applyAlignment="1">
      <alignment horizontal="center" vertical="center" textRotation="90"/>
    </xf>
    <xf numFmtId="0" fontId="11" fillId="0" borderId="42" xfId="15" applyFont="1" applyFill="1" applyBorder="1" applyAlignment="1">
      <alignment horizontal="left" vertical="top" wrapText="1"/>
    </xf>
    <xf numFmtId="49" fontId="17" fillId="13" borderId="42" xfId="15" applyNumberFormat="1" applyFont="1" applyFill="1" applyBorder="1" applyAlignment="1">
      <alignment horizontal="center" vertical="top"/>
    </xf>
    <xf numFmtId="49" fontId="17" fillId="13" borderId="42" xfId="15" applyNumberFormat="1" applyFont="1" applyFill="1" applyBorder="1" applyAlignment="1">
      <alignment horizontal="center" vertical="top"/>
    </xf>
    <xf numFmtId="9" fontId="22" fillId="0" borderId="19" xfId="15" applyNumberFormat="1" applyFont="1" applyFill="1" applyBorder="1" applyAlignment="1">
      <alignment horizontal="left" vertical="top" wrapText="1"/>
    </xf>
    <xf numFmtId="9" fontId="22" fillId="0" borderId="11" xfId="15" applyNumberFormat="1" applyFont="1" applyFill="1" applyBorder="1" applyAlignment="1">
      <alignment horizontal="left" vertical="top" wrapText="1"/>
    </xf>
    <xf numFmtId="0" fontId="66" fillId="0" borderId="27" xfId="15" applyFont="1" applyFill="1" applyBorder="1" applyAlignment="1">
      <alignment horizontal="center" vertical="center"/>
    </xf>
    <xf numFmtId="0" fontId="66" fillId="0" borderId="33" xfId="15" applyFont="1" applyBorder="1" applyAlignment="1">
      <alignment horizontal="center" vertical="center"/>
    </xf>
    <xf numFmtId="1" fontId="22" fillId="0" borderId="72" xfId="15" applyNumberFormat="1" applyFont="1" applyFill="1" applyBorder="1" applyAlignment="1">
      <alignment horizontal="center" vertical="center" wrapText="1"/>
    </xf>
    <xf numFmtId="1" fontId="22" fillId="0" borderId="41" xfId="15" applyNumberFormat="1" applyFont="1" applyFill="1" applyBorder="1" applyAlignment="1">
      <alignment horizontal="center" vertical="center" wrapText="1"/>
    </xf>
    <xf numFmtId="164" fontId="11" fillId="0" borderId="47" xfId="15" applyNumberFormat="1" applyFont="1" applyFill="1" applyBorder="1" applyAlignment="1">
      <alignment horizontal="center" vertical="center"/>
    </xf>
    <xf numFmtId="164" fontId="11" fillId="0" borderId="52" xfId="15" applyNumberFormat="1" applyFont="1" applyFill="1" applyBorder="1" applyAlignment="1">
      <alignment horizontal="center" vertical="center"/>
    </xf>
    <xf numFmtId="164" fontId="11" fillId="0" borderId="59" xfId="15" applyNumberFormat="1" applyFont="1" applyFill="1" applyBorder="1" applyAlignment="1">
      <alignment horizontal="center" vertical="center"/>
    </xf>
    <xf numFmtId="49" fontId="9" fillId="0" borderId="35" xfId="15" applyNumberFormat="1" applyFont="1" applyBorder="1" applyAlignment="1">
      <alignment horizontal="center" vertical="top" wrapText="1"/>
    </xf>
    <xf numFmtId="0" fontId="8" fillId="4" borderId="27" xfId="15" applyFont="1" applyFill="1" applyBorder="1" applyAlignment="1">
      <alignment horizontal="center" vertical="center" wrapText="1"/>
    </xf>
    <xf numFmtId="0" fontId="8" fillId="4" borderId="22" xfId="15" applyFont="1" applyFill="1" applyBorder="1" applyAlignment="1">
      <alignment horizontal="center" vertical="center" wrapText="1"/>
    </xf>
    <xf numFmtId="0" fontId="8" fillId="4" borderId="33" xfId="15" applyFont="1" applyFill="1" applyBorder="1" applyAlignment="1">
      <alignment horizontal="center" vertical="center" wrapText="1"/>
    </xf>
    <xf numFmtId="0" fontId="8" fillId="4" borderId="7" xfId="15" applyFont="1" applyFill="1" applyBorder="1" applyAlignment="1">
      <alignment horizontal="center" vertical="center" wrapText="1"/>
    </xf>
    <xf numFmtId="0" fontId="8" fillId="4" borderId="6" xfId="15" applyFont="1" applyFill="1" applyBorder="1" applyAlignment="1">
      <alignment horizontal="center" vertical="center" wrapText="1"/>
    </xf>
    <xf numFmtId="164" fontId="11" fillId="12" borderId="1" xfId="15" applyNumberFormat="1" applyFont="1" applyFill="1" applyBorder="1" applyAlignment="1">
      <alignment horizontal="center" vertical="center"/>
    </xf>
    <xf numFmtId="49" fontId="9" fillId="0" borderId="33" xfId="15" applyNumberFormat="1" applyFont="1" applyBorder="1" applyAlignment="1">
      <alignment vertical="top"/>
    </xf>
    <xf numFmtId="49" fontId="11" fillId="0" borderId="42" xfId="15" applyNumberFormat="1" applyFont="1" applyBorder="1" applyAlignment="1">
      <alignment horizontal="center" vertical="center" textRotation="90"/>
    </xf>
    <xf numFmtId="49" fontId="11" fillId="12" borderId="42" xfId="15" applyNumberFormat="1" applyFont="1" applyFill="1" applyBorder="1" applyAlignment="1">
      <alignment horizontal="center" vertical="center" textRotation="90"/>
    </xf>
    <xf numFmtId="0" fontId="11" fillId="0" borderId="42" xfId="15" applyFont="1" applyFill="1" applyBorder="1" applyAlignment="1">
      <alignment horizontal="left" vertical="top" wrapText="1"/>
    </xf>
    <xf numFmtId="49" fontId="17" fillId="12" borderId="4" xfId="15" applyNumberFormat="1" applyFont="1" applyFill="1" applyBorder="1" applyAlignment="1">
      <alignment horizontal="center" vertical="top"/>
    </xf>
    <xf numFmtId="49" fontId="17" fillId="11" borderId="42" xfId="15" applyNumberFormat="1" applyFont="1" applyFill="1" applyBorder="1" applyAlignment="1">
      <alignment vertical="top"/>
    </xf>
    <xf numFmtId="49" fontId="17" fillId="19" borderId="33" xfId="15" applyNumberFormat="1" applyFont="1" applyFill="1" applyBorder="1" applyAlignment="1">
      <alignment vertical="top"/>
    </xf>
    <xf numFmtId="0" fontId="8" fillId="4" borderId="4" xfId="15" applyFont="1" applyFill="1" applyBorder="1" applyAlignment="1">
      <alignment horizontal="center" vertical="center" wrapText="1"/>
    </xf>
    <xf numFmtId="0" fontId="8" fillId="4" borderId="5" xfId="15" applyFont="1" applyFill="1" applyBorder="1" applyAlignment="1">
      <alignment horizontal="center" vertical="center" wrapText="1"/>
    </xf>
    <xf numFmtId="0" fontId="8" fillId="4" borderId="42" xfId="15" applyFont="1" applyFill="1" applyBorder="1" applyAlignment="1">
      <alignment horizontal="center" vertical="center" wrapText="1"/>
    </xf>
    <xf numFmtId="2" fontId="11" fillId="12" borderId="0" xfId="15" applyNumberFormat="1" applyFont="1" applyFill="1" applyBorder="1" applyAlignment="1">
      <alignment horizontal="center" vertical="center"/>
    </xf>
    <xf numFmtId="164" fontId="11" fillId="12" borderId="5" xfId="15" applyNumberFormat="1" applyFont="1" applyFill="1" applyBorder="1" applyAlignment="1">
      <alignment horizontal="center" vertical="center"/>
    </xf>
    <xf numFmtId="49" fontId="9" fillId="0" borderId="42" xfId="15" applyNumberFormat="1" applyFont="1" applyBorder="1" applyAlignment="1">
      <alignment vertical="top"/>
    </xf>
    <xf numFmtId="49" fontId="17" fillId="19" borderId="42" xfId="15" applyNumberFormat="1" applyFont="1" applyFill="1" applyBorder="1" applyAlignment="1">
      <alignment vertical="top"/>
    </xf>
    <xf numFmtId="0" fontId="8" fillId="4" borderId="14" xfId="15" applyFont="1" applyFill="1" applyBorder="1" applyAlignment="1">
      <alignment horizontal="center" vertical="center" wrapText="1"/>
    </xf>
    <xf numFmtId="0" fontId="8" fillId="4" borderId="16" xfId="15" applyFont="1" applyFill="1" applyBorder="1" applyAlignment="1">
      <alignment horizontal="center" vertical="center" wrapText="1"/>
    </xf>
    <xf numFmtId="0" fontId="8" fillId="4" borderId="35" xfId="15" applyFont="1" applyFill="1" applyBorder="1" applyAlignment="1">
      <alignment horizontal="center" vertical="center" wrapText="1"/>
    </xf>
    <xf numFmtId="0" fontId="8" fillId="4" borderId="27" xfId="15" applyFont="1" applyFill="1" applyBorder="1" applyAlignment="1">
      <alignment horizontal="left" vertical="center" wrapText="1"/>
    </xf>
    <xf numFmtId="0" fontId="8" fillId="4" borderId="22" xfId="15" applyFont="1" applyFill="1" applyBorder="1" applyAlignment="1">
      <alignment horizontal="left" vertical="center" wrapText="1"/>
    </xf>
    <xf numFmtId="0" fontId="8" fillId="0" borderId="42" xfId="15" applyFont="1" applyFill="1" applyBorder="1" applyAlignment="1">
      <alignment horizontal="center" vertical="center" wrapText="1"/>
    </xf>
    <xf numFmtId="0" fontId="66" fillId="0" borderId="33" xfId="15" applyFont="1" applyFill="1" applyBorder="1" applyAlignment="1">
      <alignment horizontal="center" vertical="center"/>
    </xf>
    <xf numFmtId="0" fontId="8" fillId="0" borderId="7" xfId="15" applyFont="1" applyBorder="1" applyAlignment="1">
      <alignment horizontal="center" vertical="center" wrapText="1"/>
    </xf>
    <xf numFmtId="0" fontId="8" fillId="0" borderId="6" xfId="15" applyFont="1" applyBorder="1" applyAlignment="1">
      <alignment horizontal="center" vertical="center" wrapText="1"/>
    </xf>
    <xf numFmtId="0" fontId="8" fillId="0" borderId="33" xfId="15" applyFont="1" applyBorder="1" applyAlignment="1">
      <alignment horizontal="left" vertical="center" wrapText="1"/>
    </xf>
    <xf numFmtId="164" fontId="11" fillId="0" borderId="40" xfId="15" applyNumberFormat="1" applyFont="1" applyFill="1" applyBorder="1" applyAlignment="1">
      <alignment horizontal="center" vertical="center"/>
    </xf>
    <xf numFmtId="164" fontId="11" fillId="0" borderId="33" xfId="15" applyNumberFormat="1" applyFont="1" applyFill="1" applyBorder="1" applyAlignment="1">
      <alignment horizontal="center" vertical="center"/>
    </xf>
    <xf numFmtId="164" fontId="11" fillId="0" borderId="6" xfId="15" applyNumberFormat="1" applyFont="1" applyFill="1" applyBorder="1" applyAlignment="1">
      <alignment horizontal="center" vertical="center"/>
    </xf>
    <xf numFmtId="0" fontId="17" fillId="0" borderId="33" xfId="15" applyFont="1" applyFill="1" applyBorder="1" applyAlignment="1">
      <alignment horizontal="center" vertical="center"/>
    </xf>
    <xf numFmtId="0" fontId="11" fillId="0" borderId="33" xfId="15" applyFont="1" applyBorder="1" applyAlignment="1">
      <alignment horizontal="left" vertical="center" wrapText="1"/>
    </xf>
    <xf numFmtId="0" fontId="8" fillId="4" borderId="14" xfId="15" applyFont="1" applyFill="1" applyBorder="1" applyAlignment="1">
      <alignment horizontal="left" vertical="center" wrapText="1"/>
    </xf>
    <xf numFmtId="0" fontId="8" fillId="4" borderId="16" xfId="15" applyFont="1" applyFill="1" applyBorder="1" applyAlignment="1">
      <alignment horizontal="left" vertical="center" wrapText="1"/>
    </xf>
    <xf numFmtId="0" fontId="8" fillId="0" borderId="38" xfId="15" applyFont="1" applyFill="1" applyBorder="1" applyAlignment="1">
      <alignment horizontal="center" vertical="center" wrapText="1"/>
    </xf>
    <xf numFmtId="0" fontId="66" fillId="0" borderId="42" xfId="15" applyFont="1" applyFill="1" applyBorder="1" applyAlignment="1">
      <alignment horizontal="center" vertical="center"/>
    </xf>
    <xf numFmtId="0" fontId="8" fillId="0" borderId="0" xfId="15" applyFont="1" applyBorder="1" applyAlignment="1">
      <alignment horizontal="center" vertical="center" wrapText="1"/>
    </xf>
    <xf numFmtId="0" fontId="8" fillId="0" borderId="5" xfId="15" applyFont="1" applyBorder="1" applyAlignment="1">
      <alignment horizontal="center" vertical="center" wrapText="1"/>
    </xf>
    <xf numFmtId="0" fontId="8" fillId="0" borderId="42" xfId="15" applyFont="1" applyBorder="1" applyAlignment="1">
      <alignment horizontal="left" vertical="center" wrapText="1"/>
    </xf>
    <xf numFmtId="164" fontId="11" fillId="0" borderId="14" xfId="15" applyNumberFormat="1" applyFont="1" applyFill="1" applyBorder="1" applyAlignment="1">
      <alignment horizontal="center" vertical="center"/>
    </xf>
    <xf numFmtId="164" fontId="11" fillId="0" borderId="38" xfId="15" applyNumberFormat="1" applyFont="1" applyFill="1" applyBorder="1" applyAlignment="1">
      <alignment horizontal="center" vertical="center"/>
    </xf>
    <xf numFmtId="164" fontId="11" fillId="0" borderId="16" xfId="15" applyNumberFormat="1" applyFont="1" applyFill="1" applyBorder="1" applyAlignment="1">
      <alignment horizontal="center" vertical="center"/>
    </xf>
    <xf numFmtId="0" fontId="17" fillId="0" borderId="35" xfId="15" applyFont="1" applyFill="1" applyBorder="1" applyAlignment="1">
      <alignment horizontal="center" vertical="center"/>
    </xf>
    <xf numFmtId="0" fontId="11" fillId="0" borderId="35" xfId="15" applyFont="1" applyBorder="1" applyAlignment="1">
      <alignment horizontal="left" vertical="center" wrapText="1"/>
    </xf>
    <xf numFmtId="0" fontId="33" fillId="0" borderId="19" xfId="15" applyFont="1" applyBorder="1" applyAlignment="1">
      <alignment horizontal="left" vertical="top" wrapText="1"/>
    </xf>
    <xf numFmtId="0" fontId="33" fillId="0" borderId="11" xfId="15" applyFont="1" applyBorder="1" applyAlignment="1">
      <alignment horizontal="left" vertical="top" wrapText="1"/>
    </xf>
    <xf numFmtId="0" fontId="66" fillId="0" borderId="19" xfId="15" applyFont="1" applyBorder="1" applyAlignment="1">
      <alignment horizontal="center" vertical="center"/>
    </xf>
    <xf numFmtId="0" fontId="66" fillId="0" borderId="50" xfId="15" applyFont="1" applyFill="1" applyBorder="1" applyAlignment="1">
      <alignment horizontal="center" vertical="center"/>
    </xf>
    <xf numFmtId="1" fontId="22" fillId="0" borderId="26" xfId="15" applyNumberFormat="1" applyFont="1" applyFill="1" applyBorder="1" applyAlignment="1">
      <alignment horizontal="center" vertical="center"/>
    </xf>
    <xf numFmtId="0" fontId="8" fillId="0" borderId="50" xfId="15" applyFont="1" applyBorder="1" applyAlignment="1">
      <alignment vertical="top" wrapText="1"/>
    </xf>
    <xf numFmtId="164" fontId="11" fillId="0" borderId="19" xfId="15" applyNumberFormat="1" applyFont="1" applyFill="1" applyBorder="1" applyAlignment="1">
      <alignment horizontal="center" vertical="center"/>
    </xf>
    <xf numFmtId="164" fontId="11" fillId="0" borderId="21" xfId="15" applyNumberFormat="1" applyFont="1" applyFill="1" applyBorder="1" applyAlignment="1">
      <alignment horizontal="center" vertical="center"/>
    </xf>
    <xf numFmtId="164" fontId="11" fillId="0" borderId="11" xfId="15" applyNumberFormat="1" applyFont="1" applyFill="1" applyBorder="1" applyAlignment="1">
      <alignment horizontal="center" vertical="center"/>
    </xf>
    <xf numFmtId="49" fontId="9" fillId="0" borderId="42" xfId="15" applyNumberFormat="1" applyFont="1" applyBorder="1" applyAlignment="1">
      <alignment horizontal="center" vertical="top"/>
    </xf>
    <xf numFmtId="0" fontId="11" fillId="0" borderId="35" xfId="15" applyFont="1" applyFill="1" applyBorder="1" applyAlignment="1">
      <alignment horizontal="left" vertical="top" wrapText="1"/>
    </xf>
    <xf numFmtId="0" fontId="66" fillId="0" borderId="14" xfId="15" applyFont="1" applyBorder="1" applyAlignment="1">
      <alignment horizontal="center" vertical="center"/>
    </xf>
    <xf numFmtId="0" fontId="66" fillId="0" borderId="21" xfId="15" applyFont="1" applyBorder="1" applyAlignment="1">
      <alignment horizontal="center" vertical="center"/>
    </xf>
    <xf numFmtId="1" fontId="22" fillId="0" borderId="20" xfId="15" applyNumberFormat="1" applyFont="1" applyFill="1" applyBorder="1" applyAlignment="1">
      <alignment horizontal="center" vertical="center"/>
    </xf>
    <xf numFmtId="1" fontId="22" fillId="0" borderId="11" xfId="15" applyNumberFormat="1" applyFont="1" applyFill="1" applyBorder="1" applyAlignment="1">
      <alignment horizontal="center" vertical="center"/>
    </xf>
    <xf numFmtId="0" fontId="33" fillId="0" borderId="11" xfId="15" applyFont="1" applyBorder="1" applyAlignment="1">
      <alignment wrapText="1"/>
    </xf>
    <xf numFmtId="2" fontId="11" fillId="0" borderId="64" xfId="15" applyNumberFormat="1" applyFont="1" applyFill="1" applyBorder="1" applyAlignment="1">
      <alignment horizontal="center" vertical="center"/>
    </xf>
    <xf numFmtId="2" fontId="11" fillId="0" borderId="50" xfId="15" applyNumberFormat="1" applyFont="1" applyFill="1" applyBorder="1" applyAlignment="1">
      <alignment horizontal="center" vertical="center"/>
    </xf>
    <xf numFmtId="164" fontId="11" fillId="0" borderId="22" xfId="15" applyNumberFormat="1" applyFont="1" applyFill="1" applyBorder="1" applyAlignment="1">
      <alignment horizontal="center" vertical="center"/>
    </xf>
    <xf numFmtId="0" fontId="8" fillId="0" borderId="30" xfId="15" applyFont="1" applyFill="1" applyBorder="1" applyAlignment="1">
      <alignment horizontal="center" vertical="center"/>
    </xf>
    <xf numFmtId="1" fontId="22" fillId="0" borderId="49" xfId="15" applyNumberFormat="1" applyFont="1" applyFill="1" applyBorder="1" applyAlignment="1">
      <alignment horizontal="center" vertical="center"/>
    </xf>
    <xf numFmtId="1" fontId="22" fillId="0" borderId="18" xfId="15" applyNumberFormat="1" applyFont="1" applyFill="1" applyBorder="1" applyAlignment="1">
      <alignment horizontal="center" vertical="center"/>
    </xf>
    <xf numFmtId="1" fontId="8" fillId="0" borderId="19" xfId="15" applyNumberFormat="1" applyFont="1" applyBorder="1" applyAlignment="1">
      <alignment horizontal="left" vertical="center" wrapText="1"/>
    </xf>
    <xf numFmtId="1" fontId="8" fillId="0" borderId="11" xfId="15" applyNumberFormat="1" applyFont="1" applyBorder="1" applyAlignment="1">
      <alignment horizontal="left" vertical="center" wrapText="1"/>
    </xf>
    <xf numFmtId="1" fontId="22" fillId="0" borderId="19" xfId="15" applyNumberFormat="1" applyFont="1" applyBorder="1" applyAlignment="1">
      <alignment horizontal="center" vertical="center" wrapText="1"/>
    </xf>
    <xf numFmtId="1" fontId="22" fillId="4" borderId="21" xfId="15" applyNumberFormat="1" applyFont="1" applyFill="1" applyBorder="1" applyAlignment="1">
      <alignment horizontal="center" vertical="center" wrapText="1"/>
    </xf>
    <xf numFmtId="1" fontId="8" fillId="0" borderId="49" xfId="15" applyNumberFormat="1" applyFont="1" applyBorder="1" applyAlignment="1">
      <alignment horizontal="center" vertical="center" wrapText="1"/>
    </xf>
    <xf numFmtId="1" fontId="8" fillId="0" borderId="18" xfId="15" applyNumberFormat="1" applyFont="1" applyBorder="1" applyAlignment="1">
      <alignment horizontal="center" vertical="center" wrapText="1"/>
    </xf>
    <xf numFmtId="0" fontId="8" fillId="0" borderId="11" xfId="15" applyFont="1" applyBorder="1" applyAlignment="1">
      <alignment vertical="center" wrapText="1"/>
    </xf>
    <xf numFmtId="164" fontId="11" fillId="0" borderId="13" xfId="15" applyNumberFormat="1" applyFont="1" applyBorder="1" applyAlignment="1">
      <alignment horizontal="center" vertical="center"/>
    </xf>
    <xf numFmtId="164" fontId="11" fillId="0" borderId="21" xfId="15" applyNumberFormat="1" applyFont="1" applyBorder="1" applyAlignment="1">
      <alignment horizontal="center" vertical="center"/>
    </xf>
    <xf numFmtId="164" fontId="11" fillId="0" borderId="11" xfId="15" applyNumberFormat="1" applyFont="1" applyBorder="1" applyAlignment="1">
      <alignment horizontal="center" vertical="center"/>
    </xf>
    <xf numFmtId="0" fontId="22" fillId="0" borderId="11" xfId="15" applyFont="1" applyBorder="1" applyAlignment="1">
      <alignment horizontal="center" vertical="center"/>
    </xf>
    <xf numFmtId="49" fontId="9" fillId="0" borderId="35" xfId="15" applyNumberFormat="1" applyFont="1" applyBorder="1" applyAlignment="1">
      <alignment vertical="top"/>
    </xf>
    <xf numFmtId="0" fontId="11" fillId="0" borderId="42" xfId="15" applyFont="1" applyFill="1" applyBorder="1" applyAlignment="1">
      <alignment vertical="top" wrapText="1"/>
    </xf>
    <xf numFmtId="0" fontId="8" fillId="0" borderId="11" xfId="15" applyFont="1" applyBorder="1" applyAlignment="1">
      <alignment vertical="center"/>
    </xf>
    <xf numFmtId="164" fontId="11" fillId="0" borderId="13" xfId="15" applyNumberFormat="1" applyFont="1" applyFill="1" applyBorder="1" applyAlignment="1">
      <alignment horizontal="center" vertical="center"/>
    </xf>
    <xf numFmtId="0" fontId="22" fillId="0" borderId="30" xfId="15" applyFont="1" applyFill="1" applyBorder="1" applyAlignment="1">
      <alignment horizontal="center" vertical="center"/>
    </xf>
    <xf numFmtId="49" fontId="9" fillId="0" borderId="31" xfId="15" applyNumberFormat="1" applyFont="1" applyBorder="1" applyAlignment="1">
      <alignment horizontal="center" vertical="top"/>
    </xf>
    <xf numFmtId="49" fontId="17" fillId="19" borderId="35" xfId="15" applyNumberFormat="1" applyFont="1" applyFill="1" applyBorder="1" applyAlignment="1">
      <alignment vertical="top"/>
    </xf>
    <xf numFmtId="49" fontId="22" fillId="0" borderId="19" xfId="15" applyNumberFormat="1" applyFont="1" applyBorder="1" applyAlignment="1">
      <alignment horizontal="left" vertical="top" wrapText="1"/>
    </xf>
    <xf numFmtId="49" fontId="22" fillId="0" borderId="11" xfId="15" applyNumberFormat="1" applyFont="1" applyBorder="1" applyAlignment="1">
      <alignment horizontal="left" vertical="top" wrapText="1"/>
    </xf>
    <xf numFmtId="0" fontId="8" fillId="4" borderId="11" xfId="15" applyFont="1" applyFill="1" applyBorder="1" applyAlignment="1">
      <alignment horizontal="left" vertical="center" wrapText="1"/>
    </xf>
    <xf numFmtId="0" fontId="22" fillId="0" borderId="3" xfId="15" applyFont="1" applyFill="1" applyBorder="1" applyAlignment="1">
      <alignment horizontal="center" vertical="center"/>
    </xf>
    <xf numFmtId="49" fontId="11" fillId="0" borderId="33" xfId="15" applyNumberFormat="1" applyFont="1" applyBorder="1" applyAlignment="1">
      <alignment vertical="center" textRotation="90"/>
    </xf>
    <xf numFmtId="49" fontId="17" fillId="12" borderId="40" xfId="15" applyNumberFormat="1" applyFont="1" applyFill="1" applyBorder="1" applyAlignment="1">
      <alignment horizontal="center" vertical="top"/>
    </xf>
    <xf numFmtId="49" fontId="17" fillId="11" borderId="33" xfId="15" applyNumberFormat="1" applyFont="1" applyFill="1" applyBorder="1" applyAlignment="1">
      <alignment vertical="top"/>
    </xf>
    <xf numFmtId="49" fontId="17" fillId="19" borderId="6" xfId="15" applyNumberFormat="1" applyFont="1" applyFill="1" applyBorder="1" applyAlignment="1">
      <alignment vertical="top"/>
    </xf>
    <xf numFmtId="0" fontId="66" fillId="0" borderId="20" xfId="15" applyFont="1" applyBorder="1" applyAlignment="1">
      <alignment horizontal="center" vertical="center"/>
    </xf>
    <xf numFmtId="49" fontId="11" fillId="0" borderId="42" xfId="15" applyNumberFormat="1" applyFont="1" applyBorder="1" applyAlignment="1">
      <alignment vertical="center" textRotation="90"/>
    </xf>
    <xf numFmtId="49" fontId="17" fillId="19" borderId="5" xfId="15" applyNumberFormat="1" applyFont="1" applyFill="1" applyBorder="1" applyAlignment="1">
      <alignment vertical="top"/>
    </xf>
    <xf numFmtId="0" fontId="22" fillId="4" borderId="11" xfId="15" applyFont="1" applyFill="1" applyBorder="1" applyAlignment="1">
      <alignment horizontal="left" vertical="center" wrapText="1"/>
    </xf>
    <xf numFmtId="0" fontId="11" fillId="0" borderId="1" xfId="15" applyFont="1" applyFill="1" applyBorder="1" applyAlignment="1">
      <alignment vertical="top" wrapText="1"/>
    </xf>
    <xf numFmtId="49" fontId="17" fillId="13" borderId="1" xfId="15" applyNumberFormat="1" applyFont="1" applyFill="1" applyBorder="1" applyAlignment="1">
      <alignment horizontal="center" vertical="top"/>
    </xf>
    <xf numFmtId="1" fontId="22" fillId="0" borderId="19" xfId="15" applyNumberFormat="1" applyFont="1" applyBorder="1" applyAlignment="1">
      <alignment horizontal="left" vertical="center" wrapText="1"/>
    </xf>
    <xf numFmtId="1" fontId="22" fillId="0" borderId="11" xfId="15" applyNumberFormat="1" applyFont="1" applyBorder="1" applyAlignment="1">
      <alignment horizontal="left" vertical="center" wrapText="1"/>
    </xf>
    <xf numFmtId="1" fontId="22" fillId="0" borderId="21" xfId="15" applyNumberFormat="1" applyFont="1" applyFill="1" applyBorder="1" applyAlignment="1">
      <alignment horizontal="center" vertical="center"/>
    </xf>
    <xf numFmtId="1" fontId="22" fillId="0" borderId="49" xfId="15" applyNumberFormat="1" applyFont="1" applyFill="1" applyBorder="1" applyAlignment="1">
      <alignment horizontal="center" vertical="center" wrapText="1"/>
    </xf>
    <xf numFmtId="0" fontId="22" fillId="0" borderId="11" xfId="15" applyFont="1" applyBorder="1" applyAlignment="1">
      <alignment horizontal="left" vertical="center" wrapText="1"/>
    </xf>
    <xf numFmtId="164" fontId="11" fillId="0" borderId="21" xfId="15" applyNumberFormat="1" applyFont="1" applyFill="1" applyBorder="1" applyAlignment="1">
      <alignment horizontal="center" vertical="center"/>
    </xf>
    <xf numFmtId="164" fontId="11" fillId="0" borderId="11" xfId="15" applyNumberFormat="1" applyFont="1" applyFill="1" applyBorder="1" applyAlignment="1">
      <alignment horizontal="center" vertical="center"/>
    </xf>
    <xf numFmtId="0" fontId="22" fillId="0" borderId="37" xfId="15" applyFont="1" applyFill="1" applyBorder="1" applyAlignment="1">
      <alignment horizontal="center" vertical="center"/>
    </xf>
    <xf numFmtId="0" fontId="11" fillId="0" borderId="40" xfId="15" applyFont="1" applyFill="1" applyBorder="1" applyAlignment="1">
      <alignment horizontal="left" vertical="top" wrapText="1"/>
    </xf>
    <xf numFmtId="49" fontId="17" fillId="13" borderId="46" xfId="15" applyNumberFormat="1" applyFont="1" applyFill="1" applyBorder="1" applyAlignment="1">
      <alignment horizontal="center" vertical="top"/>
    </xf>
    <xf numFmtId="0" fontId="22" fillId="0" borderId="11" xfId="15" applyFont="1" applyFill="1" applyBorder="1" applyAlignment="1">
      <alignment horizontal="center" vertical="center"/>
    </xf>
    <xf numFmtId="49" fontId="17" fillId="0" borderId="42" xfId="15" applyNumberFormat="1" applyFont="1" applyBorder="1" applyAlignment="1">
      <alignment horizontal="center" vertical="center" textRotation="90"/>
    </xf>
    <xf numFmtId="0" fontId="11" fillId="0" borderId="4" xfId="15" applyFont="1" applyFill="1" applyBorder="1" applyAlignment="1">
      <alignment horizontal="left" vertical="top" wrapText="1"/>
    </xf>
    <xf numFmtId="49" fontId="17" fillId="13" borderId="21" xfId="15" applyNumberFormat="1" applyFont="1" applyFill="1" applyBorder="1" applyAlignment="1">
      <alignment horizontal="center" vertical="top"/>
    </xf>
    <xf numFmtId="0" fontId="22" fillId="0" borderId="54" xfId="15" applyFont="1" applyFill="1" applyBorder="1" applyAlignment="1">
      <alignment horizontal="center" vertical="center"/>
    </xf>
    <xf numFmtId="1" fontId="22" fillId="0" borderId="19" xfId="15" applyNumberFormat="1" applyFont="1" applyFill="1" applyBorder="1" applyAlignment="1">
      <alignment horizontal="center" vertical="center" wrapText="1"/>
    </xf>
    <xf numFmtId="1" fontId="22" fillId="0" borderId="21" xfId="15" applyNumberFormat="1" applyFont="1" applyFill="1" applyBorder="1" applyAlignment="1">
      <alignment horizontal="center" vertical="center" wrapText="1"/>
    </xf>
    <xf numFmtId="0" fontId="22" fillId="0" borderId="11" xfId="15" applyFont="1" applyFill="1" applyBorder="1" applyAlignment="1">
      <alignment vertical="top" wrapText="1"/>
    </xf>
    <xf numFmtId="164" fontId="17" fillId="0" borderId="13" xfId="15" applyNumberFormat="1" applyFont="1" applyFill="1" applyBorder="1" applyAlignment="1">
      <alignment horizontal="center" vertical="center"/>
    </xf>
    <xf numFmtId="164" fontId="17" fillId="0" borderId="11" xfId="15" applyNumberFormat="1" applyFont="1" applyFill="1" applyBorder="1" applyAlignment="1">
      <alignment horizontal="center" vertical="center"/>
    </xf>
    <xf numFmtId="1" fontId="8" fillId="0" borderId="27" xfId="15" applyNumberFormat="1" applyFont="1" applyBorder="1" applyAlignment="1">
      <alignment horizontal="left" vertical="center" wrapText="1"/>
    </xf>
    <xf numFmtId="1" fontId="8" fillId="0" borderId="22" xfId="15" applyNumberFormat="1" applyFont="1" applyBorder="1" applyAlignment="1">
      <alignment horizontal="left" vertical="center" wrapText="1"/>
    </xf>
    <xf numFmtId="1" fontId="22" fillId="0" borderId="26" xfId="15" applyNumberFormat="1" applyFont="1" applyFill="1" applyBorder="1" applyAlignment="1">
      <alignment horizontal="center" vertical="center"/>
    </xf>
    <xf numFmtId="1" fontId="22" fillId="0" borderId="50" xfId="15" applyNumberFormat="1" applyFont="1" applyFill="1" applyBorder="1" applyAlignment="1">
      <alignment horizontal="center" vertical="center"/>
    </xf>
    <xf numFmtId="1" fontId="22" fillId="0" borderId="68" xfId="15" applyNumberFormat="1" applyFont="1" applyFill="1" applyBorder="1" applyAlignment="1">
      <alignment horizontal="center" vertical="center" wrapText="1"/>
    </xf>
    <xf numFmtId="1" fontId="22" fillId="0" borderId="25" xfId="15" applyNumberFormat="1" applyFont="1" applyFill="1" applyBorder="1" applyAlignment="1">
      <alignment horizontal="center" vertical="center" wrapText="1"/>
    </xf>
    <xf numFmtId="0" fontId="8" fillId="0" borderId="22" xfId="15" applyFont="1" applyBorder="1" applyAlignment="1">
      <alignment horizontal="left" vertical="top" wrapText="1"/>
    </xf>
    <xf numFmtId="164" fontId="17" fillId="0" borderId="64" xfId="15" applyNumberFormat="1" applyFont="1" applyFill="1" applyBorder="1" applyAlignment="1">
      <alignment horizontal="center" vertical="center"/>
    </xf>
    <xf numFmtId="164" fontId="17" fillId="0" borderId="50" xfId="15" applyNumberFormat="1" applyFont="1" applyFill="1" applyBorder="1" applyAlignment="1">
      <alignment horizontal="center" vertical="center"/>
    </xf>
    <xf numFmtId="164" fontId="17" fillId="0" borderId="22" xfId="15" applyNumberFormat="1" applyFont="1" applyFill="1" applyBorder="1" applyAlignment="1">
      <alignment horizontal="center" vertical="center"/>
    </xf>
    <xf numFmtId="0" fontId="22" fillId="0" borderId="22" xfId="15" applyFont="1" applyFill="1" applyBorder="1" applyAlignment="1">
      <alignment horizontal="center" vertical="center"/>
    </xf>
    <xf numFmtId="0" fontId="11" fillId="0" borderId="28" xfId="15" applyFont="1" applyFill="1" applyBorder="1" applyAlignment="1">
      <alignment horizontal="left" vertical="top" wrapText="1"/>
    </xf>
    <xf numFmtId="49" fontId="17" fillId="13" borderId="52" xfId="15" applyNumberFormat="1" applyFont="1" applyFill="1" applyBorder="1" applyAlignment="1">
      <alignment horizontal="center" vertical="top"/>
    </xf>
    <xf numFmtId="0" fontId="33" fillId="0" borderId="58" xfId="15" applyFont="1" applyBorder="1" applyAlignment="1">
      <alignment horizontal="left" vertical="top"/>
    </xf>
    <xf numFmtId="0" fontId="33" fillId="0" borderId="37" xfId="15" applyFont="1" applyBorder="1" applyAlignment="1">
      <alignment horizontal="left" vertical="top"/>
    </xf>
    <xf numFmtId="1" fontId="22" fillId="0" borderId="39" xfId="15" applyNumberFormat="1" applyFont="1" applyFill="1" applyBorder="1" applyAlignment="1">
      <alignment horizontal="center" vertical="center"/>
    </xf>
    <xf numFmtId="1" fontId="22" fillId="0" borderId="46" xfId="15" applyNumberFormat="1" applyFont="1" applyFill="1" applyBorder="1" applyAlignment="1">
      <alignment horizontal="center" vertical="center"/>
    </xf>
    <xf numFmtId="1" fontId="22" fillId="0" borderId="60" xfId="15" applyNumberFormat="1" applyFont="1" applyFill="1" applyBorder="1" applyAlignment="1">
      <alignment horizontal="center" vertical="center" wrapText="1"/>
    </xf>
    <xf numFmtId="1" fontId="22" fillId="0" borderId="70" xfId="15" applyNumberFormat="1" applyFont="1" applyFill="1" applyBorder="1" applyAlignment="1">
      <alignment horizontal="center" vertical="center" wrapText="1"/>
    </xf>
    <xf numFmtId="0" fontId="22" fillId="0" borderId="37" xfId="15" applyFont="1" applyFill="1" applyBorder="1" applyAlignment="1">
      <alignment horizontal="left" vertical="center" wrapText="1"/>
    </xf>
    <xf numFmtId="164" fontId="17" fillId="0" borderId="58" xfId="15" applyNumberFormat="1" applyFont="1" applyFill="1" applyBorder="1" applyAlignment="1">
      <alignment horizontal="center" vertical="center"/>
    </xf>
    <xf numFmtId="164" fontId="17" fillId="0" borderId="37" xfId="15" applyNumberFormat="1" applyFont="1" applyFill="1" applyBorder="1" applyAlignment="1">
      <alignment horizontal="center" vertical="center"/>
    </xf>
    <xf numFmtId="49" fontId="11" fillId="12" borderId="0" xfId="15" applyNumberFormat="1" applyFont="1" applyFill="1" applyBorder="1" applyAlignment="1">
      <alignment horizontal="center" vertical="center" textRotation="90"/>
    </xf>
    <xf numFmtId="1" fontId="8" fillId="0" borderId="47" xfId="15" applyNumberFormat="1" applyFont="1" applyBorder="1" applyAlignment="1">
      <alignment horizontal="left" vertical="center" wrapText="1"/>
    </xf>
    <xf numFmtId="1" fontId="8" fillId="0" borderId="54" xfId="15" applyNumberFormat="1" applyFont="1" applyBorder="1" applyAlignment="1">
      <alignment horizontal="left" vertical="center" wrapText="1"/>
    </xf>
    <xf numFmtId="1" fontId="22" fillId="0" borderId="59" xfId="15" applyNumberFormat="1" applyFont="1" applyFill="1" applyBorder="1" applyAlignment="1">
      <alignment horizontal="center" vertical="center"/>
    </xf>
    <xf numFmtId="1" fontId="22" fillId="0" borderId="52" xfId="15" applyNumberFormat="1" applyFont="1" applyFill="1" applyBorder="1" applyAlignment="1">
      <alignment horizontal="center" vertical="center"/>
    </xf>
    <xf numFmtId="1" fontId="22" fillId="0" borderId="65" xfId="15" applyNumberFormat="1" applyFont="1" applyFill="1" applyBorder="1" applyAlignment="1">
      <alignment horizontal="center" vertical="center" wrapText="1"/>
    </xf>
    <xf numFmtId="0" fontId="22" fillId="0" borderId="54" xfId="15" applyFont="1" applyFill="1" applyBorder="1" applyAlignment="1">
      <alignment horizontal="left" vertical="center" wrapText="1"/>
    </xf>
    <xf numFmtId="164" fontId="17" fillId="0" borderId="19" xfId="15" applyNumberFormat="1" applyFont="1" applyFill="1" applyBorder="1" applyAlignment="1">
      <alignment horizontal="center" vertical="center"/>
    </xf>
    <xf numFmtId="49" fontId="11" fillId="12" borderId="5" xfId="15" applyNumberFormat="1" applyFont="1" applyFill="1" applyBorder="1" applyAlignment="1">
      <alignment horizontal="center" vertical="center" textRotation="90"/>
    </xf>
    <xf numFmtId="49" fontId="17" fillId="13" borderId="33" xfId="15" applyNumberFormat="1" applyFont="1" applyFill="1" applyBorder="1" applyAlignment="1">
      <alignment vertical="top"/>
    </xf>
    <xf numFmtId="0" fontId="22" fillId="0" borderId="19" xfId="15" applyNumberFormat="1" applyFont="1" applyFill="1" applyBorder="1" applyAlignment="1">
      <alignment horizontal="center" vertical="center"/>
    </xf>
    <xf numFmtId="0" fontId="22" fillId="0" borderId="21" xfId="15" applyNumberFormat="1" applyFont="1" applyFill="1" applyBorder="1" applyAlignment="1">
      <alignment horizontal="center" vertical="center"/>
    </xf>
    <xf numFmtId="0" fontId="22" fillId="0" borderId="11" xfId="15" applyFont="1" applyFill="1" applyBorder="1" applyAlignment="1">
      <alignment horizontal="left" vertical="center" wrapText="1"/>
    </xf>
    <xf numFmtId="49" fontId="17" fillId="13" borderId="42" xfId="15" applyNumberFormat="1" applyFont="1" applyFill="1" applyBorder="1" applyAlignment="1">
      <alignment vertical="top"/>
    </xf>
    <xf numFmtId="1" fontId="22" fillId="0" borderId="19" xfId="15" applyNumberFormat="1" applyFont="1" applyFill="1" applyBorder="1" applyAlignment="1">
      <alignment horizontal="center" vertical="center"/>
    </xf>
    <xf numFmtId="49" fontId="17" fillId="0" borderId="35" xfId="15" applyNumberFormat="1" applyFont="1" applyBorder="1" applyAlignment="1">
      <alignment horizontal="center" vertical="center" textRotation="90"/>
    </xf>
    <xf numFmtId="0" fontId="22" fillId="0" borderId="22" xfId="15" applyFont="1" applyFill="1" applyBorder="1" applyAlignment="1">
      <alignment horizontal="left" vertical="center" wrapText="1"/>
    </xf>
    <xf numFmtId="164" fontId="17" fillId="0" borderId="27" xfId="15" applyNumberFormat="1" applyFont="1" applyFill="1" applyBorder="1" applyAlignment="1">
      <alignment horizontal="center" vertical="center"/>
    </xf>
    <xf numFmtId="49" fontId="17" fillId="13" borderId="35" xfId="15" applyNumberFormat="1" applyFont="1" applyFill="1" applyBorder="1" applyAlignment="1">
      <alignment vertical="top"/>
    </xf>
    <xf numFmtId="1" fontId="22" fillId="0" borderId="20" xfId="15" applyNumberFormat="1" applyFont="1" applyFill="1" applyBorder="1" applyAlignment="1">
      <alignment horizontal="center" vertical="center" wrapText="1"/>
    </xf>
    <xf numFmtId="1" fontId="22" fillId="0" borderId="11" xfId="15" applyNumberFormat="1" applyFont="1" applyFill="1" applyBorder="1" applyAlignment="1">
      <alignment horizontal="center" vertical="center" wrapText="1"/>
    </xf>
    <xf numFmtId="2" fontId="17" fillId="0" borderId="13" xfId="15" applyNumberFormat="1" applyFont="1" applyFill="1" applyBorder="1" applyAlignment="1">
      <alignment horizontal="center" vertical="center"/>
    </xf>
    <xf numFmtId="2" fontId="17" fillId="0" borderId="21" xfId="15" applyNumberFormat="1" applyFont="1" applyFill="1" applyBorder="1" applyAlignment="1">
      <alignment horizontal="center" vertical="center"/>
    </xf>
    <xf numFmtId="164" fontId="17" fillId="0" borderId="11" xfId="15" applyNumberFormat="1" applyFont="1" applyFill="1" applyBorder="1" applyAlignment="1">
      <alignment horizontal="center" vertical="center"/>
    </xf>
    <xf numFmtId="164" fontId="17" fillId="0" borderId="13" xfId="15" applyNumberFormat="1" applyFont="1" applyFill="1" applyBorder="1" applyAlignment="1">
      <alignment horizontal="center" vertical="center"/>
    </xf>
    <xf numFmtId="164" fontId="17" fillId="0" borderId="21" xfId="15" applyNumberFormat="1" applyFont="1" applyFill="1" applyBorder="1" applyAlignment="1">
      <alignment horizontal="center" vertical="center"/>
    </xf>
    <xf numFmtId="164" fontId="8" fillId="0" borderId="20" xfId="15" applyNumberFormat="1" applyFont="1" applyFill="1" applyBorder="1" applyAlignment="1">
      <alignment horizontal="center" vertical="center" wrapText="1"/>
    </xf>
    <xf numFmtId="164" fontId="8" fillId="0" borderId="21" xfId="15" applyNumberFormat="1" applyFont="1" applyBorder="1" applyAlignment="1">
      <alignment horizontal="center" vertical="center" wrapText="1"/>
    </xf>
    <xf numFmtId="1" fontId="8" fillId="0" borderId="49" xfId="15" applyNumberFormat="1" applyFont="1" applyFill="1" applyBorder="1" applyAlignment="1">
      <alignment horizontal="center" vertical="center" wrapText="1"/>
    </xf>
    <xf numFmtId="1" fontId="8" fillId="0" borderId="18" xfId="15" applyNumberFormat="1" applyFont="1" applyFill="1" applyBorder="1" applyAlignment="1">
      <alignment horizontal="center" vertical="center" wrapText="1"/>
    </xf>
    <xf numFmtId="164" fontId="22" fillId="0" borderId="19" xfId="15" applyNumberFormat="1" applyFont="1" applyFill="1" applyBorder="1" applyAlignment="1">
      <alignment horizontal="center" vertical="center" wrapText="1"/>
    </xf>
    <xf numFmtId="164" fontId="22" fillId="0" borderId="21" xfId="15" applyNumberFormat="1" applyFont="1" applyFill="1" applyBorder="1" applyAlignment="1">
      <alignment horizontal="center" vertical="center" wrapText="1"/>
    </xf>
    <xf numFmtId="1" fontId="22" fillId="0" borderId="27" xfId="15" applyNumberFormat="1" applyFont="1" applyFill="1" applyBorder="1" applyAlignment="1">
      <alignment horizontal="center" vertical="center" wrapText="1"/>
    </xf>
    <xf numFmtId="1" fontId="22" fillId="0" borderId="21" xfId="15" applyNumberFormat="1" applyFont="1" applyFill="1" applyBorder="1" applyAlignment="1">
      <alignment horizontal="center" vertical="center" wrapText="1"/>
    </xf>
    <xf numFmtId="1" fontId="8" fillId="0" borderId="19" xfId="15" applyNumberFormat="1" applyFont="1" applyBorder="1" applyAlignment="1">
      <alignment horizontal="center" vertical="center"/>
    </xf>
    <xf numFmtId="1" fontId="8" fillId="0" borderId="11" xfId="15" applyNumberFormat="1" applyFont="1" applyBorder="1" applyAlignment="1">
      <alignment horizontal="center" vertical="center"/>
    </xf>
    <xf numFmtId="1" fontId="22" fillId="0" borderId="14" xfId="15" applyNumberFormat="1" applyFont="1" applyFill="1" applyBorder="1" applyAlignment="1">
      <alignment horizontal="center" vertical="center" wrapText="1"/>
    </xf>
    <xf numFmtId="1" fontId="8" fillId="0" borderId="19" xfId="15" applyNumberFormat="1" applyFont="1" applyBorder="1" applyAlignment="1">
      <alignment vertical="center"/>
    </xf>
    <xf numFmtId="1" fontId="8" fillId="0" borderId="11" xfId="15" applyNumberFormat="1" applyFont="1" applyBorder="1" applyAlignment="1">
      <alignment vertical="center"/>
    </xf>
    <xf numFmtId="1" fontId="22" fillId="0" borderId="20" xfId="15" applyNumberFormat="1" applyFont="1" applyFill="1" applyBorder="1" applyAlignment="1">
      <alignment horizontal="center" vertical="center" wrapText="1"/>
    </xf>
    <xf numFmtId="0" fontId="22" fillId="0" borderId="6" xfId="15" applyFont="1" applyFill="1" applyBorder="1" applyAlignment="1">
      <alignment horizontal="center" vertical="center"/>
    </xf>
    <xf numFmtId="1" fontId="8" fillId="0" borderId="20" xfId="15" applyNumberFormat="1" applyFont="1" applyBorder="1" applyAlignment="1">
      <alignment horizontal="center" vertical="center" wrapText="1"/>
    </xf>
    <xf numFmtId="1" fontId="8" fillId="0" borderId="21" xfId="15" applyNumberFormat="1" applyFont="1" applyBorder="1" applyAlignment="1">
      <alignment horizontal="center" vertical="center" wrapText="1"/>
    </xf>
    <xf numFmtId="0" fontId="22" fillId="0" borderId="30" xfId="15" applyFont="1" applyFill="1" applyBorder="1" applyAlignment="1">
      <alignment horizontal="center" vertical="center"/>
    </xf>
    <xf numFmtId="0" fontId="11" fillId="0" borderId="35" xfId="15" applyFont="1" applyFill="1" applyBorder="1" applyAlignment="1">
      <alignment vertical="top" wrapText="1"/>
    </xf>
    <xf numFmtId="164" fontId="17" fillId="0" borderId="21" xfId="15" applyNumberFormat="1" applyFont="1" applyFill="1" applyBorder="1" applyAlignment="1">
      <alignment vertical="center"/>
    </xf>
    <xf numFmtId="164" fontId="17" fillId="0" borderId="11" xfId="15" applyNumberFormat="1" applyFont="1" applyFill="1" applyBorder="1" applyAlignment="1">
      <alignment vertical="center"/>
    </xf>
    <xf numFmtId="0" fontId="22" fillId="0" borderId="37" xfId="15" applyFont="1" applyBorder="1" applyAlignment="1">
      <alignment vertical="center"/>
    </xf>
    <xf numFmtId="0" fontId="22" fillId="0" borderId="11" xfId="15" applyFont="1" applyBorder="1" applyAlignment="1">
      <alignment vertical="center"/>
    </xf>
    <xf numFmtId="1" fontId="22" fillId="0" borderId="20" xfId="15" applyNumberFormat="1" applyFont="1" applyBorder="1" applyAlignment="1">
      <alignment horizontal="center" vertical="center" wrapText="1"/>
    </xf>
    <xf numFmtId="1" fontId="22" fillId="0" borderId="21" xfId="15" applyNumberFormat="1" applyFont="1" applyBorder="1" applyAlignment="1">
      <alignment horizontal="center" vertical="center" wrapText="1"/>
    </xf>
    <xf numFmtId="0" fontId="22" fillId="0" borderId="27" xfId="15" applyFont="1" applyBorder="1" applyAlignment="1">
      <alignment horizontal="left" vertical="top" wrapText="1"/>
    </xf>
    <xf numFmtId="0" fontId="22" fillId="0" borderId="22" xfId="15" applyFont="1" applyBorder="1" applyAlignment="1">
      <alignment horizontal="left" vertical="top" wrapText="1"/>
    </xf>
    <xf numFmtId="1" fontId="22" fillId="0" borderId="26" xfId="15" applyNumberFormat="1" applyFont="1" applyFill="1" applyBorder="1" applyAlignment="1">
      <alignment horizontal="center" vertical="center" wrapText="1"/>
    </xf>
    <xf numFmtId="1" fontId="22" fillId="0" borderId="52" xfId="15" applyNumberFormat="1" applyFont="1" applyFill="1" applyBorder="1" applyAlignment="1">
      <alignment horizontal="center" vertical="center" wrapText="1"/>
    </xf>
    <xf numFmtId="164" fontId="17" fillId="0" borderId="64" xfId="15" applyNumberFormat="1" applyFont="1" applyFill="1" applyBorder="1" applyAlignment="1">
      <alignment horizontal="center" vertical="center"/>
    </xf>
    <xf numFmtId="164" fontId="17" fillId="0" borderId="52" xfId="15" applyNumberFormat="1" applyFont="1" applyFill="1" applyBorder="1" applyAlignment="1">
      <alignment horizontal="center" vertical="center"/>
    </xf>
    <xf numFmtId="164" fontId="17" fillId="0" borderId="22" xfId="15" applyNumberFormat="1" applyFont="1" applyFill="1" applyBorder="1" applyAlignment="1">
      <alignment horizontal="center" vertical="center"/>
    </xf>
    <xf numFmtId="0" fontId="22" fillId="0" borderId="22" xfId="15" applyFont="1" applyBorder="1" applyAlignment="1">
      <alignment horizontal="center" vertical="center"/>
    </xf>
    <xf numFmtId="0" fontId="17" fillId="0" borderId="1" xfId="15" applyFont="1" applyFill="1" applyBorder="1" applyAlignment="1">
      <alignment horizontal="center" vertical="center"/>
    </xf>
    <xf numFmtId="0" fontId="17" fillId="0" borderId="2" xfId="15" applyFont="1" applyFill="1" applyBorder="1" applyAlignment="1">
      <alignment horizontal="center" vertical="center"/>
    </xf>
    <xf numFmtId="0" fontId="17" fillId="0" borderId="3" xfId="15" applyFont="1" applyFill="1" applyBorder="1" applyAlignment="1">
      <alignment horizontal="center" vertical="center"/>
    </xf>
    <xf numFmtId="49" fontId="9" fillId="0" borderId="35" xfId="15" applyNumberFormat="1" applyFont="1" applyBorder="1" applyAlignment="1">
      <alignment horizontal="center" vertical="top" wrapText="1"/>
    </xf>
    <xf numFmtId="0" fontId="11" fillId="12" borderId="28" xfId="15" applyFont="1" applyFill="1" applyBorder="1" applyAlignment="1">
      <alignment horizontal="left" vertical="top" wrapText="1"/>
    </xf>
    <xf numFmtId="0" fontId="11" fillId="12" borderId="29" xfId="15" applyFont="1" applyFill="1" applyBorder="1" applyAlignment="1">
      <alignment horizontal="left" vertical="top" wrapText="1"/>
    </xf>
    <xf numFmtId="49" fontId="17" fillId="12" borderId="29" xfId="15" applyNumberFormat="1" applyFont="1" applyFill="1" applyBorder="1" applyAlignment="1">
      <alignment horizontal="center" vertical="top"/>
    </xf>
    <xf numFmtId="49" fontId="17" fillId="11" borderId="35" xfId="15" applyNumberFormat="1" applyFont="1" applyFill="1" applyBorder="1" applyAlignment="1">
      <alignment horizontal="center" vertical="top"/>
    </xf>
    <xf numFmtId="49" fontId="17" fillId="19" borderId="30" xfId="15" applyNumberFormat="1" applyFont="1" applyFill="1" applyBorder="1" applyAlignment="1">
      <alignment horizontal="center" vertical="top"/>
    </xf>
    <xf numFmtId="9" fontId="22" fillId="0" borderId="40" xfId="15" applyNumberFormat="1" applyFont="1" applyFill="1" applyBorder="1" applyAlignment="1">
      <alignment vertical="top" wrapText="1"/>
    </xf>
    <xf numFmtId="9" fontId="22" fillId="0" borderId="6" xfId="15" applyNumberFormat="1" applyFont="1" applyFill="1" applyBorder="1" applyAlignment="1">
      <alignment vertical="top" wrapText="1"/>
    </xf>
    <xf numFmtId="0" fontId="22" fillId="0" borderId="0" xfId="15" applyFont="1" applyFill="1" applyBorder="1" applyAlignment="1">
      <alignment horizontal="center" vertical="center" wrapText="1"/>
    </xf>
    <xf numFmtId="0" fontId="22" fillId="12" borderId="4" xfId="15" applyFont="1" applyFill="1" applyBorder="1" applyAlignment="1">
      <alignment horizontal="center" vertical="center" wrapText="1"/>
    </xf>
    <xf numFmtId="0" fontId="22" fillId="12" borderId="0" xfId="15" applyFont="1" applyFill="1" applyBorder="1" applyAlignment="1">
      <alignment horizontal="center" vertical="center" wrapText="1"/>
    </xf>
    <xf numFmtId="0" fontId="22" fillId="12" borderId="5" xfId="15" applyFont="1" applyFill="1" applyBorder="1" applyAlignment="1">
      <alignment horizontal="center" vertical="center" wrapText="1"/>
    </xf>
    <xf numFmtId="164" fontId="17" fillId="12" borderId="42" xfId="15" applyNumberFormat="1" applyFont="1" applyFill="1" applyBorder="1" applyAlignment="1">
      <alignment horizontal="center" vertical="center"/>
    </xf>
    <xf numFmtId="164" fontId="17" fillId="12" borderId="0" xfId="15" applyNumberFormat="1" applyFont="1" applyFill="1" applyBorder="1" applyAlignment="1">
      <alignment horizontal="center" vertical="center"/>
    </xf>
    <xf numFmtId="0" fontId="17" fillId="12" borderId="42" xfId="15" applyFont="1" applyFill="1" applyBorder="1" applyAlignment="1">
      <alignment horizontal="center" vertical="center"/>
    </xf>
    <xf numFmtId="49" fontId="69" fillId="0" borderId="33" xfId="15" applyNumberFormat="1" applyFont="1" applyBorder="1" applyAlignment="1">
      <alignment horizontal="center" vertical="top" wrapText="1"/>
    </xf>
    <xf numFmtId="49" fontId="17" fillId="0" borderId="33" xfId="15" applyNumberFormat="1" applyFont="1" applyBorder="1" applyAlignment="1">
      <alignment horizontal="center" vertical="center" textRotation="90"/>
    </xf>
    <xf numFmtId="0" fontId="17" fillId="12" borderId="33" xfId="15" applyFont="1" applyFill="1" applyBorder="1" applyAlignment="1">
      <alignment horizontal="center" vertical="center" textRotation="90"/>
    </xf>
    <xf numFmtId="0" fontId="17" fillId="0" borderId="33" xfId="15" applyFont="1" applyFill="1" applyBorder="1" applyAlignment="1">
      <alignment vertical="top" wrapText="1"/>
    </xf>
    <xf numFmtId="9" fontId="22" fillId="0" borderId="4" xfId="15" applyNumberFormat="1" applyFont="1" applyFill="1" applyBorder="1" applyAlignment="1">
      <alignment vertical="top" wrapText="1"/>
    </xf>
    <xf numFmtId="9" fontId="22" fillId="0" borderId="5" xfId="15" applyNumberFormat="1" applyFont="1" applyFill="1" applyBorder="1" applyAlignment="1">
      <alignment vertical="top" wrapText="1"/>
    </xf>
    <xf numFmtId="1" fontId="22" fillId="0" borderId="80" xfId="15" applyNumberFormat="1" applyFont="1" applyFill="1" applyBorder="1" applyAlignment="1">
      <alignment horizontal="center" vertical="center" wrapText="1"/>
    </xf>
    <xf numFmtId="0" fontId="22" fillId="0" borderId="73" xfId="15" applyNumberFormat="1" applyFont="1" applyFill="1" applyBorder="1" applyAlignment="1">
      <alignment horizontal="center" vertical="center" wrapText="1"/>
    </xf>
    <xf numFmtId="0" fontId="22" fillId="0" borderId="79" xfId="15" applyNumberFormat="1" applyFont="1" applyFill="1" applyBorder="1" applyAlignment="1">
      <alignment horizontal="center" vertical="center" wrapText="1"/>
    </xf>
    <xf numFmtId="164" fontId="17" fillId="0" borderId="33" xfId="15" applyNumberFormat="1" applyFont="1" applyFill="1" applyBorder="1" applyAlignment="1">
      <alignment horizontal="center" vertical="center"/>
    </xf>
    <xf numFmtId="164" fontId="17" fillId="0" borderId="7" xfId="15" applyNumberFormat="1" applyFont="1" applyFill="1" applyBorder="1" applyAlignment="1">
      <alignment horizontal="center" vertical="center"/>
    </xf>
    <xf numFmtId="0" fontId="22" fillId="0" borderId="31" xfId="15" applyFont="1" applyFill="1" applyBorder="1" applyAlignment="1">
      <alignment horizontal="center" vertical="center"/>
    </xf>
    <xf numFmtId="49" fontId="69" fillId="0" borderId="30" xfId="15" applyNumberFormat="1" applyFont="1" applyBorder="1" applyAlignment="1">
      <alignment horizontal="center" vertical="top" wrapText="1"/>
    </xf>
    <xf numFmtId="0" fontId="17" fillId="12" borderId="35" xfId="15" applyFont="1" applyFill="1" applyBorder="1" applyAlignment="1">
      <alignment horizontal="center" vertical="center" textRotation="90"/>
    </xf>
    <xf numFmtId="0" fontId="17" fillId="0" borderId="35" xfId="15" applyFont="1" applyFill="1" applyBorder="1" applyAlignment="1">
      <alignment vertical="top" wrapText="1"/>
    </xf>
    <xf numFmtId="0" fontId="22" fillId="0" borderId="31" xfId="15" applyFont="1" applyFill="1" applyBorder="1" applyAlignment="1">
      <alignment horizontal="center" vertical="center" wrapText="1"/>
    </xf>
    <xf numFmtId="0" fontId="22" fillId="12" borderId="1" xfId="15" applyFont="1" applyFill="1" applyBorder="1" applyAlignment="1">
      <alignment horizontal="center" vertical="center" wrapText="1"/>
    </xf>
    <xf numFmtId="0" fontId="22" fillId="12" borderId="2" xfId="15" applyFont="1" applyFill="1" applyBorder="1" applyAlignment="1">
      <alignment horizontal="center" vertical="center" wrapText="1"/>
    </xf>
    <xf numFmtId="164" fontId="17" fillId="12" borderId="3" xfId="15" applyNumberFormat="1" applyFont="1" applyFill="1" applyBorder="1" applyAlignment="1">
      <alignment horizontal="center" vertical="center"/>
    </xf>
    <xf numFmtId="49" fontId="69" fillId="0" borderId="33" xfId="15" applyNumberFormat="1" applyFont="1" applyBorder="1" applyAlignment="1">
      <alignment horizontal="center" vertical="top"/>
    </xf>
    <xf numFmtId="49" fontId="17" fillId="19" borderId="42" xfId="15" applyNumberFormat="1" applyFont="1" applyFill="1" applyBorder="1" applyAlignment="1">
      <alignment horizontal="center" vertical="top"/>
    </xf>
    <xf numFmtId="0" fontId="66" fillId="0" borderId="80" xfId="15" applyFont="1" applyBorder="1" applyAlignment="1">
      <alignment horizontal="center" vertical="center"/>
    </xf>
    <xf numFmtId="0" fontId="22" fillId="0" borderId="79" xfId="15" applyFont="1" applyFill="1" applyBorder="1" applyAlignment="1">
      <alignment horizontal="center" vertical="center" wrapText="1"/>
    </xf>
    <xf numFmtId="0" fontId="22" fillId="0" borderId="7" xfId="15" applyFont="1" applyFill="1" applyBorder="1" applyAlignment="1">
      <alignment horizontal="center" vertical="center" wrapText="1"/>
    </xf>
    <xf numFmtId="0" fontId="22" fillId="0" borderId="41" xfId="15" applyFont="1" applyFill="1" applyBorder="1" applyAlignment="1">
      <alignment horizontal="center" vertical="center" wrapText="1"/>
    </xf>
    <xf numFmtId="2" fontId="17" fillId="0" borderId="0" xfId="15" applyNumberFormat="1" applyFont="1" applyFill="1" applyBorder="1" applyAlignment="1">
      <alignment horizontal="center" vertical="center"/>
    </xf>
    <xf numFmtId="2" fontId="17" fillId="0" borderId="42" xfId="15" applyNumberFormat="1" applyFont="1" applyFill="1" applyBorder="1" applyAlignment="1">
      <alignment horizontal="center" vertical="center"/>
    </xf>
    <xf numFmtId="164" fontId="17" fillId="0" borderId="0" xfId="15" applyNumberFormat="1" applyFont="1" applyFill="1" applyBorder="1" applyAlignment="1">
      <alignment horizontal="center" vertical="center"/>
    </xf>
    <xf numFmtId="0" fontId="17" fillId="0" borderId="31" xfId="15" applyFont="1" applyFill="1" applyBorder="1" applyAlignment="1">
      <alignment horizontal="center" vertical="center"/>
    </xf>
    <xf numFmtId="49" fontId="69" fillId="0" borderId="42" xfId="15" applyNumberFormat="1" applyFont="1" applyBorder="1" applyAlignment="1">
      <alignment horizontal="center" vertical="top"/>
    </xf>
    <xf numFmtId="0" fontId="17" fillId="12" borderId="42" xfId="15" applyFont="1" applyFill="1" applyBorder="1" applyAlignment="1">
      <alignment horizontal="center" vertical="center" textRotation="90"/>
    </xf>
    <xf numFmtId="9" fontId="22" fillId="0" borderId="28" xfId="15" applyNumberFormat="1" applyFont="1" applyFill="1" applyBorder="1" applyAlignment="1">
      <alignment vertical="top" wrapText="1"/>
    </xf>
    <xf numFmtId="9" fontId="22" fillId="0" borderId="30" xfId="15" applyNumberFormat="1" applyFont="1" applyFill="1" applyBorder="1" applyAlignment="1">
      <alignment vertical="top" wrapText="1"/>
    </xf>
    <xf numFmtId="0" fontId="66" fillId="0" borderId="48" xfId="15" applyFont="1" applyBorder="1" applyAlignment="1">
      <alignment horizontal="center" vertical="center"/>
    </xf>
    <xf numFmtId="0" fontId="22" fillId="0" borderId="77" xfId="15" applyFont="1" applyFill="1" applyBorder="1" applyAlignment="1">
      <alignment horizontal="center" vertical="center" wrapText="1"/>
    </xf>
    <xf numFmtId="0" fontId="22" fillId="0" borderId="29" xfId="15" applyFont="1" applyFill="1" applyBorder="1" applyAlignment="1">
      <alignment horizontal="center" vertical="center" wrapText="1"/>
    </xf>
    <xf numFmtId="0" fontId="22" fillId="0" borderId="34" xfId="15" applyFont="1" applyFill="1" applyBorder="1" applyAlignment="1">
      <alignment horizontal="center" vertical="center" wrapText="1"/>
    </xf>
    <xf numFmtId="164" fontId="17" fillId="0" borderId="1" xfId="15" applyNumberFormat="1" applyFont="1" applyFill="1" applyBorder="1" applyAlignment="1">
      <alignment horizontal="center" vertical="center"/>
    </xf>
    <xf numFmtId="164" fontId="17" fillId="0" borderId="31" xfId="15" applyNumberFormat="1" applyFont="1" applyFill="1" applyBorder="1" applyAlignment="1">
      <alignment horizontal="center" vertical="center"/>
    </xf>
    <xf numFmtId="49" fontId="69" fillId="0" borderId="35" xfId="15" applyNumberFormat="1" applyFont="1" applyBorder="1" applyAlignment="1">
      <alignment horizontal="center" vertical="top"/>
    </xf>
    <xf numFmtId="0" fontId="22" fillId="12" borderId="1" xfId="15" applyFont="1" applyFill="1" applyBorder="1" applyAlignment="1">
      <alignment horizontal="center" vertical="center" wrapText="1"/>
    </xf>
    <xf numFmtId="0" fontId="22" fillId="12" borderId="2" xfId="15" applyFont="1" applyFill="1" applyBorder="1" applyAlignment="1">
      <alignment horizontal="center" vertical="center" wrapText="1"/>
    </xf>
    <xf numFmtId="0" fontId="22" fillId="12" borderId="3" xfId="15" applyFont="1" applyFill="1" applyBorder="1" applyAlignment="1">
      <alignment horizontal="center" vertical="center" wrapText="1"/>
    </xf>
    <xf numFmtId="49" fontId="69" fillId="0" borderId="33" xfId="15" applyNumberFormat="1" applyFont="1" applyBorder="1" applyAlignment="1">
      <alignment horizontal="center" vertical="top"/>
    </xf>
    <xf numFmtId="0" fontId="17" fillId="0" borderId="40" xfId="15" applyFont="1" applyFill="1" applyBorder="1" applyAlignment="1">
      <alignment vertical="top" wrapText="1"/>
    </xf>
    <xf numFmtId="1" fontId="22" fillId="0" borderId="42" xfId="15" applyNumberFormat="1" applyFont="1" applyFill="1" applyBorder="1" applyAlignment="1">
      <alignment horizontal="center" vertical="center" wrapText="1"/>
    </xf>
    <xf numFmtId="1" fontId="22" fillId="0" borderId="40" xfId="15" applyNumberFormat="1" applyFont="1" applyFill="1" applyBorder="1" applyAlignment="1">
      <alignment horizontal="center" vertical="center" wrapText="1"/>
    </xf>
    <xf numFmtId="0" fontId="22" fillId="0" borderId="31" xfId="15" applyFont="1" applyFill="1" applyBorder="1" applyAlignment="1">
      <alignment vertical="center" wrapText="1"/>
    </xf>
    <xf numFmtId="0" fontId="22" fillId="0" borderId="33" xfId="15" applyFont="1" applyFill="1" applyBorder="1" applyAlignment="1">
      <alignment horizontal="center" vertical="center"/>
    </xf>
    <xf numFmtId="49" fontId="69" fillId="0" borderId="42" xfId="15" applyNumberFormat="1" applyFont="1" applyBorder="1" applyAlignment="1">
      <alignment horizontal="center" vertical="top"/>
    </xf>
    <xf numFmtId="0" fontId="17" fillId="0" borderId="4" xfId="15" applyFont="1" applyFill="1" applyBorder="1" applyAlignment="1">
      <alignment vertical="top" wrapText="1"/>
    </xf>
    <xf numFmtId="49" fontId="17" fillId="12" borderId="0" xfId="15" applyNumberFormat="1" applyFont="1" applyFill="1" applyBorder="1" applyAlignment="1">
      <alignment horizontal="center" vertical="top"/>
    </xf>
    <xf numFmtId="49" fontId="17" fillId="11" borderId="1" xfId="15" applyNumberFormat="1" applyFont="1" applyFill="1" applyBorder="1" applyAlignment="1">
      <alignment horizontal="left" vertical="top"/>
    </xf>
    <xf numFmtId="49" fontId="17" fillId="11" borderId="2" xfId="15" applyNumberFormat="1" applyFont="1" applyFill="1" applyBorder="1" applyAlignment="1">
      <alignment horizontal="left" vertical="top"/>
    </xf>
    <xf numFmtId="49" fontId="17" fillId="11" borderId="3" xfId="15" applyNumberFormat="1" applyFont="1" applyFill="1" applyBorder="1" applyAlignment="1">
      <alignment horizontal="left" vertical="top"/>
    </xf>
    <xf numFmtId="49" fontId="17" fillId="19" borderId="3" xfId="15" applyNumberFormat="1" applyFont="1" applyFill="1" applyBorder="1" applyAlignment="1">
      <alignment horizontal="center" vertical="top"/>
    </xf>
    <xf numFmtId="0" fontId="22" fillId="11" borderId="1" xfId="15" applyFont="1" applyFill="1" applyBorder="1" applyAlignment="1">
      <alignment horizontal="center" vertical="top" wrapText="1"/>
    </xf>
    <xf numFmtId="0" fontId="22" fillId="11" borderId="2" xfId="15" applyFont="1" applyFill="1" applyBorder="1" applyAlignment="1">
      <alignment horizontal="center" vertical="top" wrapText="1"/>
    </xf>
    <xf numFmtId="0" fontId="22" fillId="11" borderId="3" xfId="15" applyFont="1" applyFill="1" applyBorder="1" applyAlignment="1">
      <alignment horizontal="center" vertical="top" wrapText="1"/>
    </xf>
    <xf numFmtId="164" fontId="17" fillId="10" borderId="33" xfId="15" applyNumberFormat="1" applyFont="1" applyFill="1" applyBorder="1" applyAlignment="1">
      <alignment horizontal="center" vertical="center"/>
    </xf>
    <xf numFmtId="49" fontId="17" fillId="10" borderId="2" xfId="15" applyNumberFormat="1" applyFont="1" applyFill="1" applyBorder="1" applyAlignment="1">
      <alignment horizontal="center" vertical="top"/>
    </xf>
    <xf numFmtId="0" fontId="62" fillId="0" borderId="40" xfId="15" applyFont="1" applyBorder="1" applyAlignment="1"/>
    <xf numFmtId="0" fontId="62" fillId="0" borderId="7" xfId="15" applyFont="1" applyBorder="1" applyAlignment="1"/>
    <xf numFmtId="164" fontId="22" fillId="0" borderId="31" xfId="6" applyNumberFormat="1" applyFont="1" applyFill="1" applyBorder="1" applyAlignment="1">
      <alignment horizontal="center" vertical="center" wrapText="1"/>
    </xf>
    <xf numFmtId="1" fontId="22" fillId="0" borderId="1" xfId="6" applyNumberFormat="1" applyFont="1" applyFill="1" applyBorder="1" applyAlignment="1">
      <alignment horizontal="center" vertical="center" wrapText="1"/>
    </xf>
    <xf numFmtId="1" fontId="22" fillId="0" borderId="3" xfId="6" applyNumberFormat="1" applyFont="1" applyFill="1" applyBorder="1" applyAlignment="1">
      <alignment horizontal="center" vertical="center" wrapText="1"/>
    </xf>
    <xf numFmtId="0" fontId="22" fillId="0" borderId="1" xfId="6" applyFont="1" applyFill="1" applyBorder="1" applyAlignment="1">
      <alignment horizontal="left" vertical="center" wrapText="1"/>
    </xf>
    <xf numFmtId="164" fontId="22" fillId="0" borderId="33" xfId="15" applyNumberFormat="1" applyFont="1" applyFill="1" applyBorder="1" applyAlignment="1">
      <alignment horizontal="center" vertical="center"/>
    </xf>
    <xf numFmtId="0" fontId="8" fillId="0" borderId="7" xfId="15" applyFont="1" applyFill="1" applyBorder="1" applyAlignment="1">
      <alignment horizontal="center" vertical="center" wrapText="1"/>
    </xf>
    <xf numFmtId="49" fontId="11" fillId="0" borderId="33" xfId="15" applyNumberFormat="1" applyFont="1" applyFill="1" applyBorder="1" applyAlignment="1">
      <alignment horizontal="center" vertical="center"/>
    </xf>
    <xf numFmtId="49" fontId="11" fillId="0" borderId="33" xfId="15" applyNumberFormat="1" applyFont="1" applyFill="1" applyBorder="1" applyAlignment="1">
      <alignment horizontal="center" vertical="center" textRotation="90"/>
    </xf>
    <xf numFmtId="0" fontId="10" fillId="12" borderId="33" xfId="15" applyFont="1" applyFill="1" applyBorder="1" applyAlignment="1">
      <alignment horizontal="center" vertical="center" textRotation="90" wrapText="1"/>
    </xf>
    <xf numFmtId="0" fontId="11" fillId="0" borderId="2" xfId="15" applyFont="1" applyFill="1" applyBorder="1" applyAlignment="1">
      <alignment horizontal="left" vertical="top" wrapText="1"/>
    </xf>
    <xf numFmtId="49" fontId="8" fillId="13" borderId="7" xfId="15" applyNumberFormat="1" applyFont="1" applyFill="1" applyBorder="1" applyAlignment="1">
      <alignment horizontal="center" vertical="top"/>
    </xf>
    <xf numFmtId="49" fontId="8" fillId="13" borderId="31" xfId="15" applyNumberFormat="1" applyFont="1" applyFill="1" applyBorder="1" applyAlignment="1">
      <alignment horizontal="center" vertical="top"/>
    </xf>
    <xf numFmtId="49" fontId="11" fillId="12" borderId="7" xfId="15" applyNumberFormat="1" applyFont="1" applyFill="1" applyBorder="1" applyAlignment="1">
      <alignment horizontal="center" vertical="top"/>
    </xf>
    <xf numFmtId="0" fontId="8" fillId="0" borderId="19" xfId="15" applyFont="1" applyFill="1" applyBorder="1" applyAlignment="1">
      <alignment horizontal="left" vertical="top" wrapText="1"/>
    </xf>
    <xf numFmtId="0" fontId="8" fillId="0" borderId="11" xfId="15" applyFont="1" applyFill="1" applyBorder="1" applyAlignment="1">
      <alignment horizontal="left" vertical="top" wrapText="1"/>
    </xf>
    <xf numFmtId="0" fontId="22" fillId="0" borderId="31" xfId="6" applyFont="1" applyBorder="1" applyAlignment="1">
      <alignment horizontal="left" vertical="center" wrapText="1"/>
    </xf>
    <xf numFmtId="164" fontId="22" fillId="0" borderId="21" xfId="15" applyNumberFormat="1" applyFont="1" applyFill="1" applyBorder="1" applyAlignment="1">
      <alignment horizontal="center" vertical="center"/>
    </xf>
    <xf numFmtId="49" fontId="11" fillId="0" borderId="42" xfId="15" applyNumberFormat="1" applyFont="1" applyFill="1" applyBorder="1" applyAlignment="1">
      <alignment horizontal="center" vertical="center"/>
    </xf>
    <xf numFmtId="0" fontId="10" fillId="12" borderId="35" xfId="15" applyFont="1" applyFill="1" applyBorder="1" applyAlignment="1">
      <alignment horizontal="center" vertical="center" textRotation="90" wrapText="1"/>
    </xf>
    <xf numFmtId="0" fontId="11" fillId="0" borderId="30" xfId="15" applyFont="1" applyFill="1" applyBorder="1" applyAlignment="1">
      <alignment vertical="top" wrapText="1"/>
    </xf>
    <xf numFmtId="49" fontId="8" fillId="13" borderId="35" xfId="15" applyNumberFormat="1" applyFont="1" applyFill="1" applyBorder="1" applyAlignment="1">
      <alignment horizontal="center" vertical="top"/>
    </xf>
    <xf numFmtId="49" fontId="11" fillId="12" borderId="0" xfId="15" applyNumberFormat="1" applyFont="1" applyFill="1" applyBorder="1" applyAlignment="1">
      <alignment horizontal="center" vertical="top"/>
    </xf>
    <xf numFmtId="0" fontId="8" fillId="0" borderId="27" xfId="15" applyFont="1" applyFill="1" applyBorder="1" applyAlignment="1">
      <alignment horizontal="left" vertical="top" wrapText="1"/>
    </xf>
    <xf numFmtId="0" fontId="8" fillId="0" borderId="22" xfId="15" applyFont="1" applyFill="1" applyBorder="1" applyAlignment="1">
      <alignment horizontal="left" vertical="top" wrapText="1"/>
    </xf>
    <xf numFmtId="1" fontId="22" fillId="0" borderId="6" xfId="6" applyNumberFormat="1" applyFont="1" applyFill="1" applyBorder="1" applyAlignment="1">
      <alignment horizontal="center" vertical="center" wrapText="1"/>
    </xf>
    <xf numFmtId="164" fontId="22" fillId="0" borderId="5" xfId="6" applyNumberFormat="1" applyFont="1" applyFill="1" applyBorder="1" applyAlignment="1">
      <alignment horizontal="center" vertical="center" wrapText="1"/>
    </xf>
    <xf numFmtId="1" fontId="22" fillId="0" borderId="4" xfId="6" applyNumberFormat="1" applyFont="1" applyFill="1" applyBorder="1" applyAlignment="1">
      <alignment horizontal="center" vertical="center" wrapText="1"/>
    </xf>
    <xf numFmtId="1" fontId="22" fillId="0" borderId="5" xfId="6" applyNumberFormat="1" applyFont="1" applyFill="1" applyBorder="1" applyAlignment="1">
      <alignment horizontal="center" vertical="center" wrapText="1"/>
    </xf>
    <xf numFmtId="0" fontId="8" fillId="0" borderId="33" xfId="6" applyFont="1" applyFill="1" applyBorder="1" applyAlignment="1">
      <alignment horizontal="left" vertical="center" wrapText="1"/>
    </xf>
    <xf numFmtId="164" fontId="22" fillId="0" borderId="19" xfId="15" applyNumberFormat="1" applyFont="1" applyFill="1" applyBorder="1" applyAlignment="1">
      <alignment horizontal="center" vertical="center"/>
    </xf>
    <xf numFmtId="49" fontId="8" fillId="13" borderId="33" xfId="15" applyNumberFormat="1" applyFont="1" applyFill="1" applyBorder="1" applyAlignment="1">
      <alignment horizontal="center" vertical="top"/>
    </xf>
    <xf numFmtId="49" fontId="8" fillId="13" borderId="33" xfId="15" applyNumberFormat="1" applyFont="1" applyFill="1" applyBorder="1" applyAlignment="1">
      <alignment horizontal="center" vertical="top"/>
    </xf>
    <xf numFmtId="0" fontId="8" fillId="0" borderId="14" xfId="15" applyFont="1" applyFill="1" applyBorder="1" applyAlignment="1">
      <alignment horizontal="left" vertical="top" wrapText="1"/>
    </xf>
    <xf numFmtId="0" fontId="8" fillId="0" borderId="16" xfId="15" applyFont="1" applyFill="1" applyBorder="1" applyAlignment="1">
      <alignment horizontal="left" vertical="top" wrapText="1"/>
    </xf>
    <xf numFmtId="1" fontId="22" fillId="0" borderId="30" xfId="6" applyNumberFormat="1" applyFont="1" applyFill="1" applyBorder="1" applyAlignment="1">
      <alignment horizontal="center" vertical="center" wrapText="1"/>
    </xf>
    <xf numFmtId="164" fontId="22" fillId="0" borderId="30" xfId="6" applyNumberFormat="1" applyFont="1" applyFill="1" applyBorder="1" applyAlignment="1">
      <alignment horizontal="center" vertical="center" wrapText="1"/>
    </xf>
    <xf numFmtId="1" fontId="22" fillId="0" borderId="28" xfId="6" applyNumberFormat="1" applyFont="1" applyFill="1" applyBorder="1" applyAlignment="1">
      <alignment horizontal="center" vertical="center" wrapText="1"/>
    </xf>
    <xf numFmtId="0" fontId="8" fillId="0" borderId="35" xfId="6" applyFont="1" applyFill="1" applyBorder="1" applyAlignment="1">
      <alignment horizontal="left" vertical="center" wrapText="1"/>
    </xf>
    <xf numFmtId="164" fontId="22" fillId="0" borderId="13" xfId="15" applyNumberFormat="1" applyFont="1" applyFill="1" applyBorder="1" applyAlignment="1">
      <alignment horizontal="center" vertical="center"/>
    </xf>
    <xf numFmtId="0" fontId="8" fillId="0" borderId="2" xfId="15" applyFont="1" applyBorder="1" applyAlignment="1">
      <alignment vertical="center"/>
    </xf>
    <xf numFmtId="0" fontId="10" fillId="12" borderId="42" xfId="15" applyFont="1" applyFill="1" applyBorder="1" applyAlignment="1">
      <alignment horizontal="center" vertical="center" textRotation="90" wrapText="1"/>
    </xf>
    <xf numFmtId="49" fontId="8" fillId="13" borderId="35" xfId="15" applyNumberFormat="1" applyFont="1" applyFill="1" applyBorder="1" applyAlignment="1">
      <alignment horizontal="center" vertical="top"/>
    </xf>
    <xf numFmtId="1" fontId="22" fillId="0" borderId="40" xfId="6" applyNumberFormat="1" applyFont="1" applyFill="1" applyBorder="1" applyAlignment="1">
      <alignment horizontal="center" vertical="center" wrapText="1"/>
    </xf>
    <xf numFmtId="0" fontId="8" fillId="0" borderId="4" xfId="15" applyFont="1" applyFill="1" applyBorder="1" applyAlignment="1">
      <alignment horizontal="left" vertical="top" wrapText="1"/>
    </xf>
    <xf numFmtId="0" fontId="8" fillId="0" borderId="5" xfId="15" applyFont="1" applyFill="1" applyBorder="1" applyAlignment="1">
      <alignment horizontal="left" vertical="top" wrapText="1"/>
    </xf>
    <xf numFmtId="0" fontId="8" fillId="0" borderId="42" xfId="6" applyFont="1" applyFill="1" applyBorder="1" applyAlignment="1">
      <alignment horizontal="left" vertical="center" wrapText="1"/>
    </xf>
    <xf numFmtId="164" fontId="22" fillId="0" borderId="64" xfId="15" applyNumberFormat="1" applyFont="1" applyFill="1" applyBorder="1" applyAlignment="1">
      <alignment horizontal="center" vertical="center"/>
    </xf>
    <xf numFmtId="164" fontId="22" fillId="0" borderId="50" xfId="15" applyNumberFormat="1" applyFont="1" applyFill="1" applyBorder="1" applyAlignment="1">
      <alignment horizontal="center" vertical="center"/>
    </xf>
    <xf numFmtId="0" fontId="8" fillId="0" borderId="7" xfId="15" applyFont="1" applyBorder="1" applyAlignment="1">
      <alignment vertical="center"/>
    </xf>
    <xf numFmtId="0" fontId="33" fillId="0" borderId="40" xfId="15" applyFont="1" applyBorder="1" applyAlignment="1">
      <alignment vertical="top" wrapText="1"/>
    </xf>
    <xf numFmtId="0" fontId="33" fillId="0" borderId="6" xfId="15" applyFont="1" applyBorder="1" applyAlignment="1">
      <alignment vertical="top" wrapText="1"/>
    </xf>
    <xf numFmtId="0" fontId="8" fillId="0" borderId="6" xfId="15" applyFont="1" applyFill="1" applyBorder="1" applyAlignment="1">
      <alignment horizontal="center" vertical="center" wrapText="1"/>
    </xf>
    <xf numFmtId="0" fontId="33" fillId="0" borderId="28" xfId="15" applyFont="1" applyBorder="1" applyAlignment="1">
      <alignment vertical="top" wrapText="1"/>
    </xf>
    <xf numFmtId="0" fontId="33" fillId="0" borderId="30" xfId="15" applyFont="1" applyBorder="1" applyAlignment="1">
      <alignment vertical="top" wrapText="1"/>
    </xf>
    <xf numFmtId="164" fontId="22" fillId="0" borderId="53" xfId="15" applyNumberFormat="1" applyFont="1" applyFill="1" applyBorder="1" applyAlignment="1">
      <alignment horizontal="center" vertical="center"/>
    </xf>
    <xf numFmtId="164" fontId="22" fillId="0" borderId="52" xfId="15" applyNumberFormat="1" applyFont="1" applyFill="1" applyBorder="1" applyAlignment="1">
      <alignment horizontal="center" vertical="center"/>
    </xf>
    <xf numFmtId="0" fontId="8" fillId="0" borderId="3" xfId="15" applyFont="1" applyBorder="1" applyAlignment="1">
      <alignment vertical="center"/>
    </xf>
    <xf numFmtId="49" fontId="11" fillId="0" borderId="35" xfId="15" applyNumberFormat="1" applyFont="1" applyFill="1" applyBorder="1" applyAlignment="1">
      <alignment horizontal="center" vertical="center"/>
    </xf>
    <xf numFmtId="164" fontId="22" fillId="0" borderId="58" xfId="15" applyNumberFormat="1" applyFont="1" applyFill="1" applyBorder="1" applyAlignment="1">
      <alignment horizontal="center" vertical="center"/>
    </xf>
    <xf numFmtId="164" fontId="22" fillId="0" borderId="46" xfId="15" applyNumberFormat="1" applyFont="1" applyFill="1" applyBorder="1" applyAlignment="1">
      <alignment horizontal="center" vertical="center"/>
    </xf>
    <xf numFmtId="0" fontId="33" fillId="0" borderId="14" xfId="15" applyFont="1" applyBorder="1" applyAlignment="1">
      <alignment vertical="top" wrapText="1"/>
    </xf>
    <xf numFmtId="0" fontId="33" fillId="0" borderId="16" xfId="15" applyFont="1" applyBorder="1" applyAlignment="1">
      <alignment vertical="top" wrapText="1"/>
    </xf>
    <xf numFmtId="0" fontId="33" fillId="0" borderId="27" xfId="15" applyFont="1" applyBorder="1" applyAlignment="1">
      <alignment vertical="top" wrapText="1"/>
    </xf>
    <xf numFmtId="0" fontId="33" fillId="0" borderId="22" xfId="15" applyFont="1" applyBorder="1" applyAlignment="1">
      <alignment vertical="top" wrapText="1"/>
    </xf>
    <xf numFmtId="0" fontId="8" fillId="0" borderId="5" xfId="15" applyFont="1" applyFill="1" applyBorder="1" applyAlignment="1">
      <alignment horizontal="center" vertical="center" wrapText="1"/>
    </xf>
    <xf numFmtId="0" fontId="33" fillId="0" borderId="27" xfId="15" applyFont="1" applyBorder="1" applyAlignment="1">
      <alignment vertical="top"/>
    </xf>
    <xf numFmtId="0" fontId="33" fillId="0" borderId="22" xfId="15" applyFont="1" applyBorder="1" applyAlignment="1">
      <alignment vertical="top"/>
    </xf>
    <xf numFmtId="0" fontId="33" fillId="0" borderId="14" xfId="15" applyFont="1" applyBorder="1" applyAlignment="1">
      <alignment vertical="top"/>
    </xf>
    <xf numFmtId="0" fontId="33" fillId="0" borderId="16" xfId="15" applyFont="1" applyBorder="1" applyAlignment="1">
      <alignment vertical="top"/>
    </xf>
    <xf numFmtId="164" fontId="20" fillId="0" borderId="21" xfId="15" applyNumberFormat="1" applyFont="1" applyFill="1" applyBorder="1" applyAlignment="1">
      <alignment horizontal="center" vertical="center"/>
    </xf>
    <xf numFmtId="49" fontId="8" fillId="13" borderId="42" xfId="15" applyNumberFormat="1" applyFont="1" applyFill="1" applyBorder="1" applyAlignment="1">
      <alignment horizontal="center" vertical="top"/>
    </xf>
    <xf numFmtId="49" fontId="8" fillId="13" borderId="42" xfId="15" applyNumberFormat="1" applyFont="1" applyFill="1" applyBorder="1" applyAlignment="1">
      <alignment horizontal="center" vertical="top"/>
    </xf>
    <xf numFmtId="0" fontId="8" fillId="0" borderId="3" xfId="15" applyFont="1" applyFill="1" applyBorder="1" applyAlignment="1">
      <alignment horizontal="center" vertical="center" wrapText="1"/>
    </xf>
    <xf numFmtId="49" fontId="11" fillId="0" borderId="33" xfId="15" applyNumberFormat="1" applyFont="1" applyFill="1" applyBorder="1" applyAlignment="1">
      <alignment horizontal="left" vertical="top" wrapText="1"/>
    </xf>
    <xf numFmtId="0" fontId="33" fillId="0" borderId="4" xfId="15" applyFont="1" applyBorder="1" applyAlignment="1">
      <alignment vertical="top"/>
    </xf>
    <xf numFmtId="0" fontId="33" fillId="0" borderId="5" xfId="15" applyFont="1" applyBorder="1" applyAlignment="1">
      <alignment vertical="top"/>
    </xf>
    <xf numFmtId="49" fontId="11" fillId="0" borderId="42" xfId="15" applyNumberFormat="1" applyFont="1" applyFill="1" applyBorder="1" applyAlignment="1">
      <alignment horizontal="left" vertical="top" wrapText="1"/>
    </xf>
    <xf numFmtId="0" fontId="33" fillId="0" borderId="28" xfId="15" applyFont="1" applyBorder="1" applyAlignment="1">
      <alignment vertical="top"/>
    </xf>
    <xf numFmtId="0" fontId="33" fillId="0" borderId="30" xfId="15" applyFont="1" applyBorder="1" applyAlignment="1">
      <alignment vertical="top"/>
    </xf>
    <xf numFmtId="49" fontId="11" fillId="0" borderId="35" xfId="15" applyNumberFormat="1" applyFont="1" applyFill="1" applyBorder="1" applyAlignment="1">
      <alignment horizontal="left" vertical="top" wrapText="1"/>
    </xf>
    <xf numFmtId="0" fontId="22" fillId="0" borderId="31" xfId="15" applyFont="1" applyFill="1" applyBorder="1" applyAlignment="1">
      <alignment horizontal="center" vertical="top" wrapText="1"/>
    </xf>
    <xf numFmtId="0" fontId="22" fillId="0" borderId="3" xfId="15" applyFont="1" applyFill="1" applyBorder="1" applyAlignment="1">
      <alignment horizontal="center" vertical="top" wrapText="1"/>
    </xf>
    <xf numFmtId="0" fontId="8" fillId="0" borderId="28" xfId="15" applyFont="1" applyFill="1" applyBorder="1" applyAlignment="1">
      <alignment horizontal="center" vertical="top"/>
    </xf>
    <xf numFmtId="0" fontId="8" fillId="0" borderId="30" xfId="15" applyFont="1" applyFill="1" applyBorder="1" applyAlignment="1">
      <alignment horizontal="center" vertical="top"/>
    </xf>
    <xf numFmtId="0" fontId="22" fillId="0" borderId="35" xfId="15" applyFont="1" applyFill="1" applyBorder="1" applyAlignment="1">
      <alignment vertical="top"/>
    </xf>
    <xf numFmtId="164" fontId="17" fillId="12" borderId="77" xfId="15" applyNumberFormat="1" applyFont="1" applyFill="1" applyBorder="1" applyAlignment="1">
      <alignment horizontal="center" vertical="center"/>
    </xf>
    <xf numFmtId="164" fontId="17" fillId="12" borderId="35" xfId="15" applyNumberFormat="1" applyFont="1" applyFill="1" applyBorder="1" applyAlignment="1">
      <alignment horizontal="center" vertical="center"/>
    </xf>
    <xf numFmtId="164" fontId="17" fillId="12" borderId="34" xfId="15" applyNumberFormat="1" applyFont="1" applyFill="1" applyBorder="1" applyAlignment="1">
      <alignment horizontal="center" vertical="center"/>
    </xf>
    <xf numFmtId="0" fontId="11" fillId="12" borderId="30" xfId="15" applyFont="1" applyFill="1" applyBorder="1" applyAlignment="1">
      <alignment horizontal="center"/>
    </xf>
    <xf numFmtId="49" fontId="11" fillId="0" borderId="33" xfId="15" applyNumberFormat="1" applyFont="1" applyFill="1" applyBorder="1" applyAlignment="1">
      <alignment horizontal="center" vertical="top" textRotation="90"/>
    </xf>
    <xf numFmtId="0" fontId="11" fillId="12" borderId="40" xfId="15" applyFont="1" applyFill="1" applyBorder="1" applyAlignment="1">
      <alignment horizontal="center" vertical="top" wrapText="1"/>
    </xf>
    <xf numFmtId="0" fontId="11" fillId="12" borderId="7" xfId="15" applyFont="1" applyFill="1" applyBorder="1" applyAlignment="1">
      <alignment horizontal="center" vertical="top" wrapText="1"/>
    </xf>
    <xf numFmtId="0" fontId="22" fillId="0" borderId="14" xfId="15" applyFont="1" applyFill="1" applyBorder="1" applyAlignment="1">
      <alignment horizontal="center" vertical="top" wrapText="1"/>
    </xf>
    <xf numFmtId="0" fontId="22" fillId="0" borderId="33" xfId="15" applyFont="1" applyFill="1" applyBorder="1" applyAlignment="1">
      <alignment horizontal="center" vertical="top" wrapText="1"/>
    </xf>
    <xf numFmtId="0" fontId="8" fillId="0" borderId="58" xfId="15" applyFont="1" applyBorder="1" applyAlignment="1">
      <alignment horizontal="center" vertical="top"/>
    </xf>
    <xf numFmtId="0" fontId="8" fillId="0" borderId="37" xfId="15" applyFont="1" applyBorder="1" applyAlignment="1">
      <alignment horizontal="center" vertical="top"/>
    </xf>
    <xf numFmtId="0" fontId="22" fillId="0" borderId="15" xfId="15" applyFont="1" applyBorder="1" applyAlignment="1">
      <alignment vertical="top"/>
    </xf>
    <xf numFmtId="2" fontId="22" fillId="5" borderId="40" xfId="15" applyNumberFormat="1" applyFont="1" applyFill="1" applyBorder="1" applyAlignment="1">
      <alignment horizontal="center" vertical="center"/>
    </xf>
    <xf numFmtId="164" fontId="22" fillId="5" borderId="42" xfId="15" applyNumberFormat="1" applyFont="1" applyFill="1" applyBorder="1" applyAlignment="1">
      <alignment horizontal="center" vertical="center"/>
    </xf>
    <xf numFmtId="164" fontId="22" fillId="5" borderId="33" xfId="15" applyNumberFormat="1" applyFont="1" applyFill="1" applyBorder="1" applyAlignment="1">
      <alignment horizontal="center" vertical="center"/>
    </xf>
    <xf numFmtId="0" fontId="8" fillId="0" borderId="42" xfId="15" applyFont="1" applyFill="1" applyBorder="1" applyAlignment="1">
      <alignment horizontal="center" vertical="top"/>
    </xf>
    <xf numFmtId="49" fontId="11" fillId="0" borderId="42" xfId="15" applyNumberFormat="1" applyFont="1" applyFill="1" applyBorder="1" applyAlignment="1">
      <alignment horizontal="center" vertical="top"/>
    </xf>
    <xf numFmtId="0" fontId="11" fillId="12" borderId="4" xfId="15" applyFont="1" applyFill="1" applyBorder="1" applyAlignment="1">
      <alignment horizontal="center" vertical="top" wrapText="1"/>
    </xf>
    <xf numFmtId="0" fontId="11" fillId="12" borderId="0" xfId="15" applyFont="1" applyFill="1" applyBorder="1" applyAlignment="1">
      <alignment horizontal="center" vertical="top" wrapText="1"/>
    </xf>
    <xf numFmtId="0" fontId="22" fillId="0" borderId="19" xfId="15" applyFont="1" applyFill="1" applyBorder="1" applyAlignment="1">
      <alignment horizontal="center" vertical="top" wrapText="1"/>
    </xf>
    <xf numFmtId="0" fontId="22" fillId="0" borderId="21" xfId="15" applyFont="1" applyFill="1" applyBorder="1" applyAlignment="1">
      <alignment horizontal="center" vertical="top" wrapText="1"/>
    </xf>
    <xf numFmtId="0" fontId="8" fillId="0" borderId="14" xfId="15" applyFont="1" applyBorder="1" applyAlignment="1">
      <alignment horizontal="center" vertical="top"/>
    </xf>
    <xf numFmtId="0" fontId="8" fillId="0" borderId="16" xfId="15" applyFont="1" applyBorder="1" applyAlignment="1">
      <alignment horizontal="center" vertical="top"/>
    </xf>
    <xf numFmtId="164" fontId="22" fillId="5" borderId="19" xfId="15" applyNumberFormat="1" applyFont="1" applyFill="1" applyBorder="1" applyAlignment="1">
      <alignment horizontal="center" vertical="center"/>
    </xf>
    <xf numFmtId="164" fontId="22" fillId="5" borderId="50" xfId="15" applyNumberFormat="1" applyFont="1" applyFill="1" applyBorder="1" applyAlignment="1">
      <alignment horizontal="center" vertical="center"/>
    </xf>
    <xf numFmtId="164" fontId="22" fillId="5" borderId="21" xfId="15" applyNumberFormat="1" applyFont="1" applyFill="1" applyBorder="1" applyAlignment="1">
      <alignment horizontal="center" vertical="center"/>
    </xf>
    <xf numFmtId="0" fontId="8" fillId="0" borderId="19" xfId="15" applyFont="1" applyBorder="1" applyAlignment="1">
      <alignment horizontal="center" vertical="top"/>
    </xf>
    <xf numFmtId="0" fontId="8" fillId="0" borderId="11" xfId="15" applyFont="1" applyBorder="1" applyAlignment="1">
      <alignment horizontal="center" vertical="top"/>
    </xf>
    <xf numFmtId="0" fontId="22" fillId="0" borderId="20" xfId="15" applyFont="1" applyBorder="1" applyAlignment="1">
      <alignment vertical="top"/>
    </xf>
    <xf numFmtId="164" fontId="22" fillId="5" borderId="27" xfId="15" applyNumberFormat="1" applyFont="1" applyFill="1" applyBorder="1" applyAlignment="1">
      <alignment horizontal="center" vertical="center"/>
    </xf>
    <xf numFmtId="0" fontId="8" fillId="0" borderId="50" xfId="15" applyFont="1" applyFill="1" applyBorder="1" applyAlignment="1">
      <alignment horizontal="center" vertical="top"/>
    </xf>
    <xf numFmtId="0" fontId="62" fillId="0" borderId="47" xfId="15" applyFont="1" applyBorder="1" applyAlignment="1">
      <alignment horizontal="center"/>
    </xf>
    <xf numFmtId="0" fontId="62" fillId="0" borderId="54" xfId="15" applyFont="1" applyBorder="1" applyAlignment="1">
      <alignment horizontal="center"/>
    </xf>
    <xf numFmtId="0" fontId="22" fillId="0" borderId="47" xfId="15" applyFont="1" applyFill="1" applyBorder="1" applyAlignment="1">
      <alignment horizontal="center" vertical="top" wrapText="1"/>
    </xf>
    <xf numFmtId="0" fontId="22" fillId="0" borderId="52" xfId="15" applyFont="1" applyFill="1" applyBorder="1" applyAlignment="1">
      <alignment horizontal="center" vertical="top" wrapText="1"/>
    </xf>
    <xf numFmtId="0" fontId="8" fillId="0" borderId="47" xfId="15" applyFont="1" applyBorder="1" applyAlignment="1">
      <alignment horizontal="center" vertical="top"/>
    </xf>
    <xf numFmtId="0" fontId="8" fillId="0" borderId="54" xfId="15" applyFont="1" applyBorder="1" applyAlignment="1">
      <alignment horizontal="center" vertical="top"/>
    </xf>
    <xf numFmtId="0" fontId="22" fillId="0" borderId="59" xfId="15" applyFont="1" applyBorder="1" applyAlignment="1">
      <alignment vertical="top"/>
    </xf>
    <xf numFmtId="164" fontId="17" fillId="5" borderId="47" xfId="15" applyNumberFormat="1" applyFont="1" applyFill="1" applyBorder="1" applyAlignment="1">
      <alignment horizontal="center" vertical="center"/>
    </xf>
    <xf numFmtId="164" fontId="17" fillId="5" borderId="52" xfId="15" applyNumberFormat="1" applyFont="1" applyFill="1" applyBorder="1" applyAlignment="1">
      <alignment horizontal="center" vertical="center"/>
    </xf>
    <xf numFmtId="164" fontId="22" fillId="5" borderId="52" xfId="15" applyNumberFormat="1" applyFont="1" applyFill="1" applyBorder="1" applyAlignment="1">
      <alignment horizontal="center" vertical="center"/>
    </xf>
    <xf numFmtId="0" fontId="8" fillId="0" borderId="52" xfId="15" applyFont="1" applyFill="1" applyBorder="1" applyAlignment="1">
      <alignment horizontal="center" vertical="top"/>
    </xf>
    <xf numFmtId="49" fontId="11" fillId="0" borderId="35" xfId="15" applyNumberFormat="1" applyFont="1" applyFill="1" applyBorder="1" applyAlignment="1">
      <alignment horizontal="center" vertical="top"/>
    </xf>
    <xf numFmtId="0" fontId="11" fillId="12" borderId="28" xfId="15" applyFont="1" applyFill="1" applyBorder="1" applyAlignment="1">
      <alignment horizontal="center" vertical="top" wrapText="1"/>
    </xf>
    <xf numFmtId="0" fontId="11" fillId="12" borderId="29" xfId="15" applyFont="1" applyFill="1" applyBorder="1" applyAlignment="1">
      <alignment horizontal="center" vertical="top" wrapText="1"/>
    </xf>
    <xf numFmtId="49" fontId="11" fillId="12" borderId="29" xfId="15" applyNumberFormat="1" applyFont="1" applyFill="1" applyBorder="1" applyAlignment="1">
      <alignment vertical="top"/>
    </xf>
    <xf numFmtId="49" fontId="17" fillId="11" borderId="35" xfId="15" applyNumberFormat="1" applyFont="1" applyFill="1" applyBorder="1" applyAlignment="1">
      <alignment vertical="top"/>
    </xf>
    <xf numFmtId="0" fontId="22" fillId="0" borderId="1" xfId="15" applyFont="1" applyFill="1" applyBorder="1" applyAlignment="1">
      <alignment horizontal="center" vertical="top" wrapText="1"/>
    </xf>
    <xf numFmtId="0" fontId="22" fillId="0" borderId="2" xfId="15" applyFont="1" applyFill="1" applyBorder="1" applyAlignment="1">
      <alignment horizontal="center" vertical="top" wrapText="1"/>
    </xf>
    <xf numFmtId="0" fontId="22" fillId="0" borderId="3" xfId="15" applyFont="1" applyFill="1" applyBorder="1" applyAlignment="1">
      <alignment horizontal="center" vertical="top" wrapText="1"/>
    </xf>
    <xf numFmtId="0" fontId="17" fillId="12" borderId="6" xfId="15" applyFont="1" applyFill="1" applyBorder="1" applyAlignment="1">
      <alignment horizontal="center" vertical="center"/>
    </xf>
    <xf numFmtId="49" fontId="53" fillId="12" borderId="7" xfId="15" applyNumberFormat="1" applyFont="1" applyFill="1" applyBorder="1" applyAlignment="1">
      <alignment horizontal="center" vertical="top"/>
    </xf>
    <xf numFmtId="49" fontId="53" fillId="12" borderId="7" xfId="15" applyNumberFormat="1" applyFont="1" applyFill="1" applyBorder="1" applyAlignment="1">
      <alignment horizontal="center" vertical="top" textRotation="90"/>
    </xf>
    <xf numFmtId="49" fontId="17" fillId="12" borderId="7" xfId="15" applyNumberFormat="1" applyFont="1" applyFill="1" applyBorder="1" applyAlignment="1">
      <alignment horizontal="center" vertical="center" textRotation="90"/>
    </xf>
    <xf numFmtId="0" fontId="22" fillId="12" borderId="7" xfId="15" applyFont="1" applyFill="1" applyBorder="1" applyAlignment="1">
      <alignment vertical="top"/>
    </xf>
    <xf numFmtId="49" fontId="17" fillId="12" borderId="7" xfId="15" applyNumberFormat="1" applyFont="1" applyFill="1" applyBorder="1" applyAlignment="1">
      <alignment vertical="top"/>
    </xf>
    <xf numFmtId="0" fontId="8" fillId="35" borderId="58" xfId="15" applyFont="1" applyFill="1" applyBorder="1" applyAlignment="1">
      <alignment horizontal="center" vertical="center" wrapText="1"/>
    </xf>
    <xf numFmtId="0" fontId="8" fillId="35" borderId="33" xfId="15" applyFont="1" applyFill="1" applyBorder="1" applyAlignment="1">
      <alignment horizontal="center" vertical="center" wrapText="1"/>
    </xf>
    <xf numFmtId="0" fontId="8" fillId="35" borderId="26" xfId="15" applyFont="1" applyFill="1" applyBorder="1" applyAlignment="1">
      <alignment horizontal="center" vertical="center" wrapText="1"/>
    </xf>
    <xf numFmtId="0" fontId="8" fillId="35" borderId="22" xfId="15" applyFont="1" applyFill="1" applyBorder="1" applyAlignment="1">
      <alignment horizontal="center" vertical="center" wrapText="1"/>
    </xf>
    <xf numFmtId="164" fontId="15" fillId="0" borderId="39" xfId="6" applyNumberFormat="1" applyFont="1" applyFill="1" applyBorder="1" applyAlignment="1">
      <alignment horizontal="center" vertical="top"/>
    </xf>
    <xf numFmtId="164" fontId="15" fillId="0" borderId="46" xfId="6" applyNumberFormat="1" applyFont="1" applyFill="1" applyBorder="1" applyAlignment="1">
      <alignment horizontal="center" vertical="top"/>
    </xf>
    <xf numFmtId="0" fontId="16" fillId="0" borderId="33" xfId="6" applyFont="1" applyBorder="1" applyAlignment="1">
      <alignment horizontal="center" vertical="top"/>
    </xf>
    <xf numFmtId="49" fontId="53" fillId="0" borderId="33" xfId="6" applyNumberFormat="1" applyFont="1" applyBorder="1" applyAlignment="1">
      <alignment horizontal="center" vertical="top"/>
    </xf>
    <xf numFmtId="49" fontId="11" fillId="0" borderId="33" xfId="15" applyNumberFormat="1" applyFont="1" applyBorder="1" applyAlignment="1">
      <alignment horizontal="center" vertical="center" textRotation="90" wrapText="1"/>
    </xf>
    <xf numFmtId="49" fontId="11" fillId="12" borderId="33" xfId="6" applyNumberFormat="1" applyFont="1" applyFill="1" applyBorder="1" applyAlignment="1">
      <alignment horizontal="center" vertical="center" textRotation="90"/>
    </xf>
    <xf numFmtId="49" fontId="15" fillId="13" borderId="7" xfId="6" applyNumberFormat="1" applyFont="1" applyFill="1" applyBorder="1" applyAlignment="1">
      <alignment horizontal="center" vertical="top"/>
    </xf>
    <xf numFmtId="49" fontId="15" fillId="13" borderId="33" xfId="6" applyNumberFormat="1" applyFont="1" applyFill="1" applyBorder="1" applyAlignment="1">
      <alignment horizontal="center" vertical="top"/>
    </xf>
    <xf numFmtId="0" fontId="8" fillId="35" borderId="19" xfId="15" applyFont="1" applyFill="1" applyBorder="1" applyAlignment="1">
      <alignment horizontal="center" vertical="center" wrapText="1"/>
    </xf>
    <xf numFmtId="0" fontId="8" fillId="35" borderId="21" xfId="15" applyFont="1" applyFill="1" applyBorder="1" applyAlignment="1">
      <alignment horizontal="center" vertical="center" wrapText="1"/>
    </xf>
    <xf numFmtId="0" fontId="8" fillId="35" borderId="20" xfId="15" applyFont="1" applyFill="1" applyBorder="1" applyAlignment="1">
      <alignment horizontal="center" vertical="center" wrapText="1"/>
    </xf>
    <xf numFmtId="0" fontId="8" fillId="35" borderId="11" xfId="15" applyFont="1" applyFill="1" applyBorder="1" applyAlignment="1">
      <alignment horizontal="center" vertical="center" wrapText="1"/>
    </xf>
    <xf numFmtId="0" fontId="8" fillId="0" borderId="21" xfId="15" applyFont="1" applyBorder="1" applyAlignment="1">
      <alignment horizontal="left" vertical="center" wrapText="1"/>
    </xf>
    <xf numFmtId="164" fontId="15" fillId="0" borderId="20" xfId="6" applyNumberFormat="1" applyFont="1" applyFill="1" applyBorder="1" applyAlignment="1">
      <alignment horizontal="center" vertical="top"/>
    </xf>
    <xf numFmtId="164" fontId="15" fillId="0" borderId="21" xfId="6" applyNumberFormat="1" applyFont="1" applyFill="1" applyBorder="1" applyAlignment="1">
      <alignment horizontal="center" vertical="top"/>
    </xf>
    <xf numFmtId="0" fontId="16" fillId="0" borderId="21" xfId="6" applyFont="1" applyBorder="1" applyAlignment="1">
      <alignment horizontal="center" vertical="top"/>
    </xf>
    <xf numFmtId="49" fontId="53" fillId="0" borderId="42" xfId="6" applyNumberFormat="1" applyFont="1" applyBorder="1" applyAlignment="1">
      <alignment horizontal="center" vertical="top"/>
    </xf>
    <xf numFmtId="49" fontId="11" fillId="0" borderId="42" xfId="15" applyNumberFormat="1" applyFont="1" applyBorder="1" applyAlignment="1">
      <alignment horizontal="center" vertical="center" textRotation="90" wrapText="1"/>
    </xf>
    <xf numFmtId="49" fontId="11" fillId="12" borderId="42" xfId="6" applyNumberFormat="1" applyFont="1" applyFill="1" applyBorder="1" applyAlignment="1">
      <alignment horizontal="center" vertical="center" textRotation="90"/>
    </xf>
    <xf numFmtId="0" fontId="11" fillId="0" borderId="42" xfId="6" applyFont="1" applyFill="1" applyBorder="1" applyAlignment="1">
      <alignment vertical="top" wrapText="1"/>
    </xf>
    <xf numFmtId="49" fontId="15" fillId="13" borderId="0" xfId="6" applyNumberFormat="1" applyFont="1" applyFill="1" applyBorder="1" applyAlignment="1">
      <alignment horizontal="center" vertical="top"/>
    </xf>
    <xf numFmtId="49" fontId="15" fillId="13" borderId="42" xfId="6" applyNumberFormat="1" applyFont="1" applyFill="1" applyBorder="1" applyAlignment="1">
      <alignment horizontal="center" vertical="top"/>
    </xf>
    <xf numFmtId="0" fontId="8" fillId="35" borderId="27" xfId="15" applyFont="1" applyFill="1" applyBorder="1" applyAlignment="1">
      <alignment horizontal="center" vertical="center" wrapText="1"/>
    </xf>
    <xf numFmtId="0" fontId="8" fillId="35" borderId="52" xfId="15" applyFont="1" applyFill="1" applyBorder="1" applyAlignment="1">
      <alignment horizontal="center" vertical="center" wrapText="1"/>
    </xf>
    <xf numFmtId="0" fontId="8" fillId="35" borderId="59" xfId="15" applyFont="1" applyFill="1" applyBorder="1" applyAlignment="1">
      <alignment horizontal="center" vertical="center" wrapText="1"/>
    </xf>
    <xf numFmtId="0" fontId="8" fillId="35" borderId="54" xfId="15" applyFont="1" applyFill="1" applyBorder="1" applyAlignment="1">
      <alignment horizontal="center" vertical="center" wrapText="1"/>
    </xf>
    <xf numFmtId="0" fontId="8" fillId="0" borderId="52" xfId="15" applyFont="1" applyBorder="1" applyAlignment="1">
      <alignment horizontal="left" vertical="center" wrapText="1"/>
    </xf>
    <xf numFmtId="0" fontId="8" fillId="0" borderId="31" xfId="15" applyFont="1" applyBorder="1" applyAlignment="1">
      <alignment horizontal="left" vertical="center" wrapText="1"/>
    </xf>
    <xf numFmtId="2" fontId="17" fillId="0" borderId="59" xfId="15" applyNumberFormat="1" applyFont="1" applyFill="1" applyBorder="1" applyAlignment="1">
      <alignment horizontal="center" vertical="center"/>
    </xf>
    <xf numFmtId="2" fontId="17" fillId="0" borderId="52" xfId="15" applyNumberFormat="1" applyFont="1" applyFill="1" applyBorder="1" applyAlignment="1">
      <alignment horizontal="center" vertical="center"/>
    </xf>
    <xf numFmtId="2" fontId="17" fillId="0" borderId="54" xfId="15" applyNumberFormat="1" applyFont="1" applyFill="1" applyBorder="1" applyAlignment="1">
      <alignment horizontal="center" vertical="center"/>
    </xf>
    <xf numFmtId="0" fontId="16" fillId="0" borderId="52" xfId="6" applyFont="1" applyBorder="1" applyAlignment="1">
      <alignment horizontal="center" vertical="top"/>
    </xf>
    <xf numFmtId="49" fontId="53" fillId="0" borderId="52" xfId="6" applyNumberFormat="1" applyFont="1" applyBorder="1" applyAlignment="1">
      <alignment horizontal="center" vertical="top"/>
    </xf>
    <xf numFmtId="49" fontId="11" fillId="0" borderId="35" xfId="15" applyNumberFormat="1" applyFont="1" applyBorder="1" applyAlignment="1">
      <alignment horizontal="center" vertical="center" textRotation="90" wrapText="1"/>
    </xf>
    <xf numFmtId="49" fontId="15" fillId="13" borderId="29" xfId="6" applyNumberFormat="1" applyFont="1" applyFill="1" applyBorder="1" applyAlignment="1">
      <alignment horizontal="center" vertical="top"/>
    </xf>
    <xf numFmtId="49" fontId="15" fillId="13" borderId="35" xfId="6" applyNumberFormat="1" applyFont="1" applyFill="1" applyBorder="1" applyAlignment="1">
      <alignment horizontal="center" vertical="top"/>
    </xf>
    <xf numFmtId="0" fontId="22" fillId="0" borderId="27" xfId="15" applyFont="1" applyBorder="1" applyAlignment="1">
      <alignment vertical="top" wrapText="1"/>
    </xf>
    <xf numFmtId="0" fontId="22" fillId="0" borderId="22" xfId="15" applyFont="1" applyBorder="1" applyAlignment="1">
      <alignment vertical="top" wrapText="1"/>
    </xf>
    <xf numFmtId="49" fontId="15" fillId="0" borderId="42" xfId="6" applyNumberFormat="1" applyFont="1" applyFill="1" applyBorder="1" applyAlignment="1">
      <alignment horizontal="center" vertical="top"/>
    </xf>
    <xf numFmtId="0" fontId="1" fillId="0" borderId="40" xfId="15" applyBorder="1" applyAlignment="1">
      <alignment horizontal="center"/>
    </xf>
    <xf numFmtId="0" fontId="1" fillId="0" borderId="6" xfId="15" applyBorder="1" applyAlignment="1">
      <alignment horizontal="center"/>
    </xf>
    <xf numFmtId="0" fontId="8" fillId="4" borderId="38" xfId="15" applyFont="1" applyFill="1" applyBorder="1" applyAlignment="1">
      <alignment horizontal="left" vertical="center" wrapText="1"/>
    </xf>
    <xf numFmtId="164" fontId="17" fillId="0" borderId="15" xfId="6" applyNumberFormat="1" applyFont="1" applyFill="1" applyBorder="1" applyAlignment="1">
      <alignment horizontal="center" vertical="top"/>
    </xf>
    <xf numFmtId="164" fontId="17" fillId="0" borderId="38" xfId="6" applyNumberFormat="1" applyFont="1" applyFill="1" applyBorder="1" applyAlignment="1">
      <alignment horizontal="center" vertical="top"/>
    </xf>
    <xf numFmtId="0" fontId="16" fillId="0" borderId="42" xfId="6" applyFont="1" applyBorder="1" applyAlignment="1">
      <alignment horizontal="center" vertical="top"/>
    </xf>
    <xf numFmtId="0" fontId="22" fillId="0" borderId="14" xfId="15" applyFont="1" applyBorder="1" applyAlignment="1">
      <alignment vertical="top" wrapText="1"/>
    </xf>
    <xf numFmtId="0" fontId="22" fillId="0" borderId="16" xfId="15" applyFont="1" applyBorder="1" applyAlignment="1">
      <alignment vertical="top" wrapText="1"/>
    </xf>
    <xf numFmtId="0" fontId="16" fillId="0" borderId="35" xfId="6" applyFont="1" applyFill="1" applyBorder="1" applyAlignment="1">
      <alignment horizontal="center" vertical="top"/>
    </xf>
    <xf numFmtId="0" fontId="16" fillId="0" borderId="28" xfId="6" applyFont="1" applyFill="1" applyBorder="1" applyAlignment="1">
      <alignment horizontal="center" vertical="top"/>
    </xf>
    <xf numFmtId="0" fontId="16" fillId="0" borderId="30" xfId="6" applyFont="1" applyFill="1" applyBorder="1" applyAlignment="1">
      <alignment horizontal="center" vertical="top"/>
    </xf>
    <xf numFmtId="0" fontId="8" fillId="0" borderId="35" xfId="6" applyFont="1" applyFill="1" applyBorder="1" applyAlignment="1">
      <alignment horizontal="left" vertical="top" wrapText="1"/>
    </xf>
    <xf numFmtId="164" fontId="17" fillId="0" borderId="59" xfId="6" applyNumberFormat="1" applyFont="1" applyFill="1" applyBorder="1" applyAlignment="1">
      <alignment horizontal="center" vertical="top"/>
    </xf>
    <xf numFmtId="164" fontId="17" fillId="0" borderId="52" xfId="6" applyNumberFormat="1" applyFont="1" applyFill="1" applyBorder="1" applyAlignment="1">
      <alignment horizontal="center" vertical="top"/>
    </xf>
    <xf numFmtId="0" fontId="66" fillId="0" borderId="33" xfId="15" applyFont="1" applyFill="1" applyBorder="1" applyAlignment="1">
      <alignment horizontal="center" vertical="top"/>
    </xf>
    <xf numFmtId="0" fontId="8" fillId="35" borderId="33" xfId="15" applyFont="1" applyFill="1" applyBorder="1" applyAlignment="1">
      <alignment horizontal="center" vertical="top" wrapText="1"/>
    </xf>
    <xf numFmtId="0" fontId="8" fillId="35" borderId="40" xfId="15" applyFont="1" applyFill="1" applyBorder="1" applyAlignment="1">
      <alignment horizontal="center" vertical="top" wrapText="1"/>
    </xf>
    <xf numFmtId="0" fontId="8" fillId="35" borderId="6" xfId="15" applyFont="1" applyFill="1" applyBorder="1" applyAlignment="1">
      <alignment horizontal="center" vertical="top" wrapText="1"/>
    </xf>
    <xf numFmtId="0" fontId="8" fillId="0" borderId="33" xfId="15" applyFont="1" applyBorder="1" applyAlignment="1">
      <alignment horizontal="left" vertical="top" wrapText="1"/>
    </xf>
    <xf numFmtId="164" fontId="17" fillId="20" borderId="66" xfId="6" applyNumberFormat="1" applyFont="1" applyFill="1" applyBorder="1" applyAlignment="1">
      <alignment horizontal="center" vertical="top"/>
    </xf>
    <xf numFmtId="164" fontId="17" fillId="0" borderId="46" xfId="6" applyNumberFormat="1" applyFont="1" applyBorder="1" applyAlignment="1">
      <alignment horizontal="center" vertical="top"/>
    </xf>
    <xf numFmtId="164" fontId="17" fillId="0" borderId="39" xfId="6" applyNumberFormat="1" applyFont="1" applyBorder="1" applyAlignment="1">
      <alignment horizontal="center" vertical="top"/>
    </xf>
    <xf numFmtId="49" fontId="17" fillId="13" borderId="39" xfId="15" applyNumberFormat="1" applyFont="1" applyFill="1" applyBorder="1" applyAlignment="1">
      <alignment horizontal="center" vertical="top"/>
    </xf>
    <xf numFmtId="0" fontId="66" fillId="0" borderId="42" xfId="15" applyFont="1" applyFill="1" applyBorder="1" applyAlignment="1">
      <alignment horizontal="center" vertical="top"/>
    </xf>
    <xf numFmtId="0" fontId="8" fillId="35" borderId="42" xfId="15" applyFont="1" applyFill="1" applyBorder="1" applyAlignment="1">
      <alignment horizontal="center" vertical="top" wrapText="1"/>
    </xf>
    <xf numFmtId="0" fontId="8" fillId="35" borderId="4" xfId="15" applyFont="1" applyFill="1" applyBorder="1" applyAlignment="1">
      <alignment horizontal="center" vertical="top" wrapText="1"/>
    </xf>
    <xf numFmtId="0" fontId="8" fillId="35" borderId="5" xfId="15" applyFont="1" applyFill="1" applyBorder="1" applyAlignment="1">
      <alignment horizontal="center" vertical="top" wrapText="1"/>
    </xf>
    <xf numFmtId="0" fontId="8" fillId="0" borderId="42" xfId="15" applyFont="1" applyBorder="1" applyAlignment="1">
      <alignment horizontal="left" vertical="top" wrapText="1"/>
    </xf>
    <xf numFmtId="164" fontId="17" fillId="20" borderId="13" xfId="6" applyNumberFormat="1" applyFont="1" applyFill="1" applyBorder="1" applyAlignment="1">
      <alignment horizontal="center" vertical="top"/>
    </xf>
    <xf numFmtId="164" fontId="17" fillId="0" borderId="21" xfId="6" applyNumberFormat="1" applyFont="1" applyBorder="1" applyAlignment="1">
      <alignment horizontal="center" vertical="top"/>
    </xf>
    <xf numFmtId="164" fontId="17" fillId="0" borderId="20" xfId="6" applyNumberFormat="1" applyFont="1" applyBorder="1" applyAlignment="1">
      <alignment horizontal="center" vertical="top"/>
    </xf>
    <xf numFmtId="49" fontId="17" fillId="13" borderId="20" xfId="15" applyNumberFormat="1" applyFont="1" applyFill="1" applyBorder="1" applyAlignment="1">
      <alignment horizontal="center" vertical="top"/>
    </xf>
    <xf numFmtId="0" fontId="66" fillId="0" borderId="35" xfId="15" applyFont="1" applyFill="1" applyBorder="1" applyAlignment="1">
      <alignment horizontal="center" vertical="top"/>
    </xf>
    <xf numFmtId="0" fontId="8" fillId="35" borderId="35" xfId="15" applyFont="1" applyFill="1" applyBorder="1" applyAlignment="1">
      <alignment horizontal="center" vertical="top" wrapText="1"/>
    </xf>
    <xf numFmtId="0" fontId="8" fillId="35" borderId="28" xfId="15" applyFont="1" applyFill="1" applyBorder="1" applyAlignment="1">
      <alignment horizontal="center" vertical="top" wrapText="1"/>
    </xf>
    <xf numFmtId="0" fontId="8" fillId="35" borderId="30" xfId="15" applyFont="1" applyFill="1" applyBorder="1" applyAlignment="1">
      <alignment horizontal="center" vertical="top" wrapText="1"/>
    </xf>
    <xf numFmtId="0" fontId="8" fillId="0" borderId="35" xfId="15" applyFont="1" applyBorder="1" applyAlignment="1">
      <alignment horizontal="left" vertical="top" wrapText="1"/>
    </xf>
    <xf numFmtId="2" fontId="17" fillId="0" borderId="49" xfId="15" applyNumberFormat="1" applyFont="1" applyFill="1" applyBorder="1" applyAlignment="1">
      <alignment horizontal="center" vertical="center"/>
    </xf>
    <xf numFmtId="49" fontId="53" fillId="0" borderId="35" xfId="6" applyNumberFormat="1" applyFont="1" applyBorder="1" applyAlignment="1">
      <alignment horizontal="center" vertical="top"/>
    </xf>
    <xf numFmtId="49" fontId="11" fillId="12" borderId="35" xfId="6" applyNumberFormat="1" applyFont="1" applyFill="1" applyBorder="1" applyAlignment="1">
      <alignment horizontal="center" vertical="center" textRotation="90"/>
    </xf>
    <xf numFmtId="49" fontId="17" fillId="13" borderId="59" xfId="15" applyNumberFormat="1" applyFont="1" applyFill="1" applyBorder="1" applyAlignment="1">
      <alignment horizontal="center" vertical="top"/>
    </xf>
    <xf numFmtId="0" fontId="33" fillId="0" borderId="1" xfId="15" applyFont="1" applyFill="1" applyBorder="1" applyAlignment="1">
      <alignment horizontal="left" vertical="top" wrapText="1"/>
    </xf>
    <xf numFmtId="0" fontId="33" fillId="0" borderId="3" xfId="15" applyFont="1" applyFill="1" applyBorder="1" applyAlignment="1">
      <alignment horizontal="left" vertical="top" wrapText="1"/>
    </xf>
    <xf numFmtId="1" fontId="22" fillId="0" borderId="1" xfId="15" applyNumberFormat="1" applyFont="1" applyFill="1" applyBorder="1" applyAlignment="1">
      <alignment horizontal="center" vertical="center" wrapText="1"/>
    </xf>
    <xf numFmtId="0" fontId="22" fillId="4" borderId="31" xfId="15" applyFont="1" applyFill="1" applyBorder="1" applyAlignment="1">
      <alignment horizontal="left" vertical="top" wrapText="1"/>
    </xf>
    <xf numFmtId="164" fontId="11" fillId="0" borderId="55" xfId="15" applyNumberFormat="1" applyFont="1" applyFill="1" applyBorder="1" applyAlignment="1">
      <alignment horizontal="center" vertical="center"/>
    </xf>
    <xf numFmtId="164" fontId="11" fillId="0" borderId="31" xfId="15" applyNumberFormat="1" applyFont="1" applyFill="1" applyBorder="1" applyAlignment="1">
      <alignment horizontal="center" vertical="center"/>
    </xf>
    <xf numFmtId="164" fontId="11" fillId="0" borderId="2" xfId="15" applyNumberFormat="1" applyFont="1" applyFill="1" applyBorder="1" applyAlignment="1">
      <alignment horizontal="center" vertical="center"/>
    </xf>
    <xf numFmtId="49" fontId="11" fillId="0" borderId="42" xfId="15" applyNumberFormat="1" applyFont="1" applyFill="1" applyBorder="1" applyAlignment="1">
      <alignment vertical="top"/>
    </xf>
    <xf numFmtId="0" fontId="11" fillId="0" borderId="1" xfId="15" applyFont="1" applyFill="1" applyBorder="1" applyAlignment="1">
      <alignment horizontal="left" vertical="top" wrapText="1"/>
    </xf>
    <xf numFmtId="49" fontId="17" fillId="13" borderId="1" xfId="15" applyNumberFormat="1" applyFont="1" applyFill="1" applyBorder="1" applyAlignment="1">
      <alignment vertical="top"/>
    </xf>
    <xf numFmtId="49" fontId="17" fillId="13" borderId="31" xfId="15" applyNumberFormat="1" applyFont="1" applyFill="1" applyBorder="1" applyAlignment="1">
      <alignment vertical="top"/>
    </xf>
    <xf numFmtId="49" fontId="17" fillId="12" borderId="0" xfId="15" applyNumberFormat="1" applyFont="1" applyFill="1" applyBorder="1" applyAlignment="1">
      <alignment vertical="top"/>
    </xf>
    <xf numFmtId="1" fontId="8" fillId="0" borderId="7" xfId="15" applyNumberFormat="1" applyFont="1" applyFill="1" applyBorder="1" applyAlignment="1">
      <alignment horizontal="center" vertical="center" wrapText="1"/>
    </xf>
    <xf numFmtId="1" fontId="8" fillId="0" borderId="33" xfId="15" applyNumberFormat="1" applyFont="1" applyFill="1" applyBorder="1" applyAlignment="1">
      <alignment horizontal="center" vertical="center" wrapText="1"/>
    </xf>
    <xf numFmtId="1" fontId="22" fillId="0" borderId="6" xfId="15" applyNumberFormat="1" applyFont="1" applyFill="1" applyBorder="1" applyAlignment="1">
      <alignment horizontal="center" vertical="center" wrapText="1"/>
    </xf>
    <xf numFmtId="0" fontId="22" fillId="0" borderId="33" xfId="15" applyFont="1" applyFill="1" applyBorder="1" applyAlignment="1">
      <alignment horizontal="left" vertical="top" wrapText="1"/>
    </xf>
    <xf numFmtId="164" fontId="11" fillId="0" borderId="33" xfId="15" applyNumberFormat="1" applyFont="1" applyFill="1" applyBorder="1" applyAlignment="1">
      <alignment horizontal="center" vertical="center"/>
    </xf>
    <xf numFmtId="164" fontId="11" fillId="0" borderId="7" xfId="15" applyNumberFormat="1" applyFont="1" applyFill="1" applyBorder="1" applyAlignment="1">
      <alignment horizontal="center" vertical="center"/>
    </xf>
    <xf numFmtId="0" fontId="22" fillId="0" borderId="47" xfId="15" applyFont="1" applyBorder="1" applyAlignment="1">
      <alignment vertical="top" wrapText="1"/>
    </xf>
    <xf numFmtId="0" fontId="22" fillId="0" borderId="54" xfId="15" applyFont="1" applyBorder="1" applyAlignment="1">
      <alignment vertical="top" wrapText="1"/>
    </xf>
    <xf numFmtId="0" fontId="22" fillId="0" borderId="52" xfId="15" applyFont="1" applyFill="1" applyBorder="1" applyAlignment="1">
      <alignment horizontal="left" vertical="top" wrapText="1"/>
    </xf>
    <xf numFmtId="164" fontId="11" fillId="0" borderId="54" xfId="15" applyNumberFormat="1" applyFont="1" applyFill="1" applyBorder="1" applyAlignment="1">
      <alignment horizontal="center" vertical="center"/>
    </xf>
    <xf numFmtId="0" fontId="22" fillId="0" borderId="40" xfId="15" applyFont="1" applyFill="1" applyBorder="1" applyAlignment="1">
      <alignment vertical="top" wrapText="1"/>
    </xf>
    <xf numFmtId="0" fontId="22" fillId="0" borderId="6" xfId="15" applyFont="1" applyFill="1" applyBorder="1" applyAlignment="1">
      <alignment vertical="top" wrapText="1"/>
    </xf>
    <xf numFmtId="1" fontId="22" fillId="0" borderId="33" xfId="15" applyNumberFormat="1" applyFont="1" applyFill="1" applyBorder="1" applyAlignment="1">
      <alignment horizontal="center" vertical="center" wrapText="1"/>
    </xf>
    <xf numFmtId="1" fontId="22" fillId="0" borderId="6" xfId="15" applyNumberFormat="1" applyFont="1" applyFill="1" applyBorder="1" applyAlignment="1">
      <alignment horizontal="center" vertical="center" wrapText="1"/>
    </xf>
    <xf numFmtId="1" fontId="22" fillId="0" borderId="40" xfId="15" applyNumberFormat="1" applyFont="1" applyFill="1" applyBorder="1" applyAlignment="1">
      <alignment horizontal="center" vertical="center" wrapText="1"/>
    </xf>
    <xf numFmtId="0" fontId="22" fillId="0" borderId="33" xfId="15" applyFont="1" applyFill="1" applyBorder="1" applyAlignment="1">
      <alignment horizontal="left" vertical="top" wrapText="1"/>
    </xf>
    <xf numFmtId="0" fontId="22" fillId="0" borderId="28" xfId="15" applyFont="1" applyFill="1" applyBorder="1" applyAlignment="1">
      <alignment vertical="top" wrapText="1"/>
    </xf>
    <xf numFmtId="0" fontId="22" fillId="0" borderId="30" xfId="15" applyFont="1" applyFill="1" applyBorder="1" applyAlignment="1">
      <alignment vertical="top" wrapText="1"/>
    </xf>
    <xf numFmtId="1" fontId="22" fillId="0" borderId="35" xfId="15" applyNumberFormat="1" applyFont="1" applyFill="1" applyBorder="1" applyAlignment="1">
      <alignment horizontal="center" vertical="center" wrapText="1"/>
    </xf>
    <xf numFmtId="1" fontId="22" fillId="0" borderId="30" xfId="15" applyNumberFormat="1" applyFont="1" applyFill="1" applyBorder="1" applyAlignment="1">
      <alignment horizontal="center" vertical="center" wrapText="1"/>
    </xf>
    <xf numFmtId="1" fontId="22" fillId="0" borderId="28" xfId="15" applyNumberFormat="1" applyFont="1" applyFill="1" applyBorder="1" applyAlignment="1">
      <alignment horizontal="center" vertical="center" wrapText="1"/>
    </xf>
    <xf numFmtId="0" fontId="22" fillId="0" borderId="35" xfId="15" applyFont="1" applyFill="1" applyBorder="1" applyAlignment="1">
      <alignment horizontal="left" vertical="top" wrapText="1"/>
    </xf>
    <xf numFmtId="0" fontId="33" fillId="0" borderId="19" xfId="15" applyFont="1" applyBorder="1" applyAlignment="1">
      <alignment horizontal="left" vertical="center" wrapText="1"/>
    </xf>
    <xf numFmtId="0" fontId="33" fillId="0" borderId="11" xfId="15" applyFont="1" applyBorder="1" applyAlignment="1">
      <alignment horizontal="left" vertical="center" wrapText="1"/>
    </xf>
    <xf numFmtId="1" fontId="22" fillId="0" borderId="3" xfId="15" applyNumberFormat="1" applyFont="1" applyFill="1" applyBorder="1" applyAlignment="1">
      <alignment horizontal="center" vertical="center" wrapText="1"/>
    </xf>
    <xf numFmtId="1" fontId="22" fillId="0" borderId="43" xfId="15" applyNumberFormat="1" applyFont="1" applyFill="1" applyBorder="1" applyAlignment="1">
      <alignment horizontal="center" vertical="center" wrapText="1"/>
    </xf>
    <xf numFmtId="1" fontId="22" fillId="0" borderId="32" xfId="15" applyNumberFormat="1" applyFont="1" applyFill="1" applyBorder="1" applyAlignment="1">
      <alignment horizontal="center" vertical="center" wrapText="1"/>
    </xf>
    <xf numFmtId="0" fontId="22" fillId="0" borderId="3" xfId="15" applyFont="1" applyBorder="1" applyAlignment="1">
      <alignment horizontal="left" vertical="top" wrapText="1"/>
    </xf>
    <xf numFmtId="0" fontId="11" fillId="0" borderId="1" xfId="15" applyFont="1" applyBorder="1" applyAlignment="1">
      <alignment vertical="top" wrapText="1"/>
    </xf>
    <xf numFmtId="1" fontId="22" fillId="0" borderId="31" xfId="15" applyNumberFormat="1" applyFont="1" applyFill="1" applyBorder="1" applyAlignment="1">
      <alignment horizontal="center" vertical="center" wrapText="1"/>
    </xf>
    <xf numFmtId="0" fontId="22" fillId="0" borderId="3" xfId="15" applyFont="1" applyFill="1" applyBorder="1" applyAlignment="1">
      <alignment horizontal="left" vertical="top" wrapText="1"/>
    </xf>
    <xf numFmtId="167" fontId="11" fillId="0" borderId="79" xfId="15" applyNumberFormat="1" applyFont="1" applyFill="1" applyBorder="1" applyAlignment="1">
      <alignment horizontal="center" vertical="center"/>
    </xf>
    <xf numFmtId="0" fontId="22" fillId="0" borderId="19" xfId="15" applyFont="1" applyBorder="1" applyAlignment="1">
      <alignment vertical="top" wrapText="1"/>
    </xf>
    <xf numFmtId="0" fontId="22" fillId="0" borderId="11" xfId="15" applyFont="1" applyBorder="1" applyAlignment="1">
      <alignment vertical="top" wrapText="1"/>
    </xf>
    <xf numFmtId="1" fontId="22" fillId="0" borderId="4" xfId="15" applyNumberFormat="1" applyFont="1" applyFill="1" applyBorder="1" applyAlignment="1">
      <alignment horizontal="center" vertical="center" wrapText="1"/>
    </xf>
    <xf numFmtId="1" fontId="22" fillId="0" borderId="33" xfId="15" applyNumberFormat="1" applyFont="1" applyFill="1" applyBorder="1" applyAlignment="1">
      <alignment horizontal="center" vertical="center" wrapText="1"/>
    </xf>
    <xf numFmtId="1" fontId="22" fillId="0" borderId="80" xfId="15" applyNumberFormat="1" applyFont="1" applyFill="1" applyBorder="1" applyAlignment="1">
      <alignment horizontal="center" vertical="center" wrapText="1"/>
    </xf>
    <xf numFmtId="0" fontId="22" fillId="4" borderId="3" xfId="15" applyFont="1" applyFill="1" applyBorder="1" applyAlignment="1">
      <alignment horizontal="left" vertical="top" wrapText="1"/>
    </xf>
    <xf numFmtId="0" fontId="22" fillId="0" borderId="31" xfId="15" applyFont="1" applyBorder="1" applyAlignment="1">
      <alignment horizontal="center" vertical="center"/>
    </xf>
    <xf numFmtId="49" fontId="11" fillId="12" borderId="0" xfId="15" applyNumberFormat="1" applyFont="1" applyFill="1" applyBorder="1" applyAlignment="1">
      <alignment vertical="center" textRotation="90"/>
    </xf>
    <xf numFmtId="1" fontId="22" fillId="0" borderId="27" xfId="15" applyNumberFormat="1" applyFont="1" applyFill="1" applyBorder="1" applyAlignment="1">
      <alignment horizontal="center" vertical="center" wrapText="1"/>
    </xf>
    <xf numFmtId="1" fontId="22" fillId="0" borderId="50" xfId="15" applyNumberFormat="1" applyFont="1" applyFill="1" applyBorder="1" applyAlignment="1">
      <alignment horizontal="center" vertical="center" wrapText="1"/>
    </xf>
    <xf numFmtId="1" fontId="22" fillId="0" borderId="22" xfId="15" applyNumberFormat="1" applyFont="1" applyFill="1" applyBorder="1" applyAlignment="1">
      <alignment horizontal="center" vertical="center" wrapText="1"/>
    </xf>
    <xf numFmtId="0" fontId="22" fillId="0" borderId="42" xfId="15" applyFont="1" applyFill="1" applyBorder="1" applyAlignment="1">
      <alignment horizontal="left" vertical="top" wrapText="1"/>
    </xf>
    <xf numFmtId="2" fontId="11" fillId="0" borderId="27" xfId="15" applyNumberFormat="1" applyFont="1" applyFill="1" applyBorder="1" applyAlignment="1">
      <alignment horizontal="center" vertical="center"/>
    </xf>
    <xf numFmtId="0" fontId="8" fillId="0" borderId="11" xfId="15" applyFont="1" applyBorder="1" applyAlignment="1">
      <alignment horizontal="left" vertical="top" wrapText="1"/>
    </xf>
    <xf numFmtId="164" fontId="22" fillId="0" borderId="43" xfId="15" applyNumberFormat="1" applyFont="1" applyFill="1" applyBorder="1" applyAlignment="1">
      <alignment horizontal="center" vertical="center" wrapText="1"/>
    </xf>
    <xf numFmtId="164" fontId="22" fillId="0" borderId="32" xfId="15" applyNumberFormat="1" applyFont="1" applyFill="1" applyBorder="1" applyAlignment="1">
      <alignment horizontal="center" vertical="center" wrapText="1"/>
    </xf>
    <xf numFmtId="0" fontId="11" fillId="0" borderId="4" xfId="15" applyFont="1" applyFill="1" applyBorder="1" applyAlignment="1">
      <alignment horizontal="left" vertical="top" wrapText="1"/>
    </xf>
    <xf numFmtId="0" fontId="22" fillId="0" borderId="19" xfId="15" applyFont="1" applyFill="1" applyBorder="1" applyAlignment="1">
      <alignment vertical="top" wrapText="1"/>
    </xf>
    <xf numFmtId="0" fontId="22" fillId="0" borderId="11" xfId="15" applyFont="1" applyFill="1" applyBorder="1" applyAlignment="1">
      <alignment vertical="top" wrapText="1"/>
    </xf>
    <xf numFmtId="164" fontId="22" fillId="0" borderId="80" xfId="15" applyNumberFormat="1" applyFont="1" applyFill="1" applyBorder="1" applyAlignment="1">
      <alignment horizontal="center" vertical="center" wrapText="1"/>
    </xf>
    <xf numFmtId="164" fontId="22" fillId="0" borderId="41" xfId="15" applyNumberFormat="1" applyFont="1" applyFill="1" applyBorder="1" applyAlignment="1">
      <alignment horizontal="center" vertical="center" wrapText="1"/>
    </xf>
    <xf numFmtId="0" fontId="22" fillId="0" borderId="6" xfId="15" applyFont="1" applyFill="1" applyBorder="1" applyAlignment="1">
      <alignment horizontal="left" vertical="top" wrapText="1"/>
    </xf>
    <xf numFmtId="0" fontId="33" fillId="0" borderId="20" xfId="15" applyFont="1" applyBorder="1" applyAlignment="1">
      <alignment horizontal="left" vertical="top" wrapText="1"/>
    </xf>
    <xf numFmtId="164" fontId="22" fillId="0" borderId="17" xfId="15" applyNumberFormat="1" applyFont="1" applyFill="1" applyBorder="1" applyAlignment="1">
      <alignment horizontal="center" vertical="center" wrapText="1"/>
    </xf>
    <xf numFmtId="164" fontId="22" fillId="0" borderId="18" xfId="15" applyNumberFormat="1" applyFont="1" applyFill="1" applyBorder="1" applyAlignment="1">
      <alignment horizontal="center" vertical="center" wrapText="1"/>
    </xf>
    <xf numFmtId="0" fontId="22" fillId="0" borderId="11" xfId="15" applyFont="1" applyFill="1" applyBorder="1" applyAlignment="1">
      <alignment horizontal="left" vertical="top" wrapText="1"/>
    </xf>
    <xf numFmtId="164" fontId="11" fillId="0" borderId="76" xfId="15" applyNumberFormat="1" applyFont="1" applyFill="1" applyBorder="1" applyAlignment="1">
      <alignment horizontal="center" vertical="center"/>
    </xf>
    <xf numFmtId="164" fontId="11" fillId="0" borderId="15" xfId="15" applyNumberFormat="1" applyFont="1" applyFill="1" applyBorder="1" applyAlignment="1">
      <alignment horizontal="center" vertical="center"/>
    </xf>
    <xf numFmtId="0" fontId="22" fillId="0" borderId="38" xfId="15" applyFont="1" applyBorder="1" applyAlignment="1">
      <alignment horizontal="center" vertical="center"/>
    </xf>
    <xf numFmtId="164" fontId="11" fillId="0" borderId="20" xfId="15" applyNumberFormat="1" applyFont="1" applyFill="1" applyBorder="1" applyAlignment="1">
      <alignment horizontal="center" vertical="center"/>
    </xf>
    <xf numFmtId="0" fontId="22" fillId="0" borderId="21" xfId="15" applyFont="1" applyBorder="1" applyAlignment="1">
      <alignment horizontal="center" vertical="center"/>
    </xf>
    <xf numFmtId="164" fontId="22" fillId="0" borderId="26" xfId="15" applyNumberFormat="1" applyFont="1" applyFill="1" applyBorder="1" applyAlignment="1">
      <alignment horizontal="center" vertical="center" wrapText="1"/>
    </xf>
    <xf numFmtId="164" fontId="22" fillId="0" borderId="52" xfId="15" applyNumberFormat="1" applyFont="1" applyFill="1" applyBorder="1" applyAlignment="1">
      <alignment horizontal="center" vertical="center" wrapText="1"/>
    </xf>
    <xf numFmtId="164" fontId="22" fillId="0" borderId="23" xfId="15" applyNumberFormat="1" applyFont="1" applyFill="1" applyBorder="1" applyAlignment="1">
      <alignment horizontal="center" vertical="center" wrapText="1"/>
    </xf>
    <xf numFmtId="164" fontId="22" fillId="0" borderId="25" xfId="15" applyNumberFormat="1" applyFont="1" applyFill="1" applyBorder="1" applyAlignment="1">
      <alignment horizontal="center" vertical="center" wrapText="1"/>
    </xf>
    <xf numFmtId="0" fontId="22" fillId="0" borderId="22" xfId="15" applyFont="1" applyFill="1" applyBorder="1" applyAlignment="1">
      <alignment horizontal="left" vertical="top" wrapText="1"/>
    </xf>
    <xf numFmtId="164" fontId="11" fillId="0" borderId="64" xfId="15" applyNumberFormat="1" applyFont="1" applyFill="1" applyBorder="1" applyAlignment="1">
      <alignment horizontal="center" vertical="center"/>
    </xf>
    <xf numFmtId="164" fontId="11" fillId="0" borderId="52" xfId="15" applyNumberFormat="1" applyFont="1" applyFill="1" applyBorder="1" applyAlignment="1">
      <alignment horizontal="center" vertical="center"/>
    </xf>
    <xf numFmtId="164" fontId="11" fillId="0" borderId="26" xfId="15" applyNumberFormat="1" applyFont="1" applyFill="1" applyBorder="1" applyAlignment="1">
      <alignment horizontal="center" vertical="center"/>
    </xf>
    <xf numFmtId="0" fontId="22" fillId="0" borderId="50" xfId="15" applyFont="1" applyBorder="1" applyAlignment="1">
      <alignment horizontal="center" vertical="center"/>
    </xf>
    <xf numFmtId="164" fontId="22" fillId="0" borderId="40" xfId="15" applyNumberFormat="1" applyFont="1" applyFill="1" applyBorder="1" applyAlignment="1">
      <alignment horizontal="center" vertical="top"/>
    </xf>
    <xf numFmtId="164" fontId="22" fillId="0" borderId="7" xfId="15" applyNumberFormat="1" applyFont="1" applyFill="1" applyBorder="1" applyAlignment="1">
      <alignment horizontal="center" vertical="top"/>
    </xf>
    <xf numFmtId="164" fontId="22" fillId="0" borderId="6" xfId="15" applyNumberFormat="1" applyFont="1" applyFill="1" applyBorder="1" applyAlignment="1">
      <alignment horizontal="center" vertical="top"/>
    </xf>
    <xf numFmtId="164" fontId="22" fillId="12" borderId="39" xfId="15" applyNumberFormat="1" applyFont="1" applyFill="1" applyBorder="1" applyAlignment="1">
      <alignment horizontal="center" vertical="top"/>
    </xf>
    <xf numFmtId="164" fontId="22" fillId="12" borderId="46" xfId="15" applyNumberFormat="1" applyFont="1" applyFill="1" applyBorder="1" applyAlignment="1">
      <alignment horizontal="center" vertical="top"/>
    </xf>
    <xf numFmtId="164" fontId="22" fillId="12" borderId="37" xfId="15" applyNumberFormat="1" applyFont="1" applyFill="1" applyBorder="1" applyAlignment="1">
      <alignment horizontal="center" vertical="top"/>
    </xf>
    <xf numFmtId="164" fontId="22" fillId="12" borderId="21" xfId="15" applyNumberFormat="1" applyFont="1" applyFill="1" applyBorder="1" applyAlignment="1">
      <alignment horizontal="center" vertical="center"/>
    </xf>
    <xf numFmtId="49" fontId="17" fillId="12" borderId="0" xfId="15" applyNumberFormat="1" applyFont="1" applyFill="1" applyBorder="1" applyAlignment="1">
      <alignment horizontal="left"/>
    </xf>
    <xf numFmtId="164" fontId="22" fillId="0" borderId="19" xfId="15" applyNumberFormat="1" applyFont="1" applyFill="1" applyBorder="1" applyAlignment="1">
      <alignment horizontal="center" vertical="top"/>
    </xf>
    <xf numFmtId="164" fontId="22" fillId="0" borderId="20" xfId="15" applyNumberFormat="1" applyFont="1" applyFill="1" applyBorder="1" applyAlignment="1">
      <alignment horizontal="center" vertical="top"/>
    </xf>
    <xf numFmtId="164" fontId="22" fillId="0" borderId="11" xfId="15" applyNumberFormat="1" applyFont="1" applyFill="1" applyBorder="1" applyAlignment="1">
      <alignment horizontal="center" vertical="top"/>
    </xf>
    <xf numFmtId="167" fontId="22" fillId="12" borderId="13" xfId="15" applyNumberFormat="1" applyFont="1" applyFill="1" applyBorder="1" applyAlignment="1">
      <alignment horizontal="center" vertical="center"/>
    </xf>
    <xf numFmtId="167" fontId="22" fillId="12" borderId="21" xfId="15" applyNumberFormat="1" applyFont="1" applyFill="1" applyBorder="1" applyAlignment="1">
      <alignment horizontal="center" vertical="center"/>
    </xf>
    <xf numFmtId="164" fontId="22" fillId="12" borderId="11" xfId="15" applyNumberFormat="1" applyFont="1" applyFill="1" applyBorder="1" applyAlignment="1">
      <alignment horizontal="center" vertical="center"/>
    </xf>
    <xf numFmtId="164" fontId="22" fillId="0" borderId="47" xfId="15" applyNumberFormat="1" applyFont="1" applyFill="1" applyBorder="1" applyAlignment="1">
      <alignment horizontal="center" vertical="top"/>
    </xf>
    <xf numFmtId="164" fontId="22" fillId="0" borderId="59" xfId="15" applyNumberFormat="1" applyFont="1" applyFill="1" applyBorder="1" applyAlignment="1">
      <alignment horizontal="center" vertical="top"/>
    </xf>
    <xf numFmtId="164" fontId="22" fillId="0" borderId="54" xfId="15" applyNumberFormat="1" applyFont="1" applyFill="1" applyBorder="1" applyAlignment="1">
      <alignment horizontal="center" vertical="top"/>
    </xf>
    <xf numFmtId="164" fontId="22" fillId="12" borderId="54" xfId="15" applyNumberFormat="1" applyFont="1" applyFill="1" applyBorder="1" applyAlignment="1">
      <alignment horizontal="center" vertical="center"/>
    </xf>
    <xf numFmtId="164" fontId="22" fillId="12" borderId="52" xfId="15" applyNumberFormat="1" applyFont="1" applyFill="1" applyBorder="1" applyAlignment="1">
      <alignment horizontal="center" vertical="center"/>
    </xf>
    <xf numFmtId="49" fontId="11" fillId="12" borderId="29" xfId="15" applyNumberFormat="1" applyFont="1" applyFill="1" applyBorder="1" applyAlignment="1">
      <alignment horizontal="center" vertical="center" textRotation="90"/>
    </xf>
    <xf numFmtId="49" fontId="17" fillId="12" borderId="29" xfId="15" applyNumberFormat="1" applyFont="1" applyFill="1" applyBorder="1" applyAlignment="1">
      <alignment horizontal="left"/>
    </xf>
    <xf numFmtId="49" fontId="17" fillId="12" borderId="29" xfId="15" applyNumberFormat="1" applyFont="1" applyFill="1" applyBorder="1" applyAlignment="1">
      <alignment vertical="top"/>
    </xf>
    <xf numFmtId="0" fontId="22" fillId="0" borderId="0" xfId="15" applyFont="1" applyBorder="1" applyAlignment="1">
      <alignment vertical="top" wrapText="1"/>
    </xf>
    <xf numFmtId="49" fontId="11" fillId="0" borderId="33" xfId="15" applyNumberFormat="1" applyFont="1" applyBorder="1" applyAlignment="1">
      <alignment horizontal="center" vertical="center"/>
    </xf>
    <xf numFmtId="0" fontId="22" fillId="0" borderId="0" xfId="15" applyFont="1" applyBorder="1" applyAlignment="1">
      <alignment vertical="top"/>
    </xf>
    <xf numFmtId="0" fontId="22" fillId="0" borderId="40" xfId="15" applyFont="1" applyBorder="1" applyAlignment="1">
      <alignment vertical="top" wrapText="1"/>
    </xf>
    <xf numFmtId="0" fontId="22" fillId="0" borderId="6" xfId="15" applyFont="1" applyBorder="1" applyAlignment="1">
      <alignment vertical="top" wrapText="1"/>
    </xf>
    <xf numFmtId="1" fontId="22" fillId="0" borderId="0" xfId="15" applyNumberFormat="1" applyFont="1" applyFill="1" applyBorder="1" applyAlignment="1">
      <alignment horizontal="center" vertical="center" wrapText="1"/>
    </xf>
    <xf numFmtId="0" fontId="22" fillId="0" borderId="5" xfId="15" applyFont="1" applyFill="1" applyBorder="1" applyAlignment="1">
      <alignment vertical="center" wrapText="1"/>
    </xf>
    <xf numFmtId="2" fontId="11" fillId="0" borderId="33" xfId="15" applyNumberFormat="1" applyFont="1" applyFill="1" applyBorder="1" applyAlignment="1">
      <alignment horizontal="center" vertical="center"/>
    </xf>
    <xf numFmtId="164" fontId="11" fillId="0" borderId="42" xfId="15" applyNumberFormat="1" applyFont="1" applyFill="1" applyBorder="1" applyAlignment="1">
      <alignment horizontal="center" vertical="center"/>
    </xf>
    <xf numFmtId="0" fontId="22" fillId="0" borderId="5" xfId="15" applyFont="1" applyFill="1" applyBorder="1" applyAlignment="1">
      <alignment horizontal="center" vertical="center"/>
    </xf>
    <xf numFmtId="49" fontId="11" fillId="0" borderId="42" xfId="15" applyNumberFormat="1" applyFont="1" applyBorder="1" applyAlignment="1">
      <alignment horizontal="center" vertical="center"/>
    </xf>
    <xf numFmtId="0" fontId="22" fillId="0" borderId="28" xfId="15" applyFont="1" applyBorder="1" applyAlignment="1">
      <alignment vertical="top" wrapText="1"/>
    </xf>
    <xf numFmtId="0" fontId="22" fillId="0" borderId="30" xfId="15" applyFont="1" applyBorder="1" applyAlignment="1">
      <alignment vertical="top" wrapText="1"/>
    </xf>
    <xf numFmtId="1" fontId="22" fillId="0" borderId="54" xfId="15" applyNumberFormat="1" applyFont="1" applyFill="1" applyBorder="1" applyAlignment="1">
      <alignment horizontal="center" vertical="center" wrapText="1"/>
    </xf>
    <xf numFmtId="1" fontId="22" fillId="0" borderId="47" xfId="15" applyNumberFormat="1" applyFont="1" applyFill="1" applyBorder="1" applyAlignment="1">
      <alignment horizontal="center" vertical="center" wrapText="1"/>
    </xf>
    <xf numFmtId="1" fontId="22" fillId="0" borderId="54" xfId="15" applyNumberFormat="1" applyFont="1" applyFill="1" applyBorder="1" applyAlignment="1">
      <alignment horizontal="center" vertical="center" wrapText="1"/>
    </xf>
    <xf numFmtId="0" fontId="22" fillId="0" borderId="52" xfId="15" applyFont="1" applyFill="1" applyBorder="1" applyAlignment="1">
      <alignment vertical="center" wrapText="1"/>
    </xf>
    <xf numFmtId="164" fontId="17" fillId="0" borderId="47" xfId="15" applyNumberFormat="1" applyFont="1" applyFill="1" applyBorder="1" applyAlignment="1">
      <alignment horizontal="center" vertical="center"/>
    </xf>
    <xf numFmtId="49" fontId="11" fillId="0" borderId="35" xfId="15" applyNumberFormat="1" applyFont="1" applyBorder="1" applyAlignment="1">
      <alignment horizontal="center" vertical="center"/>
    </xf>
    <xf numFmtId="0" fontId="33" fillId="0" borderId="27" xfId="15" applyFont="1" applyBorder="1" applyAlignment="1">
      <alignment horizontal="left" vertical="top" wrapText="1"/>
    </xf>
    <xf numFmtId="0" fontId="33" fillId="0" borderId="22" xfId="15" applyFont="1" applyBorder="1" applyAlignment="1">
      <alignment horizontal="left" vertical="top" wrapText="1"/>
    </xf>
    <xf numFmtId="49" fontId="53" fillId="0" borderId="0" xfId="6" applyNumberFormat="1" applyFont="1" applyFill="1" applyBorder="1" applyAlignment="1">
      <alignment horizontal="center" vertical="center"/>
    </xf>
    <xf numFmtId="49" fontId="22" fillId="24" borderId="35" xfId="6" applyNumberFormat="1" applyFont="1" applyFill="1" applyBorder="1" applyAlignment="1">
      <alignment horizontal="center" vertical="center"/>
    </xf>
    <xf numFmtId="49" fontId="8" fillId="0" borderId="28" xfId="15" applyNumberFormat="1" applyFont="1" applyFill="1" applyBorder="1" applyAlignment="1">
      <alignment horizontal="center" vertical="top"/>
    </xf>
    <xf numFmtId="49" fontId="8" fillId="0" borderId="30" xfId="15" applyNumberFormat="1" applyFont="1" applyFill="1" applyBorder="1" applyAlignment="1">
      <alignment horizontal="center" vertical="top"/>
    </xf>
    <xf numFmtId="49" fontId="22" fillId="24" borderId="35" xfId="6" applyNumberFormat="1" applyFont="1" applyFill="1" applyBorder="1" applyAlignment="1">
      <alignment horizontal="left" vertical="top"/>
    </xf>
    <xf numFmtId="49" fontId="17" fillId="0" borderId="0" xfId="15" applyNumberFormat="1" applyFont="1" applyFill="1" applyBorder="1" applyAlignment="1">
      <alignment horizontal="center" vertical="top"/>
    </xf>
    <xf numFmtId="49" fontId="17" fillId="0" borderId="5" xfId="15" applyNumberFormat="1" applyFont="1" applyFill="1" applyBorder="1" applyAlignment="1">
      <alignment horizontal="center" vertical="top"/>
    </xf>
    <xf numFmtId="0" fontId="33" fillId="0" borderId="14" xfId="15" applyFont="1" applyBorder="1" applyAlignment="1">
      <alignment horizontal="left" vertical="top" wrapText="1"/>
    </xf>
    <xf numFmtId="0" fontId="33" fillId="0" borderId="16" xfId="15" applyFont="1" applyBorder="1" applyAlignment="1">
      <alignment horizontal="left" vertical="top" wrapText="1"/>
    </xf>
    <xf numFmtId="49" fontId="53" fillId="0" borderId="31" xfId="6" applyNumberFormat="1" applyFont="1" applyFill="1" applyBorder="1" applyAlignment="1">
      <alignment horizontal="center" vertical="center"/>
    </xf>
    <xf numFmtId="49" fontId="22" fillId="24" borderId="3" xfId="6" applyNumberFormat="1" applyFont="1" applyFill="1" applyBorder="1" applyAlignment="1">
      <alignment horizontal="center" vertical="center"/>
    </xf>
    <xf numFmtId="49" fontId="8" fillId="0" borderId="1" xfId="15" applyNumberFormat="1" applyFont="1" applyFill="1" applyBorder="1" applyAlignment="1">
      <alignment horizontal="center" vertical="top"/>
    </xf>
    <xf numFmtId="49" fontId="8" fillId="0" borderId="3" xfId="15" applyNumberFormat="1" applyFont="1" applyFill="1" applyBorder="1" applyAlignment="1">
      <alignment horizontal="center" vertical="top"/>
    </xf>
    <xf numFmtId="49" fontId="22" fillId="24" borderId="31" xfId="6" applyNumberFormat="1" applyFont="1" applyFill="1" applyBorder="1" applyAlignment="1">
      <alignment horizontal="left" vertical="top" wrapText="1"/>
    </xf>
    <xf numFmtId="49" fontId="17" fillId="0" borderId="29" xfId="15" applyNumberFormat="1" applyFont="1" applyFill="1" applyBorder="1" applyAlignment="1">
      <alignment horizontal="center" vertical="top"/>
    </xf>
    <xf numFmtId="49" fontId="17" fillId="0" borderId="30" xfId="15" applyNumberFormat="1" applyFont="1" applyFill="1" applyBorder="1" applyAlignment="1">
      <alignment horizontal="center" vertical="top"/>
    </xf>
    <xf numFmtId="49" fontId="17" fillId="0" borderId="0" xfId="15" applyNumberFormat="1" applyFont="1" applyFill="1" applyBorder="1" applyAlignment="1">
      <alignment horizontal="left" vertical="top"/>
    </xf>
    <xf numFmtId="1" fontId="22" fillId="11" borderId="40" xfId="15" applyNumberFormat="1" applyFont="1" applyFill="1" applyBorder="1" applyAlignment="1">
      <alignment horizontal="center" vertical="top" wrapText="1"/>
    </xf>
    <xf numFmtId="0" fontId="22" fillId="11" borderId="7" xfId="15" applyFont="1" applyFill="1" applyBorder="1" applyAlignment="1">
      <alignment horizontal="center" vertical="top" wrapText="1"/>
    </xf>
    <xf numFmtId="0" fontId="22" fillId="11" borderId="7" xfId="15" applyFont="1" applyFill="1" applyBorder="1" applyAlignment="1">
      <alignment vertical="top" wrapText="1"/>
    </xf>
    <xf numFmtId="164" fontId="17" fillId="10" borderId="31" xfId="15" applyNumberFormat="1" applyFont="1" applyFill="1" applyBorder="1" applyAlignment="1">
      <alignment horizontal="center" vertical="center"/>
    </xf>
    <xf numFmtId="164" fontId="17" fillId="10" borderId="2" xfId="15" applyNumberFormat="1" applyFont="1" applyFill="1" applyBorder="1" applyAlignment="1">
      <alignment horizontal="center" vertical="center"/>
    </xf>
    <xf numFmtId="0" fontId="5" fillId="12" borderId="1" xfId="15" applyFont="1" applyFill="1" applyBorder="1" applyAlignment="1">
      <alignment horizontal="center" vertical="top" wrapText="1"/>
    </xf>
    <xf numFmtId="0" fontId="5" fillId="12" borderId="2" xfId="15" applyFont="1" applyFill="1" applyBorder="1" applyAlignment="1">
      <alignment horizontal="center" vertical="top" wrapText="1"/>
    </xf>
    <xf numFmtId="0" fontId="5" fillId="12" borderId="3" xfId="15" applyFont="1" applyFill="1" applyBorder="1" applyAlignment="1">
      <alignment horizontal="center" vertical="top" wrapText="1"/>
    </xf>
    <xf numFmtId="2" fontId="11" fillId="12" borderId="33" xfId="15" applyNumberFormat="1" applyFont="1" applyFill="1" applyBorder="1" applyAlignment="1">
      <alignment horizontal="center" vertical="center"/>
    </xf>
    <xf numFmtId="164" fontId="11" fillId="12" borderId="33" xfId="15" applyNumberFormat="1" applyFont="1" applyFill="1" applyBorder="1" applyAlignment="1">
      <alignment horizontal="center" vertical="center"/>
    </xf>
    <xf numFmtId="49" fontId="11" fillId="12" borderId="31" xfId="15" applyNumberFormat="1" applyFont="1" applyFill="1" applyBorder="1" applyAlignment="1">
      <alignment vertical="top"/>
    </xf>
    <xf numFmtId="49" fontId="11" fillId="12" borderId="31" xfId="15" applyNumberFormat="1" applyFont="1" applyFill="1" applyBorder="1" applyAlignment="1">
      <alignment horizontal="center" vertical="center" textRotation="90"/>
    </xf>
    <xf numFmtId="0" fontId="64" fillId="12" borderId="42" xfId="15" applyFont="1" applyFill="1" applyBorder="1" applyAlignment="1">
      <alignment horizontal="center" vertical="center" textRotation="90"/>
    </xf>
    <xf numFmtId="49" fontId="17" fillId="12" borderId="63" xfId="15" applyNumberFormat="1" applyFont="1" applyFill="1" applyBorder="1" applyAlignment="1">
      <alignment horizontal="center" vertical="top"/>
    </xf>
    <xf numFmtId="0" fontId="22" fillId="0" borderId="40" xfId="15" applyFont="1" applyFill="1" applyBorder="1" applyAlignment="1">
      <alignment horizontal="center" vertical="center" wrapText="1"/>
    </xf>
    <xf numFmtId="0" fontId="22" fillId="0" borderId="6" xfId="15" applyFont="1" applyFill="1" applyBorder="1" applyAlignment="1">
      <alignment horizontal="center" vertical="center" wrapText="1"/>
    </xf>
    <xf numFmtId="2" fontId="17" fillId="0" borderId="33" xfId="15" applyNumberFormat="1" applyFont="1" applyFill="1" applyBorder="1" applyAlignment="1">
      <alignment horizontal="center" vertical="center"/>
    </xf>
    <xf numFmtId="0" fontId="22" fillId="0" borderId="5" xfId="15" applyFont="1" applyFill="1" applyBorder="1" applyAlignment="1">
      <alignment horizontal="center" vertical="center" wrapText="1"/>
    </xf>
    <xf numFmtId="49" fontId="11" fillId="0" borderId="33" xfId="15" applyNumberFormat="1" applyFont="1" applyBorder="1" applyAlignment="1">
      <alignment horizontal="center" vertical="top"/>
    </xf>
    <xf numFmtId="0" fontId="64" fillId="12" borderId="4" xfId="15" applyFont="1" applyFill="1" applyBorder="1" applyAlignment="1">
      <alignment horizontal="center" vertical="center" textRotation="90"/>
    </xf>
    <xf numFmtId="49" fontId="17" fillId="13" borderId="0" xfId="15" applyNumberFormat="1" applyFont="1" applyFill="1" applyBorder="1" applyAlignment="1">
      <alignment horizontal="center" vertical="top"/>
    </xf>
    <xf numFmtId="0" fontId="62" fillId="0" borderId="14" xfId="15" applyFont="1" applyBorder="1" applyAlignment="1">
      <alignment horizontal="center"/>
    </xf>
    <xf numFmtId="0" fontId="62" fillId="0" borderId="16" xfId="15" applyFont="1" applyBorder="1" applyAlignment="1">
      <alignment horizontal="center"/>
    </xf>
    <xf numFmtId="1" fontId="22" fillId="0" borderId="42" xfId="15" applyNumberFormat="1" applyFont="1" applyFill="1" applyBorder="1" applyAlignment="1">
      <alignment horizontal="center" vertical="center" wrapText="1"/>
    </xf>
    <xf numFmtId="0" fontId="22" fillId="0" borderId="4" xfId="15" applyFont="1" applyFill="1" applyBorder="1" applyAlignment="1">
      <alignment horizontal="center" vertical="center" wrapText="1"/>
    </xf>
    <xf numFmtId="0" fontId="22" fillId="0" borderId="5" xfId="15" applyFont="1" applyFill="1" applyBorder="1" applyAlignment="1">
      <alignment horizontal="center" vertical="center" wrapText="1"/>
    </xf>
    <xf numFmtId="2" fontId="22" fillId="0" borderId="79" xfId="15" applyNumberFormat="1" applyFont="1" applyFill="1" applyBorder="1" applyAlignment="1">
      <alignment horizontal="center" vertical="center"/>
    </xf>
    <xf numFmtId="0" fontId="22" fillId="0" borderId="6" xfId="15" applyFont="1" applyFill="1" applyBorder="1" applyAlignment="1">
      <alignment horizontal="center" vertical="center" wrapText="1"/>
    </xf>
    <xf numFmtId="49" fontId="11" fillId="0" borderId="42" xfId="15" applyNumberFormat="1" applyFont="1" applyBorder="1" applyAlignment="1">
      <alignment horizontal="center" vertical="top"/>
    </xf>
    <xf numFmtId="49" fontId="17" fillId="13" borderId="7" xfId="15" applyNumberFormat="1" applyFont="1" applyFill="1" applyBorder="1" applyAlignment="1">
      <alignment horizontal="center" vertical="top"/>
    </xf>
    <xf numFmtId="0" fontId="22" fillId="0" borderId="28" xfId="15" applyFont="1" applyFill="1" applyBorder="1" applyAlignment="1">
      <alignment horizontal="center" vertical="center" wrapText="1"/>
    </xf>
    <xf numFmtId="0" fontId="22" fillId="0" borderId="30" xfId="15" applyFont="1" applyFill="1" applyBorder="1" applyAlignment="1">
      <alignment horizontal="center" vertical="center" wrapText="1"/>
    </xf>
    <xf numFmtId="2" fontId="22" fillId="0" borderId="55" xfId="15" applyNumberFormat="1" applyFont="1" applyFill="1" applyBorder="1" applyAlignment="1">
      <alignment horizontal="center" vertical="center"/>
    </xf>
    <xf numFmtId="0" fontId="22" fillId="0" borderId="3" xfId="15" applyFont="1" applyFill="1" applyBorder="1" applyAlignment="1">
      <alignment horizontal="center" vertical="center" wrapText="1"/>
    </xf>
    <xf numFmtId="164" fontId="22" fillId="0" borderId="28" xfId="15" applyNumberFormat="1" applyFont="1" applyFill="1" applyBorder="1" applyAlignment="1">
      <alignment horizontal="center" vertical="center" wrapText="1"/>
    </xf>
    <xf numFmtId="164" fontId="22" fillId="0" borderId="29" xfId="15" applyNumberFormat="1" applyFont="1" applyFill="1" applyBorder="1" applyAlignment="1">
      <alignment horizontal="center" vertical="center" wrapText="1"/>
    </xf>
    <xf numFmtId="164" fontId="22" fillId="0" borderId="30" xfId="15" applyNumberFormat="1" applyFont="1" applyFill="1" applyBorder="1" applyAlignment="1">
      <alignment horizontal="center" vertical="center" wrapText="1"/>
    </xf>
    <xf numFmtId="49" fontId="11" fillId="0" borderId="35" xfId="15" applyNumberFormat="1" applyFont="1" applyBorder="1" applyAlignment="1">
      <alignment horizontal="center" vertical="top"/>
    </xf>
    <xf numFmtId="0" fontId="64" fillId="12" borderId="35" xfId="15" applyFont="1" applyFill="1" applyBorder="1" applyAlignment="1">
      <alignment horizontal="center" vertical="center" textRotation="90"/>
    </xf>
    <xf numFmtId="0" fontId="22" fillId="12" borderId="1" xfId="15" applyFont="1" applyFill="1" applyBorder="1" applyAlignment="1">
      <alignment horizontal="center" vertical="top" wrapText="1"/>
    </xf>
    <xf numFmtId="0" fontId="22" fillId="12" borderId="2" xfId="15" applyFont="1" applyFill="1" applyBorder="1" applyAlignment="1">
      <alignment horizontal="center" vertical="top" wrapText="1"/>
    </xf>
    <xf numFmtId="0" fontId="22" fillId="12" borderId="3" xfId="15" applyFont="1" applyFill="1" applyBorder="1" applyAlignment="1">
      <alignment horizontal="center" vertical="top" wrapText="1"/>
    </xf>
    <xf numFmtId="0" fontId="17" fillId="12" borderId="33" xfId="15" applyFont="1" applyFill="1" applyBorder="1" applyAlignment="1">
      <alignment horizontal="center" vertical="center"/>
    </xf>
    <xf numFmtId="0" fontId="63" fillId="12" borderId="0" xfId="15" applyFont="1" applyFill="1" applyBorder="1" applyAlignment="1">
      <alignment horizontal="center" vertical="top"/>
    </xf>
    <xf numFmtId="49" fontId="11" fillId="12" borderId="29" xfId="15" applyNumberFormat="1" applyFont="1" applyFill="1" applyBorder="1" applyAlignment="1">
      <alignment vertical="center" textRotation="90"/>
    </xf>
    <xf numFmtId="0" fontId="22" fillId="12" borderId="7" xfId="15" applyFont="1" applyFill="1" applyBorder="1" applyAlignment="1">
      <alignment vertical="top" wrapText="1"/>
    </xf>
    <xf numFmtId="49" fontId="17" fillId="12" borderId="7" xfId="15" applyNumberFormat="1" applyFont="1" applyFill="1" applyBorder="1" applyAlignment="1">
      <alignment horizontal="center" vertical="top"/>
    </xf>
    <xf numFmtId="49" fontId="17" fillId="19" borderId="6" xfId="15" applyNumberFormat="1" applyFont="1" applyFill="1" applyBorder="1" applyAlignment="1">
      <alignment horizontal="center" vertical="top"/>
    </xf>
    <xf numFmtId="0" fontId="22" fillId="0" borderId="58" xfId="15" applyFont="1" applyBorder="1" applyAlignment="1">
      <alignment horizontal="left" vertical="center" wrapText="1"/>
    </xf>
    <xf numFmtId="0" fontId="22" fillId="0" borderId="37" xfId="15" applyFont="1" applyBorder="1" applyAlignment="1">
      <alignment horizontal="left" vertical="center" wrapText="1"/>
    </xf>
    <xf numFmtId="1" fontId="22" fillId="0" borderId="38" xfId="15" applyNumberFormat="1" applyFont="1" applyFill="1" applyBorder="1" applyAlignment="1">
      <alignment horizontal="center" vertical="center" wrapText="1"/>
    </xf>
    <xf numFmtId="0" fontId="22" fillId="0" borderId="67" xfId="15" applyFont="1" applyFill="1" applyBorder="1" applyAlignment="1">
      <alignment horizontal="center" vertical="center" wrapText="1"/>
    </xf>
    <xf numFmtId="0" fontId="22" fillId="0" borderId="76" xfId="15" applyFont="1" applyFill="1" applyBorder="1" applyAlignment="1">
      <alignment horizontal="center" vertical="center" wrapText="1"/>
    </xf>
    <xf numFmtId="0" fontId="22" fillId="0" borderId="46" xfId="15" applyFont="1" applyFill="1" applyBorder="1" applyAlignment="1">
      <alignment horizontal="left" vertical="center" wrapText="1"/>
    </xf>
    <xf numFmtId="2" fontId="8" fillId="0" borderId="66" xfId="15" applyNumberFormat="1" applyFont="1" applyFill="1" applyBorder="1" applyAlignment="1">
      <alignment horizontal="center" vertical="center"/>
    </xf>
    <xf numFmtId="164" fontId="8" fillId="0" borderId="46" xfId="15" applyNumberFormat="1" applyFont="1" applyFill="1" applyBorder="1" applyAlignment="1">
      <alignment horizontal="center" vertical="center"/>
    </xf>
    <xf numFmtId="164" fontId="8" fillId="0" borderId="37" xfId="15" applyNumberFormat="1" applyFont="1" applyFill="1" applyBorder="1" applyAlignment="1">
      <alignment horizontal="center" vertical="center"/>
    </xf>
    <xf numFmtId="0" fontId="22" fillId="0" borderId="3" xfId="15" applyFont="1" applyBorder="1" applyAlignment="1">
      <alignment horizontal="center" vertical="center"/>
    </xf>
    <xf numFmtId="0" fontId="64" fillId="0" borderId="6" xfId="15" applyFont="1" applyBorder="1" applyAlignment="1">
      <alignment horizontal="center" vertical="top"/>
    </xf>
    <xf numFmtId="49" fontId="17" fillId="19" borderId="5" xfId="15" applyNumberFormat="1" applyFont="1" applyFill="1" applyBorder="1" applyAlignment="1">
      <alignment horizontal="center" vertical="top"/>
    </xf>
    <xf numFmtId="0" fontId="22" fillId="0" borderId="49" xfId="15" applyFont="1" applyFill="1" applyBorder="1" applyAlignment="1">
      <alignment horizontal="center" vertical="center" wrapText="1"/>
    </xf>
    <xf numFmtId="0" fontId="22" fillId="0" borderId="13" xfId="15" applyFont="1" applyFill="1" applyBorder="1" applyAlignment="1">
      <alignment horizontal="center" vertical="center" wrapText="1"/>
    </xf>
    <xf numFmtId="0" fontId="22" fillId="20" borderId="21" xfId="15" applyFont="1" applyFill="1" applyBorder="1" applyAlignment="1">
      <alignment horizontal="left" vertical="center" wrapText="1"/>
    </xf>
    <xf numFmtId="164" fontId="8" fillId="0" borderId="13" xfId="15" applyNumberFormat="1" applyFont="1" applyFill="1" applyBorder="1" applyAlignment="1">
      <alignment horizontal="center" vertical="center"/>
    </xf>
    <xf numFmtId="164" fontId="8" fillId="0" borderId="21" xfId="15" applyNumberFormat="1" applyFont="1" applyFill="1" applyBorder="1" applyAlignment="1">
      <alignment horizontal="center" vertical="center"/>
    </xf>
    <xf numFmtId="164" fontId="8" fillId="0" borderId="11" xfId="15" applyNumberFormat="1" applyFont="1" applyFill="1" applyBorder="1" applyAlignment="1">
      <alignment horizontal="center" vertical="center"/>
    </xf>
    <xf numFmtId="0" fontId="64" fillId="0" borderId="5" xfId="15" applyFont="1" applyBorder="1" applyAlignment="1">
      <alignment horizontal="center" vertical="top"/>
    </xf>
    <xf numFmtId="0" fontId="17" fillId="0" borderId="33" xfId="15" applyFont="1" applyFill="1" applyBorder="1" applyAlignment="1">
      <alignment horizontal="left" vertical="top" wrapText="1"/>
    </xf>
    <xf numFmtId="0" fontId="17" fillId="0" borderId="35" xfId="15" applyFont="1" applyFill="1" applyBorder="1" applyAlignment="1">
      <alignment horizontal="left" vertical="top" wrapText="1"/>
    </xf>
    <xf numFmtId="0" fontId="8" fillId="0" borderId="21" xfId="15" applyFont="1" applyBorder="1" applyAlignment="1">
      <alignment vertical="center" wrapText="1"/>
    </xf>
    <xf numFmtId="2" fontId="8" fillId="0" borderId="13" xfId="15" applyNumberFormat="1" applyFont="1" applyFill="1" applyBorder="1" applyAlignment="1">
      <alignment horizontal="center" vertical="center"/>
    </xf>
    <xf numFmtId="0" fontId="22" fillId="0" borderId="37" xfId="15" applyFont="1" applyBorder="1" applyAlignment="1">
      <alignment horizontal="center" vertical="center"/>
    </xf>
    <xf numFmtId="0" fontId="8" fillId="0" borderId="21" xfId="15" applyFont="1" applyBorder="1" applyAlignment="1">
      <alignment vertical="center"/>
    </xf>
    <xf numFmtId="0" fontId="17" fillId="0" borderId="33" xfId="15" applyFont="1" applyFill="1" applyBorder="1" applyAlignment="1">
      <alignment horizontal="left" vertical="top" wrapText="1"/>
    </xf>
    <xf numFmtId="0" fontId="8" fillId="3" borderId="20" xfId="15" applyFont="1" applyFill="1" applyBorder="1" applyAlignment="1">
      <alignment horizontal="center" vertical="center"/>
    </xf>
    <xf numFmtId="0" fontId="8" fillId="0" borderId="21" xfId="15" applyFont="1" applyBorder="1" applyAlignment="1">
      <alignment horizontal="center" vertical="center"/>
    </xf>
    <xf numFmtId="0" fontId="22" fillId="20" borderId="21" xfId="15" applyFont="1" applyFill="1" applyBorder="1" applyAlignment="1">
      <alignment horizontal="left" vertical="center" wrapText="1"/>
    </xf>
    <xf numFmtId="0" fontId="62" fillId="0" borderId="19" xfId="15" applyFont="1" applyBorder="1" applyAlignment="1">
      <alignment horizontal="left" vertical="top"/>
    </xf>
    <xf numFmtId="0" fontId="62" fillId="0" borderId="11" xfId="15" applyFont="1" applyBorder="1" applyAlignment="1">
      <alignment horizontal="left" vertical="top"/>
    </xf>
    <xf numFmtId="0" fontId="22" fillId="0" borderId="5" xfId="15" applyFont="1" applyBorder="1" applyAlignment="1">
      <alignment horizontal="center" vertical="center"/>
    </xf>
    <xf numFmtId="0" fontId="22" fillId="0" borderId="19" xfId="15" applyFont="1" applyBorder="1" applyAlignment="1">
      <alignment horizontal="center" vertical="top"/>
    </xf>
    <xf numFmtId="0" fontId="22" fillId="0" borderId="11" xfId="15" applyFont="1" applyBorder="1" applyAlignment="1">
      <alignment horizontal="center" vertical="top"/>
    </xf>
    <xf numFmtId="0" fontId="66" fillId="0" borderId="20" xfId="15" applyFont="1" applyFill="1" applyBorder="1" applyAlignment="1">
      <alignment horizontal="center" vertical="center"/>
    </xf>
    <xf numFmtId="0" fontId="66" fillId="0" borderId="21" xfId="15" applyFont="1" applyFill="1" applyBorder="1" applyAlignment="1">
      <alignment horizontal="center" vertical="center"/>
    </xf>
    <xf numFmtId="0" fontId="22" fillId="0" borderId="49" xfId="15" applyFont="1" applyBorder="1" applyAlignment="1">
      <alignment horizontal="center" vertical="center"/>
    </xf>
    <xf numFmtId="0" fontId="22" fillId="0" borderId="13" xfId="15" applyFont="1" applyBorder="1" applyAlignment="1">
      <alignment horizontal="center" vertical="center"/>
    </xf>
    <xf numFmtId="0" fontId="22" fillId="0" borderId="54" xfId="15" applyFont="1" applyBorder="1" applyAlignment="1">
      <alignment horizontal="center" vertical="center"/>
    </xf>
    <xf numFmtId="0" fontId="64" fillId="12" borderId="0" xfId="15" applyFont="1" applyFill="1" applyBorder="1" applyAlignment="1">
      <alignment horizontal="center" vertical="center" textRotation="90"/>
    </xf>
    <xf numFmtId="0" fontId="64" fillId="12" borderId="5" xfId="15" applyFont="1" applyFill="1" applyBorder="1" applyAlignment="1">
      <alignment horizontal="center" vertical="center" textRotation="90"/>
    </xf>
    <xf numFmtId="0" fontId="11" fillId="0" borderId="0" xfId="15" applyFont="1" applyFill="1" applyBorder="1" applyAlignment="1">
      <alignment horizontal="left" vertical="top" wrapText="1"/>
    </xf>
    <xf numFmtId="1" fontId="22" fillId="0" borderId="50" xfId="15" applyNumberFormat="1" applyFont="1" applyFill="1" applyBorder="1" applyAlignment="1">
      <alignment horizontal="center" vertical="center" wrapText="1"/>
    </xf>
    <xf numFmtId="1" fontId="22" fillId="0" borderId="38" xfId="15" applyNumberFormat="1" applyFont="1" applyFill="1" applyBorder="1" applyAlignment="1">
      <alignment horizontal="center" vertical="center" wrapText="1"/>
    </xf>
    <xf numFmtId="0" fontId="66" fillId="0" borderId="26" xfId="15" applyFont="1" applyBorder="1" applyAlignment="1">
      <alignment horizontal="center" vertical="center"/>
    </xf>
    <xf numFmtId="0" fontId="66" fillId="0" borderId="50" xfId="15" applyFont="1" applyBorder="1" applyAlignment="1">
      <alignment horizontal="center" vertical="center"/>
    </xf>
    <xf numFmtId="0" fontId="22" fillId="0" borderId="68" xfId="15" applyFont="1" applyFill="1" applyBorder="1" applyAlignment="1">
      <alignment horizontal="center" vertical="center" wrapText="1"/>
    </xf>
    <xf numFmtId="0" fontId="22" fillId="0" borderId="64" xfId="15" applyFont="1" applyFill="1" applyBorder="1" applyAlignment="1">
      <alignment horizontal="center" vertical="center" wrapText="1"/>
    </xf>
    <xf numFmtId="0" fontId="22" fillId="20" borderId="50" xfId="15" applyFont="1" applyFill="1" applyBorder="1" applyAlignment="1">
      <alignment horizontal="left" vertical="center" wrapText="1"/>
    </xf>
    <xf numFmtId="164" fontId="8" fillId="0" borderId="64" xfId="15" applyNumberFormat="1" applyFont="1" applyFill="1" applyBorder="1" applyAlignment="1">
      <alignment horizontal="center" vertical="center"/>
    </xf>
    <xf numFmtId="164" fontId="8" fillId="0" borderId="50" xfId="15" applyNumberFormat="1" applyFont="1" applyFill="1" applyBorder="1" applyAlignment="1">
      <alignment horizontal="center" vertical="center"/>
    </xf>
    <xf numFmtId="164" fontId="8" fillId="0" borderId="22" xfId="15" applyNumberFormat="1" applyFont="1" applyFill="1" applyBorder="1" applyAlignment="1">
      <alignment horizontal="center" vertical="center"/>
    </xf>
    <xf numFmtId="0" fontId="22" fillId="0" borderId="6" xfId="15" applyFont="1" applyBorder="1" applyAlignment="1">
      <alignment horizontal="center" vertical="center"/>
    </xf>
    <xf numFmtId="1" fontId="22" fillId="0" borderId="46" xfId="15" applyNumberFormat="1" applyFont="1" applyFill="1" applyBorder="1" applyAlignment="1">
      <alignment horizontal="center" vertical="center" wrapText="1"/>
    </xf>
    <xf numFmtId="0" fontId="22" fillId="0" borderId="60" xfId="15" applyFont="1" applyFill="1" applyBorder="1" applyAlignment="1">
      <alignment horizontal="center" vertical="center" wrapText="1"/>
    </xf>
    <xf numFmtId="0" fontId="22" fillId="0" borderId="66" xfId="15" applyFont="1" applyFill="1" applyBorder="1" applyAlignment="1">
      <alignment horizontal="center" vertical="center" wrapText="1"/>
    </xf>
    <xf numFmtId="0" fontId="22" fillId="20" borderId="46" xfId="15" applyFont="1" applyFill="1" applyBorder="1" applyAlignment="1">
      <alignment horizontal="left" vertical="center" wrapText="1"/>
    </xf>
    <xf numFmtId="164" fontId="8" fillId="0" borderId="66" xfId="15" applyNumberFormat="1" applyFont="1" applyFill="1" applyBorder="1" applyAlignment="1">
      <alignment horizontal="center" vertical="center"/>
    </xf>
    <xf numFmtId="0" fontId="22" fillId="0" borderId="3" xfId="15" applyFont="1" applyBorder="1" applyAlignment="1">
      <alignment horizontal="center" vertical="center" wrapText="1"/>
    </xf>
    <xf numFmtId="0" fontId="22" fillId="0" borderId="37" xfId="15" applyFont="1" applyBorder="1" applyAlignment="1">
      <alignment horizontal="center" vertical="center" wrapText="1"/>
    </xf>
    <xf numFmtId="0" fontId="8" fillId="4" borderId="21" xfId="15" applyFont="1" applyFill="1" applyBorder="1" applyAlignment="1">
      <alignment horizontal="left" vertical="center" wrapText="1"/>
    </xf>
    <xf numFmtId="0" fontId="8" fillId="0" borderId="13" xfId="15" applyFont="1" applyFill="1" applyBorder="1" applyAlignment="1">
      <alignment horizontal="center" vertical="center"/>
    </xf>
    <xf numFmtId="0" fontId="22" fillId="0" borderId="37" xfId="15" applyFont="1" applyBorder="1" applyAlignment="1">
      <alignment horizontal="center" vertical="center"/>
    </xf>
    <xf numFmtId="0" fontId="8" fillId="4" borderId="50" xfId="15" applyFont="1" applyFill="1" applyBorder="1" applyAlignment="1">
      <alignment horizontal="left" vertical="center" wrapText="1"/>
    </xf>
    <xf numFmtId="0" fontId="22" fillId="0" borderId="11" xfId="15" applyFont="1" applyBorder="1" applyAlignment="1">
      <alignment horizontal="center" vertical="center"/>
    </xf>
    <xf numFmtId="0" fontId="8" fillId="4" borderId="38" xfId="15" applyFont="1" applyFill="1" applyBorder="1" applyAlignment="1">
      <alignment horizontal="left" vertical="center" wrapText="1"/>
    </xf>
    <xf numFmtId="0" fontId="22" fillId="0" borderId="54" xfId="15" applyFont="1" applyBorder="1" applyAlignment="1">
      <alignment horizontal="center" vertical="center"/>
    </xf>
    <xf numFmtId="0" fontId="22" fillId="0" borderId="20" xfId="15" applyFont="1" applyFill="1" applyBorder="1" applyAlignment="1">
      <alignment horizontal="center" vertical="center"/>
    </xf>
    <xf numFmtId="0" fontId="22" fillId="0" borderId="21" xfId="15" applyFont="1" applyFill="1" applyBorder="1" applyAlignment="1">
      <alignment horizontal="center" vertical="center"/>
    </xf>
    <xf numFmtId="0" fontId="22" fillId="0" borderId="19" xfId="15" applyFont="1" applyFill="1" applyBorder="1" applyAlignment="1">
      <alignment horizontal="center" vertical="center" wrapText="1"/>
    </xf>
    <xf numFmtId="0" fontId="22" fillId="0" borderId="20" xfId="15" applyFont="1" applyFill="1" applyBorder="1" applyAlignment="1">
      <alignment horizontal="center" vertical="center" wrapText="1"/>
    </xf>
    <xf numFmtId="0" fontId="8" fillId="0" borderId="21" xfId="15" applyFont="1" applyFill="1" applyBorder="1" applyAlignment="1">
      <alignment vertical="center" wrapText="1"/>
    </xf>
    <xf numFmtId="0" fontId="22" fillId="0" borderId="30" xfId="15" applyFont="1" applyBorder="1" applyAlignment="1">
      <alignment horizontal="center" vertical="center"/>
    </xf>
    <xf numFmtId="0" fontId="22" fillId="0" borderId="59" xfId="15" applyFont="1" applyFill="1" applyBorder="1" applyAlignment="1">
      <alignment horizontal="center" vertical="center" wrapText="1"/>
    </xf>
    <xf numFmtId="0" fontId="22" fillId="0" borderId="52" xfId="15" applyFont="1" applyFill="1" applyBorder="1" applyAlignment="1">
      <alignment horizontal="center" vertical="center" wrapText="1"/>
    </xf>
    <xf numFmtId="0" fontId="22" fillId="0" borderId="65" xfId="15" applyFont="1" applyFill="1" applyBorder="1" applyAlignment="1">
      <alignment horizontal="center" vertical="center" wrapText="1"/>
    </xf>
    <xf numFmtId="0" fontId="22" fillId="0" borderId="53" xfId="15" applyFont="1" applyFill="1" applyBorder="1" applyAlignment="1">
      <alignment horizontal="center" vertical="center" wrapText="1"/>
    </xf>
    <xf numFmtId="0" fontId="8" fillId="0" borderId="52" xfId="15" applyFont="1" applyFill="1" applyBorder="1" applyAlignment="1">
      <alignment vertical="center" wrapText="1"/>
    </xf>
    <xf numFmtId="0" fontId="8" fillId="0" borderId="53" xfId="15" applyFont="1" applyFill="1" applyBorder="1" applyAlignment="1">
      <alignment horizontal="center" vertical="center"/>
    </xf>
    <xf numFmtId="164" fontId="8" fillId="0" borderId="54" xfId="15" applyNumberFormat="1" applyFont="1" applyFill="1" applyBorder="1" applyAlignment="1">
      <alignment horizontal="center" vertical="center"/>
    </xf>
    <xf numFmtId="164" fontId="22" fillId="20" borderId="15" xfId="15" applyNumberFormat="1" applyFont="1" applyFill="1" applyBorder="1" applyAlignment="1">
      <alignment horizontal="center" vertical="top" wrapText="1"/>
    </xf>
    <xf numFmtId="164" fontId="22" fillId="20" borderId="38" xfId="15" applyNumberFormat="1" applyFont="1" applyFill="1" applyBorder="1" applyAlignment="1">
      <alignment horizontal="center" vertical="top" wrapText="1"/>
    </xf>
    <xf numFmtId="164" fontId="22" fillId="20" borderId="67" xfId="15" applyNumberFormat="1" applyFont="1" applyFill="1" applyBorder="1" applyAlignment="1">
      <alignment horizontal="center" vertical="top" wrapText="1"/>
    </xf>
    <xf numFmtId="164" fontId="22" fillId="20" borderId="76" xfId="15" applyNumberFormat="1" applyFont="1" applyFill="1" applyBorder="1" applyAlignment="1">
      <alignment horizontal="center" vertical="top" wrapText="1"/>
    </xf>
    <xf numFmtId="164" fontId="22" fillId="12" borderId="77" xfId="15" applyNumberFormat="1" applyFont="1" applyFill="1" applyBorder="1" applyAlignment="1">
      <alignment horizontal="center" vertical="top" wrapText="1"/>
    </xf>
    <xf numFmtId="164" fontId="22" fillId="12" borderId="35" xfId="15" applyNumberFormat="1" applyFont="1" applyFill="1" applyBorder="1" applyAlignment="1">
      <alignment horizontal="center" vertical="top" wrapText="1"/>
    </xf>
    <xf numFmtId="164" fontId="22" fillId="12" borderId="29" xfId="15" applyNumberFormat="1" applyFont="1" applyFill="1" applyBorder="1" applyAlignment="1">
      <alignment horizontal="center" vertical="top" wrapText="1"/>
    </xf>
    <xf numFmtId="164" fontId="22" fillId="12" borderId="35" xfId="15" applyNumberFormat="1" applyFont="1" applyFill="1" applyBorder="1" applyAlignment="1">
      <alignment horizontal="center" vertical="center" wrapText="1"/>
    </xf>
    <xf numFmtId="164" fontId="22" fillId="20" borderId="26" xfId="15" applyNumberFormat="1" applyFont="1" applyFill="1" applyBorder="1" applyAlignment="1">
      <alignment vertical="top" wrapText="1"/>
    </xf>
    <xf numFmtId="164" fontId="22" fillId="20" borderId="50" xfId="15" applyNumberFormat="1" applyFont="1" applyFill="1" applyBorder="1" applyAlignment="1">
      <alignment vertical="top" wrapText="1"/>
    </xf>
    <xf numFmtId="164" fontId="22" fillId="20" borderId="68" xfId="15" applyNumberFormat="1" applyFont="1" applyFill="1" applyBorder="1" applyAlignment="1">
      <alignment horizontal="center" vertical="top" wrapText="1"/>
    </xf>
    <xf numFmtId="164" fontId="22" fillId="20" borderId="64" xfId="15" applyNumberFormat="1" applyFont="1" applyFill="1" applyBorder="1" applyAlignment="1">
      <alignment horizontal="center" vertical="top" wrapText="1"/>
    </xf>
    <xf numFmtId="164" fontId="22" fillId="12" borderId="77" xfId="15" applyNumberFormat="1" applyFont="1" applyFill="1" applyBorder="1" applyAlignment="1">
      <alignment horizontal="center" vertical="center" wrapText="1"/>
    </xf>
    <xf numFmtId="164" fontId="22" fillId="12" borderId="29" xfId="15" applyNumberFormat="1" applyFont="1" applyFill="1" applyBorder="1" applyAlignment="1">
      <alignment horizontal="center" vertical="center" wrapText="1"/>
    </xf>
    <xf numFmtId="0" fontId="64" fillId="0" borderId="30" xfId="15" applyFont="1" applyBorder="1" applyAlignment="1">
      <alignment horizontal="center" vertical="top"/>
    </xf>
    <xf numFmtId="0" fontId="64" fillId="12" borderId="30" xfId="15" applyFont="1" applyFill="1" applyBorder="1" applyAlignment="1">
      <alignment horizontal="center" vertical="center" textRotation="90"/>
    </xf>
    <xf numFmtId="49" fontId="17" fillId="19" borderId="30" xfId="15" applyNumberFormat="1" applyFont="1" applyFill="1" applyBorder="1" applyAlignment="1">
      <alignment horizontal="center" vertical="top"/>
    </xf>
    <xf numFmtId="0" fontId="62" fillId="0" borderId="19" xfId="15" applyFont="1" applyFill="1" applyBorder="1" applyAlignment="1">
      <alignment horizontal="center"/>
    </xf>
    <xf numFmtId="0" fontId="62" fillId="0" borderId="11" xfId="15" applyFont="1" applyFill="1" applyBorder="1" applyAlignment="1">
      <alignment horizontal="center"/>
    </xf>
    <xf numFmtId="0" fontId="8" fillId="0" borderId="52" xfId="6" applyFont="1" applyFill="1" applyBorder="1" applyAlignment="1">
      <alignment horizontal="center" vertical="center" wrapText="1"/>
    </xf>
    <xf numFmtId="0" fontId="8" fillId="0" borderId="54" xfId="6" applyFont="1" applyFill="1" applyBorder="1" applyAlignment="1">
      <alignment horizontal="center" vertical="center" wrapText="1"/>
    </xf>
    <xf numFmtId="0" fontId="8" fillId="0" borderId="47" xfId="15" applyFont="1" applyFill="1" applyBorder="1" applyAlignment="1">
      <alignment horizontal="center" vertical="top" wrapText="1"/>
    </xf>
    <xf numFmtId="0" fontId="8" fillId="0" borderId="59" xfId="15" applyFont="1" applyFill="1" applyBorder="1" applyAlignment="1">
      <alignment horizontal="center" vertical="top" wrapText="1"/>
    </xf>
    <xf numFmtId="0" fontId="8" fillId="0" borderId="52" xfId="6" applyFont="1" applyFill="1" applyBorder="1" applyAlignment="1">
      <alignment horizontal="left" vertical="top" wrapText="1"/>
    </xf>
    <xf numFmtId="49" fontId="17" fillId="0" borderId="7" xfId="15" applyNumberFormat="1" applyFont="1" applyFill="1" applyBorder="1" applyAlignment="1">
      <alignment horizontal="center" vertical="top"/>
    </xf>
    <xf numFmtId="49" fontId="17" fillId="0" borderId="3" xfId="15" applyNumberFormat="1" applyFont="1" applyFill="1" applyBorder="1" applyAlignment="1">
      <alignment horizontal="center" vertical="top"/>
    </xf>
    <xf numFmtId="0" fontId="17" fillId="10" borderId="1" xfId="15" applyFont="1" applyFill="1" applyBorder="1" applyAlignment="1">
      <alignment horizontal="left" vertical="top" wrapText="1"/>
    </xf>
    <xf numFmtId="0" fontId="17" fillId="10" borderId="2" xfId="15" applyFont="1" applyFill="1" applyBorder="1" applyAlignment="1">
      <alignment horizontal="left" vertical="top" wrapText="1"/>
    </xf>
    <xf numFmtId="0" fontId="17" fillId="10" borderId="3" xfId="15" applyFont="1" applyFill="1" applyBorder="1" applyAlignment="1">
      <alignment horizontal="left" vertical="top" wrapText="1"/>
    </xf>
    <xf numFmtId="0" fontId="8" fillId="0" borderId="43" xfId="15" applyFont="1" applyFill="1" applyBorder="1" applyAlignment="1">
      <alignment horizontal="center" vertical="top" wrapText="1"/>
    </xf>
    <xf numFmtId="0" fontId="8" fillId="0" borderId="3" xfId="6" applyFont="1" applyFill="1" applyBorder="1" applyAlignment="1">
      <alignment horizontal="center" vertical="top"/>
    </xf>
    <xf numFmtId="0" fontId="8" fillId="0" borderId="1" xfId="15" applyFont="1" applyFill="1" applyBorder="1" applyAlignment="1">
      <alignment horizontal="center" vertical="top"/>
    </xf>
    <xf numFmtId="0" fontId="8" fillId="0" borderId="3" xfId="15" applyFont="1" applyFill="1" applyBorder="1" applyAlignment="1">
      <alignment horizontal="center" vertical="top"/>
    </xf>
    <xf numFmtId="0" fontId="8" fillId="0" borderId="31" xfId="6" applyFont="1" applyFill="1" applyBorder="1" applyAlignment="1">
      <alignment horizontal="left" vertical="top" wrapText="1"/>
    </xf>
    <xf numFmtId="0" fontId="17" fillId="0" borderId="2" xfId="15" applyFont="1" applyFill="1" applyBorder="1" applyAlignment="1">
      <alignment vertical="top"/>
    </xf>
    <xf numFmtId="0" fontId="17" fillId="10" borderId="31" xfId="15" applyFont="1" applyFill="1" applyBorder="1" applyAlignment="1">
      <alignment vertical="top"/>
    </xf>
    <xf numFmtId="49" fontId="17" fillId="8" borderId="31" xfId="15" applyNumberFormat="1" applyFont="1" applyFill="1" applyBorder="1" applyAlignment="1">
      <alignment horizontal="center" vertical="top" wrapText="1"/>
    </xf>
    <xf numFmtId="0" fontId="17" fillId="19" borderId="0" xfId="15" applyFont="1" applyFill="1" applyBorder="1" applyAlignment="1">
      <alignment horizontal="left" vertical="top"/>
    </xf>
    <xf numFmtId="0" fontId="17" fillId="19" borderId="0" xfId="15" applyFont="1" applyFill="1" applyBorder="1" applyAlignment="1">
      <alignment horizontal="left" vertical="top"/>
    </xf>
    <xf numFmtId="49" fontId="17" fillId="19" borderId="31" xfId="15" applyNumberFormat="1" applyFont="1" applyFill="1" applyBorder="1" applyAlignment="1">
      <alignment horizontal="center" vertical="top" wrapText="1"/>
    </xf>
    <xf numFmtId="49" fontId="17" fillId="2" borderId="1" xfId="15" applyNumberFormat="1" applyFont="1" applyFill="1" applyBorder="1" applyAlignment="1">
      <alignment horizontal="left" vertical="top" wrapText="1"/>
    </xf>
    <xf numFmtId="49" fontId="17" fillId="2" borderId="2" xfId="15" applyNumberFormat="1" applyFont="1" applyFill="1" applyBorder="1" applyAlignment="1">
      <alignment horizontal="left" vertical="top" wrapText="1"/>
    </xf>
    <xf numFmtId="49" fontId="17" fillId="2" borderId="3" xfId="15" applyNumberFormat="1" applyFont="1" applyFill="1" applyBorder="1" applyAlignment="1">
      <alignment horizontal="left" vertical="top" wrapText="1"/>
    </xf>
    <xf numFmtId="49" fontId="17" fillId="14" borderId="0" xfId="15" applyNumberFormat="1" applyFont="1" applyFill="1" applyBorder="1" applyAlignment="1">
      <alignment horizontal="left" vertical="top" wrapText="1"/>
    </xf>
    <xf numFmtId="49" fontId="17" fillId="14" borderId="29" xfId="15" applyNumberFormat="1" applyFont="1" applyFill="1" applyBorder="1" applyAlignment="1">
      <alignment horizontal="left" vertical="top" wrapText="1"/>
    </xf>
    <xf numFmtId="49" fontId="17" fillId="14" borderId="30" xfId="15" applyNumberFormat="1" applyFont="1" applyFill="1" applyBorder="1" applyAlignment="1">
      <alignment horizontal="left" vertical="top" wrapText="1"/>
    </xf>
    <xf numFmtId="0" fontId="37" fillId="0" borderId="58" xfId="15" applyFont="1" applyFill="1" applyBorder="1" applyAlignment="1">
      <alignment vertical="top" wrapText="1"/>
    </xf>
    <xf numFmtId="0" fontId="37" fillId="0" borderId="46" xfId="15" applyFont="1" applyFill="1" applyBorder="1" applyAlignment="1">
      <alignment vertical="top" wrapText="1"/>
    </xf>
    <xf numFmtId="0" fontId="70" fillId="0" borderId="33" xfId="17" applyFont="1" applyFill="1" applyBorder="1" applyAlignment="1">
      <alignment horizontal="center" vertical="center" textRotation="90"/>
    </xf>
    <xf numFmtId="0" fontId="70" fillId="0" borderId="6" xfId="15" applyFont="1" applyBorder="1" applyAlignment="1">
      <alignment horizontal="center" vertical="center" textRotation="90"/>
    </xf>
    <xf numFmtId="0" fontId="70" fillId="0" borderId="40" xfId="15" applyFont="1" applyBorder="1" applyAlignment="1">
      <alignment horizontal="center" vertical="center" textRotation="90" wrapText="1"/>
    </xf>
    <xf numFmtId="0" fontId="70" fillId="0" borderId="6" xfId="15" applyFont="1" applyBorder="1" applyAlignment="1">
      <alignment horizontal="center" vertical="center" textRotation="90" wrapText="1"/>
    </xf>
    <xf numFmtId="0" fontId="70" fillId="0" borderId="33" xfId="15" applyFont="1" applyBorder="1" applyAlignment="1">
      <alignment horizontal="center" vertical="center" wrapText="1"/>
    </xf>
    <xf numFmtId="0" fontId="70" fillId="0" borderId="33" xfId="15" applyFont="1" applyFill="1" applyBorder="1" applyAlignment="1">
      <alignment horizontal="center" vertical="center" textRotation="90" wrapText="1"/>
    </xf>
    <xf numFmtId="0" fontId="70" fillId="0" borderId="33" xfId="15" applyFont="1" applyBorder="1" applyAlignment="1">
      <alignment horizontal="center" vertical="center" textRotation="90" wrapText="1"/>
    </xf>
    <xf numFmtId="0" fontId="37" fillId="0" borderId="33" xfId="15" applyFont="1" applyBorder="1" applyAlignment="1">
      <alignment horizontal="center" vertical="center" textRotation="90" wrapText="1"/>
    </xf>
    <xf numFmtId="0" fontId="37" fillId="0" borderId="33" xfId="15" applyNumberFormat="1" applyFont="1" applyBorder="1" applyAlignment="1">
      <alignment horizontal="center" vertical="center" textRotation="90" wrapText="1"/>
    </xf>
    <xf numFmtId="0" fontId="71" fillId="12" borderId="33" xfId="15" applyFont="1" applyFill="1" applyBorder="1" applyAlignment="1">
      <alignment horizontal="center" vertical="center" textRotation="90"/>
    </xf>
    <xf numFmtId="0" fontId="70" fillId="0" borderId="40" xfId="15" applyFont="1" applyBorder="1" applyAlignment="1">
      <alignment horizontal="center" vertical="center" wrapText="1"/>
    </xf>
    <xf numFmtId="0" fontId="70" fillId="13" borderId="33" xfId="15" applyFont="1" applyFill="1" applyBorder="1" applyAlignment="1">
      <alignment horizontal="center" vertical="center" textRotation="90" wrapText="1"/>
    </xf>
    <xf numFmtId="0" fontId="70" fillId="12" borderId="33" xfId="15" applyFont="1" applyFill="1" applyBorder="1" applyAlignment="1">
      <alignment horizontal="center" vertical="center" textRotation="90" wrapText="1"/>
    </xf>
    <xf numFmtId="0" fontId="70" fillId="10" borderId="33" xfId="15" applyFont="1" applyFill="1" applyBorder="1" applyAlignment="1">
      <alignment horizontal="center" vertical="center" textRotation="90" wrapText="1"/>
    </xf>
    <xf numFmtId="0" fontId="70" fillId="8" borderId="6" xfId="15" applyFont="1" applyFill="1" applyBorder="1" applyAlignment="1">
      <alignment horizontal="center" vertical="center" textRotation="90" wrapText="1"/>
    </xf>
    <xf numFmtId="0" fontId="37" fillId="0" borderId="19" xfId="15" applyFont="1" applyFill="1" applyBorder="1" applyAlignment="1">
      <alignment vertical="top" wrapText="1"/>
    </xf>
    <xf numFmtId="0" fontId="37" fillId="0" borderId="21" xfId="15" applyFont="1" applyFill="1" applyBorder="1" applyAlignment="1">
      <alignment vertical="top" wrapText="1"/>
    </xf>
    <xf numFmtId="0" fontId="70" fillId="0" borderId="35" xfId="17" applyFont="1" applyFill="1" applyBorder="1" applyAlignment="1">
      <alignment horizontal="center" vertical="center" textRotation="90"/>
    </xf>
    <xf numFmtId="0" fontId="70" fillId="0" borderId="30" xfId="15" applyFont="1" applyBorder="1" applyAlignment="1">
      <alignment horizontal="center" vertical="center" textRotation="90"/>
    </xf>
    <xf numFmtId="0" fontId="70" fillId="0" borderId="28" xfId="15" applyFont="1" applyBorder="1" applyAlignment="1">
      <alignment horizontal="center" vertical="center" textRotation="90" wrapText="1"/>
    </xf>
    <xf numFmtId="0" fontId="70" fillId="0" borderId="30" xfId="15" applyFont="1" applyBorder="1" applyAlignment="1">
      <alignment horizontal="center" vertical="center" textRotation="90" wrapText="1"/>
    </xf>
    <xf numFmtId="0" fontId="70" fillId="0" borderId="35" xfId="15" applyFont="1" applyBorder="1" applyAlignment="1">
      <alignment horizontal="center" vertical="center" wrapText="1"/>
    </xf>
    <xf numFmtId="0" fontId="70" fillId="0" borderId="35" xfId="15" applyFont="1" applyFill="1" applyBorder="1" applyAlignment="1">
      <alignment horizontal="center" vertical="center" textRotation="90" wrapText="1"/>
    </xf>
    <xf numFmtId="0" fontId="70" fillId="0" borderId="35" xfId="15" applyFont="1" applyBorder="1" applyAlignment="1">
      <alignment horizontal="center" vertical="center" textRotation="90" wrapText="1"/>
    </xf>
    <xf numFmtId="0" fontId="37" fillId="0" borderId="42" xfId="15" applyFont="1" applyBorder="1" applyAlignment="1">
      <alignment horizontal="center" vertical="center" textRotation="90" wrapText="1"/>
    </xf>
    <xf numFmtId="0" fontId="37" fillId="0" borderId="42" xfId="15" applyNumberFormat="1" applyFont="1" applyBorder="1" applyAlignment="1">
      <alignment horizontal="center" vertical="center" textRotation="90" wrapText="1"/>
    </xf>
    <xf numFmtId="0" fontId="71" fillId="12" borderId="42" xfId="15" applyFont="1" applyFill="1" applyBorder="1" applyAlignment="1">
      <alignment horizontal="center" vertical="center" textRotation="90"/>
    </xf>
    <xf numFmtId="0" fontId="70" fillId="0" borderId="4" xfId="15" applyFont="1" applyBorder="1" applyAlignment="1">
      <alignment horizontal="center" vertical="center" wrapText="1"/>
    </xf>
    <xf numFmtId="0" fontId="70" fillId="0" borderId="42" xfId="15" applyFont="1" applyFill="1" applyBorder="1" applyAlignment="1">
      <alignment horizontal="center" vertical="center" textRotation="90" wrapText="1"/>
    </xf>
    <xf numFmtId="0" fontId="70" fillId="13" borderId="42" xfId="15" applyFont="1" applyFill="1" applyBorder="1" applyAlignment="1">
      <alignment horizontal="center" vertical="center" textRotation="90" wrapText="1"/>
    </xf>
    <xf numFmtId="0" fontId="70" fillId="12" borderId="42" xfId="15" applyFont="1" applyFill="1" applyBorder="1" applyAlignment="1">
      <alignment horizontal="center" vertical="center" textRotation="90" wrapText="1"/>
    </xf>
    <xf numFmtId="0" fontId="70" fillId="10" borderId="42" xfId="15" applyFont="1" applyFill="1" applyBorder="1" applyAlignment="1">
      <alignment horizontal="center" vertical="center" textRotation="90" wrapText="1"/>
    </xf>
    <xf numFmtId="0" fontId="70" fillId="8" borderId="5" xfId="15" applyFont="1" applyFill="1" applyBorder="1" applyAlignment="1">
      <alignment horizontal="center" vertical="center" textRotation="90" wrapText="1"/>
    </xf>
    <xf numFmtId="0" fontId="37" fillId="0" borderId="47" xfId="15" applyFont="1" applyFill="1" applyBorder="1" applyAlignment="1">
      <alignment vertical="top" wrapText="1"/>
    </xf>
    <xf numFmtId="0" fontId="37" fillId="0" borderId="52" xfId="15" applyFont="1" applyFill="1" applyBorder="1" applyAlignment="1">
      <alignment vertical="top" wrapText="1"/>
    </xf>
    <xf numFmtId="0" fontId="37" fillId="0" borderId="28" xfId="15" applyFont="1" applyBorder="1" applyAlignment="1">
      <alignment horizontal="center" wrapText="1"/>
    </xf>
    <xf numFmtId="0" fontId="37" fillId="0" borderId="29" xfId="15" applyFont="1" applyBorder="1" applyAlignment="1">
      <alignment horizontal="center" wrapText="1"/>
    </xf>
    <xf numFmtId="0" fontId="37" fillId="0" borderId="30" xfId="15" applyFont="1" applyBorder="1" applyAlignment="1">
      <alignment horizontal="center" wrapText="1"/>
    </xf>
    <xf numFmtId="0" fontId="37" fillId="0" borderId="1" xfId="15" applyFont="1" applyFill="1" applyBorder="1" applyAlignment="1">
      <alignment horizontal="center" vertical="center" wrapText="1"/>
    </xf>
    <xf numFmtId="0" fontId="37" fillId="0" borderId="2" xfId="15" applyFont="1" applyFill="1" applyBorder="1" applyAlignment="1">
      <alignment horizontal="center" vertical="center" wrapText="1"/>
    </xf>
    <xf numFmtId="0" fontId="37" fillId="0" borderId="3" xfId="15" applyFont="1" applyFill="1" applyBorder="1" applyAlignment="1">
      <alignment horizontal="center" vertical="center" wrapText="1"/>
    </xf>
    <xf numFmtId="0" fontId="37" fillId="0" borderId="35" xfId="15" applyFont="1" applyBorder="1" applyAlignment="1">
      <alignment horizontal="center" vertical="center" textRotation="90" wrapText="1"/>
    </xf>
    <xf numFmtId="0" fontId="37" fillId="0" borderId="35" xfId="15" applyNumberFormat="1" applyFont="1" applyBorder="1" applyAlignment="1">
      <alignment horizontal="center" vertical="center" textRotation="90" wrapText="1"/>
    </xf>
    <xf numFmtId="0" fontId="71" fillId="12" borderId="35" xfId="15" applyFont="1" applyFill="1" applyBorder="1" applyAlignment="1">
      <alignment horizontal="center" vertical="center" textRotation="90"/>
    </xf>
    <xf numFmtId="0" fontId="70" fillId="0" borderId="28" xfId="15" applyFont="1" applyBorder="1" applyAlignment="1">
      <alignment horizontal="center" vertical="center" wrapText="1"/>
    </xf>
    <xf numFmtId="0" fontId="70" fillId="13" borderId="35" xfId="15" applyFont="1" applyFill="1" applyBorder="1" applyAlignment="1">
      <alignment horizontal="center" vertical="center" textRotation="90" wrapText="1"/>
    </xf>
    <xf numFmtId="0" fontId="70" fillId="12" borderId="35" xfId="15" applyFont="1" applyFill="1" applyBorder="1" applyAlignment="1">
      <alignment horizontal="center" vertical="center" textRotation="90" wrapText="1"/>
    </xf>
    <xf numFmtId="0" fontId="70" fillId="10" borderId="35" xfId="15" applyFont="1" applyFill="1" applyBorder="1" applyAlignment="1">
      <alignment horizontal="center" vertical="center" textRotation="90" wrapText="1"/>
    </xf>
    <xf numFmtId="0" fontId="70" fillId="8" borderId="30" xfId="15" applyFont="1" applyFill="1" applyBorder="1" applyAlignment="1">
      <alignment horizontal="center" vertical="center" textRotation="90" wrapText="1"/>
    </xf>
    <xf numFmtId="0" fontId="8" fillId="0" borderId="0" xfId="15" applyFont="1" applyBorder="1" applyAlignment="1">
      <alignment horizontal="center" vertical="top"/>
    </xf>
    <xf numFmtId="0" fontId="8" fillId="0" borderId="7" xfId="15" applyFont="1" applyBorder="1" applyAlignment="1">
      <alignment horizontal="center" vertical="top"/>
    </xf>
    <xf numFmtId="0" fontId="17" fillId="0" borderId="0" xfId="15" applyFont="1" applyAlignment="1">
      <alignment vertical="top"/>
    </xf>
    <xf numFmtId="0" fontId="17" fillId="0" borderId="0" xfId="17" applyFont="1" applyFill="1" applyAlignment="1">
      <alignment horizontal="center" vertical="center" wrapText="1"/>
    </xf>
    <xf numFmtId="0" fontId="25" fillId="0" borderId="0" xfId="15" applyFont="1" applyAlignment="1">
      <alignment vertical="top" wrapText="1"/>
    </xf>
    <xf numFmtId="0" fontId="25" fillId="0" borderId="0" xfId="15" applyFont="1" applyBorder="1" applyAlignment="1">
      <alignment horizontal="left" vertical="top" wrapText="1"/>
    </xf>
    <xf numFmtId="0" fontId="25" fillId="0" borderId="0" xfId="15" applyFont="1" applyAlignment="1">
      <alignment horizontal="left" vertical="top" wrapText="1"/>
    </xf>
    <xf numFmtId="0" fontId="22" fillId="0" borderId="0" xfId="15" applyFont="1" applyAlignment="1">
      <alignment horizontal="center" vertical="center"/>
    </xf>
    <xf numFmtId="0" fontId="53" fillId="0" borderId="0" xfId="15" applyFont="1" applyAlignment="1">
      <alignment vertical="top"/>
    </xf>
    <xf numFmtId="0" fontId="53" fillId="0" borderId="0" xfId="15" applyNumberFormat="1" applyFont="1" applyAlignment="1">
      <alignment vertical="top"/>
    </xf>
    <xf numFmtId="0" fontId="22" fillId="0" borderId="0" xfId="15" applyFont="1" applyAlignment="1">
      <alignment vertical="top"/>
    </xf>
    <xf numFmtId="0" fontId="22" fillId="0" borderId="0" xfId="15" applyFont="1" applyFill="1" applyAlignment="1">
      <alignment vertical="top"/>
    </xf>
    <xf numFmtId="164" fontId="6" fillId="0" borderId="0" xfId="9" applyNumberFormat="1" applyFont="1" applyAlignment="1">
      <alignment vertical="top"/>
    </xf>
    <xf numFmtId="0" fontId="9" fillId="0" borderId="0" xfId="9" applyFont="1" applyBorder="1" applyAlignment="1">
      <alignment vertical="top"/>
    </xf>
    <xf numFmtId="164" fontId="7" fillId="0" borderId="0" xfId="9" applyNumberFormat="1" applyFont="1" applyBorder="1" applyAlignment="1">
      <alignment horizontal="center" vertical="top" wrapText="1"/>
    </xf>
    <xf numFmtId="165" fontId="11" fillId="2" borderId="1" xfId="9" applyNumberFormat="1" applyFont="1" applyFill="1" applyBorder="1" applyAlignment="1">
      <alignment horizontal="center" vertical="top"/>
    </xf>
    <xf numFmtId="165" fontId="11" fillId="2" borderId="2" xfId="9" applyNumberFormat="1" applyFont="1" applyFill="1" applyBorder="1" applyAlignment="1">
      <alignment horizontal="center" vertical="top"/>
    </xf>
    <xf numFmtId="165" fontId="11" fillId="2" borderId="3" xfId="9" applyNumberFormat="1" applyFont="1" applyFill="1" applyBorder="1" applyAlignment="1">
      <alignment horizontal="center" vertical="top"/>
    </xf>
    <xf numFmtId="165" fontId="11" fillId="2" borderId="31" xfId="9" applyNumberFormat="1" applyFont="1" applyFill="1" applyBorder="1" applyAlignment="1">
      <alignment horizontal="center"/>
    </xf>
    <xf numFmtId="164" fontId="11" fillId="2" borderId="2" xfId="9" applyNumberFormat="1" applyFont="1" applyFill="1" applyBorder="1" applyAlignment="1">
      <alignment horizontal="center" wrapText="1"/>
    </xf>
    <xf numFmtId="164" fontId="11" fillId="2" borderId="3" xfId="9" applyNumberFormat="1" applyFont="1" applyFill="1" applyBorder="1" applyAlignment="1">
      <alignment horizontal="center" wrapText="1"/>
    </xf>
    <xf numFmtId="0" fontId="8" fillId="0" borderId="33" xfId="9" applyFont="1" applyBorder="1" applyAlignment="1">
      <alignment horizontal="center"/>
    </xf>
    <xf numFmtId="164" fontId="8" fillId="0" borderId="2" xfId="9" applyNumberFormat="1" applyFont="1" applyBorder="1" applyAlignment="1">
      <alignment horizontal="center" wrapText="1"/>
    </xf>
    <xf numFmtId="164" fontId="8" fillId="0" borderId="3" xfId="9" applyNumberFormat="1" applyFont="1" applyBorder="1" applyAlignment="1">
      <alignment horizontal="center" wrapText="1"/>
    </xf>
    <xf numFmtId="0" fontId="8" fillId="0" borderId="4" xfId="9" applyFont="1" applyBorder="1" applyAlignment="1">
      <alignment horizontal="right" vertical="top" wrapText="1"/>
    </xf>
    <xf numFmtId="0" fontId="8" fillId="0" borderId="0" xfId="9" applyFont="1" applyBorder="1" applyAlignment="1">
      <alignment horizontal="right" vertical="top" wrapText="1"/>
    </xf>
    <xf numFmtId="0" fontId="11" fillId="3" borderId="31" xfId="9" applyFont="1" applyFill="1" applyBorder="1" applyAlignment="1">
      <alignment horizontal="center"/>
    </xf>
    <xf numFmtId="164" fontId="11" fillId="3" borderId="2" xfId="9" applyNumberFormat="1" applyFont="1" applyFill="1" applyBorder="1" applyAlignment="1">
      <alignment horizontal="center" wrapText="1"/>
    </xf>
    <xf numFmtId="164" fontId="11" fillId="3" borderId="3" xfId="9" applyNumberFormat="1" applyFont="1" applyFill="1" applyBorder="1" applyAlignment="1">
      <alignment horizontal="center" wrapText="1"/>
    </xf>
    <xf numFmtId="0" fontId="8" fillId="0" borderId="21" xfId="9" applyFont="1" applyFill="1" applyBorder="1" applyAlignment="1">
      <alignment horizontal="center"/>
    </xf>
    <xf numFmtId="164" fontId="11" fillId="0" borderId="39" xfId="9" applyNumberFormat="1" applyFont="1" applyFill="1" applyBorder="1" applyAlignment="1">
      <alignment horizontal="center" wrapText="1"/>
    </xf>
    <xf numFmtId="164" fontId="11" fillId="0" borderId="37" xfId="9" applyNumberFormat="1" applyFont="1" applyFill="1" applyBorder="1" applyAlignment="1">
      <alignment horizontal="center" wrapText="1"/>
    </xf>
    <xf numFmtId="0" fontId="8" fillId="0" borderId="14" xfId="9" applyFont="1" applyBorder="1" applyAlignment="1">
      <alignment horizontal="left" vertical="top" wrapText="1"/>
    </xf>
    <xf numFmtId="165" fontId="11" fillId="0" borderId="21" xfId="9" applyNumberFormat="1" applyFont="1" applyFill="1" applyBorder="1" applyAlignment="1">
      <alignment horizontal="center" vertical="top" wrapText="1"/>
    </xf>
    <xf numFmtId="165" fontId="11" fillId="0" borderId="38" xfId="9" applyNumberFormat="1" applyFont="1" applyFill="1" applyBorder="1" applyAlignment="1">
      <alignment horizontal="center" wrapText="1"/>
    </xf>
    <xf numFmtId="164" fontId="8" fillId="0" borderId="15" xfId="9" applyNumberFormat="1" applyFont="1" applyFill="1" applyBorder="1" applyAlignment="1">
      <alignment horizontal="center" wrapText="1"/>
    </xf>
    <xf numFmtId="164" fontId="8" fillId="0" borderId="15" xfId="9" applyNumberFormat="1" applyFont="1" applyFill="1" applyBorder="1" applyAlignment="1">
      <alignment horizontal="center" vertical="center" wrapText="1"/>
    </xf>
    <xf numFmtId="164" fontId="8" fillId="0" borderId="16" xfId="9" applyNumberFormat="1" applyFont="1" applyFill="1" applyBorder="1" applyAlignment="1">
      <alignment horizontal="center" wrapText="1"/>
    </xf>
    <xf numFmtId="165" fontId="8" fillId="0" borderId="42" xfId="9" applyNumberFormat="1" applyFont="1" applyFill="1" applyBorder="1" applyAlignment="1">
      <alignment horizontal="center" wrapText="1"/>
    </xf>
    <xf numFmtId="164" fontId="8" fillId="0" borderId="20" xfId="9" applyNumberFormat="1" applyFont="1" applyBorder="1" applyAlignment="1">
      <alignment horizontal="center" wrapText="1"/>
    </xf>
    <xf numFmtId="164" fontId="8" fillId="0" borderId="11" xfId="9" applyNumberFormat="1" applyFont="1" applyBorder="1" applyAlignment="1">
      <alignment horizontal="center" wrapText="1"/>
    </xf>
    <xf numFmtId="165" fontId="8" fillId="0" borderId="50" xfId="9" applyNumberFormat="1" applyFont="1" applyFill="1" applyBorder="1" applyAlignment="1">
      <alignment horizontal="center" wrapText="1"/>
    </xf>
    <xf numFmtId="0" fontId="8" fillId="0" borderId="19" xfId="9" applyFont="1" applyBorder="1" applyAlignment="1">
      <alignment horizontal="left" vertical="top"/>
    </xf>
    <xf numFmtId="0" fontId="8" fillId="0" borderId="20" xfId="9" applyFont="1" applyBorder="1" applyAlignment="1">
      <alignment horizontal="left" vertical="top"/>
    </xf>
    <xf numFmtId="165" fontId="11" fillId="4" borderId="21" xfId="9" applyNumberFormat="1" applyFont="1" applyFill="1" applyBorder="1" applyAlignment="1">
      <alignment horizontal="center" vertical="top" wrapText="1"/>
    </xf>
    <xf numFmtId="165" fontId="11" fillId="4" borderId="21" xfId="9" applyNumberFormat="1" applyFont="1" applyFill="1" applyBorder="1" applyAlignment="1">
      <alignment horizontal="center" wrapText="1"/>
    </xf>
    <xf numFmtId="165" fontId="8" fillId="0" borderId="4" xfId="9" applyNumberFormat="1" applyFont="1" applyFill="1" applyBorder="1" applyAlignment="1">
      <alignment horizontal="center" vertical="top" wrapText="1"/>
    </xf>
    <xf numFmtId="165" fontId="8" fillId="0" borderId="0" xfId="9" applyNumberFormat="1" applyFont="1" applyFill="1" applyBorder="1" applyAlignment="1">
      <alignment horizontal="center" vertical="top" wrapText="1"/>
    </xf>
    <xf numFmtId="165" fontId="8" fillId="0" borderId="5" xfId="9" applyNumberFormat="1" applyFont="1" applyFill="1" applyBorder="1" applyAlignment="1">
      <alignment horizontal="center" vertical="top" wrapText="1"/>
    </xf>
    <xf numFmtId="164" fontId="8" fillId="0" borderId="26" xfId="9" applyNumberFormat="1" applyFont="1" applyBorder="1" applyAlignment="1">
      <alignment horizontal="center" wrapText="1"/>
    </xf>
    <xf numFmtId="164" fontId="8" fillId="0" borderId="22" xfId="9" applyNumberFormat="1" applyFont="1" applyBorder="1" applyAlignment="1">
      <alignment horizontal="center" wrapText="1"/>
    </xf>
    <xf numFmtId="165" fontId="11" fillId="36" borderId="1" xfId="9" applyNumberFormat="1" applyFont="1" applyFill="1" applyBorder="1" applyAlignment="1">
      <alignment horizontal="center" vertical="top" wrapText="1"/>
    </xf>
    <xf numFmtId="165" fontId="11" fillId="36" borderId="2" xfId="9" applyNumberFormat="1" applyFont="1" applyFill="1" applyBorder="1" applyAlignment="1">
      <alignment horizontal="center" vertical="top" wrapText="1"/>
    </xf>
    <xf numFmtId="165" fontId="11" fillId="36" borderId="3" xfId="9" applyNumberFormat="1" applyFont="1" applyFill="1" applyBorder="1" applyAlignment="1">
      <alignment horizontal="center" vertical="top" wrapText="1"/>
    </xf>
    <xf numFmtId="165" fontId="11" fillId="36" borderId="31" xfId="9" applyNumberFormat="1" applyFont="1" applyFill="1" applyBorder="1" applyAlignment="1">
      <alignment horizontal="center" wrapText="1"/>
    </xf>
    <xf numFmtId="164" fontId="11" fillId="36" borderId="2" xfId="9" applyNumberFormat="1" applyFont="1" applyFill="1" applyBorder="1" applyAlignment="1">
      <alignment horizontal="center" wrapText="1"/>
    </xf>
    <xf numFmtId="164" fontId="11" fillId="36" borderId="3" xfId="9" applyNumberFormat="1" applyFont="1" applyFill="1" applyBorder="1" applyAlignment="1">
      <alignment horizontal="center" wrapText="1"/>
    </xf>
    <xf numFmtId="0" fontId="11" fillId="36" borderId="2" xfId="9" applyFont="1" applyFill="1" applyBorder="1" applyAlignment="1">
      <alignment horizontal="left" vertical="top" wrapText="1"/>
    </xf>
    <xf numFmtId="165" fontId="11" fillId="3" borderId="31" xfId="9" applyNumberFormat="1" applyFont="1" applyFill="1" applyBorder="1" applyAlignment="1">
      <alignment horizontal="center" vertical="top" wrapText="1"/>
    </xf>
    <xf numFmtId="165" fontId="11" fillId="3" borderId="31" xfId="9" applyNumberFormat="1" applyFont="1" applyFill="1" applyBorder="1" applyAlignment="1">
      <alignment horizontal="center" wrapText="1"/>
    </xf>
    <xf numFmtId="164" fontId="11" fillId="7" borderId="2" xfId="9" applyNumberFormat="1" applyFont="1" applyFill="1" applyBorder="1" applyAlignment="1">
      <alignment horizontal="center" wrapText="1"/>
    </xf>
    <xf numFmtId="164" fontId="11" fillId="7" borderId="3" xfId="9" applyNumberFormat="1" applyFont="1" applyFill="1" applyBorder="1" applyAlignment="1">
      <alignment horizontal="center" wrapText="1"/>
    </xf>
    <xf numFmtId="165" fontId="11" fillId="0" borderId="31" xfId="17" applyNumberFormat="1" applyFont="1" applyFill="1" applyBorder="1" applyAlignment="1">
      <alignment horizontal="center" vertical="center" wrapText="1"/>
    </xf>
    <xf numFmtId="0" fontId="11" fillId="0" borderId="2" xfId="17" applyFont="1" applyBorder="1" applyAlignment="1">
      <alignment horizontal="center" vertical="center" wrapText="1"/>
    </xf>
    <xf numFmtId="0" fontId="11" fillId="0" borderId="3" xfId="17" applyFont="1" applyBorder="1" applyAlignment="1">
      <alignment horizontal="center" vertical="center" wrapText="1"/>
    </xf>
    <xf numFmtId="164" fontId="11" fillId="2" borderId="1" xfId="9" applyNumberFormat="1" applyFont="1" applyFill="1" applyBorder="1" applyAlignment="1">
      <alignment horizontal="center" vertical="top"/>
    </xf>
    <xf numFmtId="164" fontId="11" fillId="2" borderId="2" xfId="9" applyNumberFormat="1" applyFont="1" applyFill="1" applyBorder="1" applyAlignment="1">
      <alignment horizontal="center" vertical="top"/>
    </xf>
    <xf numFmtId="0" fontId="8" fillId="0" borderId="28" xfId="9" applyFont="1" applyBorder="1" applyAlignment="1">
      <alignment vertical="top"/>
    </xf>
    <xf numFmtId="164" fontId="11" fillId="9" borderId="1" xfId="9" applyNumberFormat="1" applyFont="1" applyFill="1" applyBorder="1" applyAlignment="1">
      <alignment horizontal="center" vertical="top"/>
    </xf>
    <xf numFmtId="49" fontId="11" fillId="9" borderId="3" xfId="9" applyNumberFormat="1" applyFont="1" applyFill="1" applyBorder="1" applyAlignment="1">
      <alignment horizontal="right" vertical="top"/>
    </xf>
    <xf numFmtId="0" fontId="5" fillId="0" borderId="40" xfId="17" applyFont="1" applyBorder="1" applyAlignment="1">
      <alignment vertical="top" wrapText="1"/>
    </xf>
    <xf numFmtId="0" fontId="5" fillId="0" borderId="6" xfId="17" applyFont="1" applyBorder="1" applyAlignment="1">
      <alignment vertical="top" wrapText="1"/>
    </xf>
    <xf numFmtId="164" fontId="11" fillId="11" borderId="80" xfId="9" applyNumberFormat="1" applyFont="1" applyFill="1" applyBorder="1" applyAlignment="1">
      <alignment horizontal="center" vertical="top"/>
    </xf>
    <xf numFmtId="164" fontId="11" fillId="11" borderId="72" xfId="9" applyNumberFormat="1" applyFont="1" applyFill="1" applyBorder="1" applyAlignment="1">
      <alignment horizontal="center" vertical="top"/>
    </xf>
    <xf numFmtId="164" fontId="11" fillId="11" borderId="73" xfId="9" applyNumberFormat="1" applyFont="1" applyFill="1" applyBorder="1" applyAlignment="1">
      <alignment horizontal="center" vertical="top"/>
    </xf>
    <xf numFmtId="164" fontId="11" fillId="11" borderId="79" xfId="9" applyNumberFormat="1" applyFont="1" applyFill="1" applyBorder="1" applyAlignment="1">
      <alignment horizontal="center" vertical="top"/>
    </xf>
    <xf numFmtId="49" fontId="11" fillId="11" borderId="72" xfId="9" applyNumberFormat="1" applyFont="1" applyFill="1" applyBorder="1" applyAlignment="1">
      <alignment horizontal="right" vertical="top"/>
    </xf>
    <xf numFmtId="49" fontId="11" fillId="11" borderId="73" xfId="9" applyNumberFormat="1" applyFont="1" applyFill="1" applyBorder="1" applyAlignment="1">
      <alignment horizontal="right" vertical="top"/>
    </xf>
    <xf numFmtId="49" fontId="11" fillId="11" borderId="79" xfId="9" applyNumberFormat="1" applyFont="1" applyFill="1" applyBorder="1" applyAlignment="1">
      <alignment horizontal="right" vertical="top"/>
    </xf>
    <xf numFmtId="0" fontId="5" fillId="0" borderId="28" xfId="17" applyFont="1" applyBorder="1" applyAlignment="1">
      <alignment vertical="top" wrapText="1"/>
    </xf>
    <xf numFmtId="0" fontId="8" fillId="0" borderId="30" xfId="17" applyFont="1" applyBorder="1" applyAlignment="1">
      <alignment vertical="top" wrapText="1"/>
    </xf>
    <xf numFmtId="0" fontId="8" fillId="0" borderId="31" xfId="9" applyNumberFormat="1" applyFont="1" applyBorder="1" applyAlignment="1">
      <alignment horizontal="center" vertical="center"/>
    </xf>
    <xf numFmtId="49" fontId="22" fillId="4" borderId="31" xfId="9" applyNumberFormat="1" applyFont="1" applyFill="1" applyBorder="1" applyAlignment="1">
      <alignment vertical="top" wrapText="1"/>
    </xf>
    <xf numFmtId="164" fontId="11" fillId="5" borderId="31" xfId="9" applyNumberFormat="1" applyFont="1" applyFill="1" applyBorder="1" applyAlignment="1">
      <alignment horizontal="center" vertical="center"/>
    </xf>
    <xf numFmtId="49" fontId="8" fillId="0" borderId="31" xfId="9" applyNumberFormat="1" applyFont="1" applyBorder="1" applyAlignment="1">
      <alignment vertical="center" textRotation="90"/>
    </xf>
    <xf numFmtId="0" fontId="11" fillId="12" borderId="2" xfId="9" applyFont="1" applyFill="1" applyBorder="1" applyAlignment="1">
      <alignment vertical="center" textRotation="90" wrapText="1"/>
    </xf>
    <xf numFmtId="0" fontId="11" fillId="12" borderId="31" xfId="9" applyFont="1" applyFill="1" applyBorder="1" applyAlignment="1">
      <alignment vertical="top" wrapText="1"/>
    </xf>
    <xf numFmtId="49" fontId="11" fillId="13" borderId="31" xfId="9" applyNumberFormat="1" applyFont="1" applyFill="1" applyBorder="1" applyAlignment="1">
      <alignment horizontal="left" vertical="top"/>
    </xf>
    <xf numFmtId="49" fontId="11" fillId="12" borderId="31" xfId="9" applyNumberFormat="1" applyFont="1" applyFill="1" applyBorder="1" applyAlignment="1">
      <alignment horizontal="left" vertical="top"/>
    </xf>
    <xf numFmtId="0" fontId="6" fillId="0" borderId="4" xfId="9" applyFont="1" applyBorder="1" applyAlignment="1">
      <alignment vertical="top"/>
    </xf>
    <xf numFmtId="0" fontId="6" fillId="0" borderId="5" xfId="9" applyFont="1" applyBorder="1" applyAlignment="1">
      <alignment vertical="top"/>
    </xf>
    <xf numFmtId="49" fontId="22" fillId="4" borderId="32" xfId="9" applyNumberFormat="1" applyFont="1" applyFill="1" applyBorder="1" applyAlignment="1">
      <alignment vertical="top" wrapText="1"/>
    </xf>
    <xf numFmtId="49" fontId="11" fillId="5" borderId="31" xfId="9" applyNumberFormat="1" applyFont="1" applyFill="1" applyBorder="1" applyAlignment="1">
      <alignment vertical="top"/>
    </xf>
    <xf numFmtId="0" fontId="11" fillId="12" borderId="1" xfId="9" applyFont="1" applyFill="1" applyBorder="1" applyAlignment="1">
      <alignment vertical="top" wrapText="1"/>
    </xf>
    <xf numFmtId="49" fontId="22" fillId="4" borderId="41" xfId="9" applyNumberFormat="1" applyFont="1" applyFill="1" applyBorder="1" applyAlignment="1">
      <alignment vertical="top" wrapText="1"/>
    </xf>
    <xf numFmtId="49" fontId="11" fillId="5" borderId="33" xfId="9" applyNumberFormat="1" applyFont="1" applyFill="1" applyBorder="1" applyAlignment="1">
      <alignment vertical="top"/>
    </xf>
    <xf numFmtId="49" fontId="8" fillId="0" borderId="33" xfId="9" applyNumberFormat="1" applyFont="1" applyBorder="1" applyAlignment="1">
      <alignment vertical="center" textRotation="90"/>
    </xf>
    <xf numFmtId="0" fontId="11" fillId="12" borderId="33" xfId="9" applyFont="1" applyFill="1" applyBorder="1" applyAlignment="1">
      <alignment vertical="top" wrapText="1"/>
    </xf>
    <xf numFmtId="49" fontId="11" fillId="13" borderId="33" xfId="9" applyNumberFormat="1" applyFont="1" applyFill="1" applyBorder="1" applyAlignment="1">
      <alignment horizontal="left" vertical="top"/>
    </xf>
    <xf numFmtId="49" fontId="11" fillId="12" borderId="33" xfId="9" applyNumberFormat="1" applyFont="1" applyFill="1" applyBorder="1" applyAlignment="1">
      <alignment horizontal="left" vertical="top"/>
    </xf>
    <xf numFmtId="0" fontId="6" fillId="0" borderId="40" xfId="9" applyFont="1" applyBorder="1" applyAlignment="1">
      <alignment vertical="top"/>
    </xf>
    <xf numFmtId="0" fontId="6" fillId="0" borderId="6" xfId="9" applyFont="1" applyBorder="1" applyAlignment="1">
      <alignment vertical="top"/>
    </xf>
    <xf numFmtId="49" fontId="11" fillId="11" borderId="1" xfId="9" applyNumberFormat="1" applyFont="1" applyFill="1" applyBorder="1" applyAlignment="1">
      <alignment horizontal="left" vertical="top"/>
    </xf>
    <xf numFmtId="49" fontId="11" fillId="11" borderId="2" xfId="9" applyNumberFormat="1" applyFont="1" applyFill="1" applyBorder="1" applyAlignment="1">
      <alignment horizontal="left" vertical="top"/>
    </xf>
    <xf numFmtId="49" fontId="11" fillId="11" borderId="3" xfId="9" applyNumberFormat="1" applyFont="1" applyFill="1" applyBorder="1" applyAlignment="1">
      <alignment horizontal="left" vertical="top"/>
    </xf>
    <xf numFmtId="164" fontId="11" fillId="11" borderId="33" xfId="9" applyNumberFormat="1" applyFont="1" applyFill="1" applyBorder="1" applyAlignment="1">
      <alignment horizontal="center" vertical="center"/>
    </xf>
    <xf numFmtId="49" fontId="11" fillId="11" borderId="43" xfId="9" applyNumberFormat="1" applyFont="1" applyFill="1" applyBorder="1" applyAlignment="1">
      <alignment horizontal="right" vertical="top"/>
    </xf>
    <xf numFmtId="49" fontId="11" fillId="11" borderId="45" xfId="9" applyNumberFormat="1" applyFont="1" applyFill="1" applyBorder="1" applyAlignment="1">
      <alignment horizontal="right" vertical="top"/>
    </xf>
    <xf numFmtId="49" fontId="11" fillId="11" borderId="32" xfId="9" applyNumberFormat="1" applyFont="1" applyFill="1" applyBorder="1" applyAlignment="1">
      <alignment horizontal="right" vertical="top"/>
    </xf>
    <xf numFmtId="0" fontId="8" fillId="0" borderId="0" xfId="9" applyFont="1" applyBorder="1" applyAlignment="1">
      <alignment vertical="top" wrapText="1"/>
    </xf>
    <xf numFmtId="0" fontId="8" fillId="0" borderId="19" xfId="9" applyFont="1" applyFill="1" applyBorder="1" applyAlignment="1">
      <alignment horizontal="left" vertical="top" wrapText="1"/>
    </xf>
    <xf numFmtId="0" fontId="8" fillId="0" borderId="11" xfId="9" applyFont="1" applyFill="1" applyBorder="1" applyAlignment="1">
      <alignment horizontal="left" vertical="top" wrapText="1"/>
    </xf>
    <xf numFmtId="0" fontId="16" fillId="4" borderId="3" xfId="9" applyFont="1" applyFill="1" applyBorder="1" applyAlignment="1">
      <alignment vertical="top" wrapText="1"/>
    </xf>
    <xf numFmtId="0" fontId="11" fillId="12" borderId="6" xfId="9" applyFont="1" applyFill="1" applyBorder="1" applyAlignment="1">
      <alignment horizontal="center" vertical="center" textRotation="90" wrapText="1"/>
    </xf>
    <xf numFmtId="0" fontId="25" fillId="0" borderId="31" xfId="9" applyFont="1" applyFill="1" applyBorder="1" applyAlignment="1">
      <alignment vertical="top" wrapText="1"/>
    </xf>
    <xf numFmtId="0" fontId="8" fillId="0" borderId="27" xfId="9" applyFont="1" applyBorder="1" applyAlignment="1">
      <alignment horizontal="left" vertical="top" wrapText="1"/>
    </xf>
    <xf numFmtId="0" fontId="8" fillId="0" borderId="22" xfId="9" applyFont="1" applyBorder="1" applyAlignment="1">
      <alignment horizontal="left" vertical="top" wrapText="1"/>
    </xf>
    <xf numFmtId="49" fontId="8" fillId="5" borderId="31" xfId="9" applyNumberFormat="1" applyFont="1" applyFill="1" applyBorder="1" applyAlignment="1">
      <alignment horizontal="center" vertical="center"/>
    </xf>
    <xf numFmtId="49" fontId="11" fillId="0" borderId="3" xfId="9" applyNumberFormat="1" applyFont="1" applyBorder="1" applyAlignment="1">
      <alignment horizontal="center" vertical="center"/>
    </xf>
    <xf numFmtId="0" fontId="11" fillId="12" borderId="5" xfId="9" applyFont="1" applyFill="1" applyBorder="1" applyAlignment="1">
      <alignment horizontal="center" vertical="center" textRotation="90" wrapText="1"/>
    </xf>
    <xf numFmtId="0" fontId="25" fillId="0" borderId="1" xfId="9" applyFont="1" applyFill="1" applyBorder="1" applyAlignment="1">
      <alignment vertical="top" wrapText="1"/>
    </xf>
    <xf numFmtId="0" fontId="8" fillId="0" borderId="27" xfId="17" applyFont="1" applyBorder="1" applyAlignment="1">
      <alignment horizontal="left" vertical="top" wrapText="1"/>
    </xf>
    <xf numFmtId="0" fontId="8" fillId="0" borderId="22" xfId="17" applyFont="1" applyBorder="1" applyAlignment="1">
      <alignment horizontal="left" vertical="top" wrapText="1"/>
    </xf>
    <xf numFmtId="0" fontId="16" fillId="4" borderId="33" xfId="9" applyFont="1" applyFill="1" applyBorder="1" applyAlignment="1">
      <alignment horizontal="left" vertical="top" wrapText="1"/>
    </xf>
    <xf numFmtId="49" fontId="8" fillId="5" borderId="33" xfId="9" applyNumberFormat="1" applyFont="1" applyFill="1" applyBorder="1" applyAlignment="1">
      <alignment horizontal="center" vertical="center"/>
    </xf>
    <xf numFmtId="164" fontId="8" fillId="5" borderId="33" xfId="9" applyNumberFormat="1" applyFont="1" applyFill="1" applyBorder="1" applyAlignment="1">
      <alignment horizontal="center" vertical="center"/>
    </xf>
    <xf numFmtId="49" fontId="11" fillId="0" borderId="6" xfId="9" applyNumberFormat="1" applyFont="1" applyBorder="1" applyAlignment="1">
      <alignment horizontal="center" vertical="center"/>
    </xf>
    <xf numFmtId="0" fontId="25" fillId="0" borderId="31" xfId="9" applyFont="1" applyFill="1" applyBorder="1" applyAlignment="1">
      <alignment vertical="center" wrapText="1"/>
    </xf>
    <xf numFmtId="0" fontId="8" fillId="0" borderId="28" xfId="17" applyFont="1" applyBorder="1" applyAlignment="1">
      <alignment horizontal="left" vertical="top" wrapText="1"/>
    </xf>
    <xf numFmtId="0" fontId="8" fillId="0" borderId="30" xfId="17" applyFont="1" applyBorder="1" applyAlignment="1">
      <alignment horizontal="left" vertical="top" wrapText="1"/>
    </xf>
    <xf numFmtId="0" fontId="16" fillId="4" borderId="35" xfId="9" applyFont="1" applyFill="1" applyBorder="1" applyAlignment="1">
      <alignment horizontal="left" vertical="top" wrapText="1"/>
    </xf>
    <xf numFmtId="49" fontId="8" fillId="5" borderId="35" xfId="9" applyNumberFormat="1" applyFont="1" applyFill="1" applyBorder="1" applyAlignment="1">
      <alignment horizontal="center" vertical="center"/>
    </xf>
    <xf numFmtId="164" fontId="8" fillId="5" borderId="35" xfId="9" applyNumberFormat="1" applyFont="1" applyFill="1" applyBorder="1" applyAlignment="1">
      <alignment horizontal="center" vertical="center"/>
    </xf>
    <xf numFmtId="0" fontId="11" fillId="12" borderId="30" xfId="9" applyFont="1" applyFill="1" applyBorder="1" applyAlignment="1">
      <alignment horizontal="center" vertical="center" textRotation="90" wrapText="1"/>
    </xf>
    <xf numFmtId="49" fontId="11" fillId="12" borderId="1" xfId="9" applyNumberFormat="1" applyFont="1" applyFill="1" applyBorder="1" applyAlignment="1">
      <alignment horizontal="center" vertical="top" wrapText="1"/>
    </xf>
    <xf numFmtId="49" fontId="11" fillId="12" borderId="2" xfId="9" applyNumberFormat="1" applyFont="1" applyFill="1" applyBorder="1" applyAlignment="1">
      <alignment horizontal="center" vertical="top" wrapText="1"/>
    </xf>
    <xf numFmtId="0" fontId="6" fillId="0" borderId="1" xfId="9" applyFont="1" applyBorder="1" applyAlignment="1">
      <alignment vertical="top"/>
    </xf>
    <xf numFmtId="0" fontId="6" fillId="0" borderId="3" xfId="9" applyFont="1" applyBorder="1" applyAlignment="1">
      <alignment vertical="top"/>
    </xf>
    <xf numFmtId="0" fontId="5" fillId="0" borderId="4" xfId="17" applyFont="1" applyBorder="1" applyAlignment="1">
      <alignment vertical="top" wrapText="1"/>
    </xf>
    <xf numFmtId="0" fontId="5" fillId="0" borderId="5" xfId="17" applyFont="1" applyBorder="1" applyAlignment="1">
      <alignment vertical="top" wrapText="1"/>
    </xf>
    <xf numFmtId="164" fontId="11" fillId="11" borderId="43" xfId="9" applyNumberFormat="1" applyFont="1" applyFill="1" applyBorder="1" applyAlignment="1">
      <alignment horizontal="center" vertical="top"/>
    </xf>
    <xf numFmtId="164" fontId="11" fillId="11" borderId="44" xfId="9" applyNumberFormat="1" applyFont="1" applyFill="1" applyBorder="1" applyAlignment="1">
      <alignment horizontal="center" vertical="top"/>
    </xf>
    <xf numFmtId="164" fontId="11" fillId="11" borderId="45" xfId="9" applyNumberFormat="1" applyFont="1" applyFill="1" applyBorder="1" applyAlignment="1">
      <alignment horizontal="center" vertical="top"/>
    </xf>
    <xf numFmtId="164" fontId="11" fillId="11" borderId="55" xfId="9" applyNumberFormat="1" applyFont="1" applyFill="1" applyBorder="1" applyAlignment="1">
      <alignment horizontal="center" vertical="top"/>
    </xf>
    <xf numFmtId="0" fontId="8" fillId="0" borderId="1" xfId="17" applyFont="1" applyBorder="1" applyAlignment="1">
      <alignment horizontal="left" vertical="top" wrapText="1"/>
    </xf>
    <xf numFmtId="0" fontId="8" fillId="0" borderId="3" xfId="17" applyFont="1" applyBorder="1" applyAlignment="1">
      <alignment horizontal="left" vertical="top" wrapText="1"/>
    </xf>
    <xf numFmtId="49" fontId="22" fillId="20" borderId="51" xfId="9" applyNumberFormat="1" applyFont="1" applyFill="1" applyBorder="1" applyAlignment="1">
      <alignment vertical="top" wrapText="1"/>
    </xf>
    <xf numFmtId="164" fontId="11" fillId="5" borderId="42" xfId="9" applyNumberFormat="1" applyFont="1" applyFill="1" applyBorder="1" applyAlignment="1">
      <alignment horizontal="center" vertical="center"/>
    </xf>
    <xf numFmtId="49" fontId="8" fillId="0" borderId="42" xfId="9" applyNumberFormat="1" applyFont="1" applyFill="1" applyBorder="1" applyAlignment="1">
      <alignment horizontal="center" vertical="center"/>
    </xf>
    <xf numFmtId="49" fontId="11" fillId="12" borderId="31" xfId="9" applyNumberFormat="1" applyFont="1" applyFill="1" applyBorder="1" applyAlignment="1">
      <alignment vertical="center" textRotation="90"/>
    </xf>
    <xf numFmtId="0" fontId="11" fillId="12" borderId="80" xfId="9" applyFont="1" applyFill="1" applyBorder="1" applyAlignment="1">
      <alignment vertical="top" wrapText="1"/>
    </xf>
    <xf numFmtId="49" fontId="8" fillId="13" borderId="42" xfId="9" applyNumberFormat="1" applyFont="1" applyFill="1" applyBorder="1" applyAlignment="1">
      <alignment vertical="top"/>
    </xf>
    <xf numFmtId="0" fontId="8" fillId="0" borderId="47" xfId="17" applyFont="1" applyBorder="1" applyAlignment="1">
      <alignment horizontal="left" vertical="top" wrapText="1"/>
    </xf>
    <xf numFmtId="0" fontId="8" fillId="0" borderId="54" xfId="17" applyFont="1" applyBorder="1" applyAlignment="1">
      <alignment horizontal="left" vertical="top" wrapText="1"/>
    </xf>
    <xf numFmtId="49" fontId="7" fillId="20" borderId="34" xfId="9" applyNumberFormat="1" applyFont="1" applyFill="1" applyBorder="1" applyAlignment="1">
      <alignment vertical="top" wrapText="1"/>
    </xf>
    <xf numFmtId="49" fontId="8" fillId="0" borderId="31" xfId="9" applyNumberFormat="1" applyFont="1" applyFill="1" applyBorder="1" applyAlignment="1">
      <alignment horizontal="center" vertical="center"/>
    </xf>
    <xf numFmtId="49" fontId="11" fillId="12" borderId="31" xfId="9" applyNumberFormat="1" applyFont="1" applyFill="1" applyBorder="1" applyAlignment="1">
      <alignment vertical="top"/>
    </xf>
    <xf numFmtId="49" fontId="11" fillId="11" borderId="31" xfId="9" applyNumberFormat="1" applyFont="1" applyFill="1" applyBorder="1" applyAlignment="1">
      <alignment vertical="top"/>
    </xf>
    <xf numFmtId="49" fontId="11" fillId="9" borderId="31" xfId="9" applyNumberFormat="1" applyFont="1" applyFill="1" applyBorder="1" applyAlignment="1">
      <alignment vertical="top"/>
    </xf>
    <xf numFmtId="0" fontId="8" fillId="3" borderId="4" xfId="9" applyFont="1" applyFill="1" applyBorder="1" applyAlignment="1">
      <alignment vertical="top"/>
    </xf>
    <xf numFmtId="0" fontId="8" fillId="3" borderId="5" xfId="9" applyFont="1" applyFill="1" applyBorder="1" applyAlignment="1">
      <alignment vertical="top"/>
    </xf>
    <xf numFmtId="0" fontId="8" fillId="0" borderId="27" xfId="9" applyFont="1" applyFill="1" applyBorder="1" applyAlignment="1">
      <alignment horizontal="center" vertical="center"/>
    </xf>
    <xf numFmtId="49" fontId="7" fillId="20" borderId="25" xfId="9" applyNumberFormat="1" applyFont="1" applyFill="1" applyBorder="1" applyAlignment="1">
      <alignment vertical="top" wrapText="1"/>
    </xf>
    <xf numFmtId="49" fontId="8" fillId="0" borderId="33" xfId="9" applyNumberFormat="1" applyFont="1" applyFill="1" applyBorder="1" applyAlignment="1">
      <alignment horizontal="center" vertical="center"/>
    </xf>
    <xf numFmtId="49" fontId="11" fillId="12" borderId="33" xfId="9" applyNumberFormat="1" applyFont="1" applyFill="1" applyBorder="1" applyAlignment="1">
      <alignment vertical="top"/>
    </xf>
    <xf numFmtId="49" fontId="11" fillId="11" borderId="43" xfId="9" applyNumberFormat="1" applyFont="1" applyFill="1" applyBorder="1" applyAlignment="1">
      <alignment horizontal="left" vertical="top"/>
    </xf>
    <xf numFmtId="49" fontId="11" fillId="11" borderId="44" xfId="9" applyNumberFormat="1" applyFont="1" applyFill="1" applyBorder="1" applyAlignment="1">
      <alignment horizontal="left" vertical="top"/>
    </xf>
    <xf numFmtId="49" fontId="11" fillId="11" borderId="45" xfId="9" applyNumberFormat="1" applyFont="1" applyFill="1" applyBorder="1" applyAlignment="1">
      <alignment horizontal="left" vertical="top"/>
    </xf>
    <xf numFmtId="49" fontId="11" fillId="11" borderId="57" xfId="9" applyNumberFormat="1" applyFont="1" applyFill="1" applyBorder="1" applyAlignment="1">
      <alignment horizontal="left" vertical="top"/>
    </xf>
    <xf numFmtId="49" fontId="11" fillId="11" borderId="32" xfId="9" applyNumberFormat="1" applyFont="1" applyFill="1" applyBorder="1" applyAlignment="1">
      <alignment horizontal="left" vertical="top"/>
    </xf>
    <xf numFmtId="49" fontId="11" fillId="11" borderId="29" xfId="9" applyNumberFormat="1" applyFont="1" applyFill="1" applyBorder="1" applyAlignment="1">
      <alignment horizontal="center" vertical="top"/>
    </xf>
    <xf numFmtId="164" fontId="11" fillId="11" borderId="55" xfId="9" applyNumberFormat="1" applyFont="1" applyFill="1" applyBorder="1" applyAlignment="1">
      <alignment horizontal="center" vertical="center"/>
    </xf>
    <xf numFmtId="0" fontId="8" fillId="0" borderId="35" xfId="9" applyFont="1" applyFill="1" applyBorder="1" applyAlignment="1">
      <alignment horizontal="center" vertical="center"/>
    </xf>
    <xf numFmtId="0" fontId="7" fillId="4" borderId="35" xfId="9" applyFont="1" applyFill="1" applyBorder="1" applyAlignment="1">
      <alignment vertical="top" wrapText="1"/>
    </xf>
    <xf numFmtId="0" fontId="11" fillId="12" borderId="42" xfId="9" applyFont="1" applyFill="1" applyBorder="1" applyAlignment="1">
      <alignment horizontal="center" vertical="center" textRotation="90" wrapText="1"/>
    </xf>
    <xf numFmtId="0" fontId="11" fillId="12" borderId="35" xfId="9" applyFont="1" applyFill="1" applyBorder="1" applyAlignment="1">
      <alignment vertical="top" wrapText="1"/>
    </xf>
    <xf numFmtId="49" fontId="11" fillId="12" borderId="35" xfId="9" applyNumberFormat="1" applyFont="1" applyFill="1" applyBorder="1" applyAlignment="1">
      <alignment vertical="top"/>
    </xf>
    <xf numFmtId="49" fontId="11" fillId="9" borderId="35" xfId="9" applyNumberFormat="1" applyFont="1" applyFill="1" applyBorder="1" applyAlignment="1">
      <alignment vertical="top"/>
    </xf>
    <xf numFmtId="0" fontId="11" fillId="11" borderId="43" xfId="9" applyFont="1" applyFill="1" applyBorder="1" applyAlignment="1">
      <alignment horizontal="left" vertical="top" wrapText="1"/>
    </xf>
    <xf numFmtId="0" fontId="11" fillId="11" borderId="44" xfId="9" applyFont="1" applyFill="1" applyBorder="1" applyAlignment="1">
      <alignment horizontal="left" vertical="top" wrapText="1"/>
    </xf>
    <xf numFmtId="0" fontId="11" fillId="11" borderId="45" xfId="9" applyFont="1" applyFill="1" applyBorder="1" applyAlignment="1">
      <alignment horizontal="left" vertical="top" wrapText="1"/>
    </xf>
    <xf numFmtId="0" fontId="11" fillId="11" borderId="55" xfId="9" applyFont="1" applyFill="1" applyBorder="1" applyAlignment="1">
      <alignment horizontal="left" vertical="top" wrapText="1"/>
    </xf>
    <xf numFmtId="0" fontId="11" fillId="9" borderId="43" xfId="9" applyFont="1" applyFill="1" applyBorder="1" applyAlignment="1">
      <alignment horizontal="left" vertical="top" wrapText="1"/>
    </xf>
    <xf numFmtId="0" fontId="11" fillId="9" borderId="44" xfId="9" applyFont="1" applyFill="1" applyBorder="1" applyAlignment="1">
      <alignment horizontal="left" vertical="top" wrapText="1"/>
    </xf>
    <xf numFmtId="0" fontId="11" fillId="9" borderId="45" xfId="9" applyFont="1" applyFill="1" applyBorder="1" applyAlignment="1">
      <alignment horizontal="left" vertical="top" wrapText="1"/>
    </xf>
    <xf numFmtId="49" fontId="11" fillId="9" borderId="32" xfId="9" applyNumberFormat="1" applyFont="1" applyFill="1" applyBorder="1" applyAlignment="1">
      <alignment horizontal="center" vertical="top" wrapText="1"/>
    </xf>
    <xf numFmtId="0" fontId="24" fillId="2" borderId="43" xfId="9" applyFont="1" applyFill="1" applyBorder="1" applyAlignment="1">
      <alignment horizontal="left" vertical="top" wrapText="1"/>
    </xf>
    <xf numFmtId="0" fontId="24" fillId="2" borderId="44" xfId="9" applyFont="1" applyFill="1" applyBorder="1" applyAlignment="1">
      <alignment horizontal="left" vertical="top" wrapText="1"/>
    </xf>
    <xf numFmtId="0" fontId="24" fillId="2" borderId="45" xfId="9" applyFont="1" applyFill="1" applyBorder="1" applyAlignment="1">
      <alignment horizontal="left" vertical="top" wrapText="1"/>
    </xf>
    <xf numFmtId="0" fontId="11" fillId="2" borderId="32" xfId="9" applyFont="1" applyFill="1" applyBorder="1" applyAlignment="1">
      <alignment horizontal="left" vertical="top" wrapText="1"/>
    </xf>
    <xf numFmtId="49" fontId="11" fillId="14" borderId="43" xfId="9" applyNumberFormat="1" applyFont="1" applyFill="1" applyBorder="1" applyAlignment="1">
      <alignment horizontal="left" vertical="top" wrapText="1"/>
    </xf>
    <xf numFmtId="49" fontId="11" fillId="14" borderId="44" xfId="9" applyNumberFormat="1" applyFont="1" applyFill="1" applyBorder="1" applyAlignment="1">
      <alignment horizontal="left" vertical="top" wrapText="1"/>
    </xf>
    <xf numFmtId="49" fontId="11" fillId="14" borderId="45" xfId="9" applyNumberFormat="1" applyFont="1" applyFill="1" applyBorder="1" applyAlignment="1">
      <alignment horizontal="left" vertical="top" wrapText="1"/>
    </xf>
    <xf numFmtId="49" fontId="11" fillId="14" borderId="32" xfId="9" applyNumberFormat="1" applyFont="1" applyFill="1" applyBorder="1" applyAlignment="1">
      <alignment horizontal="left" vertical="top" wrapText="1"/>
    </xf>
    <xf numFmtId="0" fontId="22" fillId="0" borderId="33" xfId="17" applyFont="1" applyFill="1" applyBorder="1" applyAlignment="1">
      <alignment horizontal="center" vertical="center" wrapText="1"/>
    </xf>
    <xf numFmtId="0" fontId="8" fillId="0" borderId="46" xfId="9" applyFont="1" applyBorder="1" applyAlignment="1">
      <alignment horizontal="center" vertical="center" textRotation="90" wrapText="1"/>
    </xf>
    <xf numFmtId="0" fontId="8" fillId="0" borderId="46" xfId="9" applyNumberFormat="1" applyFont="1" applyBorder="1" applyAlignment="1">
      <alignment horizontal="center" vertical="center" textRotation="90" wrapText="1"/>
    </xf>
    <xf numFmtId="0" fontId="7" fillId="0" borderId="39" xfId="9" applyFont="1" applyBorder="1" applyAlignment="1">
      <alignment horizontal="center" vertical="center" textRotation="90" wrapText="1"/>
    </xf>
    <xf numFmtId="0" fontId="8" fillId="0" borderId="46" xfId="9" applyFont="1" applyBorder="1" applyAlignment="1">
      <alignment horizontal="center" vertical="center" wrapText="1"/>
    </xf>
    <xf numFmtId="0" fontId="8" fillId="13" borderId="46" xfId="9" applyFont="1" applyFill="1" applyBorder="1" applyAlignment="1">
      <alignment horizontal="center" vertical="center" textRotation="90" wrapText="1"/>
    </xf>
    <xf numFmtId="0" fontId="8" fillId="12" borderId="39" xfId="9" applyFont="1" applyFill="1" applyBorder="1" applyAlignment="1">
      <alignment horizontal="center" vertical="center" textRotation="90" wrapText="1"/>
    </xf>
    <xf numFmtId="0" fontId="8" fillId="10" borderId="46" xfId="9" applyFont="1" applyFill="1" applyBorder="1" applyAlignment="1">
      <alignment horizontal="center" vertical="center" textRotation="90" wrapText="1"/>
    </xf>
    <xf numFmtId="0" fontId="8" fillId="9" borderId="46" xfId="9" applyFont="1" applyFill="1" applyBorder="1" applyAlignment="1">
      <alignment horizontal="center" vertical="center" textRotation="90" wrapText="1"/>
    </xf>
    <xf numFmtId="0" fontId="22" fillId="0" borderId="35" xfId="17" applyFont="1" applyFill="1" applyBorder="1" applyAlignment="1">
      <alignment horizontal="center" vertical="center" wrapText="1"/>
    </xf>
    <xf numFmtId="0" fontId="8" fillId="0" borderId="52" xfId="9" applyFont="1" applyBorder="1" applyAlignment="1">
      <alignment horizontal="center" vertical="center" textRotation="90" wrapText="1"/>
    </xf>
    <xf numFmtId="0" fontId="8" fillId="0" borderId="52" xfId="9" applyNumberFormat="1" applyFont="1" applyBorder="1" applyAlignment="1">
      <alignment horizontal="center" vertical="center" textRotation="90" wrapText="1"/>
    </xf>
    <xf numFmtId="0" fontId="7" fillId="0" borderId="59" xfId="9" applyFont="1" applyBorder="1" applyAlignment="1">
      <alignment horizontal="center" vertical="center" textRotation="90" wrapText="1"/>
    </xf>
    <xf numFmtId="0" fontId="8" fillId="0" borderId="52" xfId="9" applyFont="1" applyBorder="1" applyAlignment="1">
      <alignment horizontal="center" vertical="center" wrapText="1"/>
    </xf>
    <xf numFmtId="0" fontId="8" fillId="13" borderId="52" xfId="9" applyFont="1" applyFill="1" applyBorder="1" applyAlignment="1">
      <alignment horizontal="center" vertical="center" textRotation="90" wrapText="1"/>
    </xf>
    <xf numFmtId="0" fontId="8" fillId="12" borderId="59" xfId="9" applyFont="1" applyFill="1" applyBorder="1" applyAlignment="1">
      <alignment horizontal="center" vertical="center" textRotation="90" wrapText="1"/>
    </xf>
    <xf numFmtId="0" fontId="8" fillId="10" borderId="52" xfId="9" applyFont="1" applyFill="1" applyBorder="1" applyAlignment="1">
      <alignment horizontal="center" vertical="center" textRotation="90" wrapText="1"/>
    </xf>
    <xf numFmtId="0" fontId="8" fillId="9" borderId="52" xfId="9" applyFont="1" applyFill="1" applyBorder="1" applyAlignment="1">
      <alignment horizontal="center" vertical="center" textRotation="90" wrapText="1"/>
    </xf>
    <xf numFmtId="0" fontId="25" fillId="0" borderId="0" xfId="17" applyFont="1" applyAlignment="1">
      <alignment vertical="top" wrapText="1"/>
    </xf>
    <xf numFmtId="0" fontId="25" fillId="0" borderId="0" xfId="17" applyFont="1" applyAlignment="1">
      <alignment horizontal="left" vertical="top" wrapText="1"/>
    </xf>
    <xf numFmtId="0" fontId="1" fillId="0" borderId="0" xfId="17"/>
    <xf numFmtId="0" fontId="11" fillId="2" borderId="1" xfId="17" applyFont="1" applyFill="1" applyBorder="1" applyAlignment="1">
      <alignment horizontal="center" vertical="top"/>
    </xf>
    <xf numFmtId="0" fontId="11" fillId="2" borderId="2" xfId="17" applyFont="1" applyFill="1" applyBorder="1" applyAlignment="1">
      <alignment horizontal="center" vertical="top"/>
    </xf>
    <xf numFmtId="165" fontId="11" fillId="2" borderId="3" xfId="17" applyNumberFormat="1" applyFont="1" applyFill="1" applyBorder="1" applyAlignment="1">
      <alignment horizontal="center" vertical="top"/>
    </xf>
    <xf numFmtId="165" fontId="11" fillId="2" borderId="31" xfId="17" applyNumberFormat="1" applyFont="1" applyFill="1" applyBorder="1" applyAlignment="1">
      <alignment horizontal="center" vertical="center"/>
    </xf>
    <xf numFmtId="164" fontId="11" fillId="2" borderId="1" xfId="17" applyNumberFormat="1" applyFont="1" applyFill="1" applyBorder="1" applyAlignment="1">
      <alignment horizontal="center" vertical="center" wrapText="1"/>
    </xf>
    <xf numFmtId="164" fontId="11" fillId="2" borderId="2" xfId="17" applyNumberFormat="1" applyFont="1" applyFill="1" applyBorder="1" applyAlignment="1">
      <alignment horizontal="center" vertical="center" wrapText="1"/>
    </xf>
    <xf numFmtId="164" fontId="11" fillId="2" borderId="3" xfId="17" applyNumberFormat="1" applyFont="1" applyFill="1" applyBorder="1" applyAlignment="1">
      <alignment horizontal="center" vertical="center" wrapText="1"/>
    </xf>
    <xf numFmtId="0" fontId="11" fillId="2" borderId="1" xfId="17" applyFont="1" applyFill="1" applyBorder="1" applyAlignment="1">
      <alignment horizontal="right" vertical="top" wrapText="1"/>
    </xf>
    <xf numFmtId="0" fontId="11" fillId="2" borderId="2" xfId="17" applyFont="1" applyFill="1" applyBorder="1" applyAlignment="1">
      <alignment horizontal="right" vertical="top" wrapText="1"/>
    </xf>
    <xf numFmtId="0" fontId="8" fillId="2" borderId="2" xfId="17" applyFont="1" applyFill="1" applyBorder="1" applyAlignment="1">
      <alignment vertical="top"/>
    </xf>
    <xf numFmtId="0" fontId="8" fillId="2" borderId="3" xfId="17" applyFont="1" applyFill="1" applyBorder="1" applyAlignment="1">
      <alignment vertical="top"/>
    </xf>
    <xf numFmtId="0" fontId="8" fillId="0" borderId="40" xfId="17" applyFont="1" applyBorder="1" applyAlignment="1">
      <alignment horizontal="center" vertical="top"/>
    </xf>
    <xf numFmtId="0" fontId="8" fillId="0" borderId="7" xfId="17" applyFont="1" applyBorder="1" applyAlignment="1">
      <alignment horizontal="center" vertical="top"/>
    </xf>
    <xf numFmtId="0" fontId="8" fillId="0" borderId="6" xfId="17" applyFont="1" applyBorder="1" applyAlignment="1">
      <alignment horizontal="center" vertical="top"/>
    </xf>
    <xf numFmtId="0" fontId="8" fillId="0" borderId="33" xfId="17" applyFont="1" applyBorder="1" applyAlignment="1">
      <alignment vertical="top"/>
    </xf>
    <xf numFmtId="164" fontId="8" fillId="0" borderId="40" xfId="17" applyNumberFormat="1" applyFont="1" applyBorder="1" applyAlignment="1">
      <alignment horizontal="center" vertical="top" wrapText="1"/>
    </xf>
    <xf numFmtId="164" fontId="8" fillId="0" borderId="7" xfId="17" applyNumberFormat="1" applyFont="1" applyBorder="1" applyAlignment="1">
      <alignment horizontal="center" vertical="top" wrapText="1"/>
    </xf>
    <xf numFmtId="164" fontId="8" fillId="0" borderId="6" xfId="17" applyNumberFormat="1" applyFont="1" applyBorder="1" applyAlignment="1">
      <alignment horizontal="center" vertical="top" wrapText="1"/>
    </xf>
    <xf numFmtId="0" fontId="8" fillId="0" borderId="4" xfId="17" applyFont="1" applyBorder="1" applyAlignment="1">
      <alignment horizontal="left" vertical="top" wrapText="1"/>
    </xf>
    <xf numFmtId="0" fontId="8" fillId="0" borderId="0" xfId="17" applyFont="1" applyBorder="1" applyAlignment="1">
      <alignment horizontal="left" vertical="top" wrapText="1"/>
    </xf>
    <xf numFmtId="0" fontId="8" fillId="0" borderId="0" xfId="17" applyFont="1" applyBorder="1" applyAlignment="1">
      <alignment vertical="top"/>
    </xf>
    <xf numFmtId="0" fontId="8" fillId="0" borderId="5" xfId="17" applyFont="1" applyBorder="1" applyAlignment="1">
      <alignment vertical="top"/>
    </xf>
    <xf numFmtId="0" fontId="8" fillId="3" borderId="1" xfId="17" applyFont="1" applyFill="1" applyBorder="1" applyAlignment="1">
      <alignment horizontal="center" vertical="top"/>
    </xf>
    <xf numFmtId="0" fontId="8" fillId="3" borderId="2" xfId="17" applyFont="1" applyFill="1" applyBorder="1" applyAlignment="1">
      <alignment horizontal="center" vertical="top"/>
    </xf>
    <xf numFmtId="0" fontId="8" fillId="3" borderId="3" xfId="17" applyFont="1" applyFill="1" applyBorder="1" applyAlignment="1">
      <alignment horizontal="center" vertical="top"/>
    </xf>
    <xf numFmtId="0" fontId="8" fillId="3" borderId="31" xfId="17" applyFont="1" applyFill="1" applyBorder="1" applyAlignment="1">
      <alignment horizontal="center" vertical="top"/>
    </xf>
    <xf numFmtId="164" fontId="8" fillId="3" borderId="1" xfId="17" applyNumberFormat="1" applyFont="1" applyFill="1" applyBorder="1" applyAlignment="1">
      <alignment horizontal="center" vertical="top" wrapText="1"/>
    </xf>
    <xf numFmtId="164" fontId="8" fillId="3" borderId="2" xfId="17" applyNumberFormat="1" applyFont="1" applyFill="1" applyBorder="1" applyAlignment="1">
      <alignment horizontal="center" vertical="top" wrapText="1"/>
    </xf>
    <xf numFmtId="164" fontId="8" fillId="3" borderId="3" xfId="17" applyNumberFormat="1" applyFont="1" applyFill="1" applyBorder="1" applyAlignment="1">
      <alignment horizontal="center" vertical="top" wrapText="1"/>
    </xf>
    <xf numFmtId="0" fontId="11" fillId="3" borderId="1" xfId="17" applyFont="1" applyFill="1" applyBorder="1" applyAlignment="1">
      <alignment horizontal="right" vertical="top" wrapText="1"/>
    </xf>
    <xf numFmtId="0" fontId="11" fillId="3" borderId="2" xfId="17" applyFont="1" applyFill="1" applyBorder="1" applyAlignment="1">
      <alignment horizontal="right" vertical="top" wrapText="1"/>
    </xf>
    <xf numFmtId="0" fontId="11" fillId="3" borderId="3" xfId="17" applyFont="1" applyFill="1" applyBorder="1" applyAlignment="1">
      <alignment horizontal="right" vertical="top" wrapText="1"/>
    </xf>
    <xf numFmtId="0" fontId="8" fillId="0" borderId="19" xfId="17" applyFont="1" applyFill="1" applyBorder="1" applyAlignment="1">
      <alignment horizontal="center" vertical="top"/>
    </xf>
    <xf numFmtId="0" fontId="8" fillId="0" borderId="20" xfId="17" applyFont="1" applyFill="1" applyBorder="1" applyAlignment="1">
      <alignment horizontal="center" vertical="top"/>
    </xf>
    <xf numFmtId="0" fontId="8" fillId="0" borderId="11" xfId="17" applyFont="1" applyFill="1" applyBorder="1" applyAlignment="1">
      <alignment horizontal="center" vertical="top"/>
    </xf>
    <xf numFmtId="0" fontId="8" fillId="0" borderId="21" xfId="17" applyFont="1" applyFill="1" applyBorder="1" applyAlignment="1">
      <alignment vertical="top"/>
    </xf>
    <xf numFmtId="164" fontId="11" fillId="0" borderId="17" xfId="17" applyNumberFormat="1" applyFont="1" applyFill="1" applyBorder="1" applyAlignment="1">
      <alignment horizontal="center" vertical="top" wrapText="1"/>
    </xf>
    <xf numFmtId="164" fontId="11" fillId="0" borderId="12" xfId="17" applyNumberFormat="1" applyFont="1" applyFill="1" applyBorder="1" applyAlignment="1">
      <alignment horizontal="center" vertical="top" wrapText="1"/>
    </xf>
    <xf numFmtId="164" fontId="11" fillId="0" borderId="18" xfId="17" applyNumberFormat="1" applyFont="1" applyFill="1" applyBorder="1" applyAlignment="1">
      <alignment horizontal="center" vertical="top" wrapText="1"/>
    </xf>
    <xf numFmtId="0" fontId="8" fillId="0" borderId="14" xfId="17" applyFont="1" applyBorder="1" applyAlignment="1">
      <alignment horizontal="left" vertical="top" wrapText="1"/>
    </xf>
    <xf numFmtId="0" fontId="8" fillId="0" borderId="15" xfId="17" applyFont="1" applyBorder="1" applyAlignment="1">
      <alignment horizontal="left" vertical="top" wrapText="1"/>
    </xf>
    <xf numFmtId="0" fontId="8" fillId="0" borderId="15" xfId="17" applyFont="1" applyBorder="1" applyAlignment="1">
      <alignment vertical="top"/>
    </xf>
    <xf numFmtId="0" fontId="8" fillId="0" borderId="16" xfId="17" applyFont="1" applyBorder="1" applyAlignment="1">
      <alignment vertical="top"/>
    </xf>
    <xf numFmtId="165" fontId="11" fillId="0" borderId="21" xfId="17" applyNumberFormat="1" applyFont="1" applyFill="1" applyBorder="1" applyAlignment="1">
      <alignment horizontal="center" vertical="top" wrapText="1"/>
    </xf>
    <xf numFmtId="165" fontId="8" fillId="0" borderId="38" xfId="17" applyNumberFormat="1" applyFont="1" applyFill="1" applyBorder="1" applyAlignment="1">
      <alignment horizontal="center" vertical="top" wrapText="1"/>
    </xf>
    <xf numFmtId="164" fontId="8" fillId="0" borderId="14" xfId="17" applyNumberFormat="1" applyFont="1" applyFill="1" applyBorder="1" applyAlignment="1">
      <alignment horizontal="center" vertical="top" wrapText="1"/>
    </xf>
    <xf numFmtId="164" fontId="8" fillId="0" borderId="15" xfId="17" applyNumberFormat="1" applyFont="1" applyFill="1" applyBorder="1" applyAlignment="1">
      <alignment horizontal="center" vertical="top" wrapText="1"/>
    </xf>
    <xf numFmtId="164" fontId="8" fillId="0" borderId="16" xfId="17" applyNumberFormat="1" applyFont="1" applyFill="1" applyBorder="1" applyAlignment="1">
      <alignment horizontal="center" vertical="top" wrapText="1"/>
    </xf>
    <xf numFmtId="0" fontId="11" fillId="0" borderId="19" xfId="17" applyFont="1" applyFill="1" applyBorder="1" applyAlignment="1">
      <alignment horizontal="left" vertical="top" wrapText="1"/>
    </xf>
    <xf numFmtId="0" fontId="11" fillId="0" borderId="20" xfId="17" applyFont="1" applyFill="1" applyBorder="1" applyAlignment="1">
      <alignment horizontal="left" vertical="top" wrapText="1"/>
    </xf>
    <xf numFmtId="0" fontId="8" fillId="0" borderId="20" xfId="17" applyFont="1" applyBorder="1" applyAlignment="1">
      <alignment vertical="top"/>
    </xf>
    <xf numFmtId="0" fontId="8" fillId="0" borderId="11" xfId="17" applyFont="1" applyBorder="1" applyAlignment="1">
      <alignment vertical="top"/>
    </xf>
    <xf numFmtId="165" fontId="8" fillId="0" borderId="4" xfId="17" applyNumberFormat="1" applyFont="1" applyFill="1" applyBorder="1" applyAlignment="1">
      <alignment horizontal="center" vertical="top" wrapText="1"/>
    </xf>
    <xf numFmtId="165" fontId="8" fillId="0" borderId="0" xfId="17" applyNumberFormat="1" applyFont="1" applyFill="1" applyBorder="1" applyAlignment="1">
      <alignment horizontal="center" vertical="top" wrapText="1"/>
    </xf>
    <xf numFmtId="165" fontId="8" fillId="0" borderId="5" xfId="17" applyNumberFormat="1" applyFont="1" applyFill="1" applyBorder="1" applyAlignment="1">
      <alignment horizontal="center" vertical="top" wrapText="1"/>
    </xf>
    <xf numFmtId="165" fontId="7" fillId="0" borderId="42" xfId="17" applyNumberFormat="1" applyFont="1" applyFill="1" applyBorder="1" applyAlignment="1">
      <alignment horizontal="center" vertical="top" wrapText="1"/>
    </xf>
    <xf numFmtId="164" fontId="8" fillId="0" borderId="19" xfId="17" applyNumberFormat="1" applyFont="1" applyBorder="1" applyAlignment="1">
      <alignment horizontal="center" vertical="top" wrapText="1"/>
    </xf>
    <xf numFmtId="164" fontId="8" fillId="0" borderId="20" xfId="17" applyNumberFormat="1" applyFont="1" applyBorder="1" applyAlignment="1">
      <alignment horizontal="center" vertical="top" wrapText="1"/>
    </xf>
    <xf numFmtId="164" fontId="8" fillId="0" borderId="11" xfId="17" applyNumberFormat="1" applyFont="1" applyBorder="1" applyAlignment="1">
      <alignment horizontal="center" vertical="top" wrapText="1"/>
    </xf>
    <xf numFmtId="0" fontId="8" fillId="0" borderId="19" xfId="17" applyFont="1" applyBorder="1" applyAlignment="1">
      <alignment vertical="top" wrapText="1"/>
    </xf>
    <xf numFmtId="0" fontId="8" fillId="0" borderId="20" xfId="17" applyFont="1" applyBorder="1" applyAlignment="1">
      <alignment vertical="top" wrapText="1"/>
    </xf>
    <xf numFmtId="165" fontId="8" fillId="0" borderId="27" xfId="17" applyNumberFormat="1" applyFont="1" applyFill="1" applyBorder="1" applyAlignment="1">
      <alignment horizontal="center" vertical="top" wrapText="1"/>
    </xf>
    <xf numFmtId="165" fontId="8" fillId="0" borderId="26" xfId="17" applyNumberFormat="1" applyFont="1" applyFill="1" applyBorder="1" applyAlignment="1">
      <alignment horizontal="center" vertical="top" wrapText="1"/>
    </xf>
    <xf numFmtId="165" fontId="8" fillId="0" borderId="22" xfId="17" applyNumberFormat="1" applyFont="1" applyFill="1" applyBorder="1" applyAlignment="1">
      <alignment horizontal="center" vertical="top" wrapText="1"/>
    </xf>
    <xf numFmtId="165" fontId="8" fillId="0" borderId="50" xfId="17" applyNumberFormat="1" applyFont="1" applyFill="1" applyBorder="1" applyAlignment="1">
      <alignment horizontal="center" vertical="top" wrapText="1"/>
    </xf>
    <xf numFmtId="0" fontId="8" fillId="0" borderId="4" xfId="17" applyFont="1" applyBorder="1" applyAlignment="1">
      <alignment vertical="top"/>
    </xf>
    <xf numFmtId="165" fontId="11" fillId="4" borderId="21" xfId="17" applyNumberFormat="1" applyFont="1" applyFill="1" applyBorder="1" applyAlignment="1">
      <alignment horizontal="center" vertical="top" wrapText="1"/>
    </xf>
    <xf numFmtId="165" fontId="11" fillId="4" borderId="21" xfId="17" applyNumberFormat="1" applyFont="1" applyFill="1" applyBorder="1" applyAlignment="1">
      <alignment horizontal="center" vertical="top" wrapText="1"/>
    </xf>
    <xf numFmtId="0" fontId="8" fillId="0" borderId="19" xfId="17" applyFont="1" applyBorder="1" applyAlignment="1">
      <alignment horizontal="left" vertical="top" wrapText="1"/>
    </xf>
    <xf numFmtId="0" fontId="8" fillId="0" borderId="20" xfId="17" applyFont="1" applyBorder="1" applyAlignment="1">
      <alignment horizontal="left" vertical="top" wrapText="1"/>
    </xf>
    <xf numFmtId="165" fontId="8" fillId="0" borderId="42" xfId="17" applyNumberFormat="1" applyFont="1" applyFill="1" applyBorder="1" applyAlignment="1">
      <alignment horizontal="center" vertical="top" wrapText="1"/>
    </xf>
    <xf numFmtId="165" fontId="8" fillId="5" borderId="47" xfId="17" applyNumberFormat="1" applyFont="1" applyFill="1" applyBorder="1" applyAlignment="1">
      <alignment horizontal="center" vertical="top" wrapText="1"/>
    </xf>
    <xf numFmtId="165" fontId="8" fillId="5" borderId="59" xfId="17" applyNumberFormat="1" applyFont="1" applyFill="1" applyBorder="1" applyAlignment="1">
      <alignment horizontal="center" vertical="top" wrapText="1"/>
    </xf>
    <xf numFmtId="165" fontId="8" fillId="5" borderId="54" xfId="17" applyNumberFormat="1" applyFont="1" applyFill="1" applyBorder="1" applyAlignment="1">
      <alignment horizontal="center" vertical="top" wrapText="1"/>
    </xf>
    <xf numFmtId="165" fontId="8" fillId="5" borderId="52" xfId="17" applyNumberFormat="1" applyFont="1" applyFill="1" applyBorder="1" applyAlignment="1">
      <alignment horizontal="center" vertical="top" wrapText="1"/>
    </xf>
    <xf numFmtId="164" fontId="8" fillId="5" borderId="47" xfId="17" applyNumberFormat="1" applyFont="1" applyFill="1" applyBorder="1" applyAlignment="1">
      <alignment horizontal="center" vertical="top" wrapText="1"/>
    </xf>
    <xf numFmtId="164" fontId="8" fillId="5" borderId="59" xfId="17" applyNumberFormat="1" applyFont="1" applyFill="1" applyBorder="1" applyAlignment="1">
      <alignment horizontal="center" vertical="top" wrapText="1"/>
    </xf>
    <xf numFmtId="164" fontId="8" fillId="5" borderId="54" xfId="17" applyNumberFormat="1" applyFont="1" applyFill="1" applyBorder="1" applyAlignment="1">
      <alignment horizontal="center" vertical="top" wrapText="1"/>
    </xf>
    <xf numFmtId="0" fontId="11" fillId="6" borderId="27" xfId="17" applyFont="1" applyFill="1" applyBorder="1" applyAlignment="1">
      <alignment horizontal="left" vertical="top" wrapText="1"/>
    </xf>
    <xf numFmtId="0" fontId="11" fillId="6" borderId="26" xfId="17" applyFont="1" applyFill="1" applyBorder="1" applyAlignment="1">
      <alignment horizontal="left" vertical="top" wrapText="1"/>
    </xf>
    <xf numFmtId="0" fontId="8" fillId="6" borderId="26" xfId="17" applyFont="1" applyFill="1" applyBorder="1" applyAlignment="1">
      <alignment vertical="top"/>
    </xf>
    <xf numFmtId="0" fontId="8" fillId="6" borderId="22" xfId="17" applyFont="1" applyFill="1" applyBorder="1" applyAlignment="1">
      <alignment vertical="top"/>
    </xf>
    <xf numFmtId="165" fontId="11" fillId="3" borderId="1" xfId="17" applyNumberFormat="1" applyFont="1" applyFill="1" applyBorder="1" applyAlignment="1">
      <alignment horizontal="center" vertical="top" wrapText="1"/>
    </xf>
    <xf numFmtId="165" fontId="11" fillId="3" borderId="2" xfId="17" applyNumberFormat="1" applyFont="1" applyFill="1" applyBorder="1" applyAlignment="1">
      <alignment horizontal="center" vertical="top" wrapText="1"/>
    </xf>
    <xf numFmtId="165" fontId="11" fillId="3" borderId="3" xfId="17" applyNumberFormat="1" applyFont="1" applyFill="1" applyBorder="1" applyAlignment="1">
      <alignment horizontal="center" vertical="top" wrapText="1"/>
    </xf>
    <xf numFmtId="165" fontId="11" fillId="3" borderId="31" xfId="17" applyNumberFormat="1" applyFont="1" applyFill="1" applyBorder="1" applyAlignment="1">
      <alignment horizontal="center" vertical="top" wrapText="1"/>
    </xf>
    <xf numFmtId="164" fontId="11" fillId="7" borderId="1" xfId="17" applyNumberFormat="1" applyFont="1" applyFill="1" applyBorder="1" applyAlignment="1">
      <alignment horizontal="center" vertical="top" wrapText="1"/>
    </xf>
    <xf numFmtId="164" fontId="11" fillId="7" borderId="2" xfId="17" applyNumberFormat="1" applyFont="1" applyFill="1" applyBorder="1" applyAlignment="1">
      <alignment horizontal="center" vertical="top" wrapText="1"/>
    </xf>
    <xf numFmtId="164" fontId="11" fillId="7" borderId="3" xfId="17" applyNumberFormat="1" applyFont="1" applyFill="1" applyBorder="1" applyAlignment="1">
      <alignment horizontal="center" vertical="top" wrapText="1"/>
    </xf>
    <xf numFmtId="0" fontId="8" fillId="3" borderId="2" xfId="17" applyFont="1" applyFill="1" applyBorder="1" applyAlignment="1">
      <alignment vertical="top"/>
    </xf>
    <xf numFmtId="0" fontId="8" fillId="3" borderId="3" xfId="17" applyFont="1" applyFill="1" applyBorder="1" applyAlignment="1">
      <alignment vertical="top"/>
    </xf>
    <xf numFmtId="0" fontId="11" fillId="0" borderId="1" xfId="17" applyFont="1" applyBorder="1" applyAlignment="1">
      <alignment horizontal="center" vertical="center" wrapText="1"/>
    </xf>
    <xf numFmtId="0" fontId="11" fillId="0" borderId="28" xfId="17" applyFont="1" applyBorder="1" applyAlignment="1">
      <alignment horizontal="center" vertical="center" wrapText="1"/>
    </xf>
    <xf numFmtId="0" fontId="11" fillId="0" borderId="29" xfId="17" applyFont="1" applyBorder="1" applyAlignment="1">
      <alignment horizontal="center" vertical="center" wrapText="1"/>
    </xf>
    <xf numFmtId="0" fontId="8" fillId="0" borderId="29" xfId="17" applyFont="1" applyBorder="1" applyAlignment="1">
      <alignment vertical="top"/>
    </xf>
    <xf numFmtId="0" fontId="8" fillId="0" borderId="30" xfId="17" applyFont="1" applyBorder="1" applyAlignment="1">
      <alignment vertical="top"/>
    </xf>
    <xf numFmtId="0" fontId="61" fillId="0" borderId="0" xfId="17" applyFont="1" applyAlignment="1">
      <alignment horizontal="center"/>
    </xf>
    <xf numFmtId="0" fontId="1" fillId="0" borderId="0" xfId="17" applyBorder="1"/>
    <xf numFmtId="49" fontId="8" fillId="0" borderId="0" xfId="17" applyNumberFormat="1" applyFont="1" applyFill="1" applyBorder="1" applyAlignment="1">
      <alignment horizontal="left" vertical="top" wrapText="1"/>
    </xf>
    <xf numFmtId="0" fontId="1" fillId="0" borderId="40" xfId="17" applyBorder="1"/>
    <xf numFmtId="0" fontId="1" fillId="0" borderId="6" xfId="17" applyBorder="1"/>
    <xf numFmtId="164" fontId="12" fillId="2" borderId="2" xfId="17" applyNumberFormat="1" applyFont="1" applyFill="1" applyBorder="1" applyAlignment="1">
      <alignment horizontal="center" vertical="center" wrapText="1"/>
    </xf>
    <xf numFmtId="164" fontId="12" fillId="2" borderId="3" xfId="17" applyNumberFormat="1" applyFont="1" applyFill="1" applyBorder="1" applyAlignment="1">
      <alignment horizontal="center" vertical="center" wrapText="1"/>
    </xf>
    <xf numFmtId="164" fontId="11" fillId="2" borderId="31" xfId="17" applyNumberFormat="1" applyFont="1" applyFill="1" applyBorder="1" applyAlignment="1">
      <alignment horizontal="center" vertical="center" wrapText="1"/>
    </xf>
    <xf numFmtId="164" fontId="11" fillId="2" borderId="3" xfId="17" applyNumberFormat="1" applyFont="1" applyFill="1" applyBorder="1" applyAlignment="1">
      <alignment horizontal="center" vertical="center" wrapText="1"/>
    </xf>
    <xf numFmtId="49" fontId="11" fillId="2" borderId="1" xfId="17" applyNumberFormat="1" applyFont="1" applyFill="1" applyBorder="1" applyAlignment="1">
      <alignment horizontal="right" vertical="top" wrapText="1"/>
    </xf>
    <xf numFmtId="49" fontId="11" fillId="2" borderId="2" xfId="17" applyNumberFormat="1" applyFont="1" applyFill="1" applyBorder="1" applyAlignment="1">
      <alignment horizontal="right" vertical="top" wrapText="1"/>
    </xf>
    <xf numFmtId="49" fontId="11" fillId="2" borderId="3" xfId="17" applyNumberFormat="1" applyFont="1" applyFill="1" applyBorder="1" applyAlignment="1">
      <alignment horizontal="right" vertical="top" wrapText="1"/>
    </xf>
    <xf numFmtId="49" fontId="11" fillId="2" borderId="31" xfId="17" applyNumberFormat="1" applyFont="1" applyFill="1" applyBorder="1" applyAlignment="1">
      <alignment horizontal="center" vertical="top" wrapText="1"/>
    </xf>
    <xf numFmtId="0" fontId="1" fillId="0" borderId="4" xfId="17" applyBorder="1"/>
    <xf numFmtId="0" fontId="1" fillId="0" borderId="5" xfId="17" applyBorder="1"/>
    <xf numFmtId="164" fontId="11" fillId="9" borderId="2" xfId="17" applyNumberFormat="1" applyFont="1" applyFill="1" applyBorder="1" applyAlignment="1">
      <alignment horizontal="center" vertical="center" wrapText="1"/>
    </xf>
    <xf numFmtId="164" fontId="11" fillId="9" borderId="3" xfId="17" applyNumberFormat="1" applyFont="1" applyFill="1" applyBorder="1" applyAlignment="1">
      <alignment horizontal="center" vertical="center" wrapText="1"/>
    </xf>
    <xf numFmtId="164" fontId="11" fillId="9" borderId="31" xfId="17" applyNumberFormat="1" applyFont="1" applyFill="1" applyBorder="1" applyAlignment="1">
      <alignment horizontal="center" vertical="center" wrapText="1"/>
    </xf>
    <xf numFmtId="164" fontId="11" fillId="9" borderId="7" xfId="17" applyNumberFormat="1" applyFont="1" applyFill="1" applyBorder="1" applyAlignment="1">
      <alignment horizontal="center" vertical="center" wrapText="1"/>
    </xf>
    <xf numFmtId="49" fontId="11" fillId="9" borderId="1" xfId="17" applyNumberFormat="1" applyFont="1" applyFill="1" applyBorder="1" applyAlignment="1">
      <alignment horizontal="right" vertical="top" wrapText="1"/>
    </xf>
    <xf numFmtId="49" fontId="11" fillId="9" borderId="2" xfId="17" applyNumberFormat="1" applyFont="1" applyFill="1" applyBorder="1" applyAlignment="1">
      <alignment horizontal="right" vertical="top" wrapText="1"/>
    </xf>
    <xf numFmtId="49" fontId="11" fillId="9" borderId="3" xfId="17" applyNumberFormat="1" applyFont="1" applyFill="1" applyBorder="1" applyAlignment="1">
      <alignment horizontal="right" vertical="top" wrapText="1"/>
    </xf>
    <xf numFmtId="49" fontId="11" fillId="9" borderId="31" xfId="17" applyNumberFormat="1" applyFont="1" applyFill="1" applyBorder="1" applyAlignment="1">
      <alignment horizontal="center" vertical="top" wrapText="1"/>
    </xf>
    <xf numFmtId="164" fontId="11" fillId="11" borderId="0" xfId="17" applyNumberFormat="1" applyFont="1" applyFill="1" applyBorder="1" applyAlignment="1">
      <alignment horizontal="center" vertical="center" wrapText="1"/>
    </xf>
    <xf numFmtId="164" fontId="11" fillId="11" borderId="5" xfId="17" applyNumberFormat="1" applyFont="1" applyFill="1" applyBorder="1" applyAlignment="1">
      <alignment horizontal="center" vertical="center" wrapText="1"/>
    </xf>
    <xf numFmtId="164" fontId="11" fillId="11" borderId="31" xfId="17" applyNumberFormat="1" applyFont="1" applyFill="1" applyBorder="1" applyAlignment="1">
      <alignment horizontal="center" vertical="center" wrapText="1"/>
    </xf>
    <xf numFmtId="49" fontId="11" fillId="11" borderId="28" xfId="17" applyNumberFormat="1" applyFont="1" applyFill="1" applyBorder="1" applyAlignment="1">
      <alignment horizontal="right" vertical="top" wrapText="1"/>
    </xf>
    <xf numFmtId="49" fontId="11" fillId="11" borderId="0" xfId="17" applyNumberFormat="1" applyFont="1" applyFill="1" applyBorder="1" applyAlignment="1">
      <alignment horizontal="right" vertical="top" wrapText="1"/>
    </xf>
    <xf numFmtId="49" fontId="11" fillId="11" borderId="7" xfId="17" applyNumberFormat="1" applyFont="1" applyFill="1" applyBorder="1" applyAlignment="1">
      <alignment horizontal="center" vertical="top" wrapText="1"/>
    </xf>
    <xf numFmtId="49" fontId="11" fillId="9" borderId="42" xfId="17" applyNumberFormat="1" applyFont="1" applyFill="1" applyBorder="1" applyAlignment="1">
      <alignment horizontal="center" vertical="top" wrapText="1"/>
    </xf>
    <xf numFmtId="0" fontId="5" fillId="0" borderId="1" xfId="17" applyFont="1" applyBorder="1" applyAlignment="1">
      <alignment horizontal="center" wrapText="1"/>
    </xf>
    <xf numFmtId="0" fontId="5" fillId="0" borderId="2" xfId="17" applyFont="1" applyBorder="1" applyAlignment="1">
      <alignment horizontal="center" wrapText="1"/>
    </xf>
    <xf numFmtId="0" fontId="5" fillId="0" borderId="3" xfId="17" applyFont="1" applyBorder="1" applyAlignment="1">
      <alignment horizontal="center" wrapText="1"/>
    </xf>
    <xf numFmtId="164" fontId="10" fillId="12" borderId="31" xfId="17" applyNumberFormat="1" applyFont="1" applyFill="1" applyBorder="1" applyAlignment="1">
      <alignment horizontal="center" vertical="center" wrapText="1"/>
    </xf>
    <xf numFmtId="164" fontId="11" fillId="12" borderId="1" xfId="17" applyNumberFormat="1" applyFont="1" applyFill="1" applyBorder="1" applyAlignment="1">
      <alignment horizontal="center" vertical="center" wrapText="1"/>
    </xf>
    <xf numFmtId="0" fontId="11" fillId="12" borderId="46" xfId="17" applyFont="1" applyFill="1" applyBorder="1" applyAlignment="1">
      <alignment horizontal="left" wrapText="1"/>
    </xf>
    <xf numFmtId="49" fontId="8" fillId="12" borderId="7" xfId="17" applyNumberFormat="1" applyFont="1" applyFill="1" applyBorder="1" applyAlignment="1">
      <alignment horizontal="center" vertical="top" wrapText="1"/>
    </xf>
    <xf numFmtId="49" fontId="11" fillId="12" borderId="72" xfId="17" applyNumberFormat="1" applyFont="1" applyFill="1" applyBorder="1" applyAlignment="1">
      <alignment vertical="top" wrapText="1"/>
    </xf>
    <xf numFmtId="49" fontId="11" fillId="11" borderId="62" xfId="17" applyNumberFormat="1" applyFont="1" applyFill="1" applyBorder="1" applyAlignment="1">
      <alignment horizontal="center" vertical="top" wrapText="1"/>
    </xf>
    <xf numFmtId="49" fontId="11" fillId="9" borderId="42" xfId="17" applyNumberFormat="1" applyFont="1" applyFill="1" applyBorder="1" applyAlignment="1">
      <alignment horizontal="center" vertical="top" wrapText="1"/>
    </xf>
    <xf numFmtId="0" fontId="58" fillId="0" borderId="40" xfId="17" applyFont="1" applyFill="1" applyBorder="1" applyAlignment="1">
      <alignment horizontal="left" vertical="top" wrapText="1"/>
    </xf>
    <xf numFmtId="0" fontId="58" fillId="0" borderId="6" xfId="17" applyFont="1" applyFill="1" applyBorder="1" applyAlignment="1">
      <alignment horizontal="left" vertical="top" wrapText="1"/>
    </xf>
    <xf numFmtId="0" fontId="8" fillId="3" borderId="16" xfId="17" applyFont="1" applyFill="1" applyBorder="1" applyAlignment="1">
      <alignment horizontal="center" vertical="center" wrapText="1"/>
    </xf>
    <xf numFmtId="0" fontId="8" fillId="0" borderId="38" xfId="17" applyFont="1" applyBorder="1" applyAlignment="1">
      <alignment horizontal="center" vertical="center" wrapText="1"/>
    </xf>
    <xf numFmtId="164" fontId="8" fillId="0" borderId="15" xfId="17" applyNumberFormat="1" applyFont="1" applyBorder="1" applyAlignment="1">
      <alignment horizontal="center" vertical="center" wrapText="1"/>
    </xf>
    <xf numFmtId="0" fontId="8" fillId="0" borderId="35" xfId="17" applyFont="1" applyBorder="1" applyAlignment="1">
      <alignment wrapText="1"/>
    </xf>
    <xf numFmtId="164" fontId="16" fillId="4" borderId="56" xfId="17" applyNumberFormat="1" applyFont="1" applyFill="1" applyBorder="1" applyAlignment="1">
      <alignment horizontal="center" vertical="center" wrapText="1"/>
    </xf>
    <xf numFmtId="164" fontId="16" fillId="4" borderId="57" xfId="17" applyNumberFormat="1" applyFont="1" applyFill="1" applyBorder="1" applyAlignment="1">
      <alignment horizontal="center" vertical="center" wrapText="1"/>
    </xf>
    <xf numFmtId="164" fontId="16" fillId="4" borderId="77" xfId="17" applyNumberFormat="1" applyFont="1" applyFill="1" applyBorder="1" applyAlignment="1">
      <alignment horizontal="center" vertical="center" wrapText="1"/>
    </xf>
    <xf numFmtId="0" fontId="8" fillId="4" borderId="31" xfId="17" applyFont="1" applyFill="1" applyBorder="1" applyAlignment="1">
      <alignment horizontal="center" vertical="center" wrapText="1"/>
    </xf>
    <xf numFmtId="49" fontId="11" fillId="0" borderId="45" xfId="17" applyNumberFormat="1" applyFont="1" applyFill="1" applyBorder="1" applyAlignment="1">
      <alignment horizontal="center" vertical="center" wrapText="1"/>
    </xf>
    <xf numFmtId="49" fontId="8" fillId="0" borderId="32" xfId="17" applyNumberFormat="1" applyFont="1" applyFill="1" applyBorder="1" applyAlignment="1">
      <alignment horizontal="center" vertical="center" wrapText="1"/>
    </xf>
    <xf numFmtId="0" fontId="11" fillId="12" borderId="33" xfId="17" applyFont="1" applyFill="1" applyBorder="1" applyAlignment="1">
      <alignment horizontal="center" vertical="center" textRotation="90" wrapText="1"/>
    </xf>
    <xf numFmtId="0" fontId="8" fillId="0" borderId="2" xfId="17" applyFont="1" applyBorder="1" applyAlignment="1">
      <alignment vertical="top" wrapText="1"/>
    </xf>
    <xf numFmtId="49" fontId="11" fillId="13" borderId="31" xfId="17" applyNumberFormat="1" applyFont="1" applyFill="1" applyBorder="1" applyAlignment="1">
      <alignment vertical="top" wrapText="1"/>
    </xf>
    <xf numFmtId="49" fontId="11" fillId="12" borderId="63" xfId="17" applyNumberFormat="1" applyFont="1" applyFill="1" applyBorder="1" applyAlignment="1">
      <alignment vertical="top" wrapText="1"/>
    </xf>
    <xf numFmtId="0" fontId="1" fillId="0" borderId="4" xfId="17" applyFill="1" applyBorder="1"/>
    <xf numFmtId="0" fontId="1" fillId="0" borderId="5" xfId="17" applyFill="1" applyBorder="1"/>
    <xf numFmtId="0" fontId="8" fillId="0" borderId="5" xfId="17" applyFont="1" applyBorder="1" applyAlignment="1">
      <alignment vertical="top" wrapText="1"/>
    </xf>
    <xf numFmtId="0" fontId="8" fillId="0" borderId="42" xfId="17" applyFont="1" applyBorder="1" applyAlignment="1">
      <alignment vertical="top" wrapText="1"/>
    </xf>
    <xf numFmtId="164" fontId="8" fillId="0" borderId="0" xfId="17" applyNumberFormat="1" applyFont="1" applyBorder="1" applyAlignment="1">
      <alignment vertical="top" wrapText="1"/>
    </xf>
    <xf numFmtId="164" fontId="8" fillId="4" borderId="61" xfId="17" applyNumberFormat="1" applyFont="1" applyFill="1" applyBorder="1" applyAlignment="1">
      <alignment vertical="top" wrapText="1"/>
    </xf>
    <xf numFmtId="164" fontId="8" fillId="4" borderId="62" xfId="17" applyNumberFormat="1" applyFont="1" applyFill="1" applyBorder="1" applyAlignment="1">
      <alignment vertical="top" wrapText="1"/>
    </xf>
    <xf numFmtId="0" fontId="8" fillId="4" borderId="42" xfId="17" applyFont="1" applyFill="1" applyBorder="1" applyAlignment="1">
      <alignment horizontal="center" vertical="top" wrapText="1"/>
    </xf>
    <xf numFmtId="49" fontId="11" fillId="0" borderId="0" xfId="17" applyNumberFormat="1" applyFont="1" applyFill="1" applyBorder="1" applyAlignment="1">
      <alignment horizontal="center" vertical="top" wrapText="1"/>
    </xf>
    <xf numFmtId="49" fontId="8" fillId="0" borderId="0" xfId="17" applyNumberFormat="1" applyFont="1" applyFill="1" applyBorder="1" applyAlignment="1">
      <alignment horizontal="center" vertical="top" wrapText="1"/>
    </xf>
    <xf numFmtId="0" fontId="11" fillId="12" borderId="35" xfId="17" applyFont="1" applyFill="1" applyBorder="1" applyAlignment="1">
      <alignment horizontal="center" vertical="center" textRotation="90" wrapText="1"/>
    </xf>
    <xf numFmtId="49" fontId="17" fillId="12" borderId="0" xfId="17" applyNumberFormat="1" applyFont="1" applyFill="1" applyBorder="1" applyAlignment="1">
      <alignment vertical="top" wrapText="1"/>
    </xf>
    <xf numFmtId="49" fontId="8" fillId="12" borderId="0" xfId="17" applyNumberFormat="1" applyFont="1" applyFill="1" applyBorder="1" applyAlignment="1">
      <alignment vertical="top" wrapText="1"/>
    </xf>
    <xf numFmtId="49" fontId="11" fillId="11" borderId="77" xfId="17" applyNumberFormat="1" applyFont="1" applyFill="1" applyBorder="1" applyAlignment="1">
      <alignment horizontal="center" vertical="top" wrapText="1"/>
    </xf>
    <xf numFmtId="49" fontId="11" fillId="9" borderId="35" xfId="17" applyNumberFormat="1" applyFont="1" applyFill="1" applyBorder="1" applyAlignment="1">
      <alignment horizontal="center" vertical="top" wrapText="1"/>
    </xf>
    <xf numFmtId="0" fontId="8" fillId="0" borderId="1" xfId="17" applyFont="1" applyBorder="1" applyAlignment="1">
      <alignment horizontal="center" wrapText="1"/>
    </xf>
    <xf numFmtId="0" fontId="8" fillId="0" borderId="2" xfId="17" applyFont="1" applyBorder="1" applyAlignment="1">
      <alignment horizontal="center" wrapText="1"/>
    </xf>
    <xf numFmtId="0" fontId="8" fillId="0" borderId="3" xfId="17" applyFont="1" applyBorder="1" applyAlignment="1">
      <alignment horizontal="center" wrapText="1"/>
    </xf>
    <xf numFmtId="0" fontId="1" fillId="0" borderId="40" xfId="17" applyFill="1" applyBorder="1"/>
    <xf numFmtId="0" fontId="31" fillId="0" borderId="30" xfId="17" applyFont="1" applyFill="1" applyBorder="1"/>
    <xf numFmtId="0" fontId="8" fillId="3" borderId="31" xfId="17" applyFont="1" applyFill="1" applyBorder="1" applyAlignment="1">
      <alignment horizontal="center" vertical="center" wrapText="1"/>
    </xf>
    <xf numFmtId="0" fontId="8" fillId="0" borderId="31" xfId="17" applyFont="1" applyBorder="1" applyAlignment="1">
      <alignment horizontal="center" vertical="center" wrapText="1"/>
    </xf>
    <xf numFmtId="164" fontId="8" fillId="0" borderId="2" xfId="17" applyNumberFormat="1" applyFont="1" applyBorder="1" applyAlignment="1">
      <alignment horizontal="center" vertical="center" wrapText="1"/>
    </xf>
    <xf numFmtId="0" fontId="8" fillId="0" borderId="31" xfId="17" applyFont="1" applyBorder="1" applyAlignment="1">
      <alignment wrapText="1"/>
    </xf>
    <xf numFmtId="0" fontId="8" fillId="4" borderId="33" xfId="17" applyFont="1" applyFill="1" applyBorder="1" applyAlignment="1">
      <alignment horizontal="center" vertical="center" wrapText="1"/>
    </xf>
    <xf numFmtId="49" fontId="11" fillId="0" borderId="69" xfId="17" applyNumberFormat="1" applyFont="1" applyFill="1" applyBorder="1" applyAlignment="1">
      <alignment horizontal="center" vertical="center" wrapText="1"/>
    </xf>
    <xf numFmtId="49" fontId="8" fillId="0" borderId="66" xfId="17" applyNumberFormat="1" applyFont="1" applyFill="1" applyBorder="1" applyAlignment="1">
      <alignment horizontal="center" vertical="center" wrapText="1"/>
    </xf>
    <xf numFmtId="0" fontId="1" fillId="0" borderId="28" xfId="17" applyFill="1" applyBorder="1"/>
    <xf numFmtId="0" fontId="36" fillId="0" borderId="30" xfId="17" applyFont="1" applyFill="1" applyBorder="1"/>
    <xf numFmtId="0" fontId="8" fillId="4" borderId="52" xfId="17" applyFont="1" applyFill="1" applyBorder="1" applyAlignment="1">
      <alignment horizontal="center" vertical="top" wrapText="1"/>
    </xf>
    <xf numFmtId="0" fontId="11" fillId="12" borderId="42" xfId="17" applyFont="1" applyFill="1" applyBorder="1" applyAlignment="1">
      <alignment horizontal="center" vertical="center" textRotation="90" wrapText="1"/>
    </xf>
    <xf numFmtId="49" fontId="11" fillId="0" borderId="5" xfId="17" applyNumberFormat="1" applyFont="1" applyFill="1" applyBorder="1" applyAlignment="1">
      <alignment vertical="top" wrapText="1"/>
    </xf>
    <xf numFmtId="49" fontId="11" fillId="11" borderId="1" xfId="17" applyNumberFormat="1" applyFont="1" applyFill="1" applyBorder="1" applyAlignment="1">
      <alignment horizontal="left" vertical="top" wrapText="1"/>
    </xf>
    <xf numFmtId="49" fontId="11" fillId="11" borderId="2" xfId="17" applyNumberFormat="1" applyFont="1" applyFill="1" applyBorder="1" applyAlignment="1">
      <alignment horizontal="left" vertical="top" wrapText="1"/>
    </xf>
    <xf numFmtId="49" fontId="11" fillId="11" borderId="3" xfId="17" applyNumberFormat="1" applyFont="1" applyFill="1" applyBorder="1" applyAlignment="1">
      <alignment horizontal="left" vertical="top" wrapText="1"/>
    </xf>
    <xf numFmtId="49" fontId="11" fillId="37" borderId="31" xfId="17" applyNumberFormat="1" applyFont="1" applyFill="1" applyBorder="1" applyAlignment="1">
      <alignment horizontal="center" vertical="top" wrapText="1"/>
    </xf>
    <xf numFmtId="0" fontId="36" fillId="0" borderId="5" xfId="17" applyFont="1" applyBorder="1"/>
    <xf numFmtId="164" fontId="11" fillId="11" borderId="62" xfId="17" applyNumberFormat="1" applyFont="1" applyFill="1" applyBorder="1" applyAlignment="1">
      <alignment horizontal="center" vertical="center" wrapText="1"/>
    </xf>
    <xf numFmtId="164" fontId="17" fillId="11" borderId="33" xfId="17" applyNumberFormat="1" applyFont="1" applyFill="1" applyBorder="1" applyAlignment="1">
      <alignment horizontal="center" vertical="center" wrapText="1"/>
    </xf>
    <xf numFmtId="49" fontId="11" fillId="11" borderId="4" xfId="17" applyNumberFormat="1" applyFont="1" applyFill="1" applyBorder="1" applyAlignment="1">
      <alignment horizontal="right" vertical="top" wrapText="1"/>
    </xf>
    <xf numFmtId="49" fontId="11" fillId="11" borderId="5" xfId="17" applyNumberFormat="1" applyFont="1" applyFill="1" applyBorder="1" applyAlignment="1">
      <alignment horizontal="right" vertical="top" wrapText="1"/>
    </xf>
    <xf numFmtId="49" fontId="11" fillId="11" borderId="31" xfId="17" applyNumberFormat="1" applyFont="1" applyFill="1" applyBorder="1" applyAlignment="1">
      <alignment horizontal="center" vertical="top" wrapText="1"/>
    </xf>
    <xf numFmtId="0" fontId="8" fillId="0" borderId="1" xfId="17" applyFont="1" applyBorder="1" applyAlignment="1">
      <alignment vertical="center" wrapText="1"/>
    </xf>
    <xf numFmtId="0" fontId="8" fillId="0" borderId="2" xfId="17" applyFont="1" applyBorder="1" applyAlignment="1">
      <alignment vertical="center" wrapText="1"/>
    </xf>
    <xf numFmtId="0" fontId="8" fillId="12" borderId="1" xfId="17" applyFont="1" applyFill="1" applyBorder="1" applyAlignment="1">
      <alignment vertical="center" wrapText="1"/>
    </xf>
    <xf numFmtId="0" fontId="8" fillId="12" borderId="2" xfId="17" applyFont="1" applyFill="1" applyBorder="1" applyAlignment="1">
      <alignment vertical="center" wrapText="1"/>
    </xf>
    <xf numFmtId="0" fontId="8" fillId="12" borderId="3" xfId="17" applyFont="1" applyFill="1" applyBorder="1" applyAlignment="1">
      <alignment vertical="center" wrapText="1"/>
    </xf>
    <xf numFmtId="164" fontId="15" fillId="12" borderId="31" xfId="17" applyNumberFormat="1" applyFont="1" applyFill="1" applyBorder="1" applyAlignment="1">
      <alignment horizontal="center" vertical="center" wrapText="1"/>
    </xf>
    <xf numFmtId="164" fontId="17" fillId="12" borderId="1" xfId="17" applyNumberFormat="1" applyFont="1" applyFill="1" applyBorder="1" applyAlignment="1">
      <alignment horizontal="center" vertical="center" wrapText="1"/>
    </xf>
    <xf numFmtId="0" fontId="11" fillId="12" borderId="31" xfId="17" applyFont="1" applyFill="1" applyBorder="1" applyAlignment="1">
      <alignment horizontal="left" wrapText="1"/>
    </xf>
    <xf numFmtId="49" fontId="11" fillId="12" borderId="7" xfId="17" applyNumberFormat="1" applyFont="1" applyFill="1" applyBorder="1" applyAlignment="1">
      <alignment vertical="top" wrapText="1"/>
    </xf>
    <xf numFmtId="49" fontId="11" fillId="11" borderId="33" xfId="17" applyNumberFormat="1" applyFont="1" applyFill="1" applyBorder="1" applyAlignment="1">
      <alignment horizontal="center" vertical="top" wrapText="1"/>
    </xf>
    <xf numFmtId="49" fontId="11" fillId="9" borderId="33" xfId="17" applyNumberFormat="1" applyFont="1" applyFill="1" applyBorder="1" applyAlignment="1">
      <alignment horizontal="center" vertical="top" wrapText="1"/>
    </xf>
    <xf numFmtId="0" fontId="7" fillId="0" borderId="40" xfId="17" applyFont="1" applyBorder="1" applyAlignment="1">
      <alignment horizontal="left" vertical="top" wrapText="1"/>
    </xf>
    <xf numFmtId="0" fontId="7" fillId="0" borderId="6" xfId="17" applyFont="1" applyBorder="1" applyAlignment="1">
      <alignment horizontal="left" vertical="top" wrapText="1"/>
    </xf>
    <xf numFmtId="0" fontId="22" fillId="0" borderId="5" xfId="17" applyFont="1" applyBorder="1" applyAlignment="1">
      <alignment horizontal="center" vertical="center" wrapText="1"/>
    </xf>
    <xf numFmtId="0" fontId="22" fillId="0" borderId="42" xfId="17" applyFont="1" applyBorder="1" applyAlignment="1">
      <alignment horizontal="center" vertical="center" wrapText="1"/>
    </xf>
    <xf numFmtId="164" fontId="22" fillId="0" borderId="0" xfId="17" applyNumberFormat="1" applyFont="1" applyBorder="1" applyAlignment="1">
      <alignment horizontal="center" vertical="center" wrapText="1"/>
    </xf>
    <xf numFmtId="0" fontId="22" fillId="0" borderId="33" xfId="17" applyFont="1" applyBorder="1" applyAlignment="1">
      <alignment horizontal="center" vertical="center" wrapText="1"/>
    </xf>
    <xf numFmtId="164" fontId="10" fillId="4" borderId="63" xfId="17" applyNumberFormat="1" applyFont="1" applyFill="1" applyBorder="1" applyAlignment="1">
      <alignment horizontal="center" vertical="center" wrapText="1"/>
    </xf>
    <xf numFmtId="164" fontId="10" fillId="4" borderId="61" xfId="17" applyNumberFormat="1" applyFont="1" applyFill="1" applyBorder="1" applyAlignment="1">
      <alignment horizontal="center" vertical="center" wrapText="1"/>
    </xf>
    <xf numFmtId="164" fontId="10" fillId="4" borderId="62" xfId="17" applyNumberFormat="1" applyFont="1" applyFill="1" applyBorder="1" applyAlignment="1">
      <alignment horizontal="center" vertical="center" wrapText="1"/>
    </xf>
    <xf numFmtId="49" fontId="11" fillId="0" borderId="33" xfId="17" applyNumberFormat="1" applyFont="1" applyFill="1" applyBorder="1" applyAlignment="1">
      <alignment horizontal="center" vertical="center" wrapText="1"/>
    </xf>
    <xf numFmtId="49" fontId="8" fillId="0" borderId="33" xfId="17" applyNumberFormat="1" applyFont="1" applyFill="1" applyBorder="1" applyAlignment="1">
      <alignment horizontal="center" vertical="center" textRotation="90" wrapText="1"/>
    </xf>
    <xf numFmtId="0" fontId="11" fillId="12" borderId="5" xfId="17" applyFont="1" applyFill="1" applyBorder="1" applyAlignment="1">
      <alignment vertical="center" textRotation="90" wrapText="1"/>
    </xf>
    <xf numFmtId="0" fontId="22" fillId="0" borderId="2" xfId="17" applyFont="1" applyBorder="1" applyAlignment="1">
      <alignment vertical="top" wrapText="1"/>
    </xf>
    <xf numFmtId="49" fontId="11" fillId="12" borderId="0" xfId="17" applyNumberFormat="1" applyFont="1" applyFill="1" applyBorder="1" applyAlignment="1">
      <alignment vertical="top" wrapText="1"/>
    </xf>
    <xf numFmtId="49" fontId="11" fillId="11" borderId="42" xfId="17" applyNumberFormat="1" applyFont="1" applyFill="1" applyBorder="1" applyAlignment="1">
      <alignment horizontal="center" vertical="top" wrapText="1"/>
    </xf>
    <xf numFmtId="0" fontId="7" fillId="0" borderId="28" xfId="17" applyFont="1" applyBorder="1" applyAlignment="1">
      <alignment horizontal="left" vertical="top" wrapText="1"/>
    </xf>
    <xf numFmtId="0" fontId="7" fillId="0" borderId="30" xfId="17" applyFont="1" applyBorder="1" applyAlignment="1">
      <alignment horizontal="left" vertical="top" wrapText="1"/>
    </xf>
    <xf numFmtId="0" fontId="8" fillId="0" borderId="52" xfId="17" applyFont="1" applyBorder="1" applyAlignment="1">
      <alignment vertical="top" wrapText="1"/>
    </xf>
    <xf numFmtId="164" fontId="8" fillId="0" borderId="59" xfId="17" applyNumberFormat="1" applyFont="1" applyBorder="1" applyAlignment="1">
      <alignment vertical="top" wrapText="1"/>
    </xf>
    <xf numFmtId="164" fontId="8" fillId="4" borderId="71" xfId="17" applyNumberFormat="1" applyFont="1" applyFill="1" applyBorder="1" applyAlignment="1">
      <alignment vertical="top" wrapText="1"/>
    </xf>
    <xf numFmtId="164" fontId="8" fillId="4" borderId="53" xfId="17" applyNumberFormat="1" applyFont="1" applyFill="1" applyBorder="1" applyAlignment="1">
      <alignment vertical="top" wrapText="1"/>
    </xf>
    <xf numFmtId="49" fontId="11" fillId="0" borderId="35" xfId="17" applyNumberFormat="1" applyFont="1" applyFill="1" applyBorder="1" applyAlignment="1">
      <alignment horizontal="center" vertical="center" wrapText="1"/>
    </xf>
    <xf numFmtId="49" fontId="8" fillId="0" borderId="35" xfId="17" applyNumberFormat="1" applyFont="1" applyFill="1" applyBorder="1" applyAlignment="1">
      <alignment horizontal="center" vertical="center" textRotation="90" wrapText="1"/>
    </xf>
    <xf numFmtId="0" fontId="1" fillId="12" borderId="29" xfId="17" applyFill="1" applyBorder="1"/>
    <xf numFmtId="49" fontId="17" fillId="12" borderId="2" xfId="17" applyNumberFormat="1" applyFont="1" applyFill="1" applyBorder="1" applyAlignment="1">
      <alignment vertical="top" wrapText="1"/>
    </xf>
    <xf numFmtId="49" fontId="8" fillId="12" borderId="29" xfId="17" applyNumberFormat="1" applyFont="1" applyFill="1" applyBorder="1" applyAlignment="1">
      <alignment vertical="top" wrapText="1"/>
    </xf>
    <xf numFmtId="49" fontId="11" fillId="12" borderId="29" xfId="17" applyNumberFormat="1" applyFont="1" applyFill="1" applyBorder="1" applyAlignment="1">
      <alignment vertical="top" wrapText="1"/>
    </xf>
    <xf numFmtId="49" fontId="11" fillId="11" borderId="35" xfId="17" applyNumberFormat="1" applyFont="1" applyFill="1" applyBorder="1" applyAlignment="1">
      <alignment horizontal="center" vertical="top" wrapText="1"/>
    </xf>
    <xf numFmtId="164" fontId="11" fillId="11" borderId="7" xfId="17" applyNumberFormat="1" applyFont="1" applyFill="1" applyBorder="1" applyAlignment="1">
      <alignment horizontal="center" vertical="top" wrapText="1"/>
    </xf>
    <xf numFmtId="164" fontId="11" fillId="11" borderId="6" xfId="17" applyNumberFormat="1" applyFont="1" applyFill="1" applyBorder="1" applyAlignment="1">
      <alignment horizontal="center" vertical="top" wrapText="1"/>
    </xf>
    <xf numFmtId="164" fontId="11" fillId="11" borderId="6" xfId="17" applyNumberFormat="1" applyFont="1" applyFill="1" applyBorder="1" applyAlignment="1">
      <alignment horizontal="center" vertical="center" wrapText="1"/>
    </xf>
    <xf numFmtId="49" fontId="11" fillId="11" borderId="40" xfId="17" applyNumberFormat="1" applyFont="1" applyFill="1" applyBorder="1" applyAlignment="1">
      <alignment horizontal="right" vertical="top" wrapText="1"/>
    </xf>
    <xf numFmtId="49" fontId="11" fillId="11" borderId="7" xfId="17" applyNumberFormat="1" applyFont="1" applyFill="1" applyBorder="1" applyAlignment="1">
      <alignment horizontal="right" vertical="top" wrapText="1"/>
    </xf>
    <xf numFmtId="0" fontId="8" fillId="0" borderId="40" xfId="17" applyFont="1" applyBorder="1" applyAlignment="1">
      <alignment horizontal="center" vertical="center" wrapText="1"/>
    </xf>
    <xf numFmtId="0" fontId="8" fillId="0" borderId="7" xfId="17" applyFont="1" applyBorder="1" applyAlignment="1">
      <alignment horizontal="center" vertical="center" wrapText="1"/>
    </xf>
    <xf numFmtId="0" fontId="8" fillId="0" borderId="6" xfId="17" applyFont="1" applyBorder="1" applyAlignment="1">
      <alignment horizontal="center" vertical="center" wrapText="1"/>
    </xf>
    <xf numFmtId="164" fontId="11" fillId="12" borderId="33" xfId="17" applyNumberFormat="1" applyFont="1" applyFill="1" applyBorder="1" applyAlignment="1">
      <alignment horizontal="center" vertical="center" wrapText="1"/>
    </xf>
    <xf numFmtId="164" fontId="11" fillId="12" borderId="40" xfId="17" applyNumberFormat="1" applyFont="1" applyFill="1" applyBorder="1" applyAlignment="1">
      <alignment horizontal="center" vertical="center" wrapText="1"/>
    </xf>
    <xf numFmtId="0" fontId="11" fillId="12" borderId="33" xfId="17" applyFont="1" applyFill="1" applyBorder="1" applyAlignment="1">
      <alignment horizontal="center" vertical="top" wrapText="1"/>
    </xf>
    <xf numFmtId="49" fontId="11" fillId="12" borderId="7" xfId="17" applyNumberFormat="1" applyFont="1" applyFill="1" applyBorder="1" applyAlignment="1">
      <alignment horizontal="center" vertical="top" wrapText="1"/>
    </xf>
    <xf numFmtId="49" fontId="11" fillId="11" borderId="73" xfId="17" applyNumberFormat="1" applyFont="1" applyFill="1" applyBorder="1" applyAlignment="1">
      <alignment horizontal="center" vertical="top" wrapText="1"/>
    </xf>
    <xf numFmtId="49" fontId="11" fillId="9" borderId="41" xfId="17" applyNumberFormat="1" applyFont="1" applyFill="1" applyBorder="1" applyAlignment="1">
      <alignment horizontal="center" vertical="top" wrapText="1"/>
    </xf>
    <xf numFmtId="0" fontId="8" fillId="3" borderId="60" xfId="17" applyFont="1" applyFill="1" applyBorder="1" applyAlignment="1">
      <alignment horizontal="center" vertical="center" wrapText="1"/>
    </xf>
    <xf numFmtId="0" fontId="8" fillId="0" borderId="74" xfId="17" applyFont="1" applyBorder="1" applyAlignment="1">
      <alignment horizontal="center" vertical="center" wrapText="1"/>
    </xf>
    <xf numFmtId="164" fontId="8" fillId="0" borderId="60" xfId="17" applyNumberFormat="1" applyFont="1" applyBorder="1" applyAlignment="1">
      <alignment horizontal="center" vertical="center" wrapText="1"/>
    </xf>
    <xf numFmtId="164" fontId="8" fillId="0" borderId="69" xfId="17" applyNumberFormat="1" applyFont="1" applyBorder="1" applyAlignment="1">
      <alignment horizontal="center" vertical="center" wrapText="1"/>
    </xf>
    <xf numFmtId="164" fontId="8" fillId="4" borderId="69" xfId="17" applyNumberFormat="1" applyFont="1" applyFill="1" applyBorder="1" applyAlignment="1">
      <alignment horizontal="center" vertical="center" wrapText="1"/>
    </xf>
    <xf numFmtId="164" fontId="8" fillId="4" borderId="66" xfId="17" applyNumberFormat="1" applyFont="1" applyFill="1" applyBorder="1" applyAlignment="1">
      <alignment horizontal="center" vertical="center" wrapText="1"/>
    </xf>
    <xf numFmtId="0" fontId="8" fillId="0" borderId="46" xfId="17" applyFont="1" applyBorder="1" applyAlignment="1">
      <alignment horizontal="center" vertical="center" wrapText="1"/>
    </xf>
    <xf numFmtId="49" fontId="9" fillId="0" borderId="46" xfId="17" applyNumberFormat="1" applyFont="1" applyBorder="1" applyAlignment="1">
      <alignment horizontal="center" vertical="center" wrapText="1"/>
    </xf>
    <xf numFmtId="49" fontId="8" fillId="0" borderId="37" xfId="17" applyNumberFormat="1" applyFont="1" applyBorder="1" applyAlignment="1">
      <alignment horizontal="center" vertical="center" wrapText="1"/>
    </xf>
    <xf numFmtId="0" fontId="10" fillId="12" borderId="33" xfId="17" applyFont="1" applyFill="1" applyBorder="1" applyAlignment="1">
      <alignment horizontal="center" vertical="center" textRotation="90" wrapText="1"/>
    </xf>
    <xf numFmtId="49" fontId="8" fillId="20" borderId="3" xfId="17" applyNumberFormat="1" applyFont="1" applyFill="1" applyBorder="1" applyAlignment="1">
      <alignment vertical="top" wrapText="1"/>
    </xf>
    <xf numFmtId="0" fontId="1" fillId="0" borderId="28" xfId="17" applyBorder="1"/>
    <xf numFmtId="0" fontId="1" fillId="0" borderId="30" xfId="17" applyBorder="1"/>
    <xf numFmtId="0" fontId="8" fillId="0" borderId="65" xfId="17" applyFont="1" applyBorder="1" applyAlignment="1">
      <alignment horizontal="center" vertical="center" wrapText="1"/>
    </xf>
    <xf numFmtId="0" fontId="8" fillId="0" borderId="75" xfId="17" applyFont="1" applyBorder="1" applyAlignment="1">
      <alignment horizontal="center" vertical="center" wrapText="1"/>
    </xf>
    <xf numFmtId="164" fontId="8" fillId="0" borderId="65" xfId="17" applyNumberFormat="1" applyFont="1" applyBorder="1" applyAlignment="1">
      <alignment horizontal="center" vertical="center" wrapText="1"/>
    </xf>
    <xf numFmtId="0" fontId="8" fillId="0" borderId="71" xfId="17" applyFont="1" applyBorder="1" applyAlignment="1">
      <alignment horizontal="center" vertical="center" wrapText="1"/>
    </xf>
    <xf numFmtId="164" fontId="8" fillId="4" borderId="57" xfId="17" applyNumberFormat="1" applyFont="1" applyFill="1" applyBorder="1" applyAlignment="1">
      <alignment horizontal="center" vertical="center" wrapText="1"/>
    </xf>
    <xf numFmtId="164" fontId="8" fillId="4" borderId="77" xfId="17" applyNumberFormat="1" applyFont="1" applyFill="1" applyBorder="1" applyAlignment="1">
      <alignment horizontal="center" vertical="center" wrapText="1"/>
    </xf>
    <xf numFmtId="0" fontId="8" fillId="0" borderId="52" xfId="17" applyFont="1" applyBorder="1" applyAlignment="1">
      <alignment horizontal="center" vertical="top" wrapText="1"/>
    </xf>
    <xf numFmtId="49" fontId="11" fillId="0" borderId="35" xfId="17" applyNumberFormat="1" applyFont="1" applyBorder="1" applyAlignment="1">
      <alignment horizontal="center" vertical="top" wrapText="1"/>
    </xf>
    <xf numFmtId="49" fontId="7" fillId="0" borderId="29" xfId="17" applyNumberFormat="1" applyFont="1" applyBorder="1" applyAlignment="1">
      <alignment horizontal="center" vertical="top" wrapText="1"/>
    </xf>
    <xf numFmtId="0" fontId="10" fillId="12" borderId="35" xfId="17" applyFont="1" applyFill="1" applyBorder="1" applyAlignment="1">
      <alignment horizontal="center" vertical="center" textRotation="90" wrapText="1"/>
    </xf>
    <xf numFmtId="0" fontId="17" fillId="12" borderId="29" xfId="17" applyFont="1" applyFill="1" applyBorder="1" applyAlignment="1">
      <alignment horizontal="left" vertical="top" wrapText="1"/>
    </xf>
    <xf numFmtId="49" fontId="11" fillId="12" borderId="29" xfId="17" applyNumberFormat="1" applyFont="1" applyFill="1" applyBorder="1" applyAlignment="1">
      <alignment horizontal="center" vertical="top" wrapText="1"/>
    </xf>
    <xf numFmtId="49" fontId="11" fillId="11" borderId="57" xfId="17" applyNumberFormat="1" applyFont="1" applyFill="1" applyBorder="1" applyAlignment="1">
      <alignment horizontal="center" vertical="top" wrapText="1"/>
    </xf>
    <xf numFmtId="49" fontId="11" fillId="9" borderId="34" xfId="17" applyNumberFormat="1" applyFont="1" applyFill="1" applyBorder="1" applyAlignment="1">
      <alignment horizontal="center" vertical="top" wrapText="1"/>
    </xf>
    <xf numFmtId="2" fontId="11" fillId="12" borderId="31" xfId="17" applyNumberFormat="1" applyFont="1" applyFill="1" applyBorder="1" applyAlignment="1">
      <alignment horizontal="center" vertical="center" wrapText="1"/>
    </xf>
    <xf numFmtId="164" fontId="11" fillId="12" borderId="31" xfId="17" applyNumberFormat="1" applyFont="1" applyFill="1" applyBorder="1" applyAlignment="1">
      <alignment horizontal="center" vertical="center" wrapText="1"/>
    </xf>
    <xf numFmtId="49" fontId="11" fillId="11" borderId="33" xfId="17" applyNumberFormat="1" applyFont="1" applyFill="1" applyBorder="1" applyAlignment="1">
      <alignment horizontal="center" vertical="top" wrapText="1"/>
    </xf>
    <xf numFmtId="49" fontId="11" fillId="9" borderId="33" xfId="17" applyNumberFormat="1" applyFont="1" applyFill="1" applyBorder="1" applyAlignment="1">
      <alignment horizontal="center" vertical="top" wrapText="1"/>
    </xf>
    <xf numFmtId="0" fontId="7" fillId="0" borderId="40" xfId="17" applyFont="1" applyBorder="1" applyAlignment="1">
      <alignment vertical="top" wrapText="1"/>
    </xf>
    <xf numFmtId="0" fontId="7" fillId="0" borderId="6" xfId="17" applyFont="1" applyBorder="1" applyAlignment="1">
      <alignment vertical="top" wrapText="1"/>
    </xf>
    <xf numFmtId="0" fontId="8" fillId="0" borderId="63" xfId="17" applyFont="1" applyBorder="1" applyAlignment="1">
      <alignment horizontal="center" vertical="center" wrapText="1"/>
    </xf>
    <xf numFmtId="0" fontId="8" fillId="0" borderId="78" xfId="17" applyFont="1" applyBorder="1" applyAlignment="1">
      <alignment horizontal="center" vertical="center" wrapText="1"/>
    </xf>
    <xf numFmtId="164" fontId="8" fillId="0" borderId="0" xfId="17" applyNumberFormat="1" applyFont="1" applyBorder="1" applyAlignment="1">
      <alignment horizontal="center" vertical="center" wrapText="1"/>
    </xf>
    <xf numFmtId="0" fontId="22" fillId="0" borderId="31" xfId="17" applyFont="1" applyFill="1" applyBorder="1" applyAlignment="1">
      <alignment horizontal="left" vertical="center" wrapText="1"/>
    </xf>
    <xf numFmtId="164" fontId="8" fillId="4" borderId="7" xfId="17" applyNumberFormat="1" applyFont="1" applyFill="1" applyBorder="1" applyAlignment="1">
      <alignment horizontal="center" vertical="center" wrapText="1"/>
    </xf>
    <xf numFmtId="164" fontId="41" fillId="4" borderId="61" xfId="17" applyNumberFormat="1" applyFont="1" applyFill="1" applyBorder="1" applyAlignment="1">
      <alignment horizontal="center" vertical="center" wrapText="1"/>
    </xf>
    <xf numFmtId="164" fontId="41" fillId="4" borderId="6" xfId="17" applyNumberFormat="1" applyFont="1" applyFill="1" applyBorder="1" applyAlignment="1">
      <alignment horizontal="center" vertical="center" wrapText="1"/>
    </xf>
    <xf numFmtId="0" fontId="8" fillId="0" borderId="40" xfId="17" applyFont="1" applyBorder="1" applyAlignment="1">
      <alignment horizontal="center" vertical="center" wrapText="1"/>
    </xf>
    <xf numFmtId="49" fontId="9" fillId="0" borderId="33" xfId="17" applyNumberFormat="1" applyFont="1" applyBorder="1" applyAlignment="1">
      <alignment horizontal="center" vertical="center" wrapText="1"/>
    </xf>
    <xf numFmtId="49" fontId="8" fillId="0" borderId="33" xfId="17" applyNumberFormat="1" applyFont="1" applyBorder="1" applyAlignment="1">
      <alignment horizontal="center" vertical="center" textRotation="90" wrapText="1"/>
    </xf>
    <xf numFmtId="0" fontId="10" fillId="12" borderId="6" xfId="17" applyFont="1" applyFill="1" applyBorder="1" applyAlignment="1">
      <alignment horizontal="center" vertical="center" textRotation="90" wrapText="1"/>
    </xf>
    <xf numFmtId="49" fontId="8" fillId="20" borderId="33" xfId="17" applyNumberFormat="1" applyFont="1" applyFill="1" applyBorder="1" applyAlignment="1">
      <alignment horizontal="left" vertical="top" wrapText="1"/>
    </xf>
    <xf numFmtId="49" fontId="11" fillId="13" borderId="33" xfId="17" applyNumberFormat="1" applyFont="1" applyFill="1" applyBorder="1" applyAlignment="1">
      <alignment vertical="top" wrapText="1"/>
    </xf>
    <xf numFmtId="49" fontId="11" fillId="12" borderId="0" xfId="17" applyNumberFormat="1" applyFont="1" applyFill="1" applyBorder="1" applyAlignment="1">
      <alignment horizontal="center" vertical="top" wrapText="1"/>
    </xf>
    <xf numFmtId="49" fontId="11" fillId="11" borderId="42" xfId="17" applyNumberFormat="1" applyFont="1" applyFill="1" applyBorder="1" applyAlignment="1">
      <alignment horizontal="center" vertical="top" wrapText="1"/>
    </xf>
    <xf numFmtId="0" fontId="7" fillId="0" borderId="4" xfId="17" applyFont="1" applyBorder="1" applyAlignment="1">
      <alignment vertical="top" wrapText="1"/>
    </xf>
    <xf numFmtId="0" fontId="7" fillId="0" borderId="5" xfId="17" applyFont="1" applyBorder="1" applyAlignment="1">
      <alignment vertical="top" wrapText="1"/>
    </xf>
    <xf numFmtId="0" fontId="8" fillId="4" borderId="43" xfId="17" applyFont="1" applyFill="1" applyBorder="1" applyAlignment="1">
      <alignment horizontal="center" vertical="center" wrapText="1"/>
    </xf>
    <xf numFmtId="0" fontId="8" fillId="0" borderId="43" xfId="17" applyFont="1" applyBorder="1" applyAlignment="1">
      <alignment horizontal="center" vertical="center" wrapText="1"/>
    </xf>
    <xf numFmtId="164" fontId="8" fillId="0" borderId="44" xfId="17" applyNumberFormat="1" applyFont="1" applyBorder="1" applyAlignment="1">
      <alignment horizontal="center" vertical="center" wrapText="1"/>
    </xf>
    <xf numFmtId="164" fontId="8" fillId="0" borderId="32" xfId="17" applyNumberFormat="1" applyFont="1" applyBorder="1" applyAlignment="1">
      <alignment horizontal="center" vertical="center" wrapText="1"/>
    </xf>
    <xf numFmtId="2" fontId="8" fillId="4" borderId="31" xfId="17" applyNumberFormat="1" applyFont="1" applyFill="1" applyBorder="1" applyAlignment="1">
      <alignment horizontal="center" vertical="center" wrapText="1"/>
    </xf>
    <xf numFmtId="164" fontId="8" fillId="4" borderId="31" xfId="17" applyNumberFormat="1" applyFont="1" applyFill="1" applyBorder="1" applyAlignment="1">
      <alignment horizontal="center" vertical="center" wrapText="1"/>
    </xf>
    <xf numFmtId="0" fontId="8" fillId="0" borderId="1" xfId="17" applyFont="1" applyBorder="1" applyAlignment="1">
      <alignment horizontal="center" vertical="center" wrapText="1"/>
    </xf>
    <xf numFmtId="49" fontId="9" fillId="0" borderId="42" xfId="17" applyNumberFormat="1" applyFont="1" applyBorder="1" applyAlignment="1">
      <alignment horizontal="center" vertical="center" wrapText="1"/>
    </xf>
    <xf numFmtId="49" fontId="8" fillId="0" borderId="42" xfId="17" applyNumberFormat="1" applyFont="1" applyBorder="1" applyAlignment="1">
      <alignment horizontal="center" vertical="center" textRotation="90" wrapText="1"/>
    </xf>
    <xf numFmtId="0" fontId="10" fillId="12" borderId="5" xfId="17" applyFont="1" applyFill="1" applyBorder="1" applyAlignment="1">
      <alignment horizontal="center" vertical="center" textRotation="90" wrapText="1"/>
    </xf>
    <xf numFmtId="49" fontId="8" fillId="20" borderId="35" xfId="17" applyNumberFormat="1" applyFont="1" applyFill="1" applyBorder="1" applyAlignment="1">
      <alignment horizontal="left" vertical="top" wrapText="1"/>
    </xf>
    <xf numFmtId="49" fontId="11" fillId="13" borderId="35" xfId="17" applyNumberFormat="1" applyFont="1" applyFill="1" applyBorder="1" applyAlignment="1">
      <alignment vertical="top" wrapText="1"/>
    </xf>
    <xf numFmtId="0" fontId="7" fillId="0" borderId="28" xfId="17" applyFont="1" applyBorder="1" applyAlignment="1">
      <alignment vertical="top" wrapText="1"/>
    </xf>
    <xf numFmtId="0" fontId="7" fillId="0" borderId="30" xfId="17" applyFont="1" applyBorder="1" applyAlignment="1">
      <alignment vertical="top" wrapText="1"/>
    </xf>
    <xf numFmtId="49" fontId="7" fillId="0" borderId="1" xfId="17" applyNumberFormat="1" applyFont="1" applyBorder="1" applyAlignment="1">
      <alignment vertical="top" wrapText="1"/>
    </xf>
    <xf numFmtId="49" fontId="7" fillId="0" borderId="2" xfId="17" applyNumberFormat="1" applyFont="1" applyBorder="1" applyAlignment="1">
      <alignment vertical="top" wrapText="1"/>
    </xf>
    <xf numFmtId="49" fontId="9" fillId="0" borderId="35" xfId="17" applyNumberFormat="1" applyFont="1" applyBorder="1" applyAlignment="1">
      <alignment horizontal="center" vertical="center" wrapText="1"/>
    </xf>
    <xf numFmtId="49" fontId="8" fillId="0" borderId="35" xfId="17" applyNumberFormat="1" applyFont="1" applyBorder="1" applyAlignment="1">
      <alignment horizontal="center" vertical="center" textRotation="90" wrapText="1"/>
    </xf>
    <xf numFmtId="0" fontId="1" fillId="12" borderId="0" xfId="17" applyFill="1"/>
    <xf numFmtId="49" fontId="11" fillId="11" borderId="35" xfId="17" applyNumberFormat="1" applyFont="1" applyFill="1" applyBorder="1" applyAlignment="1">
      <alignment horizontal="center" vertical="top" wrapText="1"/>
    </xf>
    <xf numFmtId="49" fontId="11" fillId="9" borderId="35" xfId="17" applyNumberFormat="1" applyFont="1" applyFill="1" applyBorder="1" applyAlignment="1">
      <alignment horizontal="center" vertical="top" wrapText="1"/>
    </xf>
    <xf numFmtId="0" fontId="8" fillId="0" borderId="28" xfId="17" applyFont="1" applyFill="1" applyBorder="1" applyAlignment="1">
      <alignment horizontal="center" vertical="center" wrapText="1"/>
    </xf>
    <xf numFmtId="0" fontId="8" fillId="0" borderId="29" xfId="17" applyFont="1" applyFill="1" applyBorder="1" applyAlignment="1">
      <alignment horizontal="center" vertical="center" wrapText="1"/>
    </xf>
    <xf numFmtId="0" fontId="8" fillId="0" borderId="30" xfId="17" applyFont="1" applyFill="1" applyBorder="1" applyAlignment="1">
      <alignment horizontal="center" vertical="center" wrapText="1"/>
    </xf>
    <xf numFmtId="164" fontId="11" fillId="12" borderId="42" xfId="17" applyNumberFormat="1" applyFont="1" applyFill="1" applyBorder="1" applyAlignment="1">
      <alignment horizontal="center" vertical="center" wrapText="1"/>
    </xf>
    <xf numFmtId="164" fontId="17" fillId="12" borderId="42" xfId="17" applyNumberFormat="1" applyFont="1" applyFill="1" applyBorder="1" applyAlignment="1">
      <alignment horizontal="center" vertical="center" wrapText="1"/>
    </xf>
    <xf numFmtId="164" fontId="17" fillId="12" borderId="4" xfId="17" applyNumberFormat="1" applyFont="1" applyFill="1" applyBorder="1" applyAlignment="1">
      <alignment horizontal="center" vertical="center" wrapText="1"/>
    </xf>
    <xf numFmtId="0" fontId="11" fillId="12" borderId="42" xfId="17" applyFont="1" applyFill="1" applyBorder="1" applyAlignment="1">
      <alignment horizontal="left" wrapText="1"/>
    </xf>
    <xf numFmtId="49" fontId="11" fillId="12" borderId="0" xfId="17" applyNumberFormat="1" applyFont="1" applyFill="1" applyBorder="1" applyAlignment="1">
      <alignment horizontal="center" vertical="top" wrapText="1"/>
    </xf>
    <xf numFmtId="49" fontId="11" fillId="10" borderId="9" xfId="17" applyNumberFormat="1" applyFont="1" applyFill="1" applyBorder="1" applyAlignment="1">
      <alignment horizontal="center" vertical="top" wrapText="1"/>
    </xf>
    <xf numFmtId="49" fontId="11" fillId="9" borderId="36" xfId="17" applyNumberFormat="1" applyFont="1" applyFill="1" applyBorder="1" applyAlignment="1">
      <alignment horizontal="center" vertical="top" wrapText="1"/>
    </xf>
    <xf numFmtId="0" fontId="59" fillId="0" borderId="40" xfId="17" applyFont="1" applyBorder="1" applyAlignment="1">
      <alignment horizontal="center" vertical="center" wrapText="1"/>
    </xf>
    <xf numFmtId="0" fontId="59" fillId="0" borderId="6" xfId="17" applyFont="1" applyBorder="1" applyAlignment="1">
      <alignment horizontal="center" vertical="center" wrapText="1"/>
    </xf>
    <xf numFmtId="0" fontId="8" fillId="3" borderId="15" xfId="17" applyFont="1" applyFill="1" applyBorder="1" applyAlignment="1">
      <alignment horizontal="center" vertical="center" wrapText="1"/>
    </xf>
    <xf numFmtId="0" fontId="8" fillId="0" borderId="14" xfId="17" applyFont="1" applyBorder="1" applyAlignment="1">
      <alignment horizontal="center" vertical="center" wrapText="1"/>
    </xf>
    <xf numFmtId="0" fontId="8" fillId="0" borderId="9" xfId="17" applyFont="1" applyBorder="1" applyAlignment="1">
      <alignment horizontal="center" vertical="center" wrapText="1"/>
    </xf>
    <xf numFmtId="0" fontId="8" fillId="0" borderId="76" xfId="17" applyFont="1" applyBorder="1" applyAlignment="1">
      <alignment horizontal="center" vertical="center" wrapText="1"/>
    </xf>
    <xf numFmtId="164" fontId="22" fillId="4" borderId="58" xfId="17" applyNumberFormat="1" applyFont="1" applyFill="1" applyBorder="1" applyAlignment="1">
      <alignment horizontal="center" vertical="center" wrapText="1"/>
    </xf>
    <xf numFmtId="164" fontId="22" fillId="4" borderId="66" xfId="17" applyNumberFormat="1" applyFont="1" applyFill="1" applyBorder="1" applyAlignment="1">
      <alignment horizontal="center" vertical="center" wrapText="1"/>
    </xf>
    <xf numFmtId="164" fontId="22" fillId="4" borderId="70" xfId="17" applyNumberFormat="1" applyFont="1" applyFill="1" applyBorder="1" applyAlignment="1">
      <alignment horizontal="center" vertical="center" wrapText="1"/>
    </xf>
    <xf numFmtId="0" fontId="8" fillId="0" borderId="37" xfId="17" applyFont="1" applyBorder="1" applyAlignment="1">
      <alignment horizontal="center" vertical="center" wrapText="1"/>
    </xf>
    <xf numFmtId="49" fontId="11" fillId="0" borderId="46" xfId="17" applyNumberFormat="1" applyFont="1" applyBorder="1" applyAlignment="1">
      <alignment horizontal="center" vertical="center" wrapText="1"/>
    </xf>
    <xf numFmtId="49" fontId="8" fillId="0" borderId="39" xfId="17" applyNumberFormat="1" applyFont="1" applyFill="1" applyBorder="1" applyAlignment="1">
      <alignment horizontal="center" vertical="center" wrapText="1"/>
    </xf>
    <xf numFmtId="0" fontId="8" fillId="0" borderId="3" xfId="17" applyFont="1" applyFill="1" applyBorder="1" applyAlignment="1">
      <alignment vertical="top" wrapText="1"/>
    </xf>
    <xf numFmtId="49" fontId="11" fillId="10" borderId="12" xfId="17" applyNumberFormat="1" applyFont="1" applyFill="1" applyBorder="1" applyAlignment="1">
      <alignment horizontal="center" vertical="top" wrapText="1"/>
    </xf>
    <xf numFmtId="0" fontId="59" fillId="0" borderId="28" xfId="17" applyFont="1" applyBorder="1" applyAlignment="1">
      <alignment horizontal="center" vertical="center" wrapText="1"/>
    </xf>
    <xf numFmtId="0" fontId="58" fillId="0" borderId="30" xfId="17" applyFont="1" applyBorder="1" applyAlignment="1">
      <alignment horizontal="center" vertical="center" wrapText="1"/>
    </xf>
    <xf numFmtId="0" fontId="8" fillId="0" borderId="26" xfId="17" applyFont="1" applyBorder="1" applyAlignment="1">
      <alignment horizontal="center" vertical="center" wrapText="1"/>
    </xf>
    <xf numFmtId="0" fontId="8" fillId="0" borderId="27" xfId="17" applyFont="1" applyBorder="1" applyAlignment="1">
      <alignment horizontal="center" vertical="center" wrapText="1"/>
    </xf>
    <xf numFmtId="0" fontId="8" fillId="0" borderId="24" xfId="17" applyFont="1" applyBorder="1" applyAlignment="1">
      <alignment horizontal="center" vertical="center" wrapText="1"/>
    </xf>
    <xf numFmtId="0" fontId="8" fillId="0" borderId="64" xfId="17" applyFont="1" applyBorder="1" applyAlignment="1">
      <alignment horizontal="center" vertical="center" wrapText="1"/>
    </xf>
    <xf numFmtId="164" fontId="8" fillId="4" borderId="75" xfId="17" applyNumberFormat="1" applyFont="1" applyFill="1" applyBorder="1" applyAlignment="1">
      <alignment horizontal="center" vertical="center" wrapText="1"/>
    </xf>
    <xf numFmtId="164" fontId="22" fillId="4" borderId="71" xfId="17" applyNumberFormat="1" applyFont="1" applyFill="1" applyBorder="1" applyAlignment="1">
      <alignment horizontal="center" vertical="center" wrapText="1"/>
    </xf>
    <xf numFmtId="164" fontId="22" fillId="4" borderId="51" xfId="17" applyNumberFormat="1" applyFont="1" applyFill="1" applyBorder="1" applyAlignment="1">
      <alignment horizontal="center" vertical="center" wrapText="1"/>
    </xf>
    <xf numFmtId="0" fontId="8" fillId="0" borderId="54" xfId="17" applyFont="1" applyBorder="1" applyAlignment="1">
      <alignment horizontal="center" vertical="top" wrapText="1"/>
    </xf>
    <xf numFmtId="49" fontId="8" fillId="0" borderId="29" xfId="17" applyNumberFormat="1" applyFont="1" applyBorder="1" applyAlignment="1">
      <alignment horizontal="center" vertical="center" wrapText="1"/>
    </xf>
    <xf numFmtId="0" fontId="11" fillId="12" borderId="29" xfId="17" applyFont="1" applyFill="1" applyBorder="1" applyAlignment="1">
      <alignment vertical="top" wrapText="1"/>
    </xf>
    <xf numFmtId="49" fontId="11" fillId="10" borderId="24" xfId="17" applyNumberFormat="1" applyFont="1" applyFill="1" applyBorder="1" applyAlignment="1">
      <alignment horizontal="center" vertical="top" wrapText="1"/>
    </xf>
    <xf numFmtId="49" fontId="11" fillId="9" borderId="34" xfId="17" applyNumberFormat="1" applyFont="1" applyFill="1" applyBorder="1" applyAlignment="1">
      <alignment horizontal="center" vertical="top" wrapText="1"/>
    </xf>
    <xf numFmtId="0" fontId="8" fillId="0" borderId="40" xfId="17" applyFont="1" applyBorder="1" applyAlignment="1">
      <alignment vertical="center"/>
    </xf>
    <xf numFmtId="0" fontId="8" fillId="0" borderId="7" xfId="17" applyFont="1" applyBorder="1" applyAlignment="1">
      <alignment vertical="center"/>
    </xf>
    <xf numFmtId="0" fontId="8" fillId="12" borderId="1" xfId="17" applyFont="1" applyFill="1" applyBorder="1" applyAlignment="1">
      <alignment vertical="center"/>
    </xf>
    <xf numFmtId="0" fontId="8" fillId="12" borderId="2" xfId="17" applyFont="1" applyFill="1" applyBorder="1" applyAlignment="1">
      <alignment vertical="center"/>
    </xf>
    <xf numFmtId="0" fontId="8" fillId="12" borderId="3" xfId="17" applyFont="1" applyFill="1" applyBorder="1" applyAlignment="1">
      <alignment vertical="center"/>
    </xf>
    <xf numFmtId="164" fontId="11" fillId="12" borderId="33" xfId="17" applyNumberFormat="1" applyFont="1" applyFill="1" applyBorder="1" applyAlignment="1">
      <alignment horizontal="center" vertical="center"/>
    </xf>
    <xf numFmtId="0" fontId="11" fillId="12" borderId="6" xfId="17" applyFont="1" applyFill="1" applyBorder="1" applyAlignment="1">
      <alignment horizontal="center" vertical="top"/>
    </xf>
    <xf numFmtId="49" fontId="8" fillId="12" borderId="7" xfId="17" applyNumberFormat="1" applyFont="1" applyFill="1" applyBorder="1" applyAlignment="1">
      <alignment horizontal="center" vertical="top"/>
    </xf>
    <xf numFmtId="49" fontId="11" fillId="12" borderId="6" xfId="17" applyNumberFormat="1" applyFont="1" applyFill="1" applyBorder="1" applyAlignment="1">
      <alignment horizontal="center" vertical="top" wrapText="1"/>
    </xf>
    <xf numFmtId="0" fontId="7" fillId="0" borderId="58" xfId="17" applyFont="1" applyBorder="1" applyAlignment="1">
      <alignment horizontal="left" vertical="top" wrapText="1"/>
    </xf>
    <xf numFmtId="0" fontId="7" fillId="0" borderId="37" xfId="17" applyFont="1" applyBorder="1" applyAlignment="1">
      <alignment horizontal="left" vertical="top" wrapText="1"/>
    </xf>
    <xf numFmtId="0" fontId="53" fillId="0" borderId="40" xfId="17" applyFont="1" applyFill="1" applyBorder="1" applyAlignment="1">
      <alignment horizontal="center" vertical="center" wrapText="1"/>
    </xf>
    <xf numFmtId="164" fontId="22" fillId="0" borderId="79" xfId="17" applyNumberFormat="1" applyFont="1" applyBorder="1" applyAlignment="1">
      <alignment horizontal="center" vertical="center" wrapText="1"/>
    </xf>
    <xf numFmtId="164" fontId="22" fillId="4" borderId="80" xfId="17" applyNumberFormat="1" applyFont="1" applyFill="1" applyBorder="1" applyAlignment="1">
      <alignment horizontal="center" vertical="center" wrapText="1"/>
    </xf>
    <xf numFmtId="164" fontId="8" fillId="4" borderId="73" xfId="17" applyNumberFormat="1" applyFont="1" applyFill="1" applyBorder="1" applyAlignment="1">
      <alignment horizontal="center" vertical="center" wrapText="1"/>
    </xf>
    <xf numFmtId="164" fontId="8" fillId="4" borderId="41" xfId="17" applyNumberFormat="1" applyFont="1" applyFill="1" applyBorder="1" applyAlignment="1">
      <alignment horizontal="center" vertical="center" wrapText="1"/>
    </xf>
    <xf numFmtId="0" fontId="1" fillId="0" borderId="33" xfId="17" applyBorder="1" applyAlignment="1">
      <alignment horizontal="center" vertical="center" wrapText="1"/>
    </xf>
    <xf numFmtId="49" fontId="11" fillId="0" borderId="33" xfId="17" applyNumberFormat="1" applyFont="1" applyBorder="1" applyAlignment="1">
      <alignment horizontal="center" vertical="center" wrapText="1"/>
    </xf>
    <xf numFmtId="0" fontId="22" fillId="0" borderId="7" xfId="17" applyFont="1" applyFill="1" applyBorder="1" applyAlignment="1">
      <alignment horizontal="left" vertical="top" wrapText="1"/>
    </xf>
    <xf numFmtId="49" fontId="11" fillId="12" borderId="5" xfId="17" applyNumberFormat="1" applyFont="1" applyFill="1" applyBorder="1" applyAlignment="1">
      <alignment horizontal="center" vertical="top" wrapText="1"/>
    </xf>
    <xf numFmtId="0" fontId="7" fillId="0" borderId="19" xfId="17" applyFont="1" applyBorder="1" applyAlignment="1">
      <alignment horizontal="left" vertical="top" wrapText="1"/>
    </xf>
    <xf numFmtId="0" fontId="7" fillId="0" borderId="11" xfId="17" applyFont="1" applyBorder="1" applyAlignment="1">
      <alignment horizontal="left" vertical="top" wrapText="1"/>
    </xf>
    <xf numFmtId="0" fontId="53" fillId="0" borderId="1" xfId="17" applyFont="1" applyFill="1" applyBorder="1" applyAlignment="1">
      <alignment horizontal="center" vertical="center" wrapText="1"/>
    </xf>
    <xf numFmtId="0" fontId="53" fillId="0" borderId="43" xfId="17" applyFont="1" applyFill="1" applyBorder="1" applyAlignment="1">
      <alignment horizontal="center" vertical="center" wrapText="1"/>
    </xf>
    <xf numFmtId="164" fontId="22" fillId="0" borderId="55" xfId="17" applyNumberFormat="1" applyFont="1" applyBorder="1" applyAlignment="1">
      <alignment horizontal="center" vertical="center" wrapText="1"/>
    </xf>
    <xf numFmtId="0" fontId="22" fillId="0" borderId="31" xfId="17" applyFont="1" applyBorder="1" applyAlignment="1">
      <alignment horizontal="center" vertical="center" wrapText="1"/>
    </xf>
    <xf numFmtId="164" fontId="22" fillId="4" borderId="43" xfId="17" applyNumberFormat="1" applyFont="1" applyFill="1" applyBorder="1" applyAlignment="1">
      <alignment horizontal="center" vertical="center" wrapText="1"/>
    </xf>
    <xf numFmtId="164" fontId="8" fillId="4" borderId="45" xfId="17" applyNumberFormat="1" applyFont="1" applyFill="1" applyBorder="1" applyAlignment="1">
      <alignment horizontal="center" vertical="center" wrapText="1"/>
    </xf>
    <xf numFmtId="164" fontId="8" fillId="4" borderId="32" xfId="17" applyNumberFormat="1" applyFont="1" applyFill="1" applyBorder="1" applyAlignment="1">
      <alignment horizontal="center" vertical="center" wrapText="1"/>
    </xf>
    <xf numFmtId="0" fontId="1" fillId="0" borderId="31" xfId="17" applyBorder="1" applyAlignment="1">
      <alignment horizontal="center" vertical="center" wrapText="1"/>
    </xf>
    <xf numFmtId="49" fontId="11" fillId="0" borderId="31" xfId="17" applyNumberFormat="1" applyFont="1" applyBorder="1" applyAlignment="1">
      <alignment horizontal="center" vertical="center" wrapText="1"/>
    </xf>
    <xf numFmtId="0" fontId="22" fillId="0" borderId="31" xfId="17" applyFont="1" applyFill="1" applyBorder="1" applyAlignment="1">
      <alignment horizontal="left" vertical="top" wrapText="1"/>
    </xf>
    <xf numFmtId="0" fontId="7" fillId="0" borderId="27" xfId="17" applyFont="1" applyBorder="1" applyAlignment="1">
      <alignment horizontal="left" vertical="top" wrapText="1"/>
    </xf>
    <xf numFmtId="0" fontId="7" fillId="0" borderId="22" xfId="17" applyFont="1" applyBorder="1" applyAlignment="1">
      <alignment horizontal="left" vertical="top" wrapText="1"/>
    </xf>
    <xf numFmtId="164" fontId="10" fillId="0" borderId="45" xfId="17" applyNumberFormat="1" applyFont="1" applyBorder="1" applyAlignment="1">
      <alignment horizontal="center" vertical="center" wrapText="1"/>
    </xf>
    <xf numFmtId="164" fontId="10" fillId="0" borderId="32" xfId="17" applyNumberFormat="1" applyFont="1" applyBorder="1" applyAlignment="1">
      <alignment horizontal="center" vertical="center" wrapText="1"/>
    </xf>
    <xf numFmtId="0" fontId="10" fillId="12" borderId="42" xfId="17" applyFont="1" applyFill="1" applyBorder="1" applyAlignment="1">
      <alignment horizontal="center" vertical="center" textRotation="90" wrapText="1"/>
    </xf>
    <xf numFmtId="0" fontId="7" fillId="0" borderId="14" xfId="17" applyFont="1" applyFill="1" applyBorder="1" applyAlignment="1">
      <alignment horizontal="left" vertical="top" wrapText="1"/>
    </xf>
    <xf numFmtId="0" fontId="7" fillId="0" borderId="16" xfId="17" applyFont="1" applyFill="1" applyBorder="1" applyAlignment="1">
      <alignment horizontal="left" vertical="top" wrapText="1"/>
    </xf>
    <xf numFmtId="164" fontId="8" fillId="0" borderId="8" xfId="17" applyNumberFormat="1" applyFont="1" applyBorder="1" applyAlignment="1">
      <alignment horizontal="center" vertical="center" wrapText="1"/>
    </xf>
    <xf numFmtId="164" fontId="8" fillId="0" borderId="9" xfId="17" applyNumberFormat="1" applyFont="1" applyBorder="1" applyAlignment="1">
      <alignment horizontal="center" vertical="center" wrapText="1"/>
    </xf>
    <xf numFmtId="0" fontId="8" fillId="0" borderId="10" xfId="17" applyFont="1" applyBorder="1" applyAlignment="1">
      <alignment horizontal="center" vertical="center" wrapText="1"/>
    </xf>
    <xf numFmtId="164" fontId="8" fillId="0" borderId="8" xfId="17" applyNumberFormat="1" applyFont="1" applyFill="1" applyBorder="1" applyAlignment="1">
      <alignment horizontal="center" vertical="center" wrapText="1"/>
    </xf>
    <xf numFmtId="164" fontId="8" fillId="0" borderId="9" xfId="17" applyNumberFormat="1" applyFont="1" applyFill="1" applyBorder="1" applyAlignment="1">
      <alignment horizontal="center" vertical="center" wrapText="1"/>
    </xf>
    <xf numFmtId="164" fontId="8" fillId="0" borderId="10" xfId="17" applyNumberFormat="1" applyFont="1" applyFill="1" applyBorder="1" applyAlignment="1">
      <alignment horizontal="center" vertical="center" wrapText="1"/>
    </xf>
    <xf numFmtId="0" fontId="8" fillId="0" borderId="38" xfId="17" applyFont="1" applyBorder="1" applyAlignment="1">
      <alignment horizontal="center" vertical="top" wrapText="1"/>
    </xf>
    <xf numFmtId="49" fontId="11" fillId="0" borderId="42" xfId="17" applyNumberFormat="1" applyFont="1" applyBorder="1" applyAlignment="1">
      <alignment vertical="top" wrapText="1"/>
    </xf>
    <xf numFmtId="0" fontId="10" fillId="12" borderId="4" xfId="17" applyFont="1" applyFill="1" applyBorder="1" applyAlignment="1">
      <alignment horizontal="center" vertical="center" textRotation="90" wrapText="1"/>
    </xf>
    <xf numFmtId="0" fontId="17" fillId="12" borderId="0" xfId="17" applyFont="1" applyFill="1" applyBorder="1" applyAlignment="1">
      <alignment vertical="center" wrapText="1"/>
    </xf>
    <xf numFmtId="0" fontId="7" fillId="0" borderId="47" xfId="17" applyFont="1" applyBorder="1" applyAlignment="1">
      <alignment vertical="top" wrapText="1"/>
    </xf>
    <xf numFmtId="0" fontId="7" fillId="0" borderId="54" xfId="17" applyFont="1" applyBorder="1" applyAlignment="1">
      <alignment vertical="top" wrapText="1"/>
    </xf>
    <xf numFmtId="49" fontId="11" fillId="0" borderId="28" xfId="17" applyNumberFormat="1" applyFont="1" applyBorder="1" applyAlignment="1">
      <alignment horizontal="center" vertical="top" wrapText="1"/>
    </xf>
    <xf numFmtId="49" fontId="11" fillId="0" borderId="29" xfId="17" applyNumberFormat="1" applyFont="1" applyBorder="1" applyAlignment="1">
      <alignment horizontal="center" vertical="top" wrapText="1"/>
    </xf>
    <xf numFmtId="49" fontId="11" fillId="0" borderId="30" xfId="17" applyNumberFormat="1" applyFont="1" applyBorder="1" applyAlignment="1">
      <alignment horizontal="center" vertical="top" wrapText="1"/>
    </xf>
    <xf numFmtId="0" fontId="10" fillId="12" borderId="28" xfId="17" applyFont="1" applyFill="1" applyBorder="1" applyAlignment="1">
      <alignment horizontal="center" vertical="center" textRotation="90" wrapText="1"/>
    </xf>
    <xf numFmtId="0" fontId="17" fillId="12" borderId="29" xfId="17" applyFont="1" applyFill="1" applyBorder="1" applyAlignment="1">
      <alignment vertical="center" wrapText="1"/>
    </xf>
    <xf numFmtId="49" fontId="11" fillId="12" borderId="30" xfId="17" applyNumberFormat="1" applyFont="1" applyFill="1" applyBorder="1" applyAlignment="1">
      <alignment horizontal="center" vertical="top" wrapText="1"/>
    </xf>
    <xf numFmtId="0" fontId="8" fillId="0" borderId="40" xfId="17" applyFont="1" applyFill="1" applyBorder="1" applyAlignment="1">
      <alignment vertical="center" wrapText="1"/>
    </xf>
    <xf numFmtId="0" fontId="8" fillId="0" borderId="7" xfId="17" applyFont="1" applyFill="1" applyBorder="1" applyAlignment="1">
      <alignment vertical="center" wrapText="1"/>
    </xf>
    <xf numFmtId="0" fontId="11" fillId="12" borderId="3" xfId="17" applyFont="1" applyFill="1" applyBorder="1" applyAlignment="1">
      <alignment horizontal="left" wrapText="1"/>
    </xf>
    <xf numFmtId="49" fontId="11" fillId="12" borderId="7" xfId="17" applyNumberFormat="1" applyFont="1" applyFill="1" applyBorder="1" applyAlignment="1">
      <alignment horizontal="center" vertical="top" wrapText="1"/>
    </xf>
    <xf numFmtId="49" fontId="11" fillId="12" borderId="2" xfId="17" applyNumberFormat="1" applyFont="1" applyFill="1" applyBorder="1" applyAlignment="1">
      <alignment horizontal="center" vertical="top" wrapText="1"/>
    </xf>
    <xf numFmtId="49" fontId="11" fillId="10" borderId="33" xfId="17" applyNumberFormat="1" applyFont="1" applyFill="1" applyBorder="1" applyAlignment="1">
      <alignment horizontal="center" vertical="top" wrapText="1"/>
    </xf>
    <xf numFmtId="0" fontId="47" fillId="0" borderId="40" xfId="17" applyFont="1" applyBorder="1" applyAlignment="1">
      <alignment horizontal="left" vertical="top" wrapText="1"/>
    </xf>
    <xf numFmtId="0" fontId="47" fillId="0" borderId="6" xfId="17" applyFont="1" applyBorder="1" applyAlignment="1">
      <alignment horizontal="left" vertical="top" wrapText="1"/>
    </xf>
    <xf numFmtId="0" fontId="8" fillId="0" borderId="15" xfId="17" applyFont="1" applyBorder="1" applyAlignment="1">
      <alignment horizontal="center" vertical="center" wrapText="1"/>
    </xf>
    <xf numFmtId="0" fontId="8" fillId="0" borderId="69" xfId="17" applyFont="1" applyBorder="1" applyAlignment="1">
      <alignment horizontal="center" vertical="center" wrapText="1"/>
    </xf>
    <xf numFmtId="164" fontId="7" fillId="0" borderId="74" xfId="17" applyNumberFormat="1" applyFont="1" applyFill="1" applyBorder="1" applyAlignment="1">
      <alignment horizontal="center" vertical="center" wrapText="1"/>
    </xf>
    <xf numFmtId="164" fontId="7" fillId="0" borderId="69" xfId="17" applyNumberFormat="1" applyFont="1" applyFill="1" applyBorder="1" applyAlignment="1">
      <alignment horizontal="center" vertical="center" wrapText="1"/>
    </xf>
    <xf numFmtId="164" fontId="7" fillId="0" borderId="70" xfId="17" applyNumberFormat="1" applyFont="1" applyFill="1" applyBorder="1" applyAlignment="1">
      <alignment horizontal="center" vertical="center" wrapText="1"/>
    </xf>
    <xf numFmtId="49" fontId="10" fillId="0" borderId="66" xfId="17" applyNumberFormat="1" applyFont="1" applyBorder="1" applyAlignment="1">
      <alignment horizontal="center" vertical="center" wrapText="1"/>
    </xf>
    <xf numFmtId="49" fontId="8" fillId="0" borderId="31" xfId="17" applyNumberFormat="1" applyFont="1" applyBorder="1" applyAlignment="1">
      <alignment horizontal="center" vertical="center" textRotation="90" wrapText="1"/>
    </xf>
    <xf numFmtId="0" fontId="8" fillId="0" borderId="0" xfId="17" applyFont="1" applyFill="1" applyBorder="1" applyAlignment="1">
      <alignment horizontal="left" vertical="top" wrapText="1"/>
    </xf>
    <xf numFmtId="49" fontId="11" fillId="10" borderId="42" xfId="17" applyNumberFormat="1" applyFont="1" applyFill="1" applyBorder="1" applyAlignment="1">
      <alignment horizontal="center" vertical="top" wrapText="1"/>
    </xf>
    <xf numFmtId="0" fontId="47" fillId="0" borderId="4" xfId="17" applyFont="1" applyBorder="1" applyAlignment="1">
      <alignment horizontal="left" vertical="top" wrapText="1"/>
    </xf>
    <xf numFmtId="0" fontId="47" fillId="0" borderId="5" xfId="17" applyFont="1" applyBorder="1" applyAlignment="1">
      <alignment horizontal="left" vertical="top" wrapText="1"/>
    </xf>
    <xf numFmtId="0" fontId="6" fillId="3" borderId="20" xfId="17" applyFont="1" applyFill="1" applyBorder="1" applyAlignment="1">
      <alignment horizontal="center" vertical="center" wrapText="1"/>
    </xf>
    <xf numFmtId="0" fontId="6" fillId="0" borderId="12" xfId="17" applyFont="1" applyFill="1" applyBorder="1" applyAlignment="1">
      <alignment horizontal="center" vertical="center" wrapText="1"/>
    </xf>
    <xf numFmtId="0" fontId="8" fillId="0" borderId="12" xfId="17" applyFont="1" applyBorder="1" applyAlignment="1">
      <alignment horizontal="center" vertical="center" wrapText="1"/>
    </xf>
    <xf numFmtId="0" fontId="8" fillId="0" borderId="13" xfId="17" applyFont="1" applyBorder="1" applyAlignment="1">
      <alignment horizontal="center" vertical="center" wrapText="1"/>
    </xf>
    <xf numFmtId="164" fontId="7" fillId="0" borderId="17" xfId="17" applyNumberFormat="1" applyFont="1" applyFill="1" applyBorder="1" applyAlignment="1">
      <alignment horizontal="center" vertical="center" wrapText="1"/>
    </xf>
    <xf numFmtId="164" fontId="7" fillId="0" borderId="12" xfId="17" applyNumberFormat="1" applyFont="1" applyFill="1" applyBorder="1" applyAlignment="1">
      <alignment horizontal="center" vertical="center" wrapText="1"/>
    </xf>
    <xf numFmtId="164" fontId="7" fillId="0" borderId="18" xfId="17" applyNumberFormat="1" applyFont="1" applyFill="1" applyBorder="1" applyAlignment="1">
      <alignment horizontal="center" vertical="center" wrapText="1"/>
    </xf>
    <xf numFmtId="0" fontId="8" fillId="0" borderId="11" xfId="17" applyFont="1" applyBorder="1" applyAlignment="1">
      <alignment horizontal="center" vertical="center" wrapText="1"/>
    </xf>
    <xf numFmtId="49" fontId="10" fillId="0" borderId="12" xfId="17" applyNumberFormat="1" applyFont="1" applyBorder="1" applyAlignment="1">
      <alignment horizontal="center" vertical="center" wrapText="1"/>
    </xf>
    <xf numFmtId="49" fontId="8" fillId="0" borderId="62" xfId="17" applyNumberFormat="1" applyFont="1" applyBorder="1" applyAlignment="1">
      <alignment horizontal="center" vertical="center" wrapText="1"/>
    </xf>
    <xf numFmtId="0" fontId="8" fillId="0" borderId="31" xfId="17" applyFont="1" applyFill="1" applyBorder="1" applyAlignment="1">
      <alignment horizontal="left" vertical="top" wrapText="1"/>
    </xf>
    <xf numFmtId="0" fontId="47" fillId="0" borderId="14" xfId="17" applyFont="1" applyBorder="1" applyAlignment="1">
      <alignment horizontal="left" vertical="top" wrapText="1"/>
    </xf>
    <xf numFmtId="0" fontId="47" fillId="0" borderId="16" xfId="17" applyFont="1" applyBorder="1" applyAlignment="1">
      <alignment horizontal="left" vertical="top" wrapText="1"/>
    </xf>
    <xf numFmtId="164" fontId="8" fillId="4" borderId="23" xfId="17" applyNumberFormat="1" applyFont="1" applyFill="1" applyBorder="1" applyAlignment="1">
      <alignment horizontal="center" vertical="center" wrapText="1"/>
    </xf>
    <xf numFmtId="164" fontId="8" fillId="4" borderId="24" xfId="17" applyNumberFormat="1" applyFont="1" applyFill="1" applyBorder="1" applyAlignment="1">
      <alignment horizontal="center" vertical="center" wrapText="1"/>
    </xf>
    <xf numFmtId="164" fontId="8" fillId="4" borderId="25" xfId="17" applyNumberFormat="1" applyFont="1" applyFill="1" applyBorder="1" applyAlignment="1">
      <alignment horizontal="center" vertical="center" wrapText="1"/>
    </xf>
    <xf numFmtId="0" fontId="8" fillId="0" borderId="22" xfId="17" applyFont="1" applyBorder="1" applyAlignment="1">
      <alignment horizontal="center" vertical="center" wrapText="1"/>
    </xf>
    <xf numFmtId="49" fontId="11" fillId="0" borderId="13" xfId="17" applyNumberFormat="1" applyFont="1" applyBorder="1" applyAlignment="1">
      <alignment horizontal="center" vertical="center" wrapText="1"/>
    </xf>
    <xf numFmtId="0" fontId="8" fillId="4" borderId="31" xfId="17" applyFont="1" applyFill="1" applyBorder="1" applyAlignment="1">
      <alignment vertical="top" wrapText="1"/>
    </xf>
    <xf numFmtId="0" fontId="47" fillId="0" borderId="28" xfId="17" applyFont="1" applyBorder="1" applyAlignment="1">
      <alignment vertical="top" wrapText="1"/>
    </xf>
    <xf numFmtId="0" fontId="47" fillId="0" borderId="30" xfId="17" applyFont="1" applyBorder="1" applyAlignment="1">
      <alignment vertical="top" wrapText="1"/>
    </xf>
    <xf numFmtId="0" fontId="8" fillId="0" borderId="59" xfId="17" applyFont="1" applyBorder="1" applyAlignment="1">
      <alignment vertical="top" wrapText="1"/>
    </xf>
    <xf numFmtId="0" fontId="8" fillId="0" borderId="71" xfId="17" applyFont="1" applyBorder="1" applyAlignment="1">
      <alignment vertical="top" wrapText="1"/>
    </xf>
    <xf numFmtId="0" fontId="8" fillId="0" borderId="53" xfId="17" applyFont="1" applyBorder="1" applyAlignment="1">
      <alignment vertical="top" wrapText="1"/>
    </xf>
    <xf numFmtId="49" fontId="11" fillId="0" borderId="27" xfId="17" applyNumberFormat="1" applyFont="1" applyBorder="1" applyAlignment="1">
      <alignment horizontal="center" vertical="top" wrapText="1"/>
    </xf>
    <xf numFmtId="49" fontId="11" fillId="0" borderId="26" xfId="17" applyNumberFormat="1" applyFont="1" applyBorder="1" applyAlignment="1">
      <alignment horizontal="center" vertical="top" wrapText="1"/>
    </xf>
    <xf numFmtId="49" fontId="11" fillId="0" borderId="22" xfId="17" applyNumberFormat="1" applyFont="1" applyBorder="1" applyAlignment="1">
      <alignment horizontal="center" vertical="top" wrapText="1"/>
    </xf>
    <xf numFmtId="0" fontId="1" fillId="12" borderId="0" xfId="17" applyFill="1" applyBorder="1"/>
    <xf numFmtId="0" fontId="11" fillId="12" borderId="0" xfId="17" applyFont="1" applyFill="1" applyBorder="1" applyAlignment="1">
      <alignment vertical="top" wrapText="1"/>
    </xf>
    <xf numFmtId="49" fontId="11" fillId="10" borderId="35" xfId="17" applyNumberFormat="1" applyFont="1" applyFill="1" applyBorder="1" applyAlignment="1">
      <alignment horizontal="center" vertical="top" wrapText="1"/>
    </xf>
    <xf numFmtId="0" fontId="8" fillId="0" borderId="31" xfId="17" applyFont="1" applyFill="1" applyBorder="1" applyAlignment="1">
      <alignment horizontal="center" vertical="center" wrapText="1"/>
    </xf>
    <xf numFmtId="0" fontId="8" fillId="0" borderId="1" xfId="17" applyFont="1" applyFill="1" applyBorder="1" applyAlignment="1">
      <alignment horizontal="center" vertical="center" wrapText="1"/>
    </xf>
    <xf numFmtId="0" fontId="8" fillId="0" borderId="45" xfId="17" applyFont="1" applyFill="1" applyBorder="1" applyAlignment="1">
      <alignment horizontal="center" vertical="center" wrapText="1"/>
    </xf>
    <xf numFmtId="0" fontId="22" fillId="4" borderId="3" xfId="17" applyFont="1" applyFill="1" applyBorder="1" applyAlignment="1">
      <alignment horizontal="left" vertical="top" wrapText="1"/>
    </xf>
    <xf numFmtId="0" fontId="11" fillId="0" borderId="1" xfId="17" applyFont="1" applyFill="1" applyBorder="1" applyAlignment="1">
      <alignment horizontal="left" vertical="top" wrapText="1"/>
    </xf>
    <xf numFmtId="0" fontId="11" fillId="0" borderId="2" xfId="17" applyFont="1" applyFill="1" applyBorder="1" applyAlignment="1">
      <alignment horizontal="left" vertical="top" wrapText="1"/>
    </xf>
    <xf numFmtId="0" fontId="11" fillId="0" borderId="3" xfId="17" applyFont="1" applyFill="1" applyBorder="1" applyAlignment="1">
      <alignment horizontal="left" vertical="top" wrapText="1"/>
    </xf>
    <xf numFmtId="49" fontId="11" fillId="10" borderId="31" xfId="17" applyNumberFormat="1" applyFont="1" applyFill="1" applyBorder="1" applyAlignment="1">
      <alignment horizontal="center" vertical="top"/>
    </xf>
    <xf numFmtId="49" fontId="11" fillId="9" borderId="30" xfId="17" applyNumberFormat="1" applyFont="1" applyFill="1" applyBorder="1" applyAlignment="1">
      <alignment horizontal="center" vertical="top"/>
    </xf>
    <xf numFmtId="0" fontId="1" fillId="10" borderId="1" xfId="17" applyFill="1" applyBorder="1"/>
    <xf numFmtId="0" fontId="1" fillId="10" borderId="3" xfId="17" applyFill="1" applyBorder="1"/>
    <xf numFmtId="0" fontId="11" fillId="10" borderId="7" xfId="17" applyFont="1" applyFill="1" applyBorder="1" applyAlignment="1">
      <alignment horizontal="left" vertical="top" wrapText="1"/>
    </xf>
    <xf numFmtId="0" fontId="11" fillId="10" borderId="0" xfId="17" applyFont="1" applyFill="1" applyBorder="1" applyAlignment="1">
      <alignment horizontal="left" vertical="top" wrapText="1"/>
    </xf>
    <xf numFmtId="0" fontId="11" fillId="10" borderId="5" xfId="17" applyFont="1" applyFill="1" applyBorder="1" applyAlignment="1">
      <alignment horizontal="left" vertical="top" wrapText="1"/>
    </xf>
    <xf numFmtId="0" fontId="11" fillId="9" borderId="1" xfId="17" applyFont="1" applyFill="1" applyBorder="1" applyAlignment="1">
      <alignment horizontal="left" vertical="top" wrapText="1"/>
    </xf>
    <xf numFmtId="0" fontId="11" fillId="9" borderId="2" xfId="17" applyFont="1" applyFill="1" applyBorder="1" applyAlignment="1">
      <alignment horizontal="left" vertical="top" wrapText="1"/>
    </xf>
    <xf numFmtId="0" fontId="11" fillId="9" borderId="3" xfId="17" applyFont="1" applyFill="1" applyBorder="1" applyAlignment="1">
      <alignment horizontal="left" vertical="top" wrapText="1"/>
    </xf>
    <xf numFmtId="49" fontId="11" fillId="9" borderId="6" xfId="17" applyNumberFormat="1" applyFont="1" applyFill="1" applyBorder="1" applyAlignment="1">
      <alignment horizontal="center" vertical="top" wrapText="1"/>
    </xf>
    <xf numFmtId="0" fontId="11" fillId="2" borderId="1" xfId="17" applyFont="1" applyFill="1" applyBorder="1" applyAlignment="1">
      <alignment horizontal="left" vertical="top" wrapText="1"/>
    </xf>
    <xf numFmtId="0" fontId="11" fillId="2" borderId="2" xfId="17" applyFont="1" applyFill="1" applyBorder="1" applyAlignment="1">
      <alignment horizontal="left" vertical="top" wrapText="1"/>
    </xf>
    <xf numFmtId="0" fontId="11" fillId="2" borderId="3" xfId="17" applyFont="1" applyFill="1" applyBorder="1" applyAlignment="1">
      <alignment horizontal="left" vertical="top" wrapText="1"/>
    </xf>
    <xf numFmtId="49" fontId="11" fillId="14" borderId="1" xfId="17" applyNumberFormat="1" applyFont="1" applyFill="1" applyBorder="1" applyAlignment="1">
      <alignment horizontal="left" vertical="top" wrapText="1"/>
    </xf>
    <xf numFmtId="49" fontId="11" fillId="14" borderId="2" xfId="17" applyNumberFormat="1" applyFont="1" applyFill="1" applyBorder="1" applyAlignment="1">
      <alignment horizontal="left" vertical="top" wrapText="1"/>
    </xf>
    <xf numFmtId="49" fontId="11" fillId="14" borderId="3" xfId="17" applyNumberFormat="1" applyFont="1" applyFill="1" applyBorder="1" applyAlignment="1">
      <alignment horizontal="left" vertical="top" wrapText="1"/>
    </xf>
    <xf numFmtId="0" fontId="8" fillId="0" borderId="80" xfId="17" applyFont="1" applyFill="1" applyBorder="1" applyAlignment="1">
      <alignment horizontal="center" vertical="center" textRotation="90" wrapText="1"/>
    </xf>
    <xf numFmtId="0" fontId="8" fillId="0" borderId="80" xfId="17" applyFont="1" applyBorder="1" applyAlignment="1">
      <alignment horizontal="center" vertical="center" textRotation="90" wrapText="1"/>
    </xf>
    <xf numFmtId="0" fontId="8" fillId="0" borderId="73" xfId="17" applyFont="1" applyBorder="1" applyAlignment="1">
      <alignment horizontal="center" vertical="center" textRotation="90"/>
    </xf>
    <xf numFmtId="0" fontId="8" fillId="0" borderId="7" xfId="17" applyFont="1" applyBorder="1" applyAlignment="1">
      <alignment horizontal="center" vertical="center"/>
    </xf>
    <xf numFmtId="0" fontId="8" fillId="0" borderId="33" xfId="17" applyFont="1" applyFill="1" applyBorder="1" applyAlignment="1">
      <alignment horizontal="center" vertical="center" textRotation="90" wrapText="1"/>
    </xf>
    <xf numFmtId="0" fontId="8" fillId="0" borderId="7" xfId="17" applyFont="1" applyFill="1" applyBorder="1" applyAlignment="1">
      <alignment horizontal="center" vertical="center" textRotation="90" wrapText="1"/>
    </xf>
    <xf numFmtId="0" fontId="8" fillId="0" borderId="33" xfId="17" applyFont="1" applyBorder="1" applyAlignment="1">
      <alignment horizontal="center" vertical="center" textRotation="90" wrapText="1"/>
    </xf>
    <xf numFmtId="0" fontId="8" fillId="0" borderId="6" xfId="17" applyFont="1" applyBorder="1" applyAlignment="1">
      <alignment horizontal="center" vertical="center" textRotation="90" wrapText="1"/>
    </xf>
    <xf numFmtId="0" fontId="8" fillId="0" borderId="33" xfId="17" applyNumberFormat="1" applyFont="1" applyBorder="1" applyAlignment="1">
      <alignment horizontal="center" vertical="center" textRotation="90" wrapText="1"/>
    </xf>
    <xf numFmtId="0" fontId="8" fillId="0" borderId="33" xfId="17" applyFont="1" applyBorder="1" applyAlignment="1">
      <alignment horizontal="center" vertical="center" textRotation="90" wrapText="1"/>
    </xf>
    <xf numFmtId="0" fontId="7" fillId="0" borderId="33" xfId="17" applyFont="1" applyBorder="1" applyAlignment="1">
      <alignment horizontal="center" vertical="center" textRotation="90" wrapText="1"/>
    </xf>
    <xf numFmtId="0" fontId="8" fillId="13" borderId="33" xfId="17" applyFont="1" applyFill="1" applyBorder="1" applyAlignment="1">
      <alignment horizontal="center" vertical="center" textRotation="90" wrapText="1"/>
    </xf>
    <xf numFmtId="0" fontId="8" fillId="12" borderId="33" xfId="17" applyFont="1" applyFill="1" applyBorder="1" applyAlignment="1">
      <alignment horizontal="center" vertical="center" textRotation="90" wrapText="1"/>
    </xf>
    <xf numFmtId="0" fontId="8" fillId="10" borderId="7" xfId="17" applyFont="1" applyFill="1" applyBorder="1" applyAlignment="1">
      <alignment horizontal="center" vertical="center" textRotation="90" wrapText="1"/>
    </xf>
    <xf numFmtId="0" fontId="8" fillId="9" borderId="33" xfId="17" applyFont="1" applyFill="1" applyBorder="1" applyAlignment="1">
      <alignment horizontal="center" vertical="center" textRotation="90" wrapText="1"/>
    </xf>
    <xf numFmtId="0" fontId="8" fillId="0" borderId="1" xfId="17" applyFont="1" applyBorder="1" applyAlignment="1">
      <alignment horizontal="center" vertical="center"/>
    </xf>
    <xf numFmtId="0" fontId="8" fillId="0" borderId="2" xfId="17" applyFont="1" applyBorder="1" applyAlignment="1">
      <alignment horizontal="center" vertical="center"/>
    </xf>
    <xf numFmtId="0" fontId="8" fillId="0" borderId="3" xfId="17" applyFont="1" applyBorder="1" applyAlignment="1">
      <alignment horizontal="center" vertical="center"/>
    </xf>
    <xf numFmtId="0" fontId="8" fillId="0" borderId="1" xfId="17" applyFont="1" applyBorder="1" applyAlignment="1">
      <alignment horizontal="center" vertical="center" wrapText="1"/>
    </xf>
    <xf numFmtId="0" fontId="8" fillId="0" borderId="2" xfId="17" applyFont="1" applyBorder="1" applyAlignment="1">
      <alignment horizontal="center" vertical="center" wrapText="1"/>
    </xf>
    <xf numFmtId="0" fontId="8" fillId="0" borderId="3" xfId="17" applyFont="1" applyBorder="1" applyAlignment="1">
      <alignment horizontal="center" vertical="center" wrapText="1"/>
    </xf>
    <xf numFmtId="0" fontId="8" fillId="0" borderId="35" xfId="17" applyFont="1" applyBorder="1" applyAlignment="1">
      <alignment horizontal="center" vertical="center" textRotation="90" wrapText="1"/>
    </xf>
    <xf numFmtId="0" fontId="8" fillId="0" borderId="35" xfId="17" applyNumberFormat="1" applyFont="1" applyBorder="1" applyAlignment="1">
      <alignment horizontal="center" vertical="center" textRotation="90" wrapText="1"/>
    </xf>
    <xf numFmtId="0" fontId="7" fillId="0" borderId="35" xfId="17" applyFont="1" applyBorder="1" applyAlignment="1">
      <alignment horizontal="center" vertical="center" textRotation="90" wrapText="1"/>
    </xf>
    <xf numFmtId="0" fontId="8" fillId="0" borderId="29" xfId="17" applyFont="1" applyBorder="1" applyAlignment="1">
      <alignment horizontal="center" vertical="center" wrapText="1"/>
    </xf>
    <xf numFmtId="0" fontId="8" fillId="13" borderId="35" xfId="17" applyFont="1" applyFill="1" applyBorder="1" applyAlignment="1">
      <alignment horizontal="center" vertical="center" textRotation="90" wrapText="1"/>
    </xf>
    <xf numFmtId="0" fontId="8" fillId="12" borderId="35" xfId="17" applyFont="1" applyFill="1" applyBorder="1" applyAlignment="1">
      <alignment horizontal="center" vertical="center" textRotation="90" wrapText="1"/>
    </xf>
    <xf numFmtId="0" fontId="8" fillId="10" borderId="29" xfId="17" applyFont="1" applyFill="1" applyBorder="1" applyAlignment="1">
      <alignment horizontal="center" vertical="center" textRotation="90" wrapText="1"/>
    </xf>
    <xf numFmtId="0" fontId="8" fillId="9" borderId="35" xfId="17" applyFont="1" applyFill="1" applyBorder="1" applyAlignment="1">
      <alignment horizontal="center" vertical="center" textRotation="90" wrapText="1"/>
    </xf>
    <xf numFmtId="0" fontId="8" fillId="0" borderId="0" xfId="17" applyFont="1" applyAlignment="1">
      <alignment vertical="top"/>
    </xf>
    <xf numFmtId="0" fontId="25" fillId="0" borderId="0" xfId="17" applyFont="1" applyAlignment="1">
      <alignment vertical="top"/>
    </xf>
    <xf numFmtId="0" fontId="11" fillId="0" borderId="0" xfId="17" applyFont="1" applyAlignment="1">
      <alignment vertical="top"/>
    </xf>
    <xf numFmtId="0" fontId="7" fillId="0" borderId="0" xfId="17" applyFont="1" applyAlignment="1">
      <alignment vertical="top"/>
    </xf>
    <xf numFmtId="0" fontId="11" fillId="0" borderId="0" xfId="17" applyFont="1" applyAlignment="1">
      <alignment horizontal="center" vertical="top"/>
    </xf>
    <xf numFmtId="0" fontId="6" fillId="0" borderId="0" xfId="17" applyFont="1" applyAlignment="1">
      <alignment vertical="top"/>
    </xf>
    <xf numFmtId="0" fontId="8" fillId="0" borderId="0" xfId="18"/>
    <xf numFmtId="0" fontId="8" fillId="0" borderId="0" xfId="18" applyAlignment="1">
      <alignment horizontal="center" vertical="top"/>
    </xf>
    <xf numFmtId="0" fontId="8" fillId="0" borderId="0" xfId="18" applyAlignment="1">
      <alignment horizontal="left" vertical="top"/>
    </xf>
    <xf numFmtId="164" fontId="8" fillId="0" borderId="0" xfId="18" applyNumberFormat="1" applyAlignment="1">
      <alignment horizontal="center" vertical="center"/>
    </xf>
    <xf numFmtId="0" fontId="8" fillId="0" borderId="0" xfId="18" applyAlignment="1">
      <alignment horizontal="center" vertical="center"/>
    </xf>
    <xf numFmtId="0" fontId="6" fillId="0" borderId="0" xfId="18" applyFont="1" applyAlignment="1">
      <alignment horizontal="center" vertical="top"/>
    </xf>
    <xf numFmtId="0" fontId="8" fillId="0" borderId="42" xfId="18" applyBorder="1"/>
    <xf numFmtId="0" fontId="8" fillId="0" borderId="5" xfId="18" applyBorder="1"/>
    <xf numFmtId="0" fontId="8" fillId="0" borderId="0" xfId="18" applyBorder="1"/>
    <xf numFmtId="0" fontId="6" fillId="0" borderId="0" xfId="19" applyFont="1" applyAlignment="1">
      <alignment horizontal="center" vertical="top"/>
    </xf>
    <xf numFmtId="0" fontId="6" fillId="0" borderId="0" xfId="19" applyFont="1" applyAlignment="1">
      <alignment horizontal="left" vertical="top"/>
    </xf>
    <xf numFmtId="0" fontId="6" fillId="0" borderId="0" xfId="19" applyFont="1" applyAlignment="1">
      <alignment horizontal="center" vertical="center"/>
    </xf>
    <xf numFmtId="0" fontId="6" fillId="0" borderId="0" xfId="19" applyFont="1" applyFill="1" applyAlignment="1">
      <alignment horizontal="center" vertical="center"/>
    </xf>
    <xf numFmtId="0" fontId="6" fillId="0" borderId="0" xfId="19" applyFont="1" applyAlignment="1">
      <alignment vertical="top"/>
    </xf>
    <xf numFmtId="0" fontId="7" fillId="0" borderId="0" xfId="19" applyFont="1" applyAlignment="1">
      <alignment vertical="top"/>
    </xf>
    <xf numFmtId="0" fontId="8" fillId="0" borderId="0" xfId="19" applyFont="1" applyFill="1" applyAlignment="1">
      <alignment vertical="top"/>
    </xf>
    <xf numFmtId="0" fontId="6" fillId="0" borderId="0" xfId="19" applyFont="1" applyBorder="1" applyAlignment="1">
      <alignment vertical="top"/>
    </xf>
    <xf numFmtId="0" fontId="8" fillId="0" borderId="0" xfId="18" applyFont="1" applyBorder="1"/>
    <xf numFmtId="164" fontId="7" fillId="0" borderId="0" xfId="19" applyNumberFormat="1" applyFont="1" applyBorder="1" applyAlignment="1">
      <alignment horizontal="center" vertical="center" wrapText="1"/>
    </xf>
    <xf numFmtId="0" fontId="7" fillId="0" borderId="0" xfId="19" applyFont="1" applyFill="1" applyBorder="1" applyAlignment="1">
      <alignment horizontal="center" vertical="center" wrapText="1"/>
    </xf>
    <xf numFmtId="0" fontId="7" fillId="0" borderId="0" xfId="19" applyFont="1" applyFill="1" applyBorder="1" applyAlignment="1">
      <alignment horizontal="left" vertical="top" wrapText="1"/>
    </xf>
    <xf numFmtId="0" fontId="10" fillId="0" borderId="0" xfId="19" applyFont="1" applyFill="1" applyBorder="1" applyAlignment="1">
      <alignment horizontal="left" vertical="top" wrapText="1"/>
    </xf>
    <xf numFmtId="0" fontId="8" fillId="0" borderId="0" xfId="18" applyBorder="1" applyAlignment="1">
      <alignment horizontal="center" vertical="top"/>
    </xf>
    <xf numFmtId="4" fontId="11" fillId="2" borderId="1" xfId="19" applyNumberFormat="1" applyFont="1" applyFill="1" applyBorder="1" applyAlignment="1">
      <alignment horizontal="center" vertical="top"/>
    </xf>
    <xf numFmtId="4" fontId="11" fillId="2" borderId="3" xfId="19" applyNumberFormat="1" applyFont="1" applyFill="1" applyBorder="1" applyAlignment="1">
      <alignment horizontal="center" vertical="top"/>
    </xf>
    <xf numFmtId="4" fontId="11" fillId="2" borderId="1" xfId="19" applyNumberFormat="1" applyFont="1" applyFill="1" applyBorder="1" applyAlignment="1">
      <alignment horizontal="center" vertical="center"/>
    </xf>
    <xf numFmtId="2" fontId="11" fillId="2" borderId="1" xfId="19" applyNumberFormat="1" applyFont="1" applyFill="1" applyBorder="1" applyAlignment="1">
      <alignment horizontal="center" vertical="top" wrapText="1"/>
    </xf>
    <xf numFmtId="2" fontId="11" fillId="2" borderId="2" xfId="19" applyNumberFormat="1" applyFont="1" applyFill="1" applyBorder="1" applyAlignment="1">
      <alignment horizontal="center" vertical="top" wrapText="1"/>
    </xf>
    <xf numFmtId="2" fontId="11" fillId="2" borderId="3" xfId="19" applyNumberFormat="1" applyFont="1" applyFill="1" applyBorder="1" applyAlignment="1">
      <alignment horizontal="center" vertical="top" wrapText="1"/>
    </xf>
    <xf numFmtId="0" fontId="11" fillId="2" borderId="2" xfId="19" applyFont="1" applyFill="1" applyBorder="1" applyAlignment="1">
      <alignment horizontal="right" vertical="top" wrapText="1"/>
    </xf>
    <xf numFmtId="0" fontId="11" fillId="2" borderId="3" xfId="19" applyFont="1" applyFill="1" applyBorder="1" applyAlignment="1">
      <alignment horizontal="right" vertical="top" wrapText="1"/>
    </xf>
    <xf numFmtId="0" fontId="8" fillId="0" borderId="40" xfId="19" applyFont="1" applyBorder="1" applyAlignment="1">
      <alignment horizontal="center" vertical="top"/>
    </xf>
    <xf numFmtId="0" fontId="8" fillId="0" borderId="6" xfId="19" applyFont="1" applyBorder="1" applyAlignment="1">
      <alignment horizontal="center" vertical="top"/>
    </xf>
    <xf numFmtId="0" fontId="8" fillId="0" borderId="40" xfId="19" applyFont="1" applyBorder="1" applyAlignment="1">
      <alignment horizontal="center" vertical="center"/>
    </xf>
    <xf numFmtId="164" fontId="8" fillId="0" borderId="1" xfId="19" applyNumberFormat="1" applyFont="1" applyBorder="1" applyAlignment="1">
      <alignment horizontal="center" vertical="top" wrapText="1"/>
    </xf>
    <xf numFmtId="164" fontId="8" fillId="0" borderId="2" xfId="19" applyNumberFormat="1" applyFont="1" applyBorder="1" applyAlignment="1">
      <alignment horizontal="center" vertical="top" wrapText="1"/>
    </xf>
    <xf numFmtId="164" fontId="8" fillId="0" borderId="3" xfId="19" applyNumberFormat="1" applyFont="1" applyBorder="1" applyAlignment="1">
      <alignment horizontal="center" vertical="top" wrapText="1"/>
    </xf>
    <xf numFmtId="0" fontId="8" fillId="0" borderId="7" xfId="19" applyFont="1" applyBorder="1" applyAlignment="1">
      <alignment horizontal="left" vertical="top" wrapText="1"/>
    </xf>
    <xf numFmtId="0" fontId="8" fillId="0" borderId="6" xfId="19" applyFont="1" applyBorder="1" applyAlignment="1">
      <alignment horizontal="left" vertical="top" wrapText="1"/>
    </xf>
    <xf numFmtId="0" fontId="8" fillId="7" borderId="40" xfId="19" applyFont="1" applyFill="1" applyBorder="1" applyAlignment="1">
      <alignment horizontal="center" vertical="top"/>
    </xf>
    <xf numFmtId="0" fontId="8" fillId="7" borderId="6" xfId="19" applyFont="1" applyFill="1" applyBorder="1" applyAlignment="1">
      <alignment horizontal="center" vertical="top"/>
    </xf>
    <xf numFmtId="0" fontId="8" fillId="7" borderId="40" xfId="19" applyFont="1" applyFill="1" applyBorder="1" applyAlignment="1">
      <alignment horizontal="center" vertical="center"/>
    </xf>
    <xf numFmtId="164" fontId="8" fillId="7" borderId="1" xfId="19" applyNumberFormat="1" applyFont="1" applyFill="1" applyBorder="1" applyAlignment="1">
      <alignment horizontal="center" vertical="top" wrapText="1"/>
    </xf>
    <xf numFmtId="164" fontId="8" fillId="7" borderId="2" xfId="19" applyNumberFormat="1" applyFont="1" applyFill="1" applyBorder="1" applyAlignment="1">
      <alignment horizontal="center" vertical="top" wrapText="1"/>
    </xf>
    <xf numFmtId="164" fontId="8" fillId="7" borderId="3" xfId="19" applyNumberFormat="1" applyFont="1" applyFill="1" applyBorder="1" applyAlignment="1">
      <alignment horizontal="center" vertical="top" wrapText="1"/>
    </xf>
    <xf numFmtId="0" fontId="11" fillId="7" borderId="2" xfId="19" applyFont="1" applyFill="1" applyBorder="1" applyAlignment="1">
      <alignment horizontal="right" vertical="top" wrapText="1"/>
    </xf>
    <xf numFmtId="0" fontId="11" fillId="7" borderId="3" xfId="19" applyFont="1" applyFill="1" applyBorder="1" applyAlignment="1">
      <alignment horizontal="right" vertical="top" wrapText="1"/>
    </xf>
    <xf numFmtId="164" fontId="41" fillId="0" borderId="0" xfId="19" applyNumberFormat="1" applyFont="1" applyFill="1" applyBorder="1" applyAlignment="1">
      <alignment horizontal="center" vertical="top" wrapText="1"/>
    </xf>
    <xf numFmtId="2" fontId="8" fillId="0" borderId="58" xfId="19" applyNumberFormat="1" applyFont="1" applyFill="1" applyBorder="1" applyAlignment="1">
      <alignment horizontal="center" vertical="top" wrapText="1"/>
    </xf>
    <xf numFmtId="2" fontId="8" fillId="0" borderId="37" xfId="19" applyNumberFormat="1" applyFont="1" applyFill="1" applyBorder="1" applyAlignment="1">
      <alignment horizontal="center" vertical="top" wrapText="1"/>
    </xf>
    <xf numFmtId="2" fontId="8" fillId="0" borderId="37" xfId="19" applyNumberFormat="1" applyFont="1" applyFill="1" applyBorder="1" applyAlignment="1">
      <alignment horizontal="center" vertical="top" wrapText="1"/>
    </xf>
    <xf numFmtId="167" fontId="11" fillId="0" borderId="69" xfId="19" applyNumberFormat="1" applyFont="1" applyFill="1" applyBorder="1" applyAlignment="1">
      <alignment horizontal="center" vertical="top" wrapText="1"/>
    </xf>
    <xf numFmtId="167" fontId="11" fillId="0" borderId="70" xfId="19" applyNumberFormat="1" applyFont="1" applyFill="1" applyBorder="1" applyAlignment="1">
      <alignment horizontal="center" vertical="top" wrapText="1"/>
    </xf>
    <xf numFmtId="0" fontId="8" fillId="0" borderId="7" xfId="19" applyFont="1" applyFill="1" applyBorder="1" applyAlignment="1">
      <alignment horizontal="left" vertical="top" wrapText="1"/>
    </xf>
    <xf numFmtId="0" fontId="8" fillId="0" borderId="6" xfId="19" applyFont="1" applyFill="1" applyBorder="1" applyAlignment="1">
      <alignment horizontal="left" vertical="top" wrapText="1"/>
    </xf>
    <xf numFmtId="164" fontId="8" fillId="0" borderId="17" xfId="19" applyNumberFormat="1" applyFont="1" applyFill="1" applyBorder="1" applyAlignment="1">
      <alignment horizontal="center" vertical="top" wrapText="1"/>
    </xf>
    <xf numFmtId="164" fontId="8" fillId="0" borderId="18" xfId="19" applyNumberFormat="1" applyFont="1" applyFill="1" applyBorder="1" applyAlignment="1">
      <alignment horizontal="center" vertical="top" wrapText="1"/>
    </xf>
    <xf numFmtId="164" fontId="8" fillId="0" borderId="11" xfId="19" applyNumberFormat="1" applyFont="1" applyFill="1" applyBorder="1" applyAlignment="1">
      <alignment horizontal="center" vertical="top" wrapText="1"/>
    </xf>
    <xf numFmtId="167" fontId="11" fillId="0" borderId="12" xfId="19" applyNumberFormat="1" applyFont="1" applyFill="1" applyBorder="1" applyAlignment="1">
      <alignment horizontal="center" vertical="top" wrapText="1"/>
    </xf>
    <xf numFmtId="167" fontId="11" fillId="0" borderId="18" xfId="19" applyNumberFormat="1" applyFont="1" applyFill="1" applyBorder="1" applyAlignment="1">
      <alignment horizontal="center" vertical="top" wrapText="1"/>
    </xf>
    <xf numFmtId="0" fontId="8" fillId="0" borderId="15" xfId="19" applyFont="1" applyFill="1" applyBorder="1" applyAlignment="1">
      <alignment horizontal="left" vertical="top" wrapText="1"/>
    </xf>
    <xf numFmtId="0" fontId="8" fillId="0" borderId="16" xfId="19" applyFont="1" applyFill="1" applyBorder="1" applyAlignment="1">
      <alignment horizontal="left" vertical="top" wrapText="1"/>
    </xf>
    <xf numFmtId="165" fontId="7" fillId="0" borderId="17" xfId="19" applyNumberFormat="1" applyFont="1" applyFill="1" applyBorder="1" applyAlignment="1">
      <alignment horizontal="center" vertical="top" wrapText="1"/>
    </xf>
    <xf numFmtId="165" fontId="7" fillId="0" borderId="18" xfId="19" applyNumberFormat="1" applyFont="1" applyFill="1" applyBorder="1" applyAlignment="1">
      <alignment horizontal="center" vertical="top" wrapText="1"/>
    </xf>
    <xf numFmtId="164" fontId="8" fillId="0" borderId="11" xfId="18" applyNumberFormat="1" applyFont="1" applyBorder="1" applyAlignment="1">
      <alignment horizontal="center" vertical="center"/>
    </xf>
    <xf numFmtId="164" fontId="11" fillId="0" borderId="12" xfId="19" applyNumberFormat="1" applyFont="1" applyFill="1" applyBorder="1" applyAlignment="1">
      <alignment horizontal="center" vertical="top" wrapText="1"/>
    </xf>
    <xf numFmtId="164" fontId="11" fillId="0" borderId="18" xfId="19" applyNumberFormat="1" applyFont="1" applyFill="1" applyBorder="1" applyAlignment="1">
      <alignment horizontal="center" vertical="top" wrapText="1"/>
    </xf>
    <xf numFmtId="0" fontId="11" fillId="0" borderId="20" xfId="19" applyFont="1" applyFill="1" applyBorder="1" applyAlignment="1">
      <alignment horizontal="left" vertical="top" wrapText="1"/>
    </xf>
    <xf numFmtId="0" fontId="11" fillId="0" borderId="11" xfId="19" applyFont="1" applyFill="1" applyBorder="1" applyAlignment="1">
      <alignment horizontal="left" vertical="top" wrapText="1"/>
    </xf>
    <xf numFmtId="0" fontId="8" fillId="0" borderId="11" xfId="18" applyFont="1" applyBorder="1" applyAlignment="1">
      <alignment horizontal="left" vertical="top"/>
    </xf>
    <xf numFmtId="164" fontId="11" fillId="0" borderId="12" xfId="19" applyNumberFormat="1" applyFont="1" applyBorder="1" applyAlignment="1">
      <alignment horizontal="center" vertical="top" wrapText="1"/>
    </xf>
    <xf numFmtId="164" fontId="11" fillId="0" borderId="18" xfId="19" applyNumberFormat="1" applyFont="1" applyBorder="1" applyAlignment="1">
      <alignment horizontal="center" vertical="top" wrapText="1"/>
    </xf>
    <xf numFmtId="0" fontId="8" fillId="0" borderId="20" xfId="19" applyFont="1" applyFill="1" applyBorder="1" applyAlignment="1">
      <alignment vertical="top" wrapText="1"/>
    </xf>
    <xf numFmtId="0" fontId="8" fillId="0" borderId="11" xfId="19" applyFont="1" applyFill="1" applyBorder="1" applyAlignment="1">
      <alignment vertical="top" wrapText="1"/>
    </xf>
    <xf numFmtId="165" fontId="7" fillId="0" borderId="19" xfId="19" applyNumberFormat="1" applyFont="1" applyFill="1" applyBorder="1" applyAlignment="1">
      <alignment horizontal="center" vertical="top" wrapText="1"/>
    </xf>
    <xf numFmtId="165" fontId="7" fillId="0" borderId="11" xfId="19" applyNumberFormat="1" applyFont="1" applyFill="1" applyBorder="1" applyAlignment="1">
      <alignment horizontal="center" vertical="top" wrapText="1"/>
    </xf>
    <xf numFmtId="167" fontId="11" fillId="0" borderId="12" xfId="19" applyNumberFormat="1" applyFont="1" applyBorder="1" applyAlignment="1">
      <alignment horizontal="center" vertical="top" wrapText="1"/>
    </xf>
    <xf numFmtId="167" fontId="11" fillId="0" borderId="18" xfId="19" applyNumberFormat="1" applyFont="1" applyBorder="1" applyAlignment="1">
      <alignment horizontal="center" vertical="top" wrapText="1"/>
    </xf>
    <xf numFmtId="44" fontId="8" fillId="0" borderId="20" xfId="14" applyFont="1" applyFill="1" applyBorder="1" applyAlignment="1">
      <alignment horizontal="left" vertical="top"/>
    </xf>
    <xf numFmtId="44" fontId="8" fillId="0" borderId="11" xfId="14" applyFont="1" applyFill="1" applyBorder="1" applyAlignment="1">
      <alignment horizontal="left" vertical="top"/>
    </xf>
    <xf numFmtId="0" fontId="8" fillId="0" borderId="26" xfId="19" applyFont="1" applyFill="1" applyBorder="1" applyAlignment="1">
      <alignment horizontal="left" vertical="top"/>
    </xf>
    <xf numFmtId="0" fontId="8" fillId="0" borderId="22" xfId="19" applyFont="1" applyFill="1" applyBorder="1" applyAlignment="1">
      <alignment horizontal="left" vertical="top"/>
    </xf>
    <xf numFmtId="0" fontId="8" fillId="0" borderId="20" xfId="19" applyFont="1" applyFill="1" applyBorder="1" applyAlignment="1">
      <alignment horizontal="left" vertical="top"/>
    </xf>
    <xf numFmtId="0" fontId="8" fillId="0" borderId="49" xfId="19" applyFont="1" applyFill="1" applyBorder="1" applyAlignment="1">
      <alignment horizontal="left" vertical="top"/>
    </xf>
    <xf numFmtId="164" fontId="8" fillId="0" borderId="0" xfId="19" applyNumberFormat="1" applyFont="1" applyBorder="1" applyAlignment="1">
      <alignment horizontal="center" vertical="top" wrapText="1"/>
    </xf>
    <xf numFmtId="164" fontId="8" fillId="0" borderId="17" xfId="19" applyNumberFormat="1" applyFont="1" applyBorder="1" applyAlignment="1">
      <alignment horizontal="center" vertical="top" wrapText="1"/>
    </xf>
    <xf numFmtId="164" fontId="8" fillId="0" borderId="18" xfId="19" applyNumberFormat="1" applyFont="1" applyBorder="1" applyAlignment="1">
      <alignment horizontal="center" vertical="top" wrapText="1"/>
    </xf>
    <xf numFmtId="164" fontId="8" fillId="0" borderId="11" xfId="19" applyNumberFormat="1" applyFont="1" applyBorder="1" applyAlignment="1">
      <alignment horizontal="center" vertical="center" wrapText="1"/>
    </xf>
    <xf numFmtId="0" fontId="8" fillId="0" borderId="20" xfId="19" applyFont="1" applyFill="1" applyBorder="1" applyAlignment="1">
      <alignment horizontal="left" vertical="top" wrapText="1"/>
    </xf>
    <xf numFmtId="0" fontId="8" fillId="0" borderId="11" xfId="19" applyFont="1" applyFill="1" applyBorder="1" applyAlignment="1">
      <alignment horizontal="left" vertical="top" wrapText="1"/>
    </xf>
    <xf numFmtId="164" fontId="8" fillId="0" borderId="17" xfId="18" applyNumberFormat="1" applyFont="1" applyBorder="1" applyAlignment="1">
      <alignment horizontal="center" vertical="center"/>
    </xf>
    <xf numFmtId="164" fontId="8" fillId="0" borderId="18" xfId="18" applyNumberFormat="1" applyFont="1" applyBorder="1" applyAlignment="1">
      <alignment horizontal="center" vertical="center"/>
    </xf>
    <xf numFmtId="165" fontId="7" fillId="38" borderId="75" xfId="19" applyNumberFormat="1" applyFont="1" applyFill="1" applyBorder="1" applyAlignment="1">
      <alignment horizontal="center" vertical="top" wrapText="1"/>
    </xf>
    <xf numFmtId="165" fontId="7" fillId="38" borderId="51" xfId="19" applyNumberFormat="1" applyFont="1" applyFill="1" applyBorder="1" applyAlignment="1">
      <alignment horizontal="center" vertical="top" wrapText="1"/>
    </xf>
    <xf numFmtId="165" fontId="7" fillId="38" borderId="54" xfId="19" applyNumberFormat="1" applyFont="1" applyFill="1" applyBorder="1" applyAlignment="1">
      <alignment horizontal="center" vertical="center" wrapText="1"/>
    </xf>
    <xf numFmtId="164" fontId="8" fillId="38" borderId="71" xfId="19" applyNumberFormat="1" applyFont="1" applyFill="1" applyBorder="1" applyAlignment="1">
      <alignment horizontal="center" vertical="top" wrapText="1"/>
    </xf>
    <xf numFmtId="164" fontId="8" fillId="38" borderId="51" xfId="19" applyNumberFormat="1" applyFont="1" applyFill="1" applyBorder="1" applyAlignment="1">
      <alignment horizontal="center" vertical="top" wrapText="1"/>
    </xf>
    <xf numFmtId="0" fontId="11" fillId="38" borderId="59" xfId="19" applyFont="1" applyFill="1" applyBorder="1" applyAlignment="1">
      <alignment horizontal="left" vertical="top" wrapText="1"/>
    </xf>
    <xf numFmtId="0" fontId="11" fillId="38" borderId="54" xfId="19" applyFont="1" applyFill="1" applyBorder="1" applyAlignment="1">
      <alignment horizontal="left" vertical="top" wrapText="1"/>
    </xf>
    <xf numFmtId="4" fontId="10" fillId="7" borderId="35" xfId="19" applyNumberFormat="1" applyFont="1" applyFill="1" applyBorder="1" applyAlignment="1">
      <alignment horizontal="center" vertical="top" wrapText="1"/>
    </xf>
    <xf numFmtId="4" fontId="10" fillId="7" borderId="31" xfId="19" applyNumberFormat="1" applyFont="1" applyFill="1" applyBorder="1" applyAlignment="1">
      <alignment horizontal="center" vertical="center" wrapText="1"/>
    </xf>
    <xf numFmtId="2" fontId="11" fillId="7" borderId="29" xfId="19" applyNumberFormat="1" applyFont="1" applyFill="1" applyBorder="1" applyAlignment="1">
      <alignment horizontal="center" vertical="top" wrapText="1"/>
    </xf>
    <xf numFmtId="2" fontId="11" fillId="7" borderId="30" xfId="19" applyNumberFormat="1" applyFont="1" applyFill="1" applyBorder="1" applyAlignment="1">
      <alignment horizontal="center" vertical="top" wrapText="1"/>
    </xf>
    <xf numFmtId="165" fontId="11" fillId="0" borderId="0" xfId="19" applyNumberFormat="1" applyFont="1" applyFill="1" applyBorder="1" applyAlignment="1">
      <alignment horizontal="center" vertical="top" wrapText="1"/>
    </xf>
    <xf numFmtId="165" fontId="11" fillId="0" borderId="1" xfId="19" applyNumberFormat="1" applyFont="1" applyFill="1" applyBorder="1" applyAlignment="1">
      <alignment horizontal="center" vertical="center" wrapText="1"/>
    </xf>
    <xf numFmtId="165" fontId="11" fillId="0" borderId="3" xfId="19" applyNumberFormat="1" applyFont="1" applyFill="1" applyBorder="1" applyAlignment="1">
      <alignment horizontal="center" vertical="center" wrapText="1"/>
    </xf>
    <xf numFmtId="165" fontId="11" fillId="0" borderId="31" xfId="19" applyNumberFormat="1" applyFont="1" applyFill="1" applyBorder="1" applyAlignment="1">
      <alignment horizontal="center" vertical="center" wrapText="1"/>
    </xf>
    <xf numFmtId="0" fontId="11" fillId="0" borderId="2" xfId="19" applyFont="1" applyBorder="1" applyAlignment="1">
      <alignment horizontal="center" vertical="center" wrapText="1"/>
    </xf>
    <xf numFmtId="0" fontId="11" fillId="0" borderId="3" xfId="19" applyFont="1" applyBorder="1" applyAlignment="1">
      <alignment horizontal="center" vertical="center" wrapText="1"/>
    </xf>
    <xf numFmtId="0" fontId="41" fillId="0" borderId="0" xfId="18" applyFont="1"/>
    <xf numFmtId="0" fontId="8" fillId="0" borderId="7" xfId="19" applyFont="1" applyBorder="1" applyAlignment="1">
      <alignment horizontal="right" vertical="top"/>
    </xf>
    <xf numFmtId="164" fontId="8" fillId="0" borderId="7" xfId="19" applyNumberFormat="1" applyFont="1" applyFill="1" applyBorder="1" applyAlignment="1">
      <alignment horizontal="right" vertical="top" wrapText="1"/>
    </xf>
    <xf numFmtId="0" fontId="8" fillId="0" borderId="0" xfId="19" applyFont="1" applyBorder="1" applyAlignment="1">
      <alignment horizontal="center" vertical="center"/>
    </xf>
    <xf numFmtId="49" fontId="8" fillId="0" borderId="0" xfId="19" applyNumberFormat="1" applyFont="1" applyFill="1" applyBorder="1" applyAlignment="1">
      <alignment horizontal="center" vertical="center"/>
    </xf>
    <xf numFmtId="49" fontId="8" fillId="0" borderId="0" xfId="19" applyNumberFormat="1" applyFont="1" applyFill="1" applyBorder="1" applyAlignment="1">
      <alignment horizontal="right" vertical="top"/>
    </xf>
    <xf numFmtId="49" fontId="7" fillId="0" borderId="0" xfId="19" applyNumberFormat="1" applyFont="1" applyFill="1" applyBorder="1" applyAlignment="1">
      <alignment horizontal="right" vertical="top"/>
    </xf>
    <xf numFmtId="49" fontId="46" fillId="0" borderId="0" xfId="19" applyNumberFormat="1" applyFont="1" applyFill="1" applyBorder="1" applyAlignment="1">
      <alignment horizontal="center" vertical="top" wrapText="1"/>
    </xf>
    <xf numFmtId="0" fontId="8" fillId="0" borderId="0" xfId="18" applyFont="1" applyBorder="1" applyAlignment="1">
      <alignment horizontal="center" vertical="top"/>
    </xf>
    <xf numFmtId="0" fontId="8" fillId="0" borderId="0" xfId="18" applyFont="1" applyBorder="1" applyAlignment="1">
      <alignment horizontal="left" vertical="top"/>
    </xf>
    <xf numFmtId="164" fontId="8" fillId="0" borderId="0" xfId="18" applyNumberFormat="1" applyFont="1" applyBorder="1" applyAlignment="1">
      <alignment horizontal="center" vertical="center"/>
    </xf>
    <xf numFmtId="0" fontId="11" fillId="2" borderId="1" xfId="18" applyFont="1" applyFill="1" applyBorder="1" applyAlignment="1">
      <alignment horizontal="center" vertical="top" wrapText="1"/>
    </xf>
    <xf numFmtId="0" fontId="11" fillId="2" borderId="2" xfId="18" applyFont="1" applyFill="1" applyBorder="1" applyAlignment="1">
      <alignment horizontal="center" vertical="top" wrapText="1"/>
    </xf>
    <xf numFmtId="0" fontId="11" fillId="2" borderId="3" xfId="18" applyFont="1" applyFill="1" applyBorder="1" applyAlignment="1">
      <alignment horizontal="center" vertical="top" wrapText="1"/>
    </xf>
    <xf numFmtId="2" fontId="11" fillId="2" borderId="31" xfId="18" applyNumberFormat="1" applyFont="1" applyFill="1" applyBorder="1" applyAlignment="1">
      <alignment horizontal="center" vertical="center" wrapText="1"/>
    </xf>
    <xf numFmtId="0" fontId="11" fillId="2" borderId="2" xfId="18" applyFont="1" applyFill="1" applyBorder="1" applyAlignment="1">
      <alignment horizontal="right" vertical="top" wrapText="1"/>
    </xf>
    <xf numFmtId="0" fontId="11" fillId="2" borderId="31" xfId="18" applyFont="1" applyFill="1" applyBorder="1" applyAlignment="1">
      <alignment horizontal="left" vertical="top" wrapText="1"/>
    </xf>
    <xf numFmtId="0" fontId="11" fillId="0" borderId="0" xfId="18" applyFont="1"/>
    <xf numFmtId="0" fontId="11" fillId="39" borderId="1" xfId="18" applyFont="1" applyFill="1" applyBorder="1" applyAlignment="1">
      <alignment horizontal="center" vertical="top" wrapText="1"/>
    </xf>
    <xf numFmtId="0" fontId="11" fillId="39" borderId="2" xfId="18" applyFont="1" applyFill="1" applyBorder="1" applyAlignment="1">
      <alignment horizontal="center" vertical="top" wrapText="1"/>
    </xf>
    <xf numFmtId="0" fontId="11" fillId="39" borderId="3" xfId="18" applyFont="1" applyFill="1" applyBorder="1" applyAlignment="1">
      <alignment horizontal="center" vertical="top" wrapText="1"/>
    </xf>
    <xf numFmtId="2" fontId="11" fillId="39" borderId="31" xfId="18" applyNumberFormat="1" applyFont="1" applyFill="1" applyBorder="1" applyAlignment="1">
      <alignment horizontal="center" vertical="center" wrapText="1"/>
    </xf>
    <xf numFmtId="0" fontId="11" fillId="39" borderId="2" xfId="18" applyFont="1" applyFill="1" applyBorder="1" applyAlignment="1">
      <alignment horizontal="right" vertical="top" wrapText="1"/>
    </xf>
    <xf numFmtId="0" fontId="11" fillId="39" borderId="3" xfId="18" applyFont="1" applyFill="1" applyBorder="1" applyAlignment="1">
      <alignment horizontal="right" vertical="top" wrapText="1"/>
    </xf>
    <xf numFmtId="49" fontId="11" fillId="39" borderId="31" xfId="18" applyNumberFormat="1" applyFont="1" applyFill="1" applyBorder="1" applyAlignment="1">
      <alignment horizontal="left" vertical="top" wrapText="1"/>
    </xf>
    <xf numFmtId="0" fontId="8" fillId="0" borderId="0" xfId="18" applyFill="1"/>
    <xf numFmtId="0" fontId="8" fillId="0" borderId="1" xfId="18" applyBorder="1"/>
    <xf numFmtId="0" fontId="8" fillId="0" borderId="3" xfId="18" applyBorder="1"/>
    <xf numFmtId="0" fontId="8" fillId="40" borderId="28" xfId="18" applyFont="1" applyFill="1" applyBorder="1" applyAlignment="1">
      <alignment horizontal="center" vertical="top" wrapText="1"/>
    </xf>
    <xf numFmtId="0" fontId="8" fillId="40" borderId="29" xfId="18" applyFont="1" applyFill="1" applyBorder="1" applyAlignment="1">
      <alignment horizontal="center" vertical="top" wrapText="1"/>
    </xf>
    <xf numFmtId="0" fontId="8" fillId="40" borderId="30" xfId="18" applyFont="1" applyFill="1" applyBorder="1" applyAlignment="1">
      <alignment horizontal="center" vertical="top" wrapText="1"/>
    </xf>
    <xf numFmtId="164" fontId="11" fillId="40" borderId="3" xfId="18" applyNumberFormat="1" applyFont="1" applyFill="1" applyBorder="1" applyAlignment="1">
      <alignment horizontal="center" vertical="center" wrapText="1"/>
    </xf>
    <xf numFmtId="0" fontId="11" fillId="40" borderId="2" xfId="18" applyFont="1" applyFill="1" applyBorder="1" applyAlignment="1">
      <alignment horizontal="right" vertical="top" wrapText="1"/>
    </xf>
    <xf numFmtId="0" fontId="11" fillId="40" borderId="3" xfId="18" applyFont="1" applyFill="1" applyBorder="1" applyAlignment="1">
      <alignment horizontal="right" vertical="top" wrapText="1"/>
    </xf>
    <xf numFmtId="0" fontId="11" fillId="39" borderId="31" xfId="18" applyFont="1" applyFill="1" applyBorder="1" applyAlignment="1">
      <alignment horizontal="left" vertical="top" wrapText="1"/>
    </xf>
    <xf numFmtId="0" fontId="8" fillId="0" borderId="0" xfId="18" applyFont="1" applyFill="1"/>
    <xf numFmtId="0" fontId="8" fillId="0" borderId="40" xfId="18" applyBorder="1"/>
    <xf numFmtId="0" fontId="8" fillId="0" borderId="6" xfId="18" applyBorder="1"/>
    <xf numFmtId="0" fontId="8" fillId="0" borderId="40" xfId="18" applyBorder="1" applyAlignment="1">
      <alignment horizontal="center" vertical="top" wrapText="1"/>
    </xf>
    <xf numFmtId="43" fontId="8" fillId="0" borderId="73" xfId="13" applyFont="1" applyFill="1" applyBorder="1" applyAlignment="1">
      <alignment horizontal="center" vertical="top" wrapText="1"/>
    </xf>
    <xf numFmtId="0" fontId="8" fillId="0" borderId="7" xfId="18" applyFont="1" applyFill="1" applyBorder="1" applyAlignment="1">
      <alignment horizontal="center" vertical="top" wrapText="1"/>
    </xf>
    <xf numFmtId="0" fontId="8" fillId="0" borderId="40" xfId="20" applyFont="1" applyFill="1" applyBorder="1" applyAlignment="1">
      <alignment vertical="top" wrapText="1"/>
    </xf>
    <xf numFmtId="164" fontId="8" fillId="12" borderId="31" xfId="18" applyNumberFormat="1" applyFont="1" applyFill="1" applyBorder="1" applyAlignment="1">
      <alignment horizontal="center" vertical="center" wrapText="1"/>
    </xf>
    <xf numFmtId="164" fontId="8" fillId="12" borderId="3" xfId="18" applyNumberFormat="1" applyFont="1" applyFill="1" applyBorder="1" applyAlignment="1">
      <alignment horizontal="center" vertical="center" wrapText="1"/>
    </xf>
    <xf numFmtId="0" fontId="8" fillId="12" borderId="31" xfId="18" applyFont="1" applyFill="1" applyBorder="1" applyAlignment="1">
      <alignment horizontal="center" vertical="center" wrapText="1"/>
    </xf>
    <xf numFmtId="0" fontId="8" fillId="0" borderId="33" xfId="18" applyFont="1" applyBorder="1" applyAlignment="1">
      <alignment horizontal="center" vertical="center" wrapText="1"/>
    </xf>
    <xf numFmtId="0" fontId="6" fillId="0" borderId="33" xfId="18" applyFont="1" applyBorder="1" applyAlignment="1">
      <alignment horizontal="center" vertical="center" textRotation="90" wrapText="1"/>
    </xf>
    <xf numFmtId="0" fontId="11" fillId="12" borderId="33" xfId="18" applyFont="1" applyFill="1" applyBorder="1" applyAlignment="1">
      <alignment horizontal="center" vertical="center" textRotation="90" wrapText="1"/>
    </xf>
    <xf numFmtId="0" fontId="8" fillId="0" borderId="40" xfId="21" applyFont="1" applyFill="1" applyBorder="1" applyAlignment="1">
      <alignment horizontal="left" vertical="top" wrapText="1"/>
    </xf>
    <xf numFmtId="0" fontId="8" fillId="13" borderId="33" xfId="18" applyFont="1" applyFill="1" applyBorder="1" applyAlignment="1">
      <alignment horizontal="center" vertical="top" wrapText="1"/>
    </xf>
    <xf numFmtId="0" fontId="8" fillId="12" borderId="33" xfId="18" applyFont="1" applyFill="1" applyBorder="1" applyAlignment="1">
      <alignment horizontal="center" vertical="top" wrapText="1"/>
    </xf>
    <xf numFmtId="0" fontId="8" fillId="40" borderId="33" xfId="18" applyFont="1" applyFill="1" applyBorder="1" applyAlignment="1">
      <alignment horizontal="center" vertical="top" wrapText="1"/>
    </xf>
    <xf numFmtId="0" fontId="8" fillId="39" borderId="33" xfId="18" applyFont="1" applyFill="1" applyBorder="1" applyAlignment="1">
      <alignment horizontal="center" vertical="top" wrapText="1"/>
    </xf>
    <xf numFmtId="0" fontId="8" fillId="0" borderId="28" xfId="18" applyBorder="1"/>
    <xf numFmtId="0" fontId="8" fillId="0" borderId="30" xfId="18" applyBorder="1"/>
    <xf numFmtId="0" fontId="8" fillId="0" borderId="47" xfId="18" applyFont="1" applyBorder="1" applyAlignment="1">
      <alignment horizontal="center" vertical="center" wrapText="1"/>
    </xf>
    <xf numFmtId="0" fontId="8" fillId="0" borderId="53" xfId="18" applyFont="1" applyFill="1" applyBorder="1" applyAlignment="1">
      <alignment horizontal="center" vertical="center" wrapText="1"/>
    </xf>
    <xf numFmtId="0" fontId="8" fillId="0" borderId="51" xfId="18" applyFont="1" applyFill="1" applyBorder="1" applyAlignment="1">
      <alignment horizontal="center" vertical="center" wrapText="1"/>
    </xf>
    <xf numFmtId="0" fontId="8" fillId="0" borderId="54" xfId="20" applyFont="1" applyFill="1" applyBorder="1" applyAlignment="1">
      <alignment horizontal="left" vertical="center" wrapText="1"/>
    </xf>
    <xf numFmtId="164" fontId="8" fillId="0" borderId="31" xfId="18" applyNumberFormat="1" applyFont="1" applyFill="1" applyBorder="1" applyAlignment="1">
      <alignment horizontal="center" vertical="center" wrapText="1"/>
    </xf>
    <xf numFmtId="164" fontId="8" fillId="0" borderId="3" xfId="18" applyNumberFormat="1" applyFont="1" applyFill="1" applyBorder="1" applyAlignment="1">
      <alignment horizontal="center" vertical="center" wrapText="1"/>
    </xf>
    <xf numFmtId="0" fontId="8" fillId="0" borderId="2" xfId="18" applyFont="1" applyFill="1" applyBorder="1" applyAlignment="1">
      <alignment horizontal="center" vertical="center" wrapText="1"/>
    </xf>
    <xf numFmtId="0" fontId="8" fillId="0" borderId="35" xfId="18" applyFont="1" applyBorder="1" applyAlignment="1">
      <alignment horizontal="center" vertical="center" wrapText="1"/>
    </xf>
    <xf numFmtId="0" fontId="6" fillId="0" borderId="35" xfId="18" applyFont="1" applyBorder="1" applyAlignment="1">
      <alignment horizontal="center" vertical="center" textRotation="90" wrapText="1"/>
    </xf>
    <xf numFmtId="0" fontId="11" fillId="12" borderId="35" xfId="18" applyFont="1" applyFill="1" applyBorder="1" applyAlignment="1">
      <alignment horizontal="center" vertical="center" textRotation="90" wrapText="1"/>
    </xf>
    <xf numFmtId="0" fontId="8" fillId="0" borderId="28" xfId="21" applyFont="1" applyFill="1" applyBorder="1" applyAlignment="1">
      <alignment horizontal="left" vertical="top" wrapText="1"/>
    </xf>
    <xf numFmtId="0" fontId="8" fillId="13" borderId="35" xfId="18" applyFont="1" applyFill="1" applyBorder="1" applyAlignment="1">
      <alignment horizontal="center" vertical="top" wrapText="1"/>
    </xf>
    <xf numFmtId="0" fontId="8" fillId="12" borderId="35" xfId="18" applyFont="1" applyFill="1" applyBorder="1" applyAlignment="1">
      <alignment horizontal="center" vertical="top" wrapText="1"/>
    </xf>
    <xf numFmtId="0" fontId="8" fillId="40" borderId="35" xfId="18" applyFont="1" applyFill="1" applyBorder="1" applyAlignment="1">
      <alignment horizontal="center" vertical="top" wrapText="1"/>
    </xf>
    <xf numFmtId="0" fontId="8" fillId="39" borderId="35" xfId="18" applyFont="1" applyFill="1" applyBorder="1" applyAlignment="1">
      <alignment horizontal="center" vertical="top" wrapText="1"/>
    </xf>
    <xf numFmtId="0" fontId="8" fillId="0" borderId="40" xfId="18" applyFont="1" applyBorder="1" applyAlignment="1">
      <alignment horizontal="center" vertical="top" wrapText="1"/>
    </xf>
    <xf numFmtId="0" fontId="8" fillId="0" borderId="73" xfId="18" applyFont="1" applyFill="1" applyBorder="1" applyAlignment="1">
      <alignment horizontal="center" vertical="top" wrapText="1"/>
    </xf>
    <xf numFmtId="0" fontId="8" fillId="0" borderId="79" xfId="18" applyFont="1" applyFill="1" applyBorder="1" applyAlignment="1">
      <alignment horizontal="center" vertical="top" wrapText="1"/>
    </xf>
    <xf numFmtId="0" fontId="8" fillId="0" borderId="33" xfId="21" applyFont="1" applyFill="1" applyBorder="1" applyAlignment="1">
      <alignment horizontal="left" vertical="top" wrapText="1"/>
    </xf>
    <xf numFmtId="0" fontId="8" fillId="0" borderId="47" xfId="18" applyFont="1" applyBorder="1" applyAlignment="1">
      <alignment horizontal="center" vertical="top" wrapText="1"/>
    </xf>
    <xf numFmtId="0" fontId="8" fillId="0" borderId="71" xfId="18" applyFont="1" applyFill="1" applyBorder="1" applyAlignment="1">
      <alignment horizontal="center" vertical="top" wrapText="1"/>
    </xf>
    <xf numFmtId="0" fontId="8" fillId="0" borderId="53" xfId="18" applyFont="1" applyFill="1" applyBorder="1" applyAlignment="1">
      <alignment horizontal="center" vertical="top" wrapText="1"/>
    </xf>
    <xf numFmtId="0" fontId="8" fillId="0" borderId="47" xfId="20" applyFont="1" applyFill="1" applyBorder="1" applyAlignment="1">
      <alignment vertical="top" wrapText="1"/>
    </xf>
    <xf numFmtId="0" fontId="8" fillId="0" borderId="35" xfId="18" applyFont="1" applyBorder="1" applyAlignment="1">
      <alignment horizontal="center" vertical="center" wrapText="1"/>
    </xf>
    <xf numFmtId="0" fontId="8" fillId="0" borderId="35" xfId="21" applyFont="1" applyFill="1" applyBorder="1" applyAlignment="1">
      <alignment horizontal="left" vertical="top" wrapText="1"/>
    </xf>
    <xf numFmtId="0" fontId="8" fillId="12" borderId="1" xfId="20" applyFont="1" applyFill="1" applyBorder="1" applyAlignment="1">
      <alignment horizontal="center" vertical="top" wrapText="1"/>
    </xf>
    <xf numFmtId="0" fontId="8" fillId="12" borderId="2" xfId="20" applyFont="1" applyFill="1" applyBorder="1" applyAlignment="1">
      <alignment horizontal="center" vertical="top" wrapText="1"/>
    </xf>
    <xf numFmtId="0" fontId="8" fillId="12" borderId="3" xfId="20" applyFont="1" applyFill="1" applyBorder="1" applyAlignment="1">
      <alignment horizontal="center" vertical="top" wrapText="1"/>
    </xf>
    <xf numFmtId="0" fontId="8" fillId="0" borderId="80" xfId="21" applyFont="1" applyFill="1" applyBorder="1" applyAlignment="1">
      <alignment horizontal="left" vertical="top" wrapText="1"/>
    </xf>
    <xf numFmtId="0" fontId="8" fillId="12" borderId="33" xfId="18" applyFont="1" applyFill="1" applyBorder="1" applyAlignment="1">
      <alignment horizontal="center" vertical="top" wrapText="1"/>
    </xf>
    <xf numFmtId="0" fontId="8" fillId="40" borderId="6" xfId="18" applyFont="1" applyFill="1" applyBorder="1" applyAlignment="1">
      <alignment horizontal="center" vertical="top" wrapText="1"/>
    </xf>
    <xf numFmtId="0" fontId="8" fillId="0" borderId="28" xfId="18" applyFont="1" applyBorder="1" applyAlignment="1">
      <alignment vertical="top"/>
    </xf>
    <xf numFmtId="0" fontId="8" fillId="0" borderId="30" xfId="18" applyFont="1" applyBorder="1" applyAlignment="1">
      <alignment vertical="top"/>
    </xf>
    <xf numFmtId="0" fontId="8" fillId="0" borderId="4" xfId="18" applyFont="1" applyBorder="1" applyAlignment="1">
      <alignment horizontal="center" vertical="top" wrapText="1"/>
    </xf>
    <xf numFmtId="0" fontId="8" fillId="0" borderId="61" xfId="18" applyFont="1" applyBorder="1" applyAlignment="1">
      <alignment horizontal="center" vertical="top" wrapText="1"/>
    </xf>
    <xf numFmtId="0" fontId="7" fillId="0" borderId="36" xfId="18" applyFont="1" applyBorder="1" applyAlignment="1">
      <alignment horizontal="center" vertical="top" wrapText="1"/>
    </xf>
    <xf numFmtId="0" fontId="7" fillId="0" borderId="42" xfId="18" applyFont="1" applyBorder="1" applyAlignment="1">
      <alignment horizontal="left" vertical="top" wrapText="1"/>
    </xf>
    <xf numFmtId="164" fontId="8" fillId="0" borderId="77" xfId="18" applyNumberFormat="1" applyFont="1" applyBorder="1" applyAlignment="1">
      <alignment horizontal="center" vertical="center" wrapText="1"/>
    </xf>
    <xf numFmtId="164" fontId="8" fillId="0" borderId="35" xfId="18" applyNumberFormat="1" applyFont="1" applyBorder="1" applyAlignment="1">
      <alignment horizontal="center" vertical="center" wrapText="1"/>
    </xf>
    <xf numFmtId="164" fontId="8" fillId="0" borderId="30" xfId="18" applyNumberFormat="1" applyFont="1" applyBorder="1" applyAlignment="1">
      <alignment horizontal="center" vertical="center" wrapText="1"/>
    </xf>
    <xf numFmtId="0" fontId="8" fillId="0" borderId="48" xfId="21" applyFont="1" applyFill="1" applyBorder="1" applyAlignment="1">
      <alignment horizontal="left" vertical="top" wrapText="1"/>
    </xf>
    <xf numFmtId="0" fontId="8" fillId="12" borderId="35" xfId="18" applyFont="1" applyFill="1" applyBorder="1" applyAlignment="1">
      <alignment horizontal="center" vertical="top" wrapText="1"/>
    </xf>
    <xf numFmtId="0" fontId="8" fillId="4" borderId="28" xfId="19" applyFont="1" applyFill="1" applyBorder="1" applyAlignment="1">
      <alignment vertical="top" wrapText="1"/>
    </xf>
    <xf numFmtId="0" fontId="8" fillId="4" borderId="30" xfId="21" applyFont="1" applyFill="1" applyBorder="1" applyAlignment="1">
      <alignment vertical="top" wrapText="1"/>
    </xf>
    <xf numFmtId="0" fontId="8" fillId="0" borderId="4" xfId="18" applyBorder="1" applyAlignment="1">
      <alignment horizontal="center" vertical="top" wrapText="1"/>
    </xf>
    <xf numFmtId="0" fontId="8" fillId="0" borderId="61" xfId="18" applyFont="1" applyFill="1" applyBorder="1" applyAlignment="1">
      <alignment horizontal="center" vertical="top" wrapText="1"/>
    </xf>
    <xf numFmtId="0" fontId="8" fillId="0" borderId="36" xfId="18" applyFont="1" applyBorder="1" applyAlignment="1">
      <alignment horizontal="center" vertical="top" wrapText="1"/>
    </xf>
    <xf numFmtId="0" fontId="7" fillId="0" borderId="42" xfId="21" applyFont="1" applyFill="1" applyBorder="1" applyAlignment="1">
      <alignment vertical="top" wrapText="1"/>
    </xf>
    <xf numFmtId="164" fontId="8" fillId="0" borderId="55" xfId="18" applyNumberFormat="1" applyFont="1" applyFill="1" applyBorder="1" applyAlignment="1">
      <alignment horizontal="center" vertical="center" wrapText="1"/>
    </xf>
    <xf numFmtId="0" fontId="8" fillId="0" borderId="31" xfId="18" applyFont="1" applyFill="1" applyBorder="1" applyAlignment="1">
      <alignment horizontal="center" vertical="center" wrapText="1"/>
    </xf>
    <xf numFmtId="0" fontId="8" fillId="4" borderId="40" xfId="21" applyFont="1" applyFill="1" applyBorder="1" applyAlignment="1">
      <alignment horizontal="left" vertical="top" wrapText="1"/>
    </xf>
    <xf numFmtId="0" fontId="8" fillId="4" borderId="6" xfId="21" applyFont="1" applyFill="1" applyBorder="1" applyAlignment="1">
      <alignment horizontal="left" vertical="top" wrapText="1"/>
    </xf>
    <xf numFmtId="0" fontId="8" fillId="0" borderId="33" xfId="18" applyFont="1" applyBorder="1" applyAlignment="1">
      <alignment horizontal="left" vertical="top" wrapText="1"/>
    </xf>
    <xf numFmtId="0" fontId="8" fillId="13" borderId="33" xfId="18" applyFont="1" applyFill="1" applyBorder="1" applyAlignment="1">
      <alignment horizontal="center" vertical="top" wrapText="1"/>
    </xf>
    <xf numFmtId="0" fontId="8" fillId="0" borderId="0" xfId="18" applyFont="1"/>
    <xf numFmtId="0" fontId="8" fillId="4" borderId="28" xfId="21" applyFont="1" applyFill="1" applyBorder="1" applyAlignment="1">
      <alignment horizontal="left" vertical="top" wrapText="1"/>
    </xf>
    <xf numFmtId="0" fontId="8" fillId="4" borderId="30" xfId="21" applyFont="1" applyFill="1" applyBorder="1" applyAlignment="1">
      <alignment horizontal="left" vertical="top" wrapText="1"/>
    </xf>
    <xf numFmtId="0" fontId="8" fillId="0" borderId="35" xfId="18" applyFont="1" applyBorder="1" applyAlignment="1">
      <alignment horizontal="left" vertical="top" wrapText="1"/>
    </xf>
    <xf numFmtId="0" fontId="8" fillId="13" borderId="35" xfId="18" applyFont="1" applyFill="1" applyBorder="1" applyAlignment="1">
      <alignment horizontal="center" vertical="top" wrapText="1"/>
    </xf>
    <xf numFmtId="0" fontId="8" fillId="39" borderId="6" xfId="18" applyFont="1" applyFill="1" applyBorder="1" applyAlignment="1">
      <alignment horizontal="center" vertical="top" wrapText="1"/>
    </xf>
    <xf numFmtId="0" fontId="8" fillId="39" borderId="30" xfId="18" applyFont="1" applyFill="1" applyBorder="1" applyAlignment="1">
      <alignment horizontal="center" vertical="top" wrapText="1"/>
    </xf>
    <xf numFmtId="0" fontId="8" fillId="0" borderId="4" xfId="18" applyBorder="1"/>
    <xf numFmtId="0" fontId="8" fillId="12" borderId="1" xfId="18" applyFont="1" applyFill="1" applyBorder="1" applyAlignment="1">
      <alignment horizontal="center" vertical="top" wrapText="1"/>
    </xf>
    <xf numFmtId="0" fontId="8" fillId="12" borderId="2" xfId="18" applyFont="1" applyFill="1" applyBorder="1" applyAlignment="1">
      <alignment horizontal="center" vertical="top" wrapText="1"/>
    </xf>
    <xf numFmtId="0" fontId="8" fillId="12" borderId="3" xfId="18" applyFont="1" applyFill="1" applyBorder="1" applyAlignment="1">
      <alignment horizontal="center" vertical="top" wrapText="1"/>
    </xf>
    <xf numFmtId="164" fontId="8" fillId="12" borderId="77" xfId="18" applyNumberFormat="1" applyFont="1" applyFill="1" applyBorder="1" applyAlignment="1">
      <alignment horizontal="center" vertical="center" wrapText="1"/>
    </xf>
    <xf numFmtId="164" fontId="8" fillId="12" borderId="30" xfId="18" applyNumberFormat="1" applyFont="1" applyFill="1" applyBorder="1" applyAlignment="1">
      <alignment horizontal="center" vertical="center" wrapText="1"/>
    </xf>
    <xf numFmtId="0" fontId="8" fillId="12" borderId="35" xfId="18" applyFont="1" applyFill="1" applyBorder="1" applyAlignment="1">
      <alignment horizontal="center" vertical="center" wrapText="1"/>
    </xf>
    <xf numFmtId="0" fontId="8" fillId="0" borderId="42" xfId="18" applyFont="1" applyBorder="1" applyAlignment="1">
      <alignment horizontal="center" vertical="center" wrapText="1"/>
    </xf>
    <xf numFmtId="0" fontId="6" fillId="0" borderId="42" xfId="18" applyFont="1" applyBorder="1" applyAlignment="1">
      <alignment horizontal="center" vertical="center" textRotation="90" wrapText="1"/>
    </xf>
    <xf numFmtId="0" fontId="8" fillId="0" borderId="63" xfId="18" applyFont="1" applyBorder="1" applyAlignment="1">
      <alignment horizontal="left" vertical="top" wrapText="1"/>
    </xf>
    <xf numFmtId="0" fontId="8" fillId="13" borderId="42" xfId="18" applyFont="1" applyFill="1" applyBorder="1" applyAlignment="1">
      <alignment horizontal="center" vertical="top" wrapText="1"/>
    </xf>
    <xf numFmtId="0" fontId="8" fillId="40" borderId="5" xfId="18" applyFont="1" applyFill="1" applyBorder="1" applyAlignment="1">
      <alignment horizontal="center" vertical="top" wrapText="1"/>
    </xf>
    <xf numFmtId="0" fontId="8" fillId="39" borderId="5" xfId="18" applyFont="1" applyFill="1" applyBorder="1" applyAlignment="1">
      <alignment horizontal="center" vertical="top" wrapText="1"/>
    </xf>
    <xf numFmtId="164" fontId="8" fillId="0" borderId="31" xfId="18" applyNumberFormat="1" applyFont="1" applyBorder="1" applyAlignment="1">
      <alignment horizontal="center" vertical="center" wrapText="1"/>
    </xf>
    <xf numFmtId="164" fontId="8" fillId="0" borderId="5" xfId="18" applyNumberFormat="1" applyFont="1" applyBorder="1" applyAlignment="1">
      <alignment horizontal="center" vertical="center" wrapText="1"/>
    </xf>
    <xf numFmtId="0" fontId="8" fillId="0" borderId="42" xfId="18" applyFont="1" applyBorder="1" applyAlignment="1">
      <alignment horizontal="center" vertical="center" wrapText="1"/>
    </xf>
    <xf numFmtId="0" fontId="8" fillId="0" borderId="67" xfId="18" applyFont="1" applyBorder="1" applyAlignment="1">
      <alignment horizontal="left" vertical="top" wrapText="1"/>
    </xf>
    <xf numFmtId="0" fontId="8" fillId="40" borderId="16" xfId="18" applyFont="1" applyFill="1" applyBorder="1" applyAlignment="1">
      <alignment horizontal="center" vertical="top" wrapText="1"/>
    </xf>
    <xf numFmtId="0" fontId="8" fillId="39" borderId="16" xfId="18" applyFont="1" applyFill="1" applyBorder="1" applyAlignment="1">
      <alignment horizontal="center" vertical="top" wrapText="1"/>
    </xf>
    <xf numFmtId="0" fontId="7" fillId="12" borderId="1" xfId="18" applyFont="1" applyFill="1" applyBorder="1" applyAlignment="1">
      <alignment horizontal="center" vertical="top" wrapText="1"/>
    </xf>
    <xf numFmtId="0" fontId="7" fillId="12" borderId="2" xfId="18" applyFont="1" applyFill="1" applyBorder="1" applyAlignment="1">
      <alignment horizontal="center" vertical="top" wrapText="1"/>
    </xf>
    <xf numFmtId="0" fontId="7" fillId="12" borderId="3" xfId="18" applyFont="1" applyFill="1" applyBorder="1" applyAlignment="1">
      <alignment horizontal="center" vertical="top" wrapText="1"/>
    </xf>
    <xf numFmtId="164" fontId="8" fillId="12" borderId="55" xfId="18" applyNumberFormat="1" applyFont="1" applyFill="1" applyBorder="1" applyAlignment="1">
      <alignment horizontal="center" vertical="center" wrapText="1"/>
    </xf>
    <xf numFmtId="0" fontId="8" fillId="0" borderId="68" xfId="18" applyFont="1" applyBorder="1" applyAlignment="1">
      <alignment horizontal="left" vertical="top" wrapText="1"/>
    </xf>
    <xf numFmtId="0" fontId="8" fillId="40" borderId="22" xfId="18" applyFont="1" applyFill="1" applyBorder="1" applyAlignment="1">
      <alignment horizontal="center" vertical="top" wrapText="1"/>
    </xf>
    <xf numFmtId="0" fontId="8" fillId="39" borderId="22" xfId="18" applyFont="1" applyFill="1" applyBorder="1" applyAlignment="1">
      <alignment horizontal="center" vertical="top" wrapText="1"/>
    </xf>
    <xf numFmtId="164" fontId="8" fillId="0" borderId="33" xfId="18" applyNumberFormat="1" applyFont="1" applyBorder="1" applyAlignment="1">
      <alignment horizontal="center" vertical="center" wrapText="1"/>
    </xf>
    <xf numFmtId="0" fontId="8" fillId="0" borderId="38" xfId="18" applyFont="1" applyBorder="1" applyAlignment="1">
      <alignment horizontal="center" vertical="center" wrapText="1"/>
    </xf>
    <xf numFmtId="0" fontId="8" fillId="12" borderId="21" xfId="18" applyFont="1" applyFill="1" applyBorder="1" applyAlignment="1">
      <alignment horizontal="center" vertical="center" wrapText="1"/>
    </xf>
    <xf numFmtId="164" fontId="8" fillId="0" borderId="62" xfId="18" applyNumberFormat="1" applyFont="1" applyBorder="1" applyAlignment="1">
      <alignment horizontal="center" vertical="center" wrapText="1"/>
    </xf>
    <xf numFmtId="164" fontId="8" fillId="0" borderId="42" xfId="18" applyNumberFormat="1" applyFont="1" applyBorder="1" applyAlignment="1">
      <alignment horizontal="center" vertical="center" wrapText="1"/>
    </xf>
    <xf numFmtId="164" fontId="8" fillId="0" borderId="5" xfId="18" applyNumberFormat="1" applyFont="1" applyFill="1" applyBorder="1" applyAlignment="1">
      <alignment horizontal="center" vertical="center" wrapText="1"/>
    </xf>
    <xf numFmtId="0" fontId="8" fillId="0" borderId="50" xfId="18" applyFont="1" applyBorder="1" applyAlignment="1">
      <alignment horizontal="center" vertical="center" wrapText="1"/>
    </xf>
    <xf numFmtId="0" fontId="11" fillId="12" borderId="42" xfId="18" applyFont="1" applyFill="1" applyBorder="1" applyAlignment="1">
      <alignment horizontal="center" vertical="center" textRotation="90" wrapText="1"/>
    </xf>
    <xf numFmtId="0" fontId="8" fillId="12" borderId="42" xfId="18" applyFont="1" applyFill="1" applyBorder="1" applyAlignment="1">
      <alignment horizontal="center" vertical="top" wrapText="1"/>
    </xf>
    <xf numFmtId="0" fontId="8" fillId="0" borderId="72" xfId="18" applyFont="1" applyBorder="1" applyAlignment="1">
      <alignment horizontal="left" vertical="top" wrapText="1"/>
    </xf>
    <xf numFmtId="0" fontId="8" fillId="0" borderId="56" xfId="18" applyFont="1" applyBorder="1" applyAlignment="1">
      <alignment horizontal="left" vertical="top" wrapText="1"/>
    </xf>
    <xf numFmtId="0" fontId="8" fillId="0" borderId="28" xfId="18" applyFont="1" applyBorder="1" applyAlignment="1">
      <alignment horizontal="center" vertical="top" wrapText="1"/>
    </xf>
    <xf numFmtId="0" fontId="8" fillId="0" borderId="57" xfId="18" applyFont="1" applyBorder="1" applyAlignment="1">
      <alignment horizontal="center" vertical="top" wrapText="1"/>
    </xf>
    <xf numFmtId="0" fontId="7" fillId="0" borderId="34" xfId="18" applyFont="1" applyBorder="1" applyAlignment="1">
      <alignment horizontal="center" vertical="top" wrapText="1"/>
    </xf>
    <xf numFmtId="0" fontId="7" fillId="0" borderId="35" xfId="18" applyFont="1" applyBorder="1" applyAlignment="1">
      <alignment horizontal="left" vertical="top" wrapText="1"/>
    </xf>
    <xf numFmtId="0" fontId="8" fillId="12" borderId="33" xfId="18" applyFont="1" applyFill="1" applyBorder="1"/>
    <xf numFmtId="0" fontId="8" fillId="4" borderId="28" xfId="21" applyFont="1" applyFill="1" applyBorder="1" applyAlignment="1">
      <alignment vertical="top" wrapText="1"/>
    </xf>
    <xf numFmtId="0" fontId="8" fillId="0" borderId="28" xfId="18" applyBorder="1" applyAlignment="1">
      <alignment horizontal="center" vertical="top" wrapText="1"/>
    </xf>
    <xf numFmtId="0" fontId="8" fillId="0" borderId="34" xfId="18" applyFont="1" applyBorder="1" applyAlignment="1">
      <alignment horizontal="center" vertical="top" wrapText="1"/>
    </xf>
    <xf numFmtId="0" fontId="8" fillId="12" borderId="35" xfId="18" applyFont="1" applyFill="1" applyBorder="1"/>
    <xf numFmtId="164" fontId="8" fillId="0" borderId="55" xfId="18" applyNumberFormat="1" applyFont="1" applyBorder="1" applyAlignment="1">
      <alignment horizontal="center" vertical="center" wrapText="1"/>
    </xf>
    <xf numFmtId="164" fontId="8" fillId="0" borderId="3" xfId="18" applyNumberFormat="1" applyFont="1" applyBorder="1" applyAlignment="1">
      <alignment horizontal="center" vertical="center" wrapText="1"/>
    </xf>
    <xf numFmtId="0" fontId="8" fillId="0" borderId="31" xfId="18" applyFont="1" applyBorder="1" applyAlignment="1">
      <alignment horizontal="center" vertical="center" wrapText="1"/>
    </xf>
    <xf numFmtId="0" fontId="8" fillId="12" borderId="0" xfId="18" applyFont="1" applyFill="1"/>
    <xf numFmtId="0" fontId="8" fillId="12" borderId="45" xfId="18" applyFont="1" applyFill="1" applyBorder="1" applyAlignment="1">
      <alignment horizontal="center" vertical="top" wrapText="1"/>
    </xf>
    <xf numFmtId="0" fontId="7" fillId="12" borderId="32" xfId="18" applyFont="1" applyFill="1" applyBorder="1" applyAlignment="1">
      <alignment horizontal="center" vertical="top" wrapText="1"/>
    </xf>
    <xf numFmtId="0" fontId="7" fillId="12" borderId="31" xfId="18" applyFont="1" applyFill="1" applyBorder="1" applyAlignment="1">
      <alignment horizontal="left" vertical="top" wrapText="1"/>
    </xf>
    <xf numFmtId="0" fontId="41" fillId="0" borderId="33" xfId="18" applyFont="1" applyFill="1" applyBorder="1" applyAlignment="1">
      <alignment horizontal="left" vertical="top" wrapText="1"/>
    </xf>
    <xf numFmtId="0" fontId="8" fillId="12" borderId="0" xfId="18" applyFont="1" applyFill="1" applyBorder="1" applyAlignment="1">
      <alignment horizontal="center" vertical="top" wrapText="1"/>
    </xf>
    <xf numFmtId="0" fontId="41" fillId="0" borderId="35" xfId="18" applyFont="1" applyFill="1" applyBorder="1" applyAlignment="1">
      <alignment horizontal="left" vertical="top" wrapText="1"/>
    </xf>
    <xf numFmtId="0" fontId="8" fillId="4" borderId="4" xfId="21" applyFont="1" applyFill="1" applyBorder="1" applyAlignment="1">
      <alignment horizontal="left" vertical="top" wrapText="1"/>
    </xf>
    <xf numFmtId="0" fontId="8" fillId="4" borderId="5" xfId="21" applyFont="1" applyFill="1" applyBorder="1" applyAlignment="1">
      <alignment horizontal="left" vertical="top" wrapText="1"/>
    </xf>
    <xf numFmtId="164" fontId="11" fillId="12" borderId="3" xfId="18" applyNumberFormat="1" applyFont="1" applyFill="1" applyBorder="1" applyAlignment="1">
      <alignment horizontal="center" vertical="center" wrapText="1"/>
    </xf>
    <xf numFmtId="0" fontId="8" fillId="0" borderId="33" xfId="18" applyFont="1" applyFill="1" applyBorder="1" applyAlignment="1">
      <alignment horizontal="left" vertical="top" wrapText="1"/>
    </xf>
    <xf numFmtId="0" fontId="7" fillId="0" borderId="33" xfId="18" applyFont="1" applyBorder="1" applyAlignment="1">
      <alignment horizontal="left" vertical="top" wrapText="1"/>
    </xf>
    <xf numFmtId="0" fontId="8" fillId="0" borderId="42" xfId="18" applyFont="1" applyFill="1" applyBorder="1" applyAlignment="1">
      <alignment horizontal="left" vertical="top" wrapText="1"/>
    </xf>
    <xf numFmtId="0" fontId="8" fillId="40" borderId="42" xfId="18" applyFont="1" applyFill="1" applyBorder="1" applyAlignment="1">
      <alignment horizontal="center" vertical="top" wrapText="1"/>
    </xf>
    <xf numFmtId="0" fontId="7" fillId="0" borderId="42" xfId="18" applyFont="1" applyBorder="1" applyAlignment="1">
      <alignment horizontal="left" vertical="top" wrapText="1"/>
    </xf>
    <xf numFmtId="164" fontId="8" fillId="0" borderId="47" xfId="18" applyNumberFormat="1" applyFont="1" applyBorder="1" applyAlignment="1">
      <alignment horizontal="center" vertical="center" wrapText="1"/>
    </xf>
    <xf numFmtId="164" fontId="8" fillId="0" borderId="52" xfId="18" applyNumberFormat="1" applyFont="1" applyBorder="1" applyAlignment="1">
      <alignment horizontal="center" vertical="center" wrapText="1"/>
    </xf>
    <xf numFmtId="164" fontId="8" fillId="0" borderId="54" xfId="18" applyNumberFormat="1" applyFont="1" applyBorder="1" applyAlignment="1">
      <alignment horizontal="center" vertical="center" wrapText="1"/>
    </xf>
    <xf numFmtId="0" fontId="8" fillId="0" borderId="52" xfId="18" applyFont="1" applyBorder="1" applyAlignment="1">
      <alignment horizontal="center" vertical="center" wrapText="1"/>
    </xf>
    <xf numFmtId="0" fontId="8" fillId="0" borderId="35" xfId="18" applyFont="1" applyFill="1" applyBorder="1" applyAlignment="1">
      <alignment horizontal="left" vertical="top" wrapText="1"/>
    </xf>
    <xf numFmtId="0" fontId="42" fillId="0" borderId="0" xfId="18" applyFont="1" applyFill="1" applyAlignment="1">
      <alignment horizontal="center" vertical="center"/>
    </xf>
    <xf numFmtId="0" fontId="6" fillId="0" borderId="40" xfId="18" applyFont="1" applyFill="1" applyBorder="1" applyAlignment="1">
      <alignment horizontal="center" vertical="center" textRotation="90" wrapText="1"/>
    </xf>
    <xf numFmtId="0" fontId="6" fillId="0" borderId="7" xfId="18" applyFont="1" applyFill="1" applyBorder="1" applyAlignment="1">
      <alignment horizontal="center" vertical="center" textRotation="90" wrapText="1"/>
    </xf>
    <xf numFmtId="0" fontId="6" fillId="0" borderId="6" xfId="18" applyFont="1" applyFill="1" applyBorder="1" applyAlignment="1">
      <alignment horizontal="center" vertical="center" textRotation="90" wrapText="1"/>
    </xf>
    <xf numFmtId="164" fontId="11" fillId="12" borderId="6" xfId="18" applyNumberFormat="1" applyFont="1" applyFill="1" applyBorder="1" applyAlignment="1">
      <alignment horizontal="center" vertical="center" wrapText="1"/>
    </xf>
    <xf numFmtId="0" fontId="8" fillId="12" borderId="33" xfId="18" applyFont="1" applyFill="1" applyBorder="1" applyAlignment="1">
      <alignment horizontal="center" vertical="center" wrapText="1"/>
    </xf>
    <xf numFmtId="0" fontId="8" fillId="12" borderId="4" xfId="21" applyFont="1" applyFill="1" applyBorder="1" applyAlignment="1">
      <alignment horizontal="center" vertical="top" wrapText="1"/>
    </xf>
    <xf numFmtId="0" fontId="8" fillId="12" borderId="0" xfId="21" applyFont="1" applyFill="1" applyBorder="1" applyAlignment="1">
      <alignment horizontal="center" vertical="top" wrapText="1"/>
    </xf>
    <xf numFmtId="0" fontId="6" fillId="0" borderId="4" xfId="18" applyFont="1" applyFill="1" applyBorder="1" applyAlignment="1">
      <alignment horizontal="center" vertical="center" textRotation="90" wrapText="1"/>
    </xf>
    <xf numFmtId="0" fontId="6" fillId="0" borderId="0" xfId="18" applyFont="1" applyFill="1" applyBorder="1" applyAlignment="1">
      <alignment horizontal="center" vertical="center" textRotation="90" wrapText="1"/>
    </xf>
    <xf numFmtId="0" fontId="6" fillId="0" borderId="5" xfId="18" applyFont="1" applyFill="1" applyBorder="1" applyAlignment="1">
      <alignment horizontal="center" vertical="center" textRotation="90" wrapText="1"/>
    </xf>
    <xf numFmtId="0" fontId="8" fillId="39" borderId="42" xfId="18" applyFont="1" applyFill="1" applyBorder="1" applyAlignment="1">
      <alignment horizontal="center" vertical="top" wrapText="1"/>
    </xf>
    <xf numFmtId="0" fontId="6" fillId="0" borderId="28" xfId="18" applyFont="1" applyFill="1" applyBorder="1" applyAlignment="1">
      <alignment horizontal="center" vertical="center" textRotation="90" wrapText="1"/>
    </xf>
    <xf numFmtId="0" fontId="6" fillId="0" borderId="29" xfId="18" applyFont="1" applyFill="1" applyBorder="1" applyAlignment="1">
      <alignment horizontal="center" vertical="center" textRotation="90" wrapText="1"/>
    </xf>
    <xf numFmtId="0" fontId="6" fillId="0" borderId="30" xfId="18" applyFont="1" applyFill="1" applyBorder="1" applyAlignment="1">
      <alignment horizontal="center" vertical="center" textRotation="90" wrapText="1"/>
    </xf>
    <xf numFmtId="164" fontId="9" fillId="12" borderId="31" xfId="18" applyNumberFormat="1" applyFont="1" applyFill="1" applyBorder="1" applyAlignment="1">
      <alignment horizontal="center" vertical="center" wrapText="1"/>
    </xf>
    <xf numFmtId="0" fontId="11" fillId="40" borderId="1" xfId="18" applyFont="1" applyFill="1" applyBorder="1" applyAlignment="1">
      <alignment horizontal="left" vertical="top" wrapText="1"/>
    </xf>
    <xf numFmtId="0" fontId="11" fillId="40" borderId="2" xfId="18" applyFont="1" applyFill="1" applyBorder="1" applyAlignment="1">
      <alignment horizontal="left" vertical="top" wrapText="1"/>
    </xf>
    <xf numFmtId="0" fontId="11" fillId="40" borderId="3" xfId="18" applyFont="1" applyFill="1" applyBorder="1" applyAlignment="1">
      <alignment horizontal="left" vertical="top" wrapText="1"/>
    </xf>
    <xf numFmtId="0" fontId="11" fillId="40" borderId="31" xfId="18" applyFont="1" applyFill="1" applyBorder="1" applyAlignment="1">
      <alignment horizontal="left" vertical="top" wrapText="1"/>
    </xf>
    <xf numFmtId="0" fontId="11" fillId="39" borderId="31" xfId="18" applyFont="1" applyFill="1" applyBorder="1" applyAlignment="1">
      <alignment horizontal="center" vertical="top" wrapText="1"/>
    </xf>
    <xf numFmtId="0" fontId="8" fillId="40" borderId="1" xfId="18" applyFont="1" applyFill="1" applyBorder="1" applyAlignment="1">
      <alignment horizontal="center" vertical="top" wrapText="1"/>
    </xf>
    <xf numFmtId="0" fontId="8" fillId="40" borderId="2" xfId="18" applyFont="1" applyFill="1" applyBorder="1" applyAlignment="1">
      <alignment horizontal="center" vertical="top" wrapText="1"/>
    </xf>
    <xf numFmtId="0" fontId="8" fillId="40" borderId="3" xfId="18" applyFont="1" applyFill="1" applyBorder="1" applyAlignment="1">
      <alignment horizontal="center" vertical="top" wrapText="1"/>
    </xf>
    <xf numFmtId="164" fontId="11" fillId="40" borderId="32" xfId="18" applyNumberFormat="1" applyFont="1" applyFill="1" applyBorder="1" applyAlignment="1">
      <alignment horizontal="center" vertical="center" wrapText="1"/>
    </xf>
    <xf numFmtId="0" fontId="8" fillId="4" borderId="40" xfId="19" applyFont="1" applyFill="1" applyBorder="1" applyAlignment="1">
      <alignment vertical="top" wrapText="1"/>
    </xf>
    <xf numFmtId="0" fontId="8" fillId="4" borderId="6" xfId="19" applyFont="1" applyFill="1" applyBorder="1" applyAlignment="1">
      <alignment vertical="top" wrapText="1"/>
    </xf>
    <xf numFmtId="164" fontId="11" fillId="12" borderId="32" xfId="18" applyNumberFormat="1" applyFont="1" applyFill="1" applyBorder="1" applyAlignment="1">
      <alignment horizontal="center" vertical="center" wrapText="1"/>
    </xf>
    <xf numFmtId="0" fontId="8" fillId="12" borderId="3" xfId="18" applyFont="1" applyFill="1" applyBorder="1" applyAlignment="1">
      <alignment horizontal="center" vertical="center" wrapText="1"/>
    </xf>
    <xf numFmtId="0" fontId="6" fillId="0" borderId="0" xfId="18" applyFont="1" applyBorder="1" applyAlignment="1">
      <alignment horizontal="center" vertical="center" textRotation="90" wrapText="1"/>
    </xf>
    <xf numFmtId="0" fontId="8" fillId="13" borderId="62" xfId="18" applyFont="1" applyFill="1" applyBorder="1" applyAlignment="1">
      <alignment horizontal="center" vertical="top" wrapText="1"/>
    </xf>
    <xf numFmtId="0" fontId="7" fillId="0" borderId="61" xfId="18" applyFont="1" applyBorder="1" applyAlignment="1">
      <alignment horizontal="center" vertical="top" wrapText="1"/>
    </xf>
    <xf numFmtId="0" fontId="7" fillId="0" borderId="36" xfId="18" applyFont="1" applyBorder="1" applyAlignment="1">
      <alignment horizontal="left" vertical="top" wrapText="1"/>
    </xf>
    <xf numFmtId="164" fontId="8" fillId="0" borderId="63" xfId="18" applyNumberFormat="1" applyFont="1" applyBorder="1" applyAlignment="1">
      <alignment horizontal="center" vertical="center" wrapText="1"/>
    </xf>
    <xf numFmtId="164" fontId="8" fillId="0" borderId="61" xfId="18" applyNumberFormat="1" applyFont="1" applyBorder="1" applyAlignment="1">
      <alignment horizontal="center" vertical="center" wrapText="1"/>
    </xf>
    <xf numFmtId="164" fontId="8" fillId="0" borderId="36" xfId="18" applyNumberFormat="1" applyFont="1" applyBorder="1" applyAlignment="1">
      <alignment horizontal="center" vertical="center" wrapText="1"/>
    </xf>
    <xf numFmtId="0" fontId="8" fillId="0" borderId="5" xfId="18" applyFont="1" applyBorder="1" applyAlignment="1">
      <alignment horizontal="center" vertical="center" wrapText="1"/>
    </xf>
    <xf numFmtId="0" fontId="8" fillId="13" borderId="76" xfId="18" applyFont="1" applyFill="1" applyBorder="1" applyAlignment="1">
      <alignment horizontal="center" vertical="top" wrapText="1"/>
    </xf>
    <xf numFmtId="0" fontId="8" fillId="12" borderId="38" xfId="18" applyFont="1" applyFill="1" applyBorder="1" applyAlignment="1">
      <alignment horizontal="center" vertical="top" wrapText="1"/>
    </xf>
    <xf numFmtId="164" fontId="8" fillId="12" borderId="32" xfId="18" applyNumberFormat="1" applyFont="1" applyFill="1" applyBorder="1" applyAlignment="1">
      <alignment horizontal="center" vertical="center" wrapText="1"/>
    </xf>
    <xf numFmtId="0" fontId="8" fillId="13" borderId="79" xfId="18" applyFont="1" applyFill="1" applyBorder="1" applyAlignment="1">
      <alignment horizontal="center" vertical="top" wrapText="1"/>
    </xf>
    <xf numFmtId="0" fontId="7" fillId="0" borderId="57" xfId="18" applyFont="1" applyBorder="1" applyAlignment="1">
      <alignment horizontal="center" vertical="top" wrapText="1"/>
    </xf>
    <xf numFmtId="0" fontId="7" fillId="0" borderId="34" xfId="18" applyFont="1" applyBorder="1" applyAlignment="1">
      <alignment horizontal="left" vertical="top" wrapText="1"/>
    </xf>
    <xf numFmtId="0" fontId="11" fillId="17" borderId="1" xfId="18" applyFont="1" applyFill="1" applyBorder="1" applyAlignment="1">
      <alignment horizontal="left" vertical="top" wrapText="1"/>
    </xf>
    <xf numFmtId="0" fontId="11" fillId="17" borderId="2" xfId="18" applyFont="1" applyFill="1" applyBorder="1" applyAlignment="1">
      <alignment horizontal="left" vertical="top" wrapText="1"/>
    </xf>
    <xf numFmtId="0" fontId="11" fillId="17" borderId="3" xfId="18" applyFont="1" applyFill="1" applyBorder="1" applyAlignment="1">
      <alignment horizontal="left" vertical="top" wrapText="1"/>
    </xf>
    <xf numFmtId="0" fontId="8" fillId="17" borderId="33" xfId="18" applyFont="1" applyFill="1" applyBorder="1" applyAlignment="1">
      <alignment horizontal="left" vertical="top" wrapText="1"/>
    </xf>
    <xf numFmtId="0" fontId="8" fillId="39" borderId="31" xfId="18" applyFont="1" applyFill="1" applyBorder="1" applyAlignment="1">
      <alignment horizontal="center" vertical="top" wrapText="1"/>
    </xf>
    <xf numFmtId="0" fontId="11" fillId="39" borderId="1" xfId="18" applyFont="1" applyFill="1" applyBorder="1" applyAlignment="1">
      <alignment horizontal="left" vertical="top" wrapText="1"/>
    </xf>
    <xf numFmtId="0" fontId="11" fillId="39" borderId="2" xfId="18" applyFont="1" applyFill="1" applyBorder="1" applyAlignment="1">
      <alignment horizontal="left" vertical="top" wrapText="1"/>
    </xf>
    <xf numFmtId="0" fontId="11" fillId="39" borderId="3" xfId="18" applyFont="1" applyFill="1" applyBorder="1" applyAlignment="1">
      <alignment horizontal="left" vertical="top" wrapText="1"/>
    </xf>
    <xf numFmtId="0" fontId="8" fillId="39" borderId="1" xfId="18" applyFont="1" applyFill="1" applyBorder="1" applyAlignment="1">
      <alignment horizontal="center" vertical="top" wrapText="1"/>
    </xf>
    <xf numFmtId="0" fontId="8" fillId="39" borderId="2" xfId="18" applyFont="1" applyFill="1" applyBorder="1" applyAlignment="1">
      <alignment horizontal="center" vertical="top" wrapText="1"/>
    </xf>
    <xf numFmtId="0" fontId="8" fillId="39" borderId="3" xfId="18" applyFont="1" applyFill="1" applyBorder="1" applyAlignment="1">
      <alignment horizontal="center" vertical="top" wrapText="1"/>
    </xf>
    <xf numFmtId="2" fontId="11" fillId="40" borderId="33" xfId="18" applyNumberFormat="1" applyFont="1" applyFill="1" applyBorder="1" applyAlignment="1">
      <alignment horizontal="center" vertical="center" wrapText="1"/>
    </xf>
    <xf numFmtId="0" fontId="11" fillId="40" borderId="7" xfId="18" applyFont="1" applyFill="1" applyBorder="1" applyAlignment="1">
      <alignment horizontal="right" vertical="top" wrapText="1"/>
    </xf>
    <xf numFmtId="0" fontId="11" fillId="40" borderId="72" xfId="18" applyFont="1" applyFill="1" applyBorder="1" applyAlignment="1">
      <alignment horizontal="right" vertical="top" wrapText="1"/>
    </xf>
    <xf numFmtId="0" fontId="8" fillId="40" borderId="6" xfId="18" applyFont="1" applyFill="1" applyBorder="1" applyAlignment="1">
      <alignment horizontal="left" vertical="top" wrapText="1"/>
    </xf>
    <xf numFmtId="0" fontId="8" fillId="39" borderId="22" xfId="18" applyFont="1" applyFill="1" applyBorder="1" applyAlignment="1">
      <alignment horizontal="center" vertical="top" wrapText="1"/>
    </xf>
    <xf numFmtId="164" fontId="8" fillId="12" borderId="44" xfId="18" applyNumberFormat="1" applyFont="1" applyFill="1" applyBorder="1" applyAlignment="1">
      <alignment horizontal="center" vertical="center" wrapText="1"/>
    </xf>
    <xf numFmtId="164" fontId="11" fillId="12" borderId="31" xfId="18" applyNumberFormat="1" applyFont="1" applyFill="1" applyBorder="1" applyAlignment="1">
      <alignment horizontal="center" vertical="center" wrapText="1"/>
    </xf>
    <xf numFmtId="0" fontId="8" fillId="0" borderId="7" xfId="18" applyFont="1" applyBorder="1" applyAlignment="1">
      <alignment horizontal="left" vertical="top" wrapText="1"/>
    </xf>
    <xf numFmtId="49" fontId="8" fillId="12" borderId="33" xfId="18" applyNumberFormat="1" applyFont="1" applyFill="1" applyBorder="1" applyAlignment="1">
      <alignment horizontal="center" vertical="top" wrapText="1"/>
    </xf>
    <xf numFmtId="0" fontId="8" fillId="0" borderId="69" xfId="18" applyFont="1" applyBorder="1" applyAlignment="1">
      <alignment horizontal="center" vertical="top" wrapText="1"/>
    </xf>
    <xf numFmtId="0" fontId="8" fillId="0" borderId="73" xfId="18" applyFont="1" applyBorder="1" applyAlignment="1">
      <alignment horizontal="center" vertical="top" wrapText="1"/>
    </xf>
    <xf numFmtId="0" fontId="8" fillId="0" borderId="41" xfId="18" applyFont="1" applyBorder="1" applyAlignment="1">
      <alignment horizontal="left" vertical="top" wrapText="1"/>
    </xf>
    <xf numFmtId="0" fontId="8" fillId="0" borderId="0" xfId="18" applyFont="1" applyBorder="1" applyAlignment="1">
      <alignment horizontal="left" vertical="top" wrapText="1"/>
    </xf>
    <xf numFmtId="49" fontId="8" fillId="12" borderId="42" xfId="18" applyNumberFormat="1" applyFont="1" applyFill="1" applyBorder="1" applyAlignment="1">
      <alignment horizontal="center" vertical="top" wrapText="1"/>
    </xf>
    <xf numFmtId="0" fontId="8" fillId="4" borderId="40" xfId="19" applyFont="1" applyFill="1" applyBorder="1" applyAlignment="1">
      <alignment vertical="top" wrapText="1"/>
    </xf>
    <xf numFmtId="0" fontId="8" fillId="4" borderId="6" xfId="19" applyFont="1" applyFill="1" applyBorder="1" applyAlignment="1">
      <alignment vertical="top" wrapText="1"/>
    </xf>
    <xf numFmtId="0" fontId="8" fillId="0" borderId="27" xfId="18" applyBorder="1" applyAlignment="1">
      <alignment horizontal="center" vertical="top" wrapText="1"/>
    </xf>
    <xf numFmtId="0" fontId="8" fillId="0" borderId="24" xfId="18" applyFont="1" applyBorder="1" applyAlignment="1">
      <alignment horizontal="center" vertical="top" wrapText="1"/>
    </xf>
    <xf numFmtId="0" fontId="7" fillId="0" borderId="24" xfId="18" applyFont="1" applyBorder="1" applyAlignment="1">
      <alignment horizontal="center" vertical="top" wrapText="1"/>
    </xf>
    <xf numFmtId="0" fontId="7" fillId="0" borderId="25" xfId="18" applyFont="1" applyBorder="1" applyAlignment="1">
      <alignment horizontal="left" vertical="top" wrapText="1"/>
    </xf>
    <xf numFmtId="164" fontId="8" fillId="0" borderId="50" xfId="18" applyNumberFormat="1" applyFont="1" applyBorder="1" applyAlignment="1">
      <alignment horizontal="center" vertical="center" wrapText="1"/>
    </xf>
    <xf numFmtId="0" fontId="8" fillId="0" borderId="22" xfId="18" applyFont="1" applyBorder="1" applyAlignment="1">
      <alignment horizontal="center" vertical="center" wrapText="1"/>
    </xf>
    <xf numFmtId="0" fontId="8" fillId="0" borderId="29" xfId="18" applyFont="1" applyBorder="1" applyAlignment="1">
      <alignment horizontal="left" vertical="top" wrapText="1"/>
    </xf>
    <xf numFmtId="49" fontId="8" fillId="12" borderId="35" xfId="18" applyNumberFormat="1" applyFont="1" applyFill="1" applyBorder="1" applyAlignment="1">
      <alignment horizontal="center" vertical="top" wrapText="1"/>
    </xf>
    <xf numFmtId="164" fontId="11" fillId="12" borderId="44" xfId="18" applyNumberFormat="1" applyFont="1" applyFill="1" applyBorder="1" applyAlignment="1">
      <alignment horizontal="center" vertical="center" wrapText="1"/>
    </xf>
    <xf numFmtId="0" fontId="8" fillId="0" borderId="2" xfId="18" applyBorder="1" applyAlignment="1">
      <alignment horizontal="center" vertical="top" wrapText="1"/>
    </xf>
    <xf numFmtId="0" fontId="8" fillId="0" borderId="45" xfId="18" applyFont="1" applyBorder="1" applyAlignment="1">
      <alignment horizontal="center" vertical="top" wrapText="1"/>
    </xf>
    <xf numFmtId="0" fontId="7" fillId="0" borderId="45" xfId="18" applyFont="1" applyBorder="1" applyAlignment="1">
      <alignment horizontal="center" vertical="top" wrapText="1"/>
    </xf>
    <xf numFmtId="0" fontId="7" fillId="0" borderId="32" xfId="18" applyFont="1" applyBorder="1" applyAlignment="1">
      <alignment horizontal="left" vertical="top" wrapText="1"/>
    </xf>
    <xf numFmtId="167" fontId="8" fillId="0" borderId="31" xfId="18" applyNumberFormat="1" applyFont="1" applyFill="1" applyBorder="1" applyAlignment="1">
      <alignment horizontal="center" vertical="center" wrapText="1"/>
    </xf>
    <xf numFmtId="167" fontId="8" fillId="0" borderId="35" xfId="18" applyNumberFormat="1" applyFont="1" applyFill="1" applyBorder="1" applyAlignment="1">
      <alignment horizontal="center" vertical="center" wrapText="1"/>
    </xf>
    <xf numFmtId="0" fontId="8" fillId="0" borderId="30" xfId="18" applyFont="1" applyBorder="1" applyAlignment="1">
      <alignment horizontal="center" vertical="center" wrapText="1"/>
    </xf>
    <xf numFmtId="0" fontId="8" fillId="4" borderId="4" xfId="21" applyFont="1" applyFill="1" applyBorder="1" applyAlignment="1">
      <alignment vertical="top" wrapText="1"/>
    </xf>
    <xf numFmtId="0" fontId="8" fillId="4" borderId="5" xfId="21" applyFont="1" applyFill="1" applyBorder="1" applyAlignment="1">
      <alignment vertical="top" wrapText="1"/>
    </xf>
    <xf numFmtId="0" fontId="8" fillId="0" borderId="14" xfId="18" applyBorder="1" applyAlignment="1">
      <alignment horizontal="center" vertical="top" wrapText="1"/>
    </xf>
    <xf numFmtId="0" fontId="8" fillId="0" borderId="9" xfId="18" applyFont="1" applyBorder="1" applyAlignment="1">
      <alignment horizontal="center" vertical="top" wrapText="1"/>
    </xf>
    <xf numFmtId="0" fontId="7" fillId="0" borderId="9" xfId="18" applyFont="1" applyBorder="1" applyAlignment="1">
      <alignment horizontal="center" vertical="top" wrapText="1"/>
    </xf>
    <xf numFmtId="0" fontId="7" fillId="0" borderId="10" xfId="18" applyFont="1" applyBorder="1" applyAlignment="1">
      <alignment horizontal="left" vertical="top" wrapText="1"/>
    </xf>
    <xf numFmtId="164" fontId="8" fillId="0" borderId="76" xfId="18" applyNumberFormat="1" applyFont="1" applyBorder="1" applyAlignment="1">
      <alignment horizontal="center" vertical="center" wrapText="1"/>
    </xf>
    <xf numFmtId="164" fontId="8" fillId="0" borderId="38" xfId="18" applyNumberFormat="1" applyFont="1" applyBorder="1" applyAlignment="1">
      <alignment horizontal="center" vertical="center" wrapText="1"/>
    </xf>
    <xf numFmtId="0" fontId="8" fillId="0" borderId="16" xfId="18" applyFont="1" applyBorder="1" applyAlignment="1">
      <alignment horizontal="center" vertical="center" wrapText="1"/>
    </xf>
    <xf numFmtId="0" fontId="8" fillId="4" borderId="27" xfId="21" applyFont="1" applyFill="1" applyBorder="1" applyAlignment="1">
      <alignment horizontal="left" vertical="top" wrapText="1"/>
    </xf>
    <xf numFmtId="0" fontId="8" fillId="4" borderId="22" xfId="21" applyFont="1" applyFill="1" applyBorder="1" applyAlignment="1">
      <alignment horizontal="left" vertical="top" wrapText="1"/>
    </xf>
    <xf numFmtId="0" fontId="8" fillId="0" borderId="12" xfId="18" applyFont="1" applyBorder="1" applyAlignment="1">
      <alignment horizontal="center" vertical="top" wrapText="1"/>
    </xf>
    <xf numFmtId="0" fontId="7" fillId="0" borderId="12" xfId="18" applyFont="1" applyBorder="1" applyAlignment="1">
      <alignment horizontal="center" vertical="top" wrapText="1"/>
    </xf>
    <xf numFmtId="0" fontId="7" fillId="0" borderId="18" xfId="21" applyFont="1" applyFill="1" applyBorder="1" applyAlignment="1">
      <alignment horizontal="left" vertical="top" wrapText="1"/>
    </xf>
    <xf numFmtId="164" fontId="8" fillId="0" borderId="13" xfId="18" applyNumberFormat="1" applyFont="1" applyBorder="1" applyAlignment="1">
      <alignment horizontal="center" vertical="center" wrapText="1"/>
    </xf>
    <xf numFmtId="164" fontId="8" fillId="0" borderId="21" xfId="18" applyNumberFormat="1" applyFont="1" applyBorder="1" applyAlignment="1">
      <alignment horizontal="center" vertical="center" wrapText="1"/>
    </xf>
    <xf numFmtId="164" fontId="8" fillId="0" borderId="21" xfId="18" applyNumberFormat="1" applyFont="1" applyFill="1" applyBorder="1" applyAlignment="1">
      <alignment horizontal="center" vertical="center" wrapText="1"/>
    </xf>
    <xf numFmtId="0" fontId="8" fillId="0" borderId="11" xfId="18" applyFont="1" applyBorder="1" applyAlignment="1">
      <alignment horizontal="center" vertical="center" wrapText="1"/>
    </xf>
    <xf numFmtId="0" fontId="8" fillId="0" borderId="47" xfId="18" applyBorder="1" applyAlignment="1">
      <alignment horizontal="center" vertical="top" wrapText="1"/>
    </xf>
    <xf numFmtId="0" fontId="8" fillId="0" borderId="71" xfId="18" applyFont="1" applyBorder="1" applyAlignment="1">
      <alignment horizontal="center" vertical="top" wrapText="1"/>
    </xf>
    <xf numFmtId="0" fontId="7" fillId="0" borderId="71" xfId="18" applyFont="1" applyBorder="1" applyAlignment="1">
      <alignment horizontal="center" vertical="top" wrapText="1"/>
    </xf>
    <xf numFmtId="0" fontId="7" fillId="0" borderId="51" xfId="18" applyFont="1" applyBorder="1" applyAlignment="1">
      <alignment horizontal="left" vertical="top" wrapText="1"/>
    </xf>
    <xf numFmtId="164" fontId="8" fillId="0" borderId="53" xfId="18" applyNumberFormat="1" applyFont="1" applyBorder="1" applyAlignment="1">
      <alignment horizontal="center" vertical="center" wrapText="1"/>
    </xf>
    <xf numFmtId="0" fontId="8" fillId="0" borderId="54" xfId="18" applyFont="1" applyBorder="1" applyAlignment="1">
      <alignment horizontal="center" vertical="center" wrapText="1"/>
    </xf>
    <xf numFmtId="0" fontId="8" fillId="0" borderId="40" xfId="18" applyFill="1" applyBorder="1"/>
    <xf numFmtId="0" fontId="8" fillId="0" borderId="6" xfId="18" applyFill="1" applyBorder="1"/>
    <xf numFmtId="0" fontId="8" fillId="0" borderId="1" xfId="18" applyFont="1" applyFill="1" applyBorder="1" applyAlignment="1">
      <alignment horizontal="center" vertical="top" wrapText="1"/>
    </xf>
    <xf numFmtId="0" fontId="8" fillId="0" borderId="2" xfId="18" applyFont="1" applyFill="1" applyBorder="1" applyAlignment="1">
      <alignment horizontal="center" vertical="top" wrapText="1"/>
    </xf>
    <xf numFmtId="0" fontId="8" fillId="0" borderId="3" xfId="18" applyFont="1" applyFill="1" applyBorder="1" applyAlignment="1">
      <alignment horizontal="center" vertical="top" wrapText="1"/>
    </xf>
    <xf numFmtId="164" fontId="11" fillId="0" borderId="35" xfId="18" applyNumberFormat="1" applyFont="1" applyFill="1" applyBorder="1" applyAlignment="1">
      <alignment horizontal="center" vertical="center" wrapText="1"/>
    </xf>
    <xf numFmtId="0" fontId="8" fillId="0" borderId="3" xfId="18" applyFont="1" applyFill="1" applyBorder="1" applyAlignment="1">
      <alignment horizontal="center" vertical="center" wrapText="1"/>
    </xf>
    <xf numFmtId="0" fontId="8" fillId="0" borderId="42" xfId="18" applyFont="1" applyFill="1" applyBorder="1" applyAlignment="1">
      <alignment horizontal="center" vertical="center" wrapText="1"/>
    </xf>
    <xf numFmtId="0" fontId="6" fillId="0" borderId="33" xfId="18" applyFont="1" applyFill="1" applyBorder="1" applyAlignment="1">
      <alignment horizontal="center" vertical="center" textRotation="90" wrapText="1"/>
    </xf>
    <xf numFmtId="0" fontId="8" fillId="13" borderId="42" xfId="18" applyFont="1" applyFill="1" applyBorder="1" applyAlignment="1">
      <alignment horizontal="center" vertical="top" wrapText="1"/>
    </xf>
    <xf numFmtId="0" fontId="8" fillId="0" borderId="28" xfId="18" applyFill="1" applyBorder="1"/>
    <xf numFmtId="0" fontId="8" fillId="0" borderId="30" xfId="18" applyFill="1" applyBorder="1"/>
    <xf numFmtId="0" fontId="8" fillId="0" borderId="28" xfId="18" applyFill="1" applyBorder="1" applyAlignment="1">
      <alignment horizontal="center" vertical="top" wrapText="1"/>
    </xf>
    <xf numFmtId="0" fontId="8" fillId="0" borderId="57" xfId="18" applyFont="1" applyFill="1" applyBorder="1" applyAlignment="1">
      <alignment horizontal="center" vertical="top" wrapText="1"/>
    </xf>
    <xf numFmtId="0" fontId="8" fillId="0" borderId="34" xfId="18" applyFont="1" applyFill="1" applyBorder="1" applyAlignment="1">
      <alignment horizontal="left" vertical="top" wrapText="1"/>
    </xf>
    <xf numFmtId="0" fontId="8" fillId="0" borderId="30" xfId="18" applyFont="1" applyFill="1" applyBorder="1" applyAlignment="1">
      <alignment horizontal="center" vertical="center" wrapText="1"/>
    </xf>
    <xf numFmtId="0" fontId="6" fillId="0" borderId="35" xfId="18" applyFont="1" applyFill="1" applyBorder="1" applyAlignment="1">
      <alignment horizontal="center" vertical="center" textRotation="90" wrapText="1"/>
    </xf>
    <xf numFmtId="2" fontId="11" fillId="12" borderId="31" xfId="18" applyNumberFormat="1" applyFont="1" applyFill="1" applyBorder="1" applyAlignment="1">
      <alignment horizontal="center" vertical="center" wrapText="1"/>
    </xf>
    <xf numFmtId="0" fontId="8" fillId="0" borderId="36" xfId="18" applyFont="1" applyBorder="1" applyAlignment="1">
      <alignment horizontal="left" vertical="top" wrapText="1"/>
    </xf>
    <xf numFmtId="164" fontId="8" fillId="0" borderId="42" xfId="18" applyNumberFormat="1" applyFont="1" applyFill="1" applyBorder="1" applyAlignment="1">
      <alignment horizontal="center" vertical="center" wrapText="1"/>
    </xf>
    <xf numFmtId="0" fontId="8" fillId="0" borderId="5" xfId="18" applyFont="1" applyFill="1" applyBorder="1" applyAlignment="1">
      <alignment horizontal="center" vertical="center" wrapText="1"/>
    </xf>
    <xf numFmtId="0" fontId="8" fillId="0" borderId="42" xfId="18" applyFont="1" applyBorder="1" applyAlignment="1">
      <alignment horizontal="left" vertical="top" wrapText="1"/>
    </xf>
    <xf numFmtId="0" fontId="8" fillId="4" borderId="4" xfId="19" applyFont="1" applyFill="1" applyBorder="1" applyAlignment="1">
      <alignment vertical="top" wrapText="1"/>
    </xf>
    <xf numFmtId="0" fontId="8" fillId="4" borderId="5" xfId="19" applyFont="1" applyFill="1" applyBorder="1" applyAlignment="1">
      <alignment vertical="top" wrapText="1"/>
    </xf>
    <xf numFmtId="0" fontId="8" fillId="0" borderId="19" xfId="18" applyBorder="1" applyAlignment="1">
      <alignment horizontal="center" vertical="top" wrapText="1"/>
    </xf>
    <xf numFmtId="0" fontId="8" fillId="0" borderId="18" xfId="18" applyFont="1" applyBorder="1" applyAlignment="1">
      <alignment horizontal="left" vertical="top" wrapText="1"/>
    </xf>
    <xf numFmtId="2" fontId="8" fillId="0" borderId="76" xfId="18" applyNumberFormat="1" applyFont="1" applyBorder="1" applyAlignment="1">
      <alignment horizontal="center" vertical="center" wrapText="1"/>
    </xf>
    <xf numFmtId="2" fontId="8" fillId="0" borderId="38" xfId="18" applyNumberFormat="1" applyFont="1" applyBorder="1" applyAlignment="1">
      <alignment horizontal="center" vertical="center" wrapText="1"/>
    </xf>
    <xf numFmtId="164" fontId="8" fillId="0" borderId="38" xfId="18" applyNumberFormat="1" applyFont="1" applyFill="1" applyBorder="1" applyAlignment="1">
      <alignment horizontal="center" vertical="center" wrapText="1"/>
    </xf>
    <xf numFmtId="0" fontId="8" fillId="0" borderId="16" xfId="18" applyFont="1" applyFill="1" applyBorder="1" applyAlignment="1">
      <alignment horizontal="center" vertical="center" wrapText="1"/>
    </xf>
    <xf numFmtId="0" fontId="8" fillId="0" borderId="10" xfId="18" applyFont="1" applyBorder="1" applyAlignment="1">
      <alignment horizontal="left" vertical="top" wrapText="1"/>
    </xf>
    <xf numFmtId="164" fontId="8" fillId="0" borderId="15" xfId="18" applyNumberFormat="1" applyFont="1" applyBorder="1" applyAlignment="1">
      <alignment horizontal="center" vertical="center" wrapText="1"/>
    </xf>
    <xf numFmtId="164" fontId="8" fillId="0" borderId="0" xfId="18" applyNumberFormat="1" applyFont="1" applyBorder="1" applyAlignment="1">
      <alignment horizontal="center" vertical="center" wrapText="1"/>
    </xf>
    <xf numFmtId="164" fontId="8" fillId="0" borderId="26" xfId="18" applyNumberFormat="1" applyFont="1" applyBorder="1" applyAlignment="1">
      <alignment horizontal="center" vertical="center" wrapText="1"/>
    </xf>
    <xf numFmtId="0" fontId="8" fillId="40" borderId="31" xfId="18" applyFont="1" applyFill="1" applyBorder="1" applyAlignment="1">
      <alignment horizontal="left" vertical="top" wrapText="1"/>
    </xf>
    <xf numFmtId="167" fontId="11" fillId="40" borderId="44" xfId="18" applyNumberFormat="1" applyFont="1" applyFill="1" applyBorder="1" applyAlignment="1">
      <alignment horizontal="center" vertical="center" wrapText="1"/>
    </xf>
    <xf numFmtId="0" fontId="11" fillId="40" borderId="55" xfId="18" applyFont="1" applyFill="1" applyBorder="1" applyAlignment="1">
      <alignment horizontal="right" vertical="top" wrapText="1"/>
    </xf>
    <xf numFmtId="164" fontId="11" fillId="12" borderId="7" xfId="18" applyNumberFormat="1" applyFont="1" applyFill="1" applyBorder="1" applyAlignment="1">
      <alignment horizontal="center" vertical="center" wrapText="1"/>
    </xf>
    <xf numFmtId="164" fontId="11" fillId="12" borderId="33" xfId="18" applyNumberFormat="1" applyFont="1" applyFill="1" applyBorder="1" applyAlignment="1">
      <alignment horizontal="center" vertical="center" wrapText="1"/>
    </xf>
    <xf numFmtId="167" fontId="11" fillId="12" borderId="7" xfId="18" applyNumberFormat="1" applyFont="1" applyFill="1" applyBorder="1" applyAlignment="1">
      <alignment horizontal="center" vertical="center" wrapText="1"/>
    </xf>
    <xf numFmtId="49" fontId="11" fillId="12" borderId="33" xfId="18" applyNumberFormat="1" applyFont="1" applyFill="1" applyBorder="1" applyAlignment="1">
      <alignment horizontal="center" vertical="top" wrapText="1"/>
    </xf>
    <xf numFmtId="0" fontId="8" fillId="40" borderId="6" xfId="18" applyFont="1" applyFill="1" applyBorder="1" applyAlignment="1">
      <alignment horizontal="center" vertical="top" wrapText="1"/>
    </xf>
    <xf numFmtId="0" fontId="8" fillId="0" borderId="70" xfId="18" applyFont="1" applyFill="1" applyBorder="1" applyAlignment="1">
      <alignment horizontal="left" vertical="top" wrapText="1"/>
    </xf>
    <xf numFmtId="164" fontId="11" fillId="0" borderId="20" xfId="18" applyNumberFormat="1" applyFont="1" applyFill="1" applyBorder="1" applyAlignment="1">
      <alignment horizontal="center" vertical="center" wrapText="1"/>
    </xf>
    <xf numFmtId="0" fontId="8" fillId="0" borderId="21" xfId="18" applyFont="1" applyBorder="1" applyAlignment="1">
      <alignment horizontal="center" vertical="center" wrapText="1"/>
    </xf>
    <xf numFmtId="49" fontId="11" fillId="12" borderId="42" xfId="18" applyNumberFormat="1" applyFont="1" applyFill="1" applyBorder="1" applyAlignment="1">
      <alignment horizontal="center" vertical="top" wrapText="1"/>
    </xf>
    <xf numFmtId="0" fontId="8" fillId="0" borderId="12" xfId="18" applyFont="1" applyFill="1" applyBorder="1" applyAlignment="1">
      <alignment horizontal="center" vertical="top" wrapText="1"/>
    </xf>
    <xf numFmtId="0" fontId="8" fillId="0" borderId="25" xfId="18" applyFont="1" applyFill="1" applyBorder="1" applyAlignment="1">
      <alignment horizontal="left" vertical="top" wrapText="1"/>
    </xf>
    <xf numFmtId="167" fontId="11" fillId="0" borderId="20" xfId="18" applyNumberFormat="1" applyFont="1" applyFill="1" applyBorder="1" applyAlignment="1">
      <alignment horizontal="center" vertical="center" wrapText="1"/>
    </xf>
    <xf numFmtId="0" fontId="8" fillId="0" borderId="34" xfId="18" applyFont="1" applyFill="1" applyBorder="1" applyAlignment="1">
      <alignment horizontal="left" vertical="top" wrapText="1"/>
    </xf>
    <xf numFmtId="164" fontId="11" fillId="0" borderId="59" xfId="18" applyNumberFormat="1" applyFont="1" applyFill="1" applyBorder="1" applyAlignment="1">
      <alignment horizontal="center" vertical="center" wrapText="1"/>
    </xf>
    <xf numFmtId="164" fontId="8" fillId="0" borderId="52" xfId="18" applyNumberFormat="1" applyFont="1" applyFill="1" applyBorder="1" applyAlignment="1">
      <alignment horizontal="center" vertical="center" wrapText="1"/>
    </xf>
    <xf numFmtId="49" fontId="11" fillId="12" borderId="35" xfId="18" applyNumberFormat="1" applyFont="1" applyFill="1" applyBorder="1" applyAlignment="1">
      <alignment horizontal="center" vertical="top" wrapText="1"/>
    </xf>
    <xf numFmtId="49" fontId="11" fillId="12" borderId="33" xfId="18" applyNumberFormat="1" applyFont="1" applyFill="1" applyBorder="1" applyAlignment="1">
      <alignment horizontal="center" vertical="top" wrapText="1"/>
    </xf>
    <xf numFmtId="164" fontId="8" fillId="0" borderId="46" xfId="18" applyNumberFormat="1" applyFont="1" applyBorder="1" applyAlignment="1">
      <alignment horizontal="center" vertical="center" wrapText="1"/>
    </xf>
    <xf numFmtId="49" fontId="11" fillId="12" borderId="42" xfId="18" applyNumberFormat="1" applyFont="1" applyFill="1" applyBorder="1" applyAlignment="1">
      <alignment horizontal="center" vertical="top" wrapText="1"/>
    </xf>
    <xf numFmtId="164" fontId="8" fillId="0" borderId="59" xfId="18" applyNumberFormat="1" applyFont="1" applyBorder="1" applyAlignment="1">
      <alignment horizontal="center" vertical="center" wrapText="1"/>
    </xf>
    <xf numFmtId="49" fontId="11" fillId="12" borderId="35" xfId="18" applyNumberFormat="1" applyFont="1" applyFill="1" applyBorder="1" applyAlignment="1">
      <alignment horizontal="center" vertical="top" wrapText="1"/>
    </xf>
    <xf numFmtId="164" fontId="11" fillId="12" borderId="46" xfId="18" applyNumberFormat="1" applyFont="1" applyFill="1" applyBorder="1" applyAlignment="1">
      <alignment horizontal="center" vertical="center" wrapText="1"/>
    </xf>
    <xf numFmtId="0" fontId="8" fillId="12" borderId="37" xfId="18" applyFont="1" applyFill="1" applyBorder="1" applyAlignment="1">
      <alignment horizontal="center" vertical="center" wrapText="1"/>
    </xf>
    <xf numFmtId="0" fontId="6" fillId="0" borderId="40" xfId="18" applyFont="1" applyBorder="1" applyAlignment="1">
      <alignment horizontal="center" vertical="center" textRotation="90" wrapText="1"/>
    </xf>
    <xf numFmtId="0" fontId="11" fillId="12" borderId="40" xfId="18" applyFont="1" applyFill="1" applyBorder="1" applyAlignment="1">
      <alignment horizontal="center" vertical="center" textRotation="90" wrapText="1"/>
    </xf>
    <xf numFmtId="0" fontId="8" fillId="0" borderId="33" xfId="18" applyFont="1" applyFill="1" applyBorder="1" applyAlignment="1">
      <alignment vertical="top" wrapText="1"/>
    </xf>
    <xf numFmtId="0" fontId="7" fillId="0" borderId="73" xfId="18" applyFont="1" applyBorder="1" applyAlignment="1">
      <alignment horizontal="center" vertical="top" wrapText="1"/>
    </xf>
    <xf numFmtId="0" fontId="7" fillId="0" borderId="41" xfId="18" applyFont="1" applyBorder="1" applyAlignment="1">
      <alignment horizontal="left" vertical="top" wrapText="1"/>
    </xf>
    <xf numFmtId="0" fontId="6" fillId="0" borderId="4" xfId="18" applyFont="1" applyBorder="1" applyAlignment="1">
      <alignment horizontal="center" vertical="center" textRotation="90" wrapText="1"/>
    </xf>
    <xf numFmtId="0" fontId="11" fillId="12" borderId="4" xfId="18" applyFont="1" applyFill="1" applyBorder="1" applyAlignment="1">
      <alignment horizontal="center" vertical="center" textRotation="90" wrapText="1"/>
    </xf>
    <xf numFmtId="0" fontId="8" fillId="0" borderId="35" xfId="18" applyFont="1" applyFill="1" applyBorder="1" applyAlignment="1">
      <alignment vertical="top" wrapText="1"/>
    </xf>
    <xf numFmtId="164" fontId="8" fillId="0" borderId="29" xfId="18" applyNumberFormat="1" applyFont="1" applyBorder="1" applyAlignment="1">
      <alignment horizontal="center" vertical="center" wrapText="1"/>
    </xf>
    <xf numFmtId="0" fontId="6" fillId="0" borderId="28" xfId="18" applyFont="1" applyBorder="1" applyAlignment="1">
      <alignment horizontal="center" vertical="center" textRotation="90" wrapText="1"/>
    </xf>
    <xf numFmtId="0" fontId="11" fillId="12" borderId="28" xfId="18" applyFont="1" applyFill="1" applyBorder="1" applyAlignment="1">
      <alignment horizontal="center" vertical="center" textRotation="90" wrapText="1"/>
    </xf>
    <xf numFmtId="0" fontId="11" fillId="12" borderId="2" xfId="18" applyFont="1" applyFill="1" applyBorder="1" applyAlignment="1">
      <alignment horizontal="left" vertical="top" wrapText="1"/>
    </xf>
    <xf numFmtId="49" fontId="8" fillId="12" borderId="30" xfId="18" applyNumberFormat="1" applyFont="1" applyFill="1" applyBorder="1" applyAlignment="1">
      <alignment horizontal="center" vertical="top" wrapText="1"/>
    </xf>
    <xf numFmtId="0" fontId="7" fillId="12" borderId="28" xfId="18" applyFont="1" applyFill="1" applyBorder="1" applyAlignment="1">
      <alignment horizontal="center" vertical="top" wrapText="1"/>
    </xf>
    <xf numFmtId="0" fontId="7" fillId="12" borderId="29" xfId="18" applyFont="1" applyFill="1" applyBorder="1" applyAlignment="1">
      <alignment horizontal="center" vertical="top" wrapText="1"/>
    </xf>
    <xf numFmtId="0" fontId="7" fillId="12" borderId="30" xfId="18" applyFont="1" applyFill="1" applyBorder="1" applyAlignment="1">
      <alignment horizontal="center" vertical="top" wrapText="1"/>
    </xf>
    <xf numFmtId="167" fontId="11" fillId="12" borderId="35" xfId="18" applyNumberFormat="1" applyFont="1" applyFill="1" applyBorder="1" applyAlignment="1">
      <alignment horizontal="center" vertical="center" wrapText="1"/>
    </xf>
    <xf numFmtId="0" fontId="8" fillId="12" borderId="30" xfId="18" applyFont="1" applyFill="1" applyBorder="1" applyAlignment="1">
      <alignment horizontal="center" vertical="center" wrapText="1"/>
    </xf>
    <xf numFmtId="0" fontId="6" fillId="0" borderId="42" xfId="18" applyNumberFormat="1" applyFont="1" applyBorder="1" applyAlignment="1">
      <alignment horizontal="center" vertical="center" textRotation="90" wrapText="1"/>
    </xf>
    <xf numFmtId="167" fontId="8" fillId="0" borderId="0" xfId="18" applyNumberFormat="1" applyFont="1" applyBorder="1" applyAlignment="1">
      <alignment horizontal="center" vertical="center" wrapText="1"/>
    </xf>
    <xf numFmtId="167" fontId="8" fillId="0" borderId="42" xfId="18" applyNumberFormat="1" applyFont="1" applyBorder="1" applyAlignment="1">
      <alignment horizontal="center" vertical="center" wrapText="1"/>
    </xf>
    <xf numFmtId="0" fontId="8" fillId="0" borderId="36" xfId="18" applyFont="1" applyFill="1" applyBorder="1" applyAlignment="1">
      <alignment horizontal="center" vertical="center" wrapText="1"/>
    </xf>
    <xf numFmtId="0" fontId="7" fillId="0" borderId="18" xfId="18" applyFont="1" applyBorder="1" applyAlignment="1">
      <alignment horizontal="left" vertical="top" wrapText="1"/>
    </xf>
    <xf numFmtId="2" fontId="16" fillId="0" borderId="20" xfId="19" applyNumberFormat="1" applyFont="1" applyBorder="1" applyAlignment="1">
      <alignment horizontal="center" vertical="top"/>
    </xf>
    <xf numFmtId="164" fontId="16" fillId="0" borderId="21" xfId="19" applyNumberFormat="1" applyFont="1" applyBorder="1" applyAlignment="1">
      <alignment horizontal="center" vertical="top"/>
    </xf>
    <xf numFmtId="164" fontId="16" fillId="0" borderId="50" xfId="19" applyNumberFormat="1" applyFont="1" applyBorder="1" applyAlignment="1">
      <alignment horizontal="center" vertical="top"/>
    </xf>
    <xf numFmtId="0" fontId="6" fillId="0" borderId="35" xfId="18" applyNumberFormat="1" applyFont="1" applyBorder="1" applyAlignment="1">
      <alignment horizontal="center" vertical="center" textRotation="90" wrapText="1"/>
    </xf>
    <xf numFmtId="0" fontId="8" fillId="12" borderId="1" xfId="18" applyFill="1" applyBorder="1" applyAlignment="1">
      <alignment horizontal="center"/>
    </xf>
    <xf numFmtId="0" fontId="8" fillId="12" borderId="2" xfId="18" applyFill="1" applyBorder="1" applyAlignment="1">
      <alignment horizontal="center"/>
    </xf>
    <xf numFmtId="0" fontId="8" fillId="12" borderId="3" xfId="18" applyFill="1" applyBorder="1" applyAlignment="1">
      <alignment horizontal="center"/>
    </xf>
    <xf numFmtId="167" fontId="11" fillId="12" borderId="31" xfId="18" applyNumberFormat="1" applyFont="1" applyFill="1" applyBorder="1" applyAlignment="1">
      <alignment horizontal="center" vertical="center" wrapText="1"/>
    </xf>
    <xf numFmtId="0" fontId="8" fillId="0" borderId="0" xfId="18" applyFont="1" applyFill="1" applyBorder="1" applyAlignment="1">
      <alignment horizontal="left" vertical="top" wrapText="1"/>
    </xf>
    <xf numFmtId="0" fontId="8" fillId="0" borderId="40" xfId="18" applyBorder="1" applyAlignment="1">
      <alignment horizontal="center" vertical="center" wrapText="1"/>
    </xf>
    <xf numFmtId="0" fontId="8" fillId="0" borderId="73" xfId="18" applyFont="1" applyFill="1" applyBorder="1" applyAlignment="1">
      <alignment horizontal="center" vertical="center" wrapText="1"/>
    </xf>
    <xf numFmtId="0" fontId="7" fillId="0" borderId="41" xfId="18" applyFont="1" applyFill="1" applyBorder="1" applyAlignment="1">
      <alignment horizontal="left" vertical="top" wrapText="1"/>
    </xf>
    <xf numFmtId="2" fontId="8" fillId="0" borderId="33" xfId="18" applyNumberFormat="1" applyFont="1" applyBorder="1" applyAlignment="1">
      <alignment horizontal="center" vertical="center" wrapText="1"/>
    </xf>
    <xf numFmtId="167" fontId="7" fillId="0" borderId="33" xfId="21" applyNumberFormat="1" applyFont="1" applyFill="1" applyBorder="1" applyAlignment="1">
      <alignment horizontal="center" vertical="center"/>
    </xf>
    <xf numFmtId="0" fontId="8" fillId="0" borderId="33" xfId="18" applyFont="1" applyBorder="1" applyAlignment="1">
      <alignment horizontal="center" vertical="center" wrapText="1"/>
    </xf>
    <xf numFmtId="0" fontId="8" fillId="0" borderId="61" xfId="18" applyFont="1" applyBorder="1" applyAlignment="1">
      <alignment horizontal="center" vertical="center" wrapText="1"/>
    </xf>
    <xf numFmtId="0" fontId="8" fillId="0" borderId="36" xfId="18" applyFont="1" applyBorder="1" applyAlignment="1">
      <alignment vertical="top" wrapText="1"/>
    </xf>
    <xf numFmtId="164" fontId="8" fillId="0" borderId="20" xfId="18" applyNumberFormat="1" applyFont="1" applyBorder="1" applyAlignment="1">
      <alignment horizontal="center" vertical="center" wrapText="1"/>
    </xf>
    <xf numFmtId="0" fontId="8" fillId="0" borderId="12" xfId="18" applyFont="1" applyBorder="1" applyAlignment="1">
      <alignment horizontal="center" vertical="center" wrapText="1"/>
    </xf>
    <xf numFmtId="0" fontId="8" fillId="0" borderId="18" xfId="18" applyFont="1" applyBorder="1" applyAlignment="1">
      <alignment vertical="top" wrapText="1"/>
    </xf>
    <xf numFmtId="164" fontId="8" fillId="0" borderId="19" xfId="18" applyNumberFormat="1" applyFont="1" applyBorder="1" applyAlignment="1">
      <alignment horizontal="center" vertical="center" wrapText="1"/>
    </xf>
    <xf numFmtId="0" fontId="8" fillId="0" borderId="71" xfId="18" applyFont="1" applyBorder="1" applyAlignment="1">
      <alignment horizontal="center" vertical="center" wrapText="1"/>
    </xf>
    <xf numFmtId="0" fontId="7" fillId="0" borderId="71" xfId="18" applyFont="1" applyBorder="1" applyAlignment="1">
      <alignment horizontal="center" vertical="center" wrapText="1"/>
    </xf>
    <xf numFmtId="164" fontId="8" fillId="0" borderId="27" xfId="18" applyNumberFormat="1" applyFont="1" applyBorder="1" applyAlignment="1">
      <alignment horizontal="center" vertical="center" wrapText="1"/>
    </xf>
    <xf numFmtId="0" fontId="8" fillId="0" borderId="1" xfId="18" applyFont="1" applyBorder="1" applyAlignment="1">
      <alignment horizontal="center" vertical="center" wrapText="1"/>
    </xf>
    <xf numFmtId="0" fontId="8" fillId="0" borderId="45" xfId="18" applyFont="1" applyFill="1" applyBorder="1" applyAlignment="1">
      <alignment horizontal="center" vertical="center" wrapText="1"/>
    </xf>
    <xf numFmtId="0" fontId="16" fillId="4" borderId="32" xfId="19" applyFont="1" applyFill="1" applyBorder="1" applyAlignment="1">
      <alignment horizontal="left" vertical="top" wrapText="1"/>
    </xf>
    <xf numFmtId="0" fontId="11" fillId="0" borderId="7" xfId="18" applyFont="1" applyFill="1" applyBorder="1" applyAlignment="1">
      <alignment horizontal="center" vertical="top" wrapText="1"/>
    </xf>
    <xf numFmtId="0" fontId="11" fillId="0" borderId="0" xfId="18" applyFont="1" applyFill="1" applyBorder="1" applyAlignment="1">
      <alignment horizontal="center" vertical="top" wrapText="1"/>
    </xf>
    <xf numFmtId="0" fontId="11" fillId="0" borderId="5" xfId="18" applyFont="1" applyFill="1" applyBorder="1" applyAlignment="1">
      <alignment horizontal="center" vertical="top" wrapText="1"/>
    </xf>
    <xf numFmtId="0" fontId="8" fillId="40" borderId="5" xfId="18" applyFont="1" applyFill="1" applyBorder="1" applyAlignment="1">
      <alignment horizontal="left" vertical="top" wrapText="1"/>
    </xf>
    <xf numFmtId="0" fontId="8" fillId="39" borderId="5" xfId="18" applyFont="1" applyFill="1" applyBorder="1" applyAlignment="1">
      <alignment horizontal="left" vertical="top" wrapText="1"/>
    </xf>
    <xf numFmtId="0" fontId="8" fillId="39" borderId="37" xfId="18" applyFont="1" applyFill="1" applyBorder="1" applyAlignment="1">
      <alignment horizontal="left" vertical="top" wrapText="1"/>
    </xf>
    <xf numFmtId="167" fontId="11" fillId="40" borderId="73" xfId="18" applyNumberFormat="1" applyFont="1" applyFill="1" applyBorder="1" applyAlignment="1">
      <alignment horizontal="center" vertical="center" wrapText="1"/>
    </xf>
    <xf numFmtId="0" fontId="11" fillId="40" borderId="79" xfId="18" applyFont="1" applyFill="1" applyBorder="1" applyAlignment="1">
      <alignment horizontal="right" vertical="top" wrapText="1"/>
    </xf>
    <xf numFmtId="0" fontId="11" fillId="40" borderId="6" xfId="18" applyFont="1" applyFill="1" applyBorder="1" applyAlignment="1">
      <alignment horizontal="right" vertical="top" wrapText="1"/>
    </xf>
    <xf numFmtId="0" fontId="8" fillId="40" borderId="33" xfId="18" applyFont="1" applyFill="1" applyBorder="1" applyAlignment="1">
      <alignment horizontal="left" vertical="top" wrapText="1"/>
    </xf>
    <xf numFmtId="0" fontId="8" fillId="39" borderId="22" xfId="18" applyFont="1" applyFill="1" applyBorder="1" applyAlignment="1">
      <alignment horizontal="left" vertical="top" wrapText="1"/>
    </xf>
    <xf numFmtId="164" fontId="11" fillId="12" borderId="45" xfId="18" applyNumberFormat="1" applyFont="1" applyFill="1" applyBorder="1" applyAlignment="1">
      <alignment horizontal="center" vertical="center" wrapText="1"/>
    </xf>
    <xf numFmtId="0" fontId="8" fillId="12" borderId="32" xfId="18" applyFont="1" applyFill="1" applyBorder="1" applyAlignment="1">
      <alignment horizontal="center" vertical="center" wrapText="1"/>
    </xf>
    <xf numFmtId="49" fontId="11" fillId="12" borderId="6" xfId="18" applyNumberFormat="1" applyFont="1" applyFill="1" applyBorder="1" applyAlignment="1">
      <alignment horizontal="center" vertical="top" wrapText="1"/>
    </xf>
    <xf numFmtId="0" fontId="8" fillId="0" borderId="0" xfId="18" applyFill="1" applyAlignment="1">
      <alignment horizontal="center"/>
    </xf>
    <xf numFmtId="0" fontId="41" fillId="0" borderId="0" xfId="18" applyFont="1" applyFill="1" applyAlignment="1">
      <alignment horizontal="center"/>
    </xf>
    <xf numFmtId="0" fontId="7" fillId="0" borderId="73" xfId="18" applyFont="1" applyFill="1" applyBorder="1" applyAlignment="1">
      <alignment horizontal="center" vertical="top" wrapText="1"/>
    </xf>
    <xf numFmtId="0" fontId="7" fillId="0" borderId="79" xfId="18" applyFont="1" applyFill="1" applyBorder="1" applyAlignment="1">
      <alignment horizontal="left" vertical="top" wrapText="1"/>
    </xf>
    <xf numFmtId="164" fontId="8" fillId="0" borderId="73" xfId="18" applyNumberFormat="1" applyFont="1" applyBorder="1" applyAlignment="1">
      <alignment horizontal="center" vertical="center" wrapText="1"/>
    </xf>
    <xf numFmtId="0" fontId="8" fillId="0" borderId="41" xfId="18" applyFont="1" applyBorder="1" applyAlignment="1">
      <alignment horizontal="center" vertical="center" wrapText="1"/>
    </xf>
    <xf numFmtId="49" fontId="11" fillId="12" borderId="5" xfId="18" applyNumberFormat="1" applyFont="1" applyFill="1" applyBorder="1" applyAlignment="1">
      <alignment horizontal="center" vertical="top" wrapText="1"/>
    </xf>
    <xf numFmtId="0" fontId="8" fillId="0" borderId="0" xfId="18" applyFont="1" applyFill="1" applyAlignment="1">
      <alignment horizontal="center"/>
    </xf>
    <xf numFmtId="0" fontId="7" fillId="0" borderId="71" xfId="18" applyFont="1" applyFill="1" applyBorder="1" applyAlignment="1">
      <alignment horizontal="center" vertical="top" wrapText="1"/>
    </xf>
    <xf numFmtId="0" fontId="7" fillId="0" borderId="53" xfId="18" applyFont="1" applyFill="1" applyBorder="1" applyAlignment="1">
      <alignment horizontal="left" vertical="top" wrapText="1"/>
    </xf>
    <xf numFmtId="164" fontId="8" fillId="0" borderId="71" xfId="18" applyNumberFormat="1" applyFont="1" applyBorder="1" applyAlignment="1">
      <alignment horizontal="center" vertical="center" wrapText="1"/>
    </xf>
    <xf numFmtId="0" fontId="8" fillId="0" borderId="51" xfId="18" applyFont="1" applyBorder="1" applyAlignment="1">
      <alignment horizontal="center" vertical="center" wrapText="1"/>
    </xf>
    <xf numFmtId="0" fontId="8" fillId="12" borderId="29" xfId="18" applyFont="1" applyFill="1" applyBorder="1" applyAlignment="1">
      <alignment horizontal="left" vertical="top" wrapText="1"/>
    </xf>
    <xf numFmtId="0" fontId="8" fillId="12" borderId="29" xfId="18" applyFont="1" applyFill="1" applyBorder="1" applyAlignment="1">
      <alignment horizontal="center" vertical="top" wrapText="1"/>
    </xf>
    <xf numFmtId="49" fontId="11" fillId="12" borderId="30" xfId="18" applyNumberFormat="1" applyFont="1" applyFill="1" applyBorder="1" applyAlignment="1">
      <alignment horizontal="center" vertical="top" wrapText="1"/>
    </xf>
    <xf numFmtId="0" fontId="8" fillId="0" borderId="2" xfId="18" applyBorder="1"/>
    <xf numFmtId="0" fontId="8" fillId="12" borderId="1" xfId="18" applyFill="1" applyBorder="1" applyAlignment="1">
      <alignment horizontal="center" vertical="top" wrapText="1"/>
    </xf>
    <xf numFmtId="0" fontId="8" fillId="12" borderId="2" xfId="18" applyFill="1" applyBorder="1" applyAlignment="1">
      <alignment horizontal="center" vertical="top"/>
    </xf>
    <xf numFmtId="0" fontId="8" fillId="12" borderId="3" xfId="18" applyFill="1" applyBorder="1" applyAlignment="1">
      <alignment horizontal="left" vertical="top"/>
    </xf>
    <xf numFmtId="0" fontId="11" fillId="12" borderId="33" xfId="18" applyFont="1" applyFill="1" applyBorder="1" applyAlignment="1">
      <alignment horizontal="center" vertical="top" wrapText="1"/>
    </xf>
    <xf numFmtId="0" fontId="8" fillId="0" borderId="7" xfId="18" applyBorder="1"/>
    <xf numFmtId="0" fontId="8" fillId="0" borderId="58" xfId="18" applyBorder="1" applyAlignment="1">
      <alignment horizontal="center" vertical="top" wrapText="1"/>
    </xf>
    <xf numFmtId="0" fontId="8" fillId="0" borderId="69" xfId="18" applyFont="1" applyBorder="1" applyAlignment="1">
      <alignment horizontal="left" vertical="top" wrapText="1"/>
    </xf>
    <xf numFmtId="167" fontId="8" fillId="0" borderId="73" xfId="18" applyNumberFormat="1" applyFont="1" applyBorder="1" applyAlignment="1">
      <alignment horizontal="center" vertical="center" wrapText="1"/>
    </xf>
    <xf numFmtId="0" fontId="11" fillId="12" borderId="42" xfId="18" applyFont="1" applyFill="1" applyBorder="1" applyAlignment="1">
      <alignment horizontal="center" vertical="top" wrapText="1"/>
    </xf>
    <xf numFmtId="0" fontId="7" fillId="0" borderId="12" xfId="18" applyFont="1" applyFill="1" applyBorder="1" applyAlignment="1">
      <alignment horizontal="center" vertical="top" wrapText="1"/>
    </xf>
    <xf numFmtId="0" fontId="7" fillId="0" borderId="12" xfId="18" applyFont="1" applyFill="1" applyBorder="1" applyAlignment="1">
      <alignment horizontal="left" vertical="top" wrapText="1"/>
    </xf>
    <xf numFmtId="164" fontId="8" fillId="0" borderId="12" xfId="18" applyNumberFormat="1" applyFont="1" applyBorder="1" applyAlignment="1">
      <alignment horizontal="center" vertical="center" wrapText="1"/>
    </xf>
    <xf numFmtId="0" fontId="8" fillId="0" borderId="18" xfId="18" applyFont="1" applyFill="1" applyBorder="1" applyAlignment="1">
      <alignment horizontal="center" vertical="center" wrapText="1"/>
    </xf>
    <xf numFmtId="0" fontId="8" fillId="0" borderId="29" xfId="18" applyBorder="1"/>
    <xf numFmtId="0" fontId="7" fillId="0" borderId="71" xfId="18" applyFont="1" applyBorder="1" applyAlignment="1">
      <alignment horizontal="left" vertical="top" wrapText="1"/>
    </xf>
    <xf numFmtId="0" fontId="11" fillId="12" borderId="35" xfId="18" applyFont="1" applyFill="1" applyBorder="1" applyAlignment="1">
      <alignment horizontal="center" vertical="top" wrapText="1"/>
    </xf>
    <xf numFmtId="164" fontId="11" fillId="12" borderId="56" xfId="18" applyNumberFormat="1" applyFont="1" applyFill="1" applyBorder="1" applyAlignment="1">
      <alignment horizontal="center" vertical="center" wrapText="1"/>
    </xf>
    <xf numFmtId="164" fontId="11" fillId="12" borderId="57" xfId="18" applyNumberFormat="1" applyFont="1" applyFill="1" applyBorder="1" applyAlignment="1">
      <alignment horizontal="center" vertical="center" wrapText="1"/>
    </xf>
    <xf numFmtId="0" fontId="8" fillId="12" borderId="34" xfId="18" applyFont="1" applyFill="1" applyBorder="1" applyAlignment="1">
      <alignment horizontal="center" vertical="center" wrapText="1"/>
    </xf>
    <xf numFmtId="0" fontId="8" fillId="0" borderId="63" xfId="18" applyBorder="1" applyAlignment="1">
      <alignment horizontal="center" vertical="top" wrapText="1"/>
    </xf>
    <xf numFmtId="0" fontId="8" fillId="0" borderId="76" xfId="18" applyFont="1" applyBorder="1" applyAlignment="1">
      <alignment horizontal="left" vertical="top" wrapText="1"/>
    </xf>
    <xf numFmtId="164" fontId="8" fillId="0" borderId="9" xfId="18" applyNumberFormat="1" applyFont="1" applyBorder="1" applyAlignment="1">
      <alignment horizontal="center" vertical="center" wrapText="1"/>
    </xf>
    <xf numFmtId="0" fontId="8" fillId="0" borderId="10" xfId="18" applyFont="1" applyBorder="1" applyAlignment="1">
      <alignment horizontal="center" vertical="center" wrapText="1"/>
    </xf>
    <xf numFmtId="0" fontId="7" fillId="0" borderId="76" xfId="18" applyFont="1" applyBorder="1" applyAlignment="1">
      <alignment horizontal="left" vertical="top" wrapText="1"/>
    </xf>
    <xf numFmtId="0" fontId="8" fillId="0" borderId="49" xfId="18" applyBorder="1" applyAlignment="1">
      <alignment horizontal="center" vertical="top" wrapText="1"/>
    </xf>
    <xf numFmtId="0" fontId="7" fillId="0" borderId="53" xfId="18" applyFont="1" applyBorder="1" applyAlignment="1">
      <alignment horizontal="left" vertical="top" wrapText="1"/>
    </xf>
    <xf numFmtId="0" fontId="11" fillId="40" borderId="1" xfId="18" applyFont="1" applyFill="1" applyBorder="1" applyAlignment="1">
      <alignment horizontal="left"/>
    </xf>
    <xf numFmtId="0" fontId="11" fillId="40" borderId="2" xfId="18" applyFont="1" applyFill="1" applyBorder="1" applyAlignment="1">
      <alignment horizontal="left"/>
    </xf>
    <xf numFmtId="0" fontId="11" fillId="40" borderId="3" xfId="18" applyFont="1" applyFill="1" applyBorder="1" applyAlignment="1">
      <alignment horizontal="left"/>
    </xf>
    <xf numFmtId="0" fontId="8" fillId="40" borderId="33" xfId="18" applyFont="1" applyFill="1" applyBorder="1" applyAlignment="1">
      <alignment horizontal="center" vertical="center"/>
    </xf>
    <xf numFmtId="0" fontId="8" fillId="39" borderId="33" xfId="18" applyFont="1" applyFill="1" applyBorder="1" applyAlignment="1">
      <alignment horizontal="center" vertical="center"/>
    </xf>
    <xf numFmtId="0" fontId="8" fillId="0" borderId="40" xfId="18" applyBorder="1" applyAlignment="1">
      <alignment horizontal="center" vertical="center"/>
    </xf>
    <xf numFmtId="0" fontId="8" fillId="0" borderId="73" xfId="18" applyFont="1" applyFill="1" applyBorder="1" applyAlignment="1">
      <alignment horizontal="center" vertical="center"/>
    </xf>
    <xf numFmtId="0" fontId="8" fillId="0" borderId="61" xfId="18" applyFont="1" applyFill="1" applyBorder="1" applyAlignment="1">
      <alignment horizontal="center" vertical="center"/>
    </xf>
    <xf numFmtId="0" fontId="16" fillId="20" borderId="36" xfId="21" applyFont="1" applyFill="1" applyBorder="1" applyAlignment="1">
      <alignment vertical="top" wrapText="1"/>
    </xf>
    <xf numFmtId="0" fontId="11" fillId="0" borderId="0" xfId="18" applyFont="1" applyFill="1" applyBorder="1" applyAlignment="1">
      <alignment horizontal="center"/>
    </xf>
    <xf numFmtId="0" fontId="11" fillId="0" borderId="6" xfId="18" applyFont="1" applyFill="1" applyBorder="1" applyAlignment="1">
      <alignment horizontal="center"/>
    </xf>
    <xf numFmtId="0" fontId="8" fillId="39" borderId="33" xfId="18" applyFont="1" applyFill="1" applyBorder="1" applyAlignment="1">
      <alignment horizontal="center"/>
    </xf>
    <xf numFmtId="0" fontId="8" fillId="0" borderId="1" xfId="18" applyBorder="1" applyAlignment="1">
      <alignment horizontal="center" vertical="center"/>
    </xf>
    <xf numFmtId="0" fontId="8" fillId="0" borderId="45" xfId="18" applyFont="1" applyFill="1" applyBorder="1" applyAlignment="1">
      <alignment horizontal="center" vertical="center"/>
    </xf>
    <xf numFmtId="0" fontId="16" fillId="0" borderId="3" xfId="19" applyFont="1" applyBorder="1" applyAlignment="1">
      <alignment wrapText="1"/>
    </xf>
    <xf numFmtId="0" fontId="11" fillId="0" borderId="5" xfId="18" applyFont="1" applyFill="1" applyBorder="1" applyAlignment="1">
      <alignment horizontal="center"/>
    </xf>
    <xf numFmtId="0" fontId="8" fillId="39" borderId="35" xfId="18" applyFont="1" applyFill="1" applyBorder="1" applyAlignment="1">
      <alignment horizontal="center"/>
    </xf>
    <xf numFmtId="0" fontId="11" fillId="39" borderId="1" xfId="18" applyFont="1" applyFill="1" applyBorder="1" applyAlignment="1">
      <alignment horizontal="left"/>
    </xf>
    <xf numFmtId="0" fontId="11" fillId="39" borderId="2" xfId="18" applyFont="1" applyFill="1" applyBorder="1" applyAlignment="1">
      <alignment horizontal="left"/>
    </xf>
    <xf numFmtId="0" fontId="11" fillId="39" borderId="3" xfId="18" applyFont="1" applyFill="1" applyBorder="1" applyAlignment="1">
      <alignment horizontal="left"/>
    </xf>
    <xf numFmtId="0" fontId="8" fillId="39" borderId="33" xfId="18" applyFont="1" applyFill="1" applyBorder="1"/>
    <xf numFmtId="0" fontId="73" fillId="2" borderId="1" xfId="18" applyFont="1" applyFill="1" applyBorder="1" applyAlignment="1">
      <alignment horizontal="left" vertical="center"/>
    </xf>
    <xf numFmtId="0" fontId="73" fillId="2" borderId="2" xfId="18" applyFont="1" applyFill="1" applyBorder="1" applyAlignment="1">
      <alignment horizontal="left" vertical="center"/>
    </xf>
    <xf numFmtId="0" fontId="73" fillId="2" borderId="3" xfId="18" applyFont="1" applyFill="1" applyBorder="1" applyAlignment="1">
      <alignment horizontal="left" vertical="center"/>
    </xf>
    <xf numFmtId="0" fontId="8" fillId="14" borderId="48" xfId="18" applyFont="1" applyFill="1" applyBorder="1" applyAlignment="1">
      <alignment horizontal="left" vertical="center"/>
    </xf>
    <xf numFmtId="0" fontId="8" fillId="14" borderId="57" xfId="18" applyFont="1" applyFill="1" applyBorder="1" applyAlignment="1">
      <alignment horizontal="left" vertical="center"/>
    </xf>
    <xf numFmtId="0" fontId="73" fillId="14" borderId="34" xfId="18" applyFont="1" applyFill="1" applyBorder="1" applyAlignment="1">
      <alignment horizontal="left" vertical="center"/>
    </xf>
    <xf numFmtId="0" fontId="22" fillId="0" borderId="33" xfId="19" applyFont="1" applyFill="1" applyBorder="1" applyAlignment="1">
      <alignment horizontal="center" vertical="center" wrapText="1"/>
    </xf>
    <xf numFmtId="0" fontId="8" fillId="0" borderId="6" xfId="18" applyFont="1" applyFill="1" applyBorder="1" applyAlignment="1">
      <alignment horizontal="center" vertical="top" textRotation="90" wrapText="1"/>
    </xf>
    <xf numFmtId="0" fontId="8" fillId="0" borderId="33" xfId="18" applyFont="1" applyBorder="1" applyAlignment="1">
      <alignment horizontal="center" vertical="center" textRotation="90" wrapText="1"/>
    </xf>
    <xf numFmtId="0" fontId="8" fillId="0" borderId="33" xfId="18" applyFont="1" applyBorder="1" applyAlignment="1">
      <alignment horizontal="center" vertical="center"/>
    </xf>
    <xf numFmtId="164" fontId="8" fillId="0" borderId="40" xfId="18" applyNumberFormat="1" applyFont="1" applyBorder="1" applyAlignment="1">
      <alignment horizontal="center" vertical="center" textRotation="90" wrapText="1"/>
    </xf>
    <xf numFmtId="164" fontId="8" fillId="0" borderId="6" xfId="18" applyNumberFormat="1" applyFont="1" applyBorder="1" applyAlignment="1">
      <alignment horizontal="center" vertical="center" textRotation="90" wrapText="1"/>
    </xf>
    <xf numFmtId="164" fontId="8" fillId="0" borderId="33" xfId="18" applyNumberFormat="1" applyFont="1" applyBorder="1" applyAlignment="1">
      <alignment horizontal="center" vertical="center" textRotation="90" wrapText="1"/>
    </xf>
    <xf numFmtId="0" fontId="8" fillId="0" borderId="33" xfId="18" applyFont="1" applyBorder="1" applyAlignment="1">
      <alignment horizontal="center" vertical="center" textRotation="90"/>
    </xf>
    <xf numFmtId="0" fontId="8" fillId="13" borderId="33" xfId="18" applyFont="1" applyFill="1" applyBorder="1" applyAlignment="1">
      <alignment horizontal="center" vertical="center" textRotation="90"/>
    </xf>
    <xf numFmtId="0" fontId="8" fillId="12" borderId="33" xfId="18" applyFont="1" applyFill="1" applyBorder="1" applyAlignment="1">
      <alignment horizontal="center" vertical="center" textRotation="90"/>
    </xf>
    <xf numFmtId="0" fontId="8" fillId="40" borderId="33" xfId="18" applyFont="1" applyFill="1" applyBorder="1" applyAlignment="1">
      <alignment horizontal="center" vertical="center" textRotation="90"/>
    </xf>
    <xf numFmtId="0" fontId="8" fillId="39" borderId="46" xfId="18" applyFont="1" applyFill="1" applyBorder="1" applyAlignment="1">
      <alignment horizontal="center" vertical="center" textRotation="90"/>
    </xf>
    <xf numFmtId="0" fontId="22" fillId="0" borderId="42" xfId="19" applyFont="1" applyFill="1" applyBorder="1" applyAlignment="1">
      <alignment horizontal="center" vertical="center" wrapText="1"/>
    </xf>
    <xf numFmtId="0" fontId="8" fillId="0" borderId="30" xfId="18" applyFont="1" applyFill="1" applyBorder="1" applyAlignment="1">
      <alignment horizontal="center" vertical="top" textRotation="90" wrapText="1"/>
    </xf>
    <xf numFmtId="0" fontId="8" fillId="0" borderId="35" xfId="18" applyFont="1" applyBorder="1" applyAlignment="1">
      <alignment horizontal="center" vertical="center" textRotation="90" wrapText="1"/>
    </xf>
    <xf numFmtId="0" fontId="8" fillId="0" borderId="35" xfId="18" applyFont="1" applyBorder="1" applyAlignment="1">
      <alignment horizontal="center" vertical="center"/>
    </xf>
    <xf numFmtId="164" fontId="8" fillId="0" borderId="28" xfId="18" applyNumberFormat="1" applyFont="1" applyBorder="1" applyAlignment="1">
      <alignment horizontal="center" vertical="center" textRotation="90" wrapText="1"/>
    </xf>
    <xf numFmtId="164" fontId="8" fillId="0" borderId="30" xfId="18" applyNumberFormat="1" applyFont="1" applyBorder="1" applyAlignment="1">
      <alignment horizontal="center" vertical="center" textRotation="90" wrapText="1"/>
    </xf>
    <xf numFmtId="164" fontId="8" fillId="0" borderId="35" xfId="18" applyNumberFormat="1" applyFont="1" applyBorder="1" applyAlignment="1">
      <alignment horizontal="center" vertical="center" textRotation="90" wrapText="1"/>
    </xf>
    <xf numFmtId="0" fontId="8" fillId="0" borderId="42" xfId="18" applyFont="1" applyBorder="1" applyAlignment="1">
      <alignment horizontal="center" vertical="center" textRotation="90"/>
    </xf>
    <xf numFmtId="0" fontId="8" fillId="0" borderId="42" xfId="18" applyFont="1" applyBorder="1" applyAlignment="1">
      <alignment horizontal="center" vertical="center"/>
    </xf>
    <xf numFmtId="0" fontId="8" fillId="13" borderId="42" xfId="18" applyFont="1" applyFill="1" applyBorder="1" applyAlignment="1">
      <alignment horizontal="center" vertical="center" textRotation="90"/>
    </xf>
    <xf numFmtId="0" fontId="8" fillId="12" borderId="42" xfId="18" applyFont="1" applyFill="1" applyBorder="1" applyAlignment="1">
      <alignment horizontal="center" vertical="center" textRotation="90"/>
    </xf>
    <xf numFmtId="0" fontId="8" fillId="40" borderId="42" xfId="18" applyFont="1" applyFill="1" applyBorder="1" applyAlignment="1">
      <alignment horizontal="center" vertical="center" textRotation="90"/>
    </xf>
    <xf numFmtId="0" fontId="8" fillId="39" borderId="21" xfId="18" applyFont="1" applyFill="1" applyBorder="1" applyAlignment="1">
      <alignment horizontal="center" vertical="center" textRotation="90"/>
    </xf>
    <xf numFmtId="0" fontId="22" fillId="0" borderId="35" xfId="19" applyFont="1" applyFill="1" applyBorder="1" applyAlignment="1">
      <alignment horizontal="center" vertical="center" wrapText="1"/>
    </xf>
    <xf numFmtId="0" fontId="8" fillId="0" borderId="1" xfId="18" applyFont="1" applyBorder="1" applyAlignment="1">
      <alignment horizontal="center" vertical="center"/>
    </xf>
    <xf numFmtId="0" fontId="8" fillId="0" borderId="2" xfId="18" applyFont="1" applyBorder="1" applyAlignment="1">
      <alignment horizontal="center" vertical="center"/>
    </xf>
    <xf numFmtId="0" fontId="8" fillId="0" borderId="3" xfId="18" applyFont="1" applyBorder="1" applyAlignment="1">
      <alignment horizontal="center" vertical="center"/>
    </xf>
    <xf numFmtId="164" fontId="8" fillId="0" borderId="1" xfId="18" applyNumberFormat="1" applyFont="1" applyBorder="1" applyAlignment="1">
      <alignment horizontal="center" vertical="center" wrapText="1"/>
    </xf>
    <xf numFmtId="164" fontId="8" fillId="0" borderId="2" xfId="18" applyNumberFormat="1" applyFont="1" applyBorder="1" applyAlignment="1">
      <alignment horizontal="center" vertical="center" wrapText="1"/>
    </xf>
    <xf numFmtId="164" fontId="8" fillId="0" borderId="3" xfId="18" applyNumberFormat="1" applyFont="1" applyBorder="1" applyAlignment="1">
      <alignment horizontal="center" vertical="center" wrapText="1"/>
    </xf>
    <xf numFmtId="0" fontId="8" fillId="0" borderId="35" xfId="18" applyFont="1" applyBorder="1" applyAlignment="1">
      <alignment horizontal="center" vertical="center" textRotation="90"/>
    </xf>
    <xf numFmtId="0" fontId="8" fillId="13" borderId="35" xfId="18" applyFont="1" applyFill="1" applyBorder="1" applyAlignment="1">
      <alignment horizontal="center" vertical="center" textRotation="90"/>
    </xf>
    <xf numFmtId="0" fontId="8" fillId="12" borderId="35" xfId="18" applyFont="1" applyFill="1" applyBorder="1" applyAlignment="1">
      <alignment horizontal="center" vertical="center" textRotation="90"/>
    </xf>
    <xf numFmtId="0" fontId="8" fillId="40" borderId="35" xfId="18" applyFont="1" applyFill="1" applyBorder="1" applyAlignment="1">
      <alignment horizontal="center" vertical="center" textRotation="90"/>
    </xf>
    <xf numFmtId="0" fontId="8" fillId="39" borderId="52" xfId="18" applyFont="1" applyFill="1" applyBorder="1" applyAlignment="1">
      <alignment horizontal="center" vertical="center" textRotation="90"/>
    </xf>
    <xf numFmtId="0" fontId="11" fillId="0" borderId="7" xfId="9" applyFont="1" applyBorder="1" applyAlignment="1">
      <alignment horizontal="center" vertical="center" wrapText="1"/>
    </xf>
    <xf numFmtId="0" fontId="11" fillId="0" borderId="0" xfId="19" applyFont="1" applyAlignment="1">
      <alignment vertical="center" wrapText="1"/>
    </xf>
    <xf numFmtId="0" fontId="11" fillId="0" borderId="0" xfId="9" applyFont="1" applyBorder="1" applyAlignment="1">
      <alignment horizontal="center" vertical="center" wrapText="1"/>
    </xf>
    <xf numFmtId="0" fontId="25" fillId="0" borderId="0" xfId="19" applyFont="1" applyAlignment="1">
      <alignment vertical="top" wrapText="1"/>
    </xf>
    <xf numFmtId="0" fontId="25" fillId="0" borderId="0" xfId="19" applyFont="1" applyAlignment="1">
      <alignment horizontal="left" vertical="top" wrapText="1"/>
    </xf>
    <xf numFmtId="0" fontId="25" fillId="0" borderId="0" xfId="19" applyFont="1" applyAlignment="1">
      <alignment horizontal="center" vertical="center" wrapText="1"/>
    </xf>
    <xf numFmtId="0" fontId="6" fillId="0" borderId="61" xfId="9" applyFont="1" applyBorder="1" applyAlignment="1">
      <alignment vertical="top"/>
    </xf>
    <xf numFmtId="0" fontId="6" fillId="0" borderId="0" xfId="9" applyFont="1" applyBorder="1" applyAlignment="1">
      <alignment vertical="top"/>
    </xf>
    <xf numFmtId="164" fontId="6" fillId="0" borderId="0" xfId="9" applyNumberFormat="1" applyFont="1" applyBorder="1" applyAlignment="1">
      <alignment vertical="top"/>
    </xf>
    <xf numFmtId="49" fontId="9" fillId="0" borderId="0" xfId="9" applyNumberFormat="1" applyFont="1" applyBorder="1" applyAlignment="1">
      <alignment vertical="top"/>
    </xf>
    <xf numFmtId="164" fontId="8" fillId="0" borderId="2" xfId="9" applyNumberFormat="1" applyFont="1" applyBorder="1" applyAlignment="1">
      <alignment horizontal="center" vertical="top" wrapText="1"/>
    </xf>
    <xf numFmtId="164" fontId="8" fillId="0" borderId="3" xfId="9" applyNumberFormat="1" applyFont="1" applyBorder="1" applyAlignment="1">
      <alignment horizontal="center" vertical="top" wrapText="1"/>
    </xf>
    <xf numFmtId="0" fontId="8" fillId="0" borderId="4" xfId="9" applyFont="1" applyBorder="1" applyAlignment="1">
      <alignment horizontal="left" vertical="top" wrapText="1"/>
    </xf>
    <xf numFmtId="0" fontId="11" fillId="3" borderId="1" xfId="9" applyFont="1" applyFill="1" applyBorder="1" applyAlignment="1">
      <alignment horizontal="center" vertical="center"/>
    </xf>
    <xf numFmtId="0" fontId="11" fillId="3" borderId="2" xfId="9" applyFont="1" applyFill="1" applyBorder="1" applyAlignment="1">
      <alignment horizontal="center" vertical="center"/>
    </xf>
    <xf numFmtId="0" fontId="11" fillId="3" borderId="3" xfId="9" applyFont="1" applyFill="1" applyBorder="1" applyAlignment="1">
      <alignment horizontal="center" vertical="center"/>
    </xf>
    <xf numFmtId="0" fontId="11" fillId="3" borderId="31" xfId="9" applyFont="1" applyFill="1" applyBorder="1" applyAlignment="1">
      <alignment horizontal="center" vertical="center"/>
    </xf>
    <xf numFmtId="0" fontId="8" fillId="3" borderId="1" xfId="9" applyFont="1" applyFill="1" applyBorder="1" applyAlignment="1">
      <alignment horizontal="right" vertical="top" wrapText="1"/>
    </xf>
    <xf numFmtId="0" fontId="8" fillId="0" borderId="21" xfId="9" applyFont="1" applyFill="1" applyBorder="1" applyAlignment="1">
      <alignment vertical="top"/>
    </xf>
    <xf numFmtId="164" fontId="11" fillId="0" borderId="39" xfId="9" applyNumberFormat="1" applyFont="1" applyFill="1" applyBorder="1" applyAlignment="1">
      <alignment horizontal="center" vertical="top" wrapText="1"/>
    </xf>
    <xf numFmtId="164" fontId="11" fillId="0" borderId="37" xfId="9" applyNumberFormat="1" applyFont="1" applyFill="1" applyBorder="1" applyAlignment="1">
      <alignment horizontal="center" vertical="top" wrapText="1"/>
    </xf>
    <xf numFmtId="165" fontId="7" fillId="0" borderId="21" xfId="9" applyNumberFormat="1" applyFont="1" applyFill="1" applyBorder="1" applyAlignment="1">
      <alignment horizontal="center" vertical="top" wrapText="1"/>
    </xf>
    <xf numFmtId="164" fontId="8" fillId="0" borderId="20" xfId="9" applyNumberFormat="1" applyFont="1" applyFill="1" applyBorder="1" applyAlignment="1">
      <alignment horizontal="center" vertical="top" wrapText="1"/>
    </xf>
    <xf numFmtId="164" fontId="8" fillId="0" borderId="11" xfId="9" applyNumberFormat="1" applyFont="1" applyFill="1" applyBorder="1" applyAlignment="1">
      <alignment horizontal="center" vertical="top" wrapText="1"/>
    </xf>
    <xf numFmtId="165" fontId="7" fillId="0" borderId="27" xfId="9" applyNumberFormat="1" applyFont="1" applyFill="1" applyBorder="1" applyAlignment="1">
      <alignment horizontal="center" vertical="top" wrapText="1"/>
    </xf>
    <xf numFmtId="165" fontId="7" fillId="0" borderId="26" xfId="9" applyNumberFormat="1" applyFont="1" applyFill="1" applyBorder="1" applyAlignment="1">
      <alignment horizontal="center" vertical="top" wrapText="1"/>
    </xf>
    <xf numFmtId="0" fontId="8" fillId="0" borderId="19" xfId="9" applyFont="1" applyBorder="1" applyAlignment="1">
      <alignment horizontal="center" vertical="center"/>
    </xf>
    <xf numFmtId="165" fontId="10" fillId="4" borderId="21" xfId="9" applyNumberFormat="1" applyFont="1" applyFill="1" applyBorder="1" applyAlignment="1">
      <alignment horizontal="center" vertical="top" wrapText="1"/>
    </xf>
    <xf numFmtId="165" fontId="10" fillId="4" borderId="19" xfId="9" applyNumberFormat="1" applyFont="1" applyFill="1" applyBorder="1" applyAlignment="1">
      <alignment horizontal="center" vertical="top" wrapText="1"/>
    </xf>
    <xf numFmtId="165" fontId="10" fillId="4" borderId="21" xfId="9" applyNumberFormat="1" applyFont="1" applyFill="1" applyBorder="1" applyAlignment="1">
      <alignment horizontal="center" vertical="top" wrapText="1"/>
    </xf>
    <xf numFmtId="4" fontId="7" fillId="0" borderId="4" xfId="9" applyNumberFormat="1" applyFont="1" applyFill="1" applyBorder="1" applyAlignment="1">
      <alignment horizontal="center" vertical="top" wrapText="1"/>
    </xf>
    <xf numFmtId="4" fontId="7" fillId="0" borderId="0" xfId="9" applyNumberFormat="1" applyFont="1" applyFill="1" applyBorder="1" applyAlignment="1">
      <alignment horizontal="center" vertical="top" wrapText="1"/>
    </xf>
    <xf numFmtId="164" fontId="8" fillId="0" borderId="59" xfId="9" applyNumberFormat="1" applyFont="1" applyBorder="1" applyAlignment="1">
      <alignment horizontal="center" vertical="top" wrapText="1"/>
    </xf>
    <xf numFmtId="164" fontId="8" fillId="0" borderId="54" xfId="9" applyNumberFormat="1" applyFont="1" applyBorder="1" applyAlignment="1">
      <alignment horizontal="center" vertical="top" wrapText="1"/>
    </xf>
    <xf numFmtId="164" fontId="11" fillId="0" borderId="0" xfId="9" applyNumberFormat="1" applyFont="1" applyFill="1" applyBorder="1" applyAlignment="1">
      <alignment horizontal="center" vertical="center" wrapText="1"/>
    </xf>
    <xf numFmtId="4" fontId="11" fillId="5" borderId="1" xfId="9" applyNumberFormat="1" applyFont="1" applyFill="1" applyBorder="1" applyAlignment="1">
      <alignment horizontal="center" vertical="top" wrapText="1"/>
    </xf>
    <xf numFmtId="4" fontId="11" fillId="5" borderId="2" xfId="9" applyNumberFormat="1" applyFont="1" applyFill="1" applyBorder="1" applyAlignment="1">
      <alignment horizontal="center" vertical="top" wrapText="1"/>
    </xf>
    <xf numFmtId="4" fontId="11" fillId="5" borderId="3" xfId="9" applyNumberFormat="1" applyFont="1" applyFill="1" applyBorder="1" applyAlignment="1">
      <alignment horizontal="center" vertical="top" wrapText="1"/>
    </xf>
    <xf numFmtId="164" fontId="11" fillId="5" borderId="2" xfId="9" applyNumberFormat="1" applyFont="1" applyFill="1" applyBorder="1" applyAlignment="1">
      <alignment horizontal="center" vertical="top" wrapText="1"/>
    </xf>
    <xf numFmtId="164" fontId="11" fillId="5" borderId="3" xfId="9" applyNumberFormat="1" applyFont="1" applyFill="1" applyBorder="1" applyAlignment="1">
      <alignment horizontal="center" vertical="top" wrapText="1"/>
    </xf>
    <xf numFmtId="0" fontId="11" fillId="6" borderId="28" xfId="9" applyFont="1" applyFill="1" applyBorder="1" applyAlignment="1">
      <alignment horizontal="center" vertical="center" wrapText="1"/>
    </xf>
    <xf numFmtId="0" fontId="11" fillId="6" borderId="29" xfId="9" applyFont="1" applyFill="1" applyBorder="1" applyAlignment="1">
      <alignment horizontal="center" vertical="center" wrapText="1"/>
    </xf>
    <xf numFmtId="0" fontId="11" fillId="6" borderId="29" xfId="9" applyFont="1" applyFill="1" applyBorder="1" applyAlignment="1">
      <alignment horizontal="left" vertical="top" wrapText="1"/>
    </xf>
    <xf numFmtId="0" fontId="8" fillId="6" borderId="29" xfId="9" applyFont="1" applyFill="1" applyBorder="1" applyAlignment="1">
      <alignment vertical="top"/>
    </xf>
    <xf numFmtId="0" fontId="8" fillId="6" borderId="30" xfId="9" applyFont="1" applyFill="1" applyBorder="1" applyAlignment="1">
      <alignment vertical="top"/>
    </xf>
    <xf numFmtId="4" fontId="11" fillId="3" borderId="1" xfId="9" applyNumberFormat="1" applyFont="1" applyFill="1" applyBorder="1" applyAlignment="1">
      <alignment horizontal="center" vertical="top" wrapText="1"/>
    </xf>
    <xf numFmtId="4" fontId="11" fillId="3" borderId="2" xfId="9" applyNumberFormat="1" applyFont="1" applyFill="1" applyBorder="1" applyAlignment="1">
      <alignment horizontal="center" vertical="top" wrapText="1"/>
    </xf>
    <xf numFmtId="4" fontId="11" fillId="3" borderId="3" xfId="9" applyNumberFormat="1" applyFont="1" applyFill="1" applyBorder="1" applyAlignment="1">
      <alignment horizontal="center" vertical="top" wrapText="1"/>
    </xf>
    <xf numFmtId="2" fontId="11" fillId="3" borderId="35" xfId="9" applyNumberFormat="1" applyFont="1" applyFill="1" applyBorder="1" applyAlignment="1">
      <alignment horizontal="center" vertical="top" wrapText="1"/>
    </xf>
    <xf numFmtId="0" fontId="8" fillId="0" borderId="0" xfId="9" applyFont="1" applyBorder="1" applyAlignment="1">
      <alignment horizontal="left" vertical="top"/>
    </xf>
    <xf numFmtId="0" fontId="11" fillId="0" borderId="28" xfId="9" applyFont="1" applyBorder="1" applyAlignment="1">
      <alignment horizontal="center" vertical="center" wrapText="1"/>
    </xf>
    <xf numFmtId="0" fontId="11" fillId="0" borderId="29" xfId="9" applyFont="1" applyBorder="1" applyAlignment="1">
      <alignment horizontal="center" vertical="center" wrapText="1"/>
    </xf>
    <xf numFmtId="0" fontId="8" fillId="0" borderId="30" xfId="9" applyFont="1" applyBorder="1" applyAlignment="1">
      <alignment vertical="top"/>
    </xf>
    <xf numFmtId="49" fontId="8" fillId="0" borderId="0" xfId="9" applyNumberFormat="1" applyFont="1" applyFill="1" applyBorder="1" applyAlignment="1">
      <alignment horizontal="center" vertical="center"/>
    </xf>
    <xf numFmtId="49" fontId="8" fillId="0" borderId="0" xfId="9" applyNumberFormat="1" applyFont="1" applyFill="1" applyBorder="1" applyAlignment="1">
      <alignment horizontal="center" vertical="center" wrapText="1"/>
    </xf>
    <xf numFmtId="2" fontId="11" fillId="2" borderId="55" xfId="9" applyNumberFormat="1" applyFont="1" applyFill="1" applyBorder="1" applyAlignment="1">
      <alignment horizontal="center" vertical="center"/>
    </xf>
    <xf numFmtId="2" fontId="11" fillId="2" borderId="31" xfId="9" applyNumberFormat="1" applyFont="1" applyFill="1" applyBorder="1" applyAlignment="1">
      <alignment horizontal="center" vertical="center"/>
    </xf>
    <xf numFmtId="2" fontId="11" fillId="2" borderId="3" xfId="9" applyNumberFormat="1" applyFont="1" applyFill="1" applyBorder="1" applyAlignment="1">
      <alignment horizontal="center" vertical="center"/>
    </xf>
    <xf numFmtId="49" fontId="11" fillId="2" borderId="44" xfId="9" applyNumberFormat="1" applyFont="1" applyFill="1" applyBorder="1" applyAlignment="1">
      <alignment horizontal="right" vertical="top"/>
    </xf>
    <xf numFmtId="49" fontId="11" fillId="2" borderId="32" xfId="9" applyNumberFormat="1" applyFont="1" applyFill="1" applyBorder="1" applyAlignment="1">
      <alignment horizontal="center" vertical="top"/>
    </xf>
    <xf numFmtId="164" fontId="11" fillId="9" borderId="55" xfId="9" applyNumberFormat="1" applyFont="1" applyFill="1" applyBorder="1" applyAlignment="1">
      <alignment horizontal="center" vertical="center"/>
    </xf>
    <xf numFmtId="164" fontId="11" fillId="9" borderId="3" xfId="9" applyNumberFormat="1" applyFont="1" applyFill="1" applyBorder="1" applyAlignment="1">
      <alignment horizontal="center" vertical="center"/>
    </xf>
    <xf numFmtId="164" fontId="11" fillId="11" borderId="7" xfId="9" applyNumberFormat="1" applyFont="1" applyFill="1" applyBorder="1" applyAlignment="1">
      <alignment horizontal="center" vertical="top"/>
    </xf>
    <xf numFmtId="164" fontId="11" fillId="11" borderId="6" xfId="9" applyNumberFormat="1" applyFont="1" applyFill="1" applyBorder="1" applyAlignment="1">
      <alignment horizontal="center" vertical="top"/>
    </xf>
    <xf numFmtId="164" fontId="11" fillId="11" borderId="73" xfId="9" applyNumberFormat="1" applyFont="1" applyFill="1" applyBorder="1" applyAlignment="1">
      <alignment horizontal="center" vertical="center"/>
    </xf>
    <xf numFmtId="164" fontId="11" fillId="11" borderId="41" xfId="9" applyNumberFormat="1" applyFont="1" applyFill="1" applyBorder="1" applyAlignment="1">
      <alignment horizontal="center" vertical="center"/>
    </xf>
    <xf numFmtId="49" fontId="11" fillId="11" borderId="7" xfId="9" applyNumberFormat="1" applyFont="1" applyFill="1" applyBorder="1" applyAlignment="1">
      <alignment horizontal="right" vertical="top"/>
    </xf>
    <xf numFmtId="164" fontId="11" fillId="12" borderId="73" xfId="9" applyNumberFormat="1" applyFont="1" applyFill="1" applyBorder="1" applyAlignment="1">
      <alignment horizontal="center" vertical="center"/>
    </xf>
    <xf numFmtId="164" fontId="11" fillId="12" borderId="41" xfId="9" applyNumberFormat="1" applyFont="1" applyFill="1" applyBorder="1" applyAlignment="1">
      <alignment horizontal="center" vertical="center"/>
    </xf>
    <xf numFmtId="0" fontId="11" fillId="12" borderId="31" xfId="9" applyFont="1" applyFill="1" applyBorder="1" applyAlignment="1">
      <alignment horizontal="center" vertical="center" wrapText="1"/>
    </xf>
    <xf numFmtId="49" fontId="11" fillId="12" borderId="7" xfId="9" applyNumberFormat="1" applyFont="1" applyFill="1" applyBorder="1" applyAlignment="1">
      <alignment vertical="center" textRotation="90"/>
    </xf>
    <xf numFmtId="49" fontId="8" fillId="12" borderId="6" xfId="9" applyNumberFormat="1" applyFont="1" applyFill="1" applyBorder="1" applyAlignment="1">
      <alignment horizontal="center" vertical="top"/>
    </xf>
    <xf numFmtId="49" fontId="11" fillId="12" borderId="33" xfId="9" applyNumberFormat="1" applyFont="1" applyFill="1" applyBorder="1" applyAlignment="1">
      <alignment horizontal="center" vertical="top"/>
    </xf>
    <xf numFmtId="0" fontId="8" fillId="0" borderId="62" xfId="9" applyFont="1" applyBorder="1" applyAlignment="1">
      <alignment horizontal="center" vertical="center"/>
    </xf>
    <xf numFmtId="0" fontId="70" fillId="4" borderId="41" xfId="9" applyFont="1" applyFill="1" applyBorder="1" applyAlignment="1">
      <alignment vertical="top" wrapText="1"/>
    </xf>
    <xf numFmtId="164" fontId="11" fillId="0" borderId="73" xfId="9" applyNumberFormat="1" applyFont="1" applyFill="1" applyBorder="1" applyAlignment="1">
      <alignment horizontal="center" vertical="center"/>
    </xf>
    <xf numFmtId="164" fontId="11" fillId="0" borderId="41" xfId="9" applyNumberFormat="1" applyFont="1" applyFill="1" applyBorder="1" applyAlignment="1">
      <alignment horizontal="center" vertical="center"/>
    </xf>
    <xf numFmtId="0" fontId="11" fillId="0" borderId="31" xfId="9" applyFont="1" applyFill="1" applyBorder="1" applyAlignment="1">
      <alignment horizontal="center" vertical="center" wrapText="1"/>
    </xf>
    <xf numFmtId="49" fontId="8" fillId="0" borderId="4" xfId="9" applyNumberFormat="1" applyFont="1" applyFill="1" applyBorder="1" applyAlignment="1">
      <alignment horizontal="center" vertical="center" textRotation="90"/>
    </xf>
    <xf numFmtId="49" fontId="11" fillId="12" borderId="30" xfId="9" applyNumberFormat="1" applyFont="1" applyFill="1" applyBorder="1" applyAlignment="1">
      <alignment horizontal="left" vertical="top" wrapText="1"/>
    </xf>
    <xf numFmtId="49" fontId="11" fillId="12" borderId="35" xfId="9" applyNumberFormat="1" applyFont="1" applyFill="1" applyBorder="1" applyAlignment="1">
      <alignment horizontal="center" vertical="top"/>
    </xf>
    <xf numFmtId="0" fontId="8" fillId="0" borderId="55" xfId="9" applyFont="1" applyBorder="1" applyAlignment="1">
      <alignment horizontal="center" vertical="center"/>
    </xf>
    <xf numFmtId="164" fontId="11" fillId="12" borderId="45" xfId="9" applyNumberFormat="1" applyFont="1" applyFill="1" applyBorder="1" applyAlignment="1">
      <alignment horizontal="center" vertical="center"/>
    </xf>
    <xf numFmtId="164" fontId="11" fillId="12" borderId="32" xfId="9" applyNumberFormat="1" applyFont="1" applyFill="1" applyBorder="1" applyAlignment="1">
      <alignment horizontal="center" vertical="center"/>
    </xf>
    <xf numFmtId="164" fontId="8" fillId="0" borderId="0" xfId="9" applyNumberFormat="1" applyFont="1" applyBorder="1" applyAlignment="1">
      <alignment horizontal="center" vertical="center"/>
    </xf>
    <xf numFmtId="0" fontId="70" fillId="4" borderId="36" xfId="9" applyFont="1" applyFill="1" applyBorder="1" applyAlignment="1">
      <alignment vertical="top" wrapText="1"/>
    </xf>
    <xf numFmtId="164" fontId="8" fillId="5" borderId="61" xfId="9" applyNumberFormat="1" applyFont="1" applyFill="1" applyBorder="1" applyAlignment="1">
      <alignment horizontal="center" vertical="center"/>
    </xf>
    <xf numFmtId="164" fontId="8" fillId="5" borderId="36" xfId="9" applyNumberFormat="1" applyFont="1" applyFill="1" applyBorder="1" applyAlignment="1">
      <alignment horizontal="center" vertical="center"/>
    </xf>
    <xf numFmtId="0" fontId="8" fillId="0" borderId="42" xfId="9" applyFont="1" applyFill="1" applyBorder="1" applyAlignment="1">
      <alignment horizontal="center" vertical="center" wrapText="1"/>
    </xf>
    <xf numFmtId="49" fontId="8" fillId="0" borderId="42" xfId="9" applyNumberFormat="1" applyFont="1" applyFill="1" applyBorder="1" applyAlignment="1">
      <alignment vertical="top" textRotation="90"/>
    </xf>
    <xf numFmtId="49" fontId="11" fillId="11" borderId="2" xfId="9" applyNumberFormat="1" applyFont="1" applyFill="1" applyBorder="1" applyAlignment="1">
      <alignment horizontal="left" vertical="top" wrapText="1"/>
    </xf>
    <xf numFmtId="49" fontId="11" fillId="11" borderId="3" xfId="9" applyNumberFormat="1" applyFont="1" applyFill="1" applyBorder="1" applyAlignment="1">
      <alignment horizontal="left" vertical="top" wrapText="1"/>
    </xf>
    <xf numFmtId="0" fontId="8" fillId="0" borderId="49" xfId="9" applyFont="1" applyBorder="1" applyAlignment="1">
      <alignment vertical="center"/>
    </xf>
    <xf numFmtId="0" fontId="8" fillId="0" borderId="12" xfId="9" applyFont="1" applyBorder="1" applyAlignment="1">
      <alignment vertical="center"/>
    </xf>
    <xf numFmtId="0" fontId="5" fillId="4" borderId="12" xfId="9" applyFont="1" applyFill="1" applyBorder="1" applyAlignment="1">
      <alignment wrapText="1"/>
    </xf>
    <xf numFmtId="164" fontId="11" fillId="12" borderId="79" xfId="9" applyNumberFormat="1" applyFont="1" applyFill="1" applyBorder="1" applyAlignment="1">
      <alignment horizontal="center" vertical="center"/>
    </xf>
    <xf numFmtId="49" fontId="11" fillId="12" borderId="7" xfId="9" applyNumberFormat="1" applyFont="1" applyFill="1" applyBorder="1" applyAlignment="1">
      <alignment vertical="center"/>
    </xf>
    <xf numFmtId="49" fontId="8" fillId="12" borderId="7" xfId="9" applyNumberFormat="1" applyFont="1" applyFill="1" applyBorder="1" applyAlignment="1">
      <alignment vertical="center" textRotation="90"/>
    </xf>
    <xf numFmtId="49" fontId="11" fillId="12" borderId="6" xfId="9" applyNumberFormat="1" applyFont="1" applyFill="1" applyBorder="1" applyAlignment="1">
      <alignment horizontal="left" vertical="top" wrapText="1"/>
    </xf>
    <xf numFmtId="0" fontId="8" fillId="0" borderId="63" xfId="9" applyFont="1" applyBorder="1" applyAlignment="1">
      <alignment vertical="center"/>
    </xf>
    <xf numFmtId="0" fontId="8" fillId="0" borderId="61" xfId="9" applyFont="1" applyBorder="1" applyAlignment="1">
      <alignment vertical="center"/>
    </xf>
    <xf numFmtId="0" fontId="53" fillId="4" borderId="36" xfId="9" applyFont="1" applyFill="1" applyBorder="1" applyAlignment="1">
      <alignment vertical="top" wrapText="1"/>
    </xf>
    <xf numFmtId="164" fontId="11" fillId="0" borderId="73" xfId="9" applyNumberFormat="1" applyFont="1" applyFill="1" applyBorder="1" applyAlignment="1">
      <alignment vertical="top"/>
    </xf>
    <xf numFmtId="164" fontId="11" fillId="0" borderId="79" xfId="9" applyNumberFormat="1" applyFont="1" applyFill="1" applyBorder="1" applyAlignment="1">
      <alignment horizontal="center" vertical="center"/>
    </xf>
    <xf numFmtId="49" fontId="8" fillId="0" borderId="33" xfId="9" applyNumberFormat="1" applyFont="1" applyFill="1" applyBorder="1" applyAlignment="1">
      <alignment vertical="center" textRotation="90"/>
    </xf>
    <xf numFmtId="49" fontId="11" fillId="12" borderId="42" xfId="9" applyNumberFormat="1" applyFont="1" applyFill="1" applyBorder="1" applyAlignment="1">
      <alignment horizontal="left" vertical="top" wrapText="1"/>
    </xf>
    <xf numFmtId="0" fontId="8" fillId="0" borderId="40" xfId="17" applyFont="1" applyBorder="1" applyAlignment="1">
      <alignment horizontal="left" vertical="top" wrapText="1"/>
    </xf>
    <xf numFmtId="0" fontId="8" fillId="0" borderId="6" xfId="17" applyFont="1" applyBorder="1" applyAlignment="1">
      <alignment horizontal="left" vertical="top" wrapText="1"/>
    </xf>
    <xf numFmtId="0" fontId="8" fillId="0" borderId="1" xfId="9" applyFont="1" applyBorder="1" applyAlignment="1">
      <alignment horizontal="center" vertical="top" wrapText="1"/>
    </xf>
    <xf numFmtId="0" fontId="8" fillId="0" borderId="2" xfId="9" applyFont="1" applyBorder="1" applyAlignment="1">
      <alignment horizontal="center" vertical="top" wrapText="1"/>
    </xf>
    <xf numFmtId="0" fontId="8" fillId="0" borderId="3" xfId="9" applyFont="1" applyBorder="1" applyAlignment="1">
      <alignment horizontal="center" vertical="top" wrapText="1"/>
    </xf>
    <xf numFmtId="164" fontId="11" fillId="12" borderId="7" xfId="9" applyNumberFormat="1" applyFont="1" applyFill="1" applyBorder="1" applyAlignment="1">
      <alignment horizontal="center" vertical="center"/>
    </xf>
    <xf numFmtId="49" fontId="8" fillId="12" borderId="7" xfId="9" applyNumberFormat="1" applyFont="1" applyFill="1" applyBorder="1" applyAlignment="1">
      <alignment vertical="center"/>
    </xf>
    <xf numFmtId="0" fontId="74" fillId="12" borderId="72" xfId="9" applyFont="1" applyFill="1" applyBorder="1" applyAlignment="1">
      <alignment horizontal="left" vertical="top" wrapText="1"/>
    </xf>
    <xf numFmtId="0" fontId="8" fillId="0" borderId="5" xfId="17" applyFont="1" applyBorder="1" applyAlignment="1">
      <alignment horizontal="left" vertical="top" wrapText="1"/>
    </xf>
    <xf numFmtId="0" fontId="8" fillId="0" borderId="7" xfId="9" applyFont="1" applyBorder="1" applyAlignment="1">
      <alignment horizontal="center" vertical="center"/>
    </xf>
    <xf numFmtId="0" fontId="8" fillId="0" borderId="40" xfId="9" applyFont="1" applyBorder="1" applyAlignment="1">
      <alignment vertical="center"/>
    </xf>
    <xf numFmtId="0" fontId="16" fillId="4" borderId="46" xfId="9" applyFont="1" applyFill="1" applyBorder="1" applyAlignment="1">
      <alignment vertical="top" wrapText="1"/>
    </xf>
    <xf numFmtId="164" fontId="8" fillId="0" borderId="79" xfId="9" applyNumberFormat="1" applyFont="1" applyFill="1" applyBorder="1" applyAlignment="1">
      <alignment horizontal="center" vertical="center"/>
    </xf>
    <xf numFmtId="164" fontId="8" fillId="0" borderId="33" xfId="9" applyNumberFormat="1" applyFont="1" applyFill="1" applyBorder="1" applyAlignment="1">
      <alignment horizontal="center" vertical="center"/>
    </xf>
    <xf numFmtId="164" fontId="8" fillId="0" borderId="6" xfId="9" applyNumberFormat="1" applyFont="1" applyFill="1" applyBorder="1" applyAlignment="1">
      <alignment horizontal="center" vertical="center"/>
    </xf>
    <xf numFmtId="0" fontId="8" fillId="0" borderId="33" xfId="9" applyFont="1" applyFill="1" applyBorder="1" applyAlignment="1">
      <alignment horizontal="center" vertical="center" wrapText="1"/>
    </xf>
    <xf numFmtId="49" fontId="8" fillId="0" borderId="33" xfId="9" applyNumberFormat="1" applyFont="1" applyFill="1" applyBorder="1" applyAlignment="1">
      <alignment horizontal="center" vertical="center" textRotation="90"/>
    </xf>
    <xf numFmtId="0" fontId="17" fillId="12" borderId="78" xfId="9" applyFont="1" applyFill="1" applyBorder="1" applyAlignment="1">
      <alignment horizontal="left" vertical="top" wrapText="1"/>
    </xf>
    <xf numFmtId="49" fontId="11" fillId="13" borderId="42" xfId="9" applyNumberFormat="1" applyFont="1" applyFill="1" applyBorder="1" applyAlignment="1">
      <alignment vertical="top"/>
    </xf>
    <xf numFmtId="49" fontId="11" fillId="12" borderId="5" xfId="9" applyNumberFormat="1" applyFont="1" applyFill="1" applyBorder="1" applyAlignment="1">
      <alignment vertical="top"/>
    </xf>
    <xf numFmtId="0" fontId="8" fillId="0" borderId="59" xfId="9" applyFont="1" applyBorder="1" applyAlignment="1">
      <alignment horizontal="center" vertical="top"/>
    </xf>
    <xf numFmtId="0" fontId="8" fillId="0" borderId="47" xfId="9" applyFont="1" applyBorder="1" applyAlignment="1">
      <alignment vertical="top"/>
    </xf>
    <xf numFmtId="0" fontId="7" fillId="0" borderId="35" xfId="17" applyFont="1" applyBorder="1" applyAlignment="1">
      <alignment horizontal="left" vertical="center" wrapText="1"/>
    </xf>
    <xf numFmtId="164" fontId="8" fillId="0" borderId="77" xfId="9" applyNumberFormat="1" applyFont="1" applyFill="1" applyBorder="1" applyAlignment="1">
      <alignment horizontal="center" vertical="center"/>
    </xf>
    <xf numFmtId="164" fontId="8" fillId="0" borderId="35" xfId="9" applyNumberFormat="1" applyFont="1" applyFill="1" applyBorder="1" applyAlignment="1">
      <alignment horizontal="center" vertical="center"/>
    </xf>
    <xf numFmtId="164" fontId="8" fillId="0" borderId="30" xfId="9" applyNumberFormat="1" applyFont="1" applyFill="1" applyBorder="1" applyAlignment="1">
      <alignment horizontal="center" vertical="center"/>
    </xf>
    <xf numFmtId="0" fontId="8" fillId="0" borderId="35" xfId="9" applyFont="1" applyFill="1" applyBorder="1" applyAlignment="1">
      <alignment horizontal="center" vertical="center" wrapText="1"/>
    </xf>
    <xf numFmtId="49" fontId="8" fillId="0" borderId="35" xfId="9" applyNumberFormat="1" applyFont="1" applyFill="1" applyBorder="1" applyAlignment="1">
      <alignment horizontal="center" vertical="center" textRotation="90"/>
    </xf>
    <xf numFmtId="0" fontId="17" fillId="12" borderId="48" xfId="9" applyFont="1" applyFill="1" applyBorder="1" applyAlignment="1">
      <alignment horizontal="left" vertical="top" wrapText="1"/>
    </xf>
    <xf numFmtId="49" fontId="11" fillId="12" borderId="30" xfId="9" applyNumberFormat="1" applyFont="1" applyFill="1" applyBorder="1" applyAlignment="1">
      <alignment vertical="top"/>
    </xf>
    <xf numFmtId="164" fontId="11" fillId="12" borderId="55" xfId="9" applyNumberFormat="1" applyFont="1" applyFill="1" applyBorder="1" applyAlignment="1">
      <alignment horizontal="center" vertical="center"/>
    </xf>
    <xf numFmtId="49" fontId="8" fillId="12" borderId="29" xfId="9" applyNumberFormat="1" applyFont="1" applyFill="1" applyBorder="1" applyAlignment="1">
      <alignment horizontal="center" vertical="top"/>
    </xf>
    <xf numFmtId="164" fontId="8" fillId="0" borderId="1" xfId="9" applyNumberFormat="1" applyFont="1" applyBorder="1" applyAlignment="1">
      <alignment horizontal="center" vertical="center"/>
    </xf>
    <xf numFmtId="164" fontId="8" fillId="5" borderId="55" xfId="9" applyNumberFormat="1" applyFont="1" applyFill="1" applyBorder="1" applyAlignment="1">
      <alignment horizontal="center" vertical="center"/>
    </xf>
    <xf numFmtId="49" fontId="8" fillId="0" borderId="31" xfId="9" applyNumberFormat="1" applyFont="1" applyFill="1" applyBorder="1" applyAlignment="1">
      <alignment vertical="top" textRotation="90"/>
    </xf>
    <xf numFmtId="0" fontId="11" fillId="12" borderId="31" xfId="9" applyFont="1" applyFill="1" applyBorder="1" applyAlignment="1">
      <alignment vertical="center" textRotation="90" wrapText="1"/>
    </xf>
    <xf numFmtId="0" fontId="8" fillId="0" borderId="72" xfId="9" applyFont="1" applyBorder="1" applyAlignment="1">
      <alignment horizontal="center" vertical="center"/>
    </xf>
    <xf numFmtId="0" fontId="7" fillId="0" borderId="1" xfId="17" applyFont="1" applyFill="1" applyBorder="1" applyAlignment="1">
      <alignment horizontal="center" vertical="center"/>
    </xf>
    <xf numFmtId="164" fontId="8" fillId="0" borderId="31" xfId="17" applyNumberFormat="1" applyFont="1" applyBorder="1" applyAlignment="1">
      <alignment horizontal="center" vertical="center"/>
    </xf>
    <xf numFmtId="0" fontId="7" fillId="4" borderId="31" xfId="17" applyFont="1" applyFill="1" applyBorder="1" applyAlignment="1">
      <alignment vertical="top" wrapText="1"/>
    </xf>
    <xf numFmtId="49" fontId="8" fillId="0" borderId="33" xfId="9" applyNumberFormat="1" applyFont="1" applyFill="1" applyBorder="1" applyAlignment="1">
      <alignment horizontal="center" vertical="top" textRotation="90"/>
    </xf>
    <xf numFmtId="0" fontId="11" fillId="12" borderId="58" xfId="17" applyFont="1" applyFill="1" applyBorder="1" applyAlignment="1">
      <alignment horizontal="left" vertical="top" wrapText="1"/>
    </xf>
    <xf numFmtId="0" fontId="8" fillId="0" borderId="30" xfId="11" applyFont="1" applyBorder="1" applyAlignment="1">
      <alignment vertical="top" wrapText="1"/>
    </xf>
    <xf numFmtId="0" fontId="7" fillId="0" borderId="47" xfId="17" applyFont="1" applyBorder="1" applyAlignment="1">
      <alignment horizontal="center" vertical="center"/>
    </xf>
    <xf numFmtId="164" fontId="8" fillId="0" borderId="52" xfId="17" applyNumberFormat="1" applyFont="1" applyBorder="1" applyAlignment="1">
      <alignment horizontal="center" vertical="center"/>
    </xf>
    <xf numFmtId="0" fontId="7" fillId="4" borderId="52" xfId="17" applyFont="1" applyFill="1" applyBorder="1" applyAlignment="1">
      <alignment vertical="top" wrapText="1"/>
    </xf>
    <xf numFmtId="164" fontId="8" fillId="5" borderId="77" xfId="9" applyNumberFormat="1" applyFont="1" applyFill="1" applyBorder="1" applyAlignment="1">
      <alignment horizontal="center" vertical="center"/>
    </xf>
    <xf numFmtId="164" fontId="8" fillId="5" borderId="30" xfId="9" applyNumberFormat="1" applyFont="1" applyFill="1" applyBorder="1" applyAlignment="1">
      <alignment horizontal="center" vertical="center"/>
    </xf>
    <xf numFmtId="49" fontId="8" fillId="0" borderId="35" xfId="9" applyNumberFormat="1" applyFont="1" applyFill="1" applyBorder="1" applyAlignment="1">
      <alignment horizontal="center" vertical="center"/>
    </xf>
    <xf numFmtId="49" fontId="11" fillId="0" borderId="28" xfId="9" applyNumberFormat="1" applyFont="1" applyFill="1" applyBorder="1" applyAlignment="1">
      <alignment horizontal="center" vertical="center"/>
    </xf>
    <xf numFmtId="49" fontId="8" fillId="0" borderId="35" xfId="9" applyNumberFormat="1" applyFont="1" applyFill="1" applyBorder="1" applyAlignment="1">
      <alignment horizontal="center" vertical="top" textRotation="90"/>
    </xf>
    <xf numFmtId="0" fontId="11" fillId="12" borderId="47" xfId="17" applyFont="1" applyFill="1" applyBorder="1" applyAlignment="1">
      <alignment horizontal="left" vertical="top" wrapText="1"/>
    </xf>
    <xf numFmtId="0" fontId="8" fillId="0" borderId="61" xfId="9" applyFont="1" applyBorder="1" applyAlignment="1">
      <alignment horizontal="center" vertical="center"/>
    </xf>
    <xf numFmtId="0" fontId="8" fillId="0" borderId="61" xfId="9" applyFont="1" applyBorder="1" applyAlignment="1">
      <alignment vertical="top"/>
    </xf>
    <xf numFmtId="49" fontId="8" fillId="12" borderId="6" xfId="9" applyNumberFormat="1" applyFont="1" applyFill="1" applyBorder="1" applyAlignment="1">
      <alignment horizontal="center" vertical="top" wrapText="1"/>
    </xf>
    <xf numFmtId="0" fontId="41" fillId="13" borderId="33" xfId="9" applyFont="1" applyFill="1" applyBorder="1" applyAlignment="1">
      <alignment horizontal="center" vertical="top"/>
    </xf>
    <xf numFmtId="49" fontId="11" fillId="12" borderId="40" xfId="9" applyNumberFormat="1" applyFont="1" applyFill="1" applyBorder="1" applyAlignment="1">
      <alignment vertical="top"/>
    </xf>
    <xf numFmtId="0" fontId="50" fillId="0" borderId="4" xfId="11" applyBorder="1" applyAlignment="1">
      <alignment vertical="top" wrapText="1"/>
    </xf>
    <xf numFmtId="0" fontId="8" fillId="0" borderId="5" xfId="11" applyFont="1" applyBorder="1" applyAlignment="1">
      <alignment vertical="top" wrapText="1"/>
    </xf>
    <xf numFmtId="0" fontId="8" fillId="0" borderId="80" xfId="9" applyFont="1" applyBorder="1" applyAlignment="1">
      <alignment vertical="center"/>
    </xf>
    <xf numFmtId="0" fontId="8" fillId="0" borderId="33" xfId="9" applyFont="1" applyBorder="1" applyAlignment="1">
      <alignment vertical="top" wrapText="1"/>
    </xf>
    <xf numFmtId="164" fontId="8" fillId="0" borderId="62" xfId="9" applyNumberFormat="1" applyFont="1" applyFill="1" applyBorder="1" applyAlignment="1">
      <alignment horizontal="center" vertical="center"/>
    </xf>
    <xf numFmtId="164" fontId="8" fillId="0" borderId="33" xfId="9" applyNumberFormat="1" applyFont="1" applyFill="1" applyBorder="1" applyAlignment="1">
      <alignment horizontal="center" vertical="center"/>
    </xf>
    <xf numFmtId="164" fontId="8" fillId="0" borderId="5" xfId="9" applyNumberFormat="1" applyFont="1" applyFill="1" applyBorder="1" applyAlignment="1">
      <alignment horizontal="center" vertical="center"/>
    </xf>
    <xf numFmtId="49" fontId="8" fillId="12" borderId="42" xfId="9" applyNumberFormat="1" applyFont="1" applyFill="1" applyBorder="1" applyAlignment="1">
      <alignment horizontal="center" vertical="top" wrapText="1"/>
    </xf>
    <xf numFmtId="0" fontId="41" fillId="13" borderId="42" xfId="9" applyFont="1" applyFill="1" applyBorder="1" applyAlignment="1">
      <alignment horizontal="center" vertical="top"/>
    </xf>
    <xf numFmtId="49" fontId="11" fillId="12" borderId="4" xfId="9" applyNumberFormat="1" applyFont="1" applyFill="1" applyBorder="1" applyAlignment="1">
      <alignment vertical="top"/>
    </xf>
    <xf numFmtId="0" fontId="8" fillId="0" borderId="75" xfId="9" applyFont="1" applyBorder="1" applyAlignment="1">
      <alignment horizontal="center" vertical="center"/>
    </xf>
    <xf numFmtId="0" fontId="8" fillId="0" borderId="59" xfId="9" applyFont="1" applyBorder="1" applyAlignment="1">
      <alignment horizontal="center" vertical="center"/>
    </xf>
    <xf numFmtId="0" fontId="16" fillId="4" borderId="52" xfId="17" applyFont="1" applyFill="1" applyBorder="1" applyAlignment="1">
      <alignment vertical="top" wrapText="1"/>
    </xf>
    <xf numFmtId="164" fontId="8" fillId="0" borderId="47" xfId="9" applyNumberFormat="1" applyFont="1" applyFill="1" applyBorder="1" applyAlignment="1">
      <alignment horizontal="center" vertical="center"/>
    </xf>
    <xf numFmtId="164" fontId="8" fillId="0" borderId="52" xfId="9" applyNumberFormat="1" applyFont="1" applyFill="1" applyBorder="1" applyAlignment="1">
      <alignment horizontal="center" vertical="center"/>
    </xf>
    <xf numFmtId="164" fontId="8" fillId="0" borderId="54" xfId="9" applyNumberFormat="1" applyFont="1" applyFill="1" applyBorder="1" applyAlignment="1">
      <alignment horizontal="center" vertical="center"/>
    </xf>
    <xf numFmtId="49" fontId="8" fillId="0" borderId="52" xfId="9" applyNumberFormat="1" applyFont="1" applyFill="1" applyBorder="1" applyAlignment="1">
      <alignment horizontal="center" vertical="center"/>
    </xf>
    <xf numFmtId="49" fontId="11" fillId="12" borderId="28" xfId="9" applyNumberFormat="1" applyFont="1" applyFill="1" applyBorder="1" applyAlignment="1">
      <alignment vertical="top" wrapText="1"/>
    </xf>
    <xf numFmtId="0" fontId="41" fillId="13" borderId="35" xfId="9" applyFont="1" applyFill="1" applyBorder="1" applyAlignment="1">
      <alignment horizontal="center" vertical="top"/>
    </xf>
    <xf numFmtId="0" fontId="5" fillId="0" borderId="47" xfId="17" applyFont="1" applyBorder="1" applyAlignment="1">
      <alignment vertical="top" wrapText="1"/>
    </xf>
    <xf numFmtId="0" fontId="8" fillId="0" borderId="54" xfId="11" applyFont="1" applyBorder="1" applyAlignment="1">
      <alignment vertical="top" wrapText="1"/>
    </xf>
    <xf numFmtId="0" fontId="7" fillId="0" borderId="31" xfId="17" applyFont="1" applyBorder="1" applyAlignment="1">
      <alignment horizontal="center" vertical="center"/>
    </xf>
    <xf numFmtId="0" fontId="7" fillId="0" borderId="31" xfId="17" applyFont="1" applyBorder="1" applyAlignment="1">
      <alignment vertical="top" wrapText="1"/>
    </xf>
    <xf numFmtId="164" fontId="11" fillId="12" borderId="1" xfId="9" applyNumberFormat="1" applyFont="1" applyFill="1" applyBorder="1" applyAlignment="1">
      <alignment horizontal="center" vertical="center"/>
    </xf>
    <xf numFmtId="0" fontId="5" fillId="0" borderId="19" xfId="17" applyFont="1" applyBorder="1" applyAlignment="1">
      <alignment vertical="top" wrapText="1"/>
    </xf>
    <xf numFmtId="0" fontId="8" fillId="0" borderId="11" xfId="11" applyFont="1" applyBorder="1" applyAlignment="1">
      <alignment vertical="top" wrapText="1"/>
    </xf>
    <xf numFmtId="0" fontId="8" fillId="0" borderId="31" xfId="9" applyFont="1" applyFill="1" applyBorder="1" applyAlignment="1">
      <alignment vertical="top" wrapText="1"/>
    </xf>
    <xf numFmtId="164" fontId="8" fillId="5" borderId="79" xfId="9" applyNumberFormat="1" applyFont="1" applyFill="1" applyBorder="1" applyAlignment="1">
      <alignment horizontal="center" vertical="center"/>
    </xf>
    <xf numFmtId="164" fontId="8" fillId="5" borderId="6" xfId="9" applyNumberFormat="1" applyFont="1" applyFill="1" applyBorder="1" applyAlignment="1">
      <alignment horizontal="center" vertical="center"/>
    </xf>
    <xf numFmtId="0" fontId="8" fillId="0" borderId="6" xfId="9" applyFont="1" applyFill="1" applyBorder="1" applyAlignment="1">
      <alignment horizontal="center" vertical="center" wrapText="1"/>
    </xf>
    <xf numFmtId="0" fontId="11" fillId="12" borderId="33" xfId="9" applyFont="1" applyFill="1" applyBorder="1" applyAlignment="1">
      <alignment horizontal="center" vertical="center" textRotation="90" wrapText="1"/>
    </xf>
    <xf numFmtId="0" fontId="50" fillId="0" borderId="28" xfId="17" applyFont="1" applyBorder="1" applyAlignment="1">
      <alignment vertical="top" wrapText="1"/>
    </xf>
    <xf numFmtId="0" fontId="16" fillId="0" borderId="31" xfId="17" applyFont="1" applyBorder="1" applyAlignment="1">
      <alignment vertical="top" wrapText="1"/>
    </xf>
    <xf numFmtId="164" fontId="8" fillId="5" borderId="62" xfId="9" applyNumberFormat="1" applyFont="1" applyFill="1" applyBorder="1" applyAlignment="1">
      <alignment horizontal="center" vertical="center"/>
    </xf>
    <xf numFmtId="164" fontId="8" fillId="5" borderId="5" xfId="9" applyNumberFormat="1" applyFont="1" applyFill="1" applyBorder="1" applyAlignment="1">
      <alignment horizontal="center" vertical="center"/>
    </xf>
    <xf numFmtId="0" fontId="8" fillId="0" borderId="5" xfId="9" applyFont="1" applyFill="1" applyBorder="1" applyAlignment="1">
      <alignment horizontal="center" vertical="center" wrapText="1"/>
    </xf>
    <xf numFmtId="49" fontId="8" fillId="0" borderId="42" xfId="9" applyNumberFormat="1" applyFont="1" applyFill="1" applyBorder="1" applyAlignment="1">
      <alignment horizontal="center" vertical="center" textRotation="90"/>
    </xf>
    <xf numFmtId="0" fontId="11" fillId="12" borderId="42" xfId="9" applyFont="1" applyFill="1" applyBorder="1" applyAlignment="1">
      <alignment horizontal="center" vertical="center" textRotation="90" wrapText="1"/>
    </xf>
    <xf numFmtId="0" fontId="8" fillId="0" borderId="4" xfId="9" applyFont="1" applyFill="1" applyBorder="1" applyAlignment="1">
      <alignment vertical="top"/>
    </xf>
    <xf numFmtId="49" fontId="8" fillId="4" borderId="2" xfId="9" applyNumberFormat="1" applyFont="1" applyFill="1" applyBorder="1" applyAlignment="1">
      <alignment horizontal="center" vertical="center"/>
    </xf>
    <xf numFmtId="49" fontId="7" fillId="0" borderId="1" xfId="17" applyNumberFormat="1" applyFont="1" applyFill="1" applyBorder="1" applyAlignment="1">
      <alignment horizontal="center" vertical="center"/>
    </xf>
    <xf numFmtId="49" fontId="8" fillId="0" borderId="31" xfId="17" applyNumberFormat="1" applyFont="1" applyFill="1" applyBorder="1" applyAlignment="1">
      <alignment horizontal="center" vertical="center"/>
    </xf>
    <xf numFmtId="0" fontId="16" fillId="0" borderId="63" xfId="17" applyFont="1" applyBorder="1" applyAlignment="1">
      <alignment horizontal="left" vertical="top" wrapText="1"/>
    </xf>
    <xf numFmtId="49" fontId="11" fillId="0" borderId="1" xfId="9" applyNumberFormat="1" applyFont="1" applyFill="1" applyBorder="1" applyAlignment="1">
      <alignment horizontal="left" vertical="top"/>
    </xf>
    <xf numFmtId="49" fontId="11" fillId="0" borderId="29" xfId="9" applyNumberFormat="1" applyFont="1" applyFill="1" applyBorder="1" applyAlignment="1">
      <alignment horizontal="left" vertical="top"/>
    </xf>
    <xf numFmtId="49" fontId="11" fillId="0" borderId="2" xfId="9" applyNumberFormat="1" applyFont="1" applyFill="1" applyBorder="1" applyAlignment="1">
      <alignment horizontal="left" vertical="top"/>
    </xf>
    <xf numFmtId="49" fontId="11" fillId="0" borderId="3" xfId="9" applyNumberFormat="1" applyFont="1" applyFill="1" applyBorder="1" applyAlignment="1">
      <alignment horizontal="left" vertical="top"/>
    </xf>
    <xf numFmtId="49" fontId="11" fillId="11" borderId="40" xfId="9" applyNumberFormat="1" applyFont="1" applyFill="1" applyBorder="1" applyAlignment="1">
      <alignment horizontal="right" vertical="top"/>
    </xf>
    <xf numFmtId="0" fontId="7" fillId="0" borderId="4" xfId="9" applyFont="1" applyFill="1" applyBorder="1" applyAlignment="1">
      <alignment horizontal="center" vertical="top" wrapText="1"/>
    </xf>
    <xf numFmtId="0" fontId="7" fillId="0" borderId="0" xfId="9" applyFont="1" applyFill="1" applyBorder="1" applyAlignment="1">
      <alignment horizontal="center" vertical="top" wrapText="1"/>
    </xf>
    <xf numFmtId="0" fontId="7" fillId="0" borderId="40" xfId="9" applyFont="1" applyFill="1" applyBorder="1" applyAlignment="1">
      <alignment horizontal="center" vertical="top" wrapText="1"/>
    </xf>
    <xf numFmtId="0" fontId="7" fillId="0" borderId="73" xfId="9" applyFont="1" applyFill="1" applyBorder="1" applyAlignment="1">
      <alignment horizontal="center" vertical="top" wrapText="1"/>
    </xf>
    <xf numFmtId="0" fontId="7" fillId="0" borderId="41" xfId="9" applyFont="1" applyFill="1" applyBorder="1" applyAlignment="1">
      <alignment horizontal="center" vertical="top" wrapText="1"/>
    </xf>
    <xf numFmtId="0" fontId="7" fillId="0" borderId="33" xfId="9" applyFont="1" applyFill="1" applyBorder="1" applyAlignment="1">
      <alignment horizontal="center" vertical="top" wrapText="1"/>
    </xf>
    <xf numFmtId="164" fontId="8" fillId="12" borderId="41" xfId="9" applyNumberFormat="1" applyFont="1" applyFill="1" applyBorder="1" applyAlignment="1">
      <alignment horizontal="center" vertical="center"/>
    </xf>
    <xf numFmtId="0" fontId="11" fillId="12" borderId="6" xfId="9" applyFont="1" applyFill="1" applyBorder="1" applyAlignment="1">
      <alignment horizontal="center" vertical="center" wrapText="1"/>
    </xf>
    <xf numFmtId="0" fontId="8" fillId="0" borderId="33" xfId="9" applyFont="1" applyFill="1" applyBorder="1" applyAlignment="1">
      <alignment vertical="center"/>
    </xf>
    <xf numFmtId="0" fontId="25" fillId="0" borderId="33" xfId="9" applyFont="1" applyFill="1" applyBorder="1" applyAlignment="1">
      <alignment vertical="top" wrapText="1"/>
    </xf>
    <xf numFmtId="0" fontId="7" fillId="0" borderId="1" xfId="9" applyFont="1" applyFill="1" applyBorder="1" applyAlignment="1">
      <alignment horizontal="center" vertical="center" wrapText="1"/>
    </xf>
    <xf numFmtId="0" fontId="8" fillId="0" borderId="45" xfId="17" applyFont="1" applyFill="1" applyBorder="1" applyAlignment="1">
      <alignment horizontal="center" vertical="center"/>
    </xf>
    <xf numFmtId="164" fontId="8" fillId="0" borderId="3" xfId="17" applyNumberFormat="1" applyFont="1" applyFill="1" applyBorder="1" applyAlignment="1">
      <alignment horizontal="center" vertical="center"/>
    </xf>
    <xf numFmtId="0" fontId="16" fillId="0" borderId="3" xfId="17" applyFont="1" applyBorder="1" applyAlignment="1">
      <alignment horizontal="left" vertical="top" wrapText="1"/>
    </xf>
    <xf numFmtId="164" fontId="8" fillId="0" borderId="32" xfId="9" applyNumberFormat="1" applyFont="1" applyFill="1" applyBorder="1" applyAlignment="1">
      <alignment horizontal="center" vertical="center"/>
    </xf>
    <xf numFmtId="0" fontId="8" fillId="0" borderId="3" xfId="9" applyFont="1" applyFill="1" applyBorder="1" applyAlignment="1">
      <alignment horizontal="center" vertical="center" wrapText="1"/>
    </xf>
    <xf numFmtId="0" fontId="11" fillId="0" borderId="31" xfId="17" applyFont="1" applyBorder="1" applyAlignment="1">
      <alignment vertical="top" wrapText="1"/>
    </xf>
    <xf numFmtId="0" fontId="7" fillId="0" borderId="28" xfId="9" applyFont="1" applyFill="1" applyBorder="1" applyAlignment="1">
      <alignment horizontal="center" vertical="center" wrapText="1"/>
    </xf>
    <xf numFmtId="0" fontId="8" fillId="0" borderId="57" xfId="17" applyFont="1" applyFill="1" applyBorder="1" applyAlignment="1">
      <alignment horizontal="center" vertical="center"/>
    </xf>
    <xf numFmtId="164" fontId="8" fillId="0" borderId="30" xfId="17" applyNumberFormat="1" applyFont="1" applyFill="1" applyBorder="1" applyAlignment="1">
      <alignment horizontal="center" vertical="center"/>
    </xf>
    <xf numFmtId="0" fontId="16" fillId="0" borderId="30" xfId="17" applyFont="1" applyBorder="1" applyAlignment="1">
      <alignment horizontal="left" vertical="top" wrapText="1"/>
    </xf>
    <xf numFmtId="164" fontId="8" fillId="0" borderId="36" xfId="9" applyNumberFormat="1" applyFont="1" applyFill="1" applyBorder="1" applyAlignment="1">
      <alignment horizontal="center" vertical="center"/>
    </xf>
    <xf numFmtId="0" fontId="8" fillId="0" borderId="35" xfId="9" applyFont="1" applyFill="1" applyBorder="1" applyAlignment="1">
      <alignment horizontal="center" vertical="center" wrapText="1"/>
    </xf>
    <xf numFmtId="0" fontId="8" fillId="0" borderId="31" xfId="9" applyFont="1" applyFill="1" applyBorder="1" applyAlignment="1">
      <alignment vertical="center"/>
    </xf>
    <xf numFmtId="0" fontId="11" fillId="12" borderId="35" xfId="9" applyFont="1" applyFill="1" applyBorder="1" applyAlignment="1">
      <alignment horizontal="center" vertical="center" textRotation="90" wrapText="1"/>
    </xf>
    <xf numFmtId="0" fontId="11" fillId="12" borderId="28" xfId="17" applyFont="1" applyFill="1" applyBorder="1" applyAlignment="1">
      <alignment horizontal="center" vertical="top" wrapText="1"/>
    </xf>
    <xf numFmtId="0" fontId="11" fillId="12" borderId="29" xfId="17" applyFont="1" applyFill="1" applyBorder="1" applyAlignment="1">
      <alignment horizontal="center" vertical="top" wrapText="1"/>
    </xf>
    <xf numFmtId="0" fontId="7" fillId="0" borderId="1" xfId="9" applyFont="1" applyFill="1" applyBorder="1" applyAlignment="1">
      <alignment horizontal="center" vertical="top" wrapText="1"/>
    </xf>
    <xf numFmtId="0" fontId="7" fillId="0" borderId="2" xfId="9" applyFont="1" applyFill="1" applyBorder="1" applyAlignment="1">
      <alignment horizontal="center" vertical="top" wrapText="1"/>
    </xf>
    <xf numFmtId="0" fontId="7" fillId="0" borderId="3" xfId="9" applyFont="1" applyFill="1" applyBorder="1" applyAlignment="1">
      <alignment horizontal="center" vertical="top" wrapText="1"/>
    </xf>
    <xf numFmtId="164" fontId="8" fillId="12" borderId="55" xfId="9" applyNumberFormat="1" applyFont="1" applyFill="1" applyBorder="1" applyAlignment="1">
      <alignment horizontal="center" vertical="center"/>
    </xf>
    <xf numFmtId="164" fontId="8" fillId="12" borderId="31" xfId="9" applyNumberFormat="1" applyFont="1" applyFill="1" applyBorder="1" applyAlignment="1">
      <alignment horizontal="center" vertical="center"/>
    </xf>
    <xf numFmtId="164" fontId="8" fillId="12" borderId="3" xfId="9" applyNumberFormat="1" applyFont="1" applyFill="1" applyBorder="1" applyAlignment="1">
      <alignment horizontal="center" vertical="center"/>
    </xf>
    <xf numFmtId="0" fontId="8" fillId="12" borderId="2" xfId="9" applyFont="1" applyFill="1" applyBorder="1" applyAlignment="1">
      <alignment vertical="center"/>
    </xf>
    <xf numFmtId="49" fontId="8" fillId="12" borderId="2" xfId="9" applyNumberFormat="1" applyFont="1" applyFill="1" applyBorder="1" applyAlignment="1">
      <alignment vertical="center" textRotation="90"/>
    </xf>
    <xf numFmtId="0" fontId="25" fillId="12" borderId="2" xfId="9" applyFont="1" applyFill="1" applyBorder="1" applyAlignment="1">
      <alignment vertical="top" wrapText="1"/>
    </xf>
    <xf numFmtId="0" fontId="8" fillId="0" borderId="11" xfId="17" applyFont="1" applyBorder="1" applyAlignment="1">
      <alignment horizontal="left" vertical="top" wrapText="1"/>
    </xf>
    <xf numFmtId="0" fontId="8" fillId="0" borderId="41" xfId="17" applyFont="1" applyFill="1" applyBorder="1" applyAlignment="1">
      <alignment horizontal="center" vertical="center"/>
    </xf>
    <xf numFmtId="164" fontId="8" fillId="0" borderId="33" xfId="17" applyNumberFormat="1" applyFont="1" applyFill="1" applyBorder="1" applyAlignment="1">
      <alignment horizontal="center" vertical="center"/>
    </xf>
    <xf numFmtId="0" fontId="16" fillId="0" borderId="33" xfId="17" applyFont="1" applyFill="1" applyBorder="1" applyAlignment="1">
      <alignment vertical="top" wrapText="1"/>
    </xf>
    <xf numFmtId="164" fontId="8" fillId="0" borderId="0" xfId="9" applyNumberFormat="1" applyFont="1" applyFill="1" applyBorder="1" applyAlignment="1">
      <alignment horizontal="center" vertical="center"/>
    </xf>
    <xf numFmtId="164" fontId="8" fillId="0" borderId="42" xfId="9" applyNumberFormat="1" applyFont="1" applyFill="1" applyBorder="1" applyAlignment="1">
      <alignment horizontal="center" vertical="center"/>
    </xf>
    <xf numFmtId="0" fontId="8" fillId="0" borderId="5" xfId="9" applyFont="1" applyFill="1" applyBorder="1" applyAlignment="1">
      <alignment horizontal="center" vertical="center" wrapText="1"/>
    </xf>
    <xf numFmtId="0" fontId="8" fillId="0" borderId="0" xfId="9" applyFont="1" applyFill="1" applyBorder="1" applyAlignment="1">
      <alignment vertical="center"/>
    </xf>
    <xf numFmtId="0" fontId="14" fillId="0" borderId="33" xfId="9" applyFont="1" applyBorder="1" applyAlignment="1">
      <alignment horizontal="left" vertical="top" wrapText="1"/>
    </xf>
    <xf numFmtId="0" fontId="8" fillId="0" borderId="47" xfId="9" applyFont="1" applyFill="1" applyBorder="1" applyAlignment="1">
      <alignment horizontal="center" vertical="center"/>
    </xf>
    <xf numFmtId="0" fontId="8" fillId="0" borderId="71" xfId="17" applyFont="1" applyFill="1" applyBorder="1" applyAlignment="1">
      <alignment horizontal="center" vertical="center"/>
    </xf>
    <xf numFmtId="164" fontId="8" fillId="0" borderId="53" xfId="17" applyNumberFormat="1" applyFont="1" applyFill="1" applyBorder="1" applyAlignment="1">
      <alignment horizontal="center" vertical="center"/>
    </xf>
    <xf numFmtId="0" fontId="16" fillId="0" borderId="52" xfId="17" applyFont="1" applyFill="1" applyBorder="1" applyAlignment="1">
      <alignment vertical="top" wrapText="1"/>
    </xf>
    <xf numFmtId="0" fontId="14" fillId="0" borderId="42" xfId="9" applyFont="1" applyBorder="1" applyAlignment="1">
      <alignment horizontal="left" vertical="top" wrapText="1"/>
    </xf>
    <xf numFmtId="0" fontId="8" fillId="0" borderId="54" xfId="17" applyFont="1" applyBorder="1" applyAlignment="1">
      <alignment vertical="top" wrapText="1"/>
    </xf>
    <xf numFmtId="164" fontId="8" fillId="0" borderId="55" xfId="17" applyNumberFormat="1" applyFont="1" applyFill="1" applyBorder="1" applyAlignment="1">
      <alignment horizontal="center" vertical="center"/>
    </xf>
    <xf numFmtId="0" fontId="16" fillId="0" borderId="31" xfId="17" applyFont="1" applyFill="1" applyBorder="1" applyAlignment="1">
      <alignment vertical="top" wrapText="1"/>
    </xf>
    <xf numFmtId="164" fontId="8" fillId="0" borderId="4" xfId="9" applyNumberFormat="1" applyFont="1" applyFill="1" applyBorder="1" applyAlignment="1">
      <alignment horizontal="center" vertical="center"/>
    </xf>
    <xf numFmtId="0" fontId="8" fillId="0" borderId="62" xfId="9" applyFont="1" applyFill="1" applyBorder="1" applyAlignment="1">
      <alignment vertical="center"/>
    </xf>
    <xf numFmtId="0" fontId="14" fillId="0" borderId="35" xfId="9" applyFont="1" applyBorder="1" applyAlignment="1">
      <alignment horizontal="left" vertical="top" wrapText="1"/>
    </xf>
    <xf numFmtId="49" fontId="8" fillId="13" borderId="38" xfId="9" applyNumberFormat="1" applyFont="1" applyFill="1" applyBorder="1" applyAlignment="1">
      <alignment vertical="top"/>
    </xf>
    <xf numFmtId="0" fontId="8" fillId="0" borderId="6" xfId="17" applyFont="1" applyBorder="1" applyAlignment="1">
      <alignment vertical="top" wrapText="1"/>
    </xf>
    <xf numFmtId="0" fontId="8" fillId="0" borderId="43" xfId="9" applyFont="1" applyFill="1" applyBorder="1" applyAlignment="1">
      <alignment horizontal="center" vertical="center"/>
    </xf>
    <xf numFmtId="0" fontId="22" fillId="0" borderId="31" xfId="9" applyFont="1" applyFill="1" applyBorder="1" applyAlignment="1">
      <alignment vertical="top" wrapText="1"/>
    </xf>
    <xf numFmtId="164" fontId="8" fillId="0" borderId="1" xfId="9" applyNumberFormat="1" applyFont="1" applyFill="1" applyBorder="1" applyAlignment="1">
      <alignment horizontal="center" vertical="center"/>
    </xf>
    <xf numFmtId="164" fontId="8" fillId="0" borderId="3" xfId="9" applyNumberFormat="1" applyFont="1" applyFill="1" applyBorder="1" applyAlignment="1">
      <alignment horizontal="center" vertical="center"/>
    </xf>
    <xf numFmtId="49" fontId="8" fillId="0" borderId="42" xfId="9" applyNumberFormat="1" applyFont="1" applyFill="1" applyBorder="1" applyAlignment="1">
      <alignment vertical="center" textRotation="90"/>
    </xf>
    <xf numFmtId="0" fontId="14" fillId="0" borderId="31" xfId="9" applyFont="1" applyBorder="1" applyAlignment="1">
      <alignment horizontal="justify" vertical="top"/>
    </xf>
    <xf numFmtId="49" fontId="8" fillId="13" borderId="52" xfId="9" applyNumberFormat="1" applyFont="1" applyFill="1" applyBorder="1" applyAlignment="1">
      <alignment vertical="top"/>
    </xf>
    <xf numFmtId="164" fontId="8" fillId="12" borderId="2" xfId="9" applyNumberFormat="1" applyFont="1" applyFill="1" applyBorder="1" applyAlignment="1">
      <alignment horizontal="center" vertical="center"/>
    </xf>
    <xf numFmtId="0" fontId="8" fillId="12" borderId="2" xfId="9" applyFont="1" applyFill="1" applyBorder="1" applyAlignment="1">
      <alignment horizontal="center" vertical="center" wrapText="1"/>
    </xf>
    <xf numFmtId="0" fontId="8" fillId="12" borderId="2" xfId="9" applyFont="1" applyFill="1" applyBorder="1" applyAlignment="1">
      <alignment vertical="top"/>
    </xf>
    <xf numFmtId="0" fontId="11" fillId="12" borderId="29" xfId="9" applyFont="1" applyFill="1" applyBorder="1" applyAlignment="1">
      <alignment horizontal="left" vertical="top" wrapText="1"/>
    </xf>
    <xf numFmtId="0" fontId="11" fillId="12" borderId="35" xfId="9" applyFont="1" applyFill="1" applyBorder="1" applyAlignment="1">
      <alignment horizontal="center" vertical="center" wrapText="1"/>
    </xf>
    <xf numFmtId="0" fontId="5" fillId="0" borderId="58" xfId="17" applyFont="1" applyBorder="1" applyAlignment="1">
      <alignment horizontal="left" vertical="top" wrapText="1"/>
    </xf>
    <xf numFmtId="0" fontId="8" fillId="0" borderId="37" xfId="11" applyFont="1" applyBorder="1" applyAlignment="1">
      <alignment horizontal="left" vertical="top" wrapText="1"/>
    </xf>
    <xf numFmtId="0" fontId="8" fillId="0" borderId="73" xfId="17" applyFont="1" applyBorder="1" applyAlignment="1">
      <alignment horizontal="center" vertical="center"/>
    </xf>
    <xf numFmtId="164" fontId="8" fillId="0" borderId="79" xfId="17" applyNumberFormat="1" applyFont="1" applyBorder="1" applyAlignment="1">
      <alignment horizontal="center" vertical="center"/>
    </xf>
    <xf numFmtId="164" fontId="8" fillId="5" borderId="42" xfId="9" applyNumberFormat="1" applyFont="1" applyFill="1" applyBorder="1" applyAlignment="1">
      <alignment horizontal="center" vertical="center"/>
    </xf>
    <xf numFmtId="164" fontId="8" fillId="5" borderId="0" xfId="9" applyNumberFormat="1" applyFont="1" applyFill="1" applyBorder="1" applyAlignment="1">
      <alignment horizontal="center" vertical="center"/>
    </xf>
    <xf numFmtId="0" fontId="8" fillId="0" borderId="33" xfId="9" applyFont="1" applyFill="1" applyBorder="1" applyAlignment="1">
      <alignment vertical="center" wrapText="1"/>
    </xf>
    <xf numFmtId="49" fontId="8" fillId="0" borderId="40" xfId="9" applyNumberFormat="1" applyFont="1" applyFill="1" applyBorder="1" applyAlignment="1">
      <alignment horizontal="center" vertical="center" textRotation="90"/>
    </xf>
    <xf numFmtId="0" fontId="11" fillId="0" borderId="33" xfId="9" applyFont="1" applyBorder="1" applyAlignment="1">
      <alignment horizontal="left" vertical="top" wrapText="1"/>
    </xf>
    <xf numFmtId="0" fontId="8" fillId="4" borderId="47" xfId="9" applyFont="1" applyFill="1" applyBorder="1" applyAlignment="1">
      <alignment horizontal="left" vertical="top" wrapText="1"/>
    </xf>
    <xf numFmtId="0" fontId="8" fillId="4" borderId="59" xfId="9" applyFont="1" applyFill="1" applyBorder="1" applyAlignment="1">
      <alignment horizontal="left" vertical="top" wrapText="1"/>
    </xf>
    <xf numFmtId="0" fontId="8" fillId="4" borderId="1" xfId="9" applyFont="1" applyFill="1" applyBorder="1" applyAlignment="1">
      <alignment horizontal="center" vertical="center"/>
    </xf>
    <xf numFmtId="0" fontId="8" fillId="0" borderId="45" xfId="17" applyFont="1" applyBorder="1" applyAlignment="1">
      <alignment horizontal="center" vertical="center"/>
    </xf>
    <xf numFmtId="164" fontId="8" fillId="0" borderId="32" xfId="17" applyNumberFormat="1" applyFont="1" applyBorder="1" applyAlignment="1">
      <alignment horizontal="center" vertical="center"/>
    </xf>
    <xf numFmtId="0" fontId="7" fillId="4" borderId="42" xfId="22" applyFont="1" applyFill="1" applyBorder="1" applyAlignment="1">
      <alignment vertical="top" wrapText="1"/>
    </xf>
    <xf numFmtId="164" fontId="8" fillId="5" borderId="53" xfId="9" applyNumberFormat="1" applyFont="1" applyFill="1" applyBorder="1" applyAlignment="1">
      <alignment horizontal="center" vertical="center"/>
    </xf>
    <xf numFmtId="164" fontId="8" fillId="5" borderId="52" xfId="9" applyNumberFormat="1" applyFont="1" applyFill="1" applyBorder="1" applyAlignment="1">
      <alignment horizontal="center" vertical="center"/>
    </xf>
    <xf numFmtId="164" fontId="8" fillId="5" borderId="54" xfId="9" applyNumberFormat="1" applyFont="1" applyFill="1" applyBorder="1" applyAlignment="1">
      <alignment horizontal="center" vertical="center"/>
    </xf>
    <xf numFmtId="0" fontId="8" fillId="0" borderId="35" xfId="9" applyFont="1" applyFill="1" applyBorder="1" applyAlignment="1">
      <alignment vertical="center" wrapText="1"/>
    </xf>
    <xf numFmtId="49" fontId="8" fillId="0" borderId="28" xfId="9" applyNumberFormat="1" applyFont="1" applyFill="1" applyBorder="1" applyAlignment="1">
      <alignment horizontal="center" vertical="center" textRotation="90"/>
    </xf>
    <xf numFmtId="0" fontId="11" fillId="0" borderId="35" xfId="9" applyFont="1" applyBorder="1" applyAlignment="1">
      <alignment horizontal="left" vertical="top" wrapText="1"/>
    </xf>
    <xf numFmtId="49" fontId="11" fillId="11" borderId="35" xfId="9" applyNumberFormat="1" applyFont="1" applyFill="1" applyBorder="1" applyAlignment="1">
      <alignment vertical="top"/>
    </xf>
    <xf numFmtId="0" fontId="8" fillId="4" borderId="58" xfId="9" applyFont="1" applyFill="1" applyBorder="1" applyAlignment="1">
      <alignment horizontal="left" vertical="top" wrapText="1"/>
    </xf>
    <xf numFmtId="0" fontId="8" fillId="4" borderId="37" xfId="9" applyFont="1" applyFill="1" applyBorder="1" applyAlignment="1">
      <alignment horizontal="left" vertical="top" wrapText="1"/>
    </xf>
    <xf numFmtId="164" fontId="8" fillId="0" borderId="55" xfId="17" applyNumberFormat="1" applyFont="1" applyBorder="1" applyAlignment="1">
      <alignment horizontal="center" vertical="center"/>
    </xf>
    <xf numFmtId="0" fontId="7" fillId="4" borderId="31" xfId="22" applyFont="1" applyFill="1" applyBorder="1" applyAlignment="1">
      <alignment vertical="top" wrapText="1"/>
    </xf>
    <xf numFmtId="49" fontId="11" fillId="0" borderId="61" xfId="9" applyNumberFormat="1" applyFont="1" applyFill="1" applyBorder="1" applyAlignment="1">
      <alignment horizontal="center" vertical="center"/>
    </xf>
    <xf numFmtId="49" fontId="8" fillId="0" borderId="31" xfId="9" applyNumberFormat="1" applyFont="1" applyFill="1" applyBorder="1" applyAlignment="1">
      <alignment vertical="center" textRotation="90"/>
    </xf>
    <xf numFmtId="0" fontId="14" fillId="0" borderId="0" xfId="9" applyFont="1" applyBorder="1" applyAlignment="1">
      <alignment horizontal="left" vertical="top" wrapText="1"/>
    </xf>
    <xf numFmtId="49" fontId="11" fillId="11" borderId="30" xfId="9" applyNumberFormat="1" applyFont="1" applyFill="1" applyBorder="1" applyAlignment="1">
      <alignment vertical="top"/>
    </xf>
    <xf numFmtId="0" fontId="5" fillId="0" borderId="19" xfId="17" applyFont="1" applyBorder="1" applyAlignment="1">
      <alignment horizontal="left" vertical="top" wrapText="1"/>
    </xf>
    <xf numFmtId="0" fontId="8" fillId="0" borderId="11" xfId="11" applyFont="1" applyBorder="1" applyAlignment="1">
      <alignment horizontal="left" vertical="top" wrapText="1"/>
    </xf>
    <xf numFmtId="0" fontId="7" fillId="4" borderId="31" xfId="9" applyFont="1" applyFill="1" applyBorder="1" applyAlignment="1">
      <alignment vertical="top" wrapText="1"/>
    </xf>
    <xf numFmtId="49" fontId="11" fillId="13" borderId="31" xfId="9" applyNumberFormat="1" applyFont="1" applyFill="1" applyBorder="1" applyAlignment="1">
      <alignment horizontal="center" vertical="top"/>
    </xf>
    <xf numFmtId="49" fontId="11" fillId="11" borderId="3" xfId="9" applyNumberFormat="1" applyFont="1" applyFill="1" applyBorder="1" applyAlignment="1">
      <alignment vertical="top"/>
    </xf>
    <xf numFmtId="0" fontId="8" fillId="0" borderId="4" xfId="9" applyFont="1" applyBorder="1" applyAlignment="1">
      <alignment horizontal="left" vertical="top"/>
    </xf>
    <xf numFmtId="0" fontId="8" fillId="0" borderId="5" xfId="9" applyFont="1" applyBorder="1" applyAlignment="1">
      <alignment horizontal="left" vertical="top"/>
    </xf>
    <xf numFmtId="164" fontId="8" fillId="0" borderId="69" xfId="9" applyNumberFormat="1" applyFont="1" applyBorder="1" applyAlignment="1">
      <alignment horizontal="center" vertical="center"/>
    </xf>
    <xf numFmtId="0" fontId="16" fillId="4" borderId="66" xfId="9" applyFont="1" applyFill="1" applyBorder="1" applyAlignment="1">
      <alignment horizontal="left" vertical="top" wrapText="1"/>
    </xf>
    <xf numFmtId="164" fontId="8" fillId="12" borderId="79" xfId="9" applyNumberFormat="1" applyFont="1" applyFill="1" applyBorder="1" applyAlignment="1">
      <alignment horizontal="center" vertical="center"/>
    </xf>
    <xf numFmtId="164" fontId="8" fillId="12" borderId="33" xfId="9" applyNumberFormat="1" applyFont="1" applyFill="1" applyBorder="1" applyAlignment="1">
      <alignment horizontal="center" vertical="center"/>
    </xf>
    <xf numFmtId="164" fontId="8" fillId="12" borderId="6" xfId="9" applyNumberFormat="1" applyFont="1" applyFill="1" applyBorder="1" applyAlignment="1">
      <alignment horizontal="center" vertical="center"/>
    </xf>
    <xf numFmtId="0" fontId="11" fillId="12" borderId="7" xfId="9" applyFont="1" applyFill="1" applyBorder="1" applyAlignment="1">
      <alignment vertical="center" textRotation="90" wrapText="1"/>
    </xf>
    <xf numFmtId="0" fontId="22" fillId="0" borderId="68" xfId="9" applyFont="1" applyBorder="1" applyAlignment="1">
      <alignment horizontal="center" vertical="center"/>
    </xf>
    <xf numFmtId="164" fontId="22" fillId="0" borderId="24" xfId="9" applyNumberFormat="1" applyFont="1" applyBorder="1" applyAlignment="1">
      <alignment horizontal="center" vertical="center"/>
    </xf>
    <xf numFmtId="0" fontId="16" fillId="4" borderId="64" xfId="9" applyFont="1" applyFill="1" applyBorder="1" applyAlignment="1">
      <alignment horizontal="left" vertical="top" wrapText="1"/>
    </xf>
    <xf numFmtId="164" fontId="8" fillId="5" borderId="79" xfId="9" applyNumberFormat="1" applyFont="1" applyFill="1" applyBorder="1" applyAlignment="1">
      <alignment horizontal="center" vertical="center"/>
    </xf>
    <xf numFmtId="164" fontId="8" fillId="5" borderId="6" xfId="9" applyNumberFormat="1" applyFont="1" applyFill="1" applyBorder="1" applyAlignment="1">
      <alignment horizontal="center" vertical="center"/>
    </xf>
    <xf numFmtId="0" fontId="8" fillId="0" borderId="33" xfId="9" applyFont="1" applyFill="1" applyBorder="1" applyAlignment="1">
      <alignment horizontal="center" vertical="center" wrapText="1"/>
    </xf>
    <xf numFmtId="0" fontId="54" fillId="0" borderId="33" xfId="9" applyFont="1" applyFill="1" applyBorder="1" applyAlignment="1">
      <alignment vertical="top" wrapText="1"/>
    </xf>
    <xf numFmtId="49" fontId="11" fillId="12" borderId="42" xfId="9" applyNumberFormat="1" applyFont="1" applyFill="1" applyBorder="1" applyAlignment="1">
      <alignment vertical="top"/>
    </xf>
    <xf numFmtId="0" fontId="16" fillId="4" borderId="1" xfId="9" applyFont="1" applyFill="1" applyBorder="1" applyAlignment="1">
      <alignment horizontal="center" vertical="top" wrapText="1"/>
    </xf>
    <xf numFmtId="0" fontId="16" fillId="4" borderId="2" xfId="9" applyFont="1" applyFill="1" applyBorder="1" applyAlignment="1">
      <alignment horizontal="center" vertical="top" wrapText="1"/>
    </xf>
    <xf numFmtId="0" fontId="16" fillId="4" borderId="3" xfId="9" applyFont="1" applyFill="1" applyBorder="1" applyAlignment="1">
      <alignment horizontal="center" vertical="top" wrapText="1"/>
    </xf>
    <xf numFmtId="49" fontId="11" fillId="12" borderId="2" xfId="9" applyNumberFormat="1" applyFont="1" applyFill="1" applyBorder="1" applyAlignment="1">
      <alignment horizontal="center" vertical="center"/>
    </xf>
    <xf numFmtId="0" fontId="11" fillId="12" borderId="2" xfId="9" applyFont="1" applyFill="1" applyBorder="1" applyAlignment="1">
      <alignment vertical="top" wrapText="1"/>
    </xf>
    <xf numFmtId="0" fontId="8" fillId="4" borderId="28" xfId="9" applyFont="1" applyFill="1" applyBorder="1" applyAlignment="1">
      <alignment horizontal="left" vertical="top" wrapText="1"/>
    </xf>
    <xf numFmtId="0" fontId="8" fillId="4" borderId="30" xfId="9" applyFont="1" applyFill="1" applyBorder="1" applyAlignment="1">
      <alignment horizontal="left" vertical="top" wrapText="1"/>
    </xf>
    <xf numFmtId="0" fontId="8" fillId="4" borderId="56" xfId="9" applyFont="1" applyFill="1" applyBorder="1" applyAlignment="1">
      <alignment horizontal="center" vertical="center"/>
    </xf>
    <xf numFmtId="0" fontId="22" fillId="4" borderId="35" xfId="9" applyFont="1" applyFill="1" applyBorder="1" applyAlignment="1">
      <alignment horizontal="left" vertical="top" wrapText="1"/>
    </xf>
    <xf numFmtId="164" fontId="8" fillId="5" borderId="28" xfId="9" applyNumberFormat="1" applyFont="1" applyFill="1" applyBorder="1" applyAlignment="1">
      <alignment horizontal="center" vertical="center"/>
    </xf>
    <xf numFmtId="49" fontId="8" fillId="0" borderId="35" xfId="9" applyNumberFormat="1" applyFont="1" applyFill="1" applyBorder="1" applyAlignment="1">
      <alignment vertical="center" textRotation="90"/>
    </xf>
    <xf numFmtId="0" fontId="11" fillId="0" borderId="35" xfId="9" applyFont="1" applyBorder="1" applyAlignment="1">
      <alignment vertical="top" wrapText="1"/>
    </xf>
    <xf numFmtId="164" fontId="8" fillId="12" borderId="62" xfId="9" applyNumberFormat="1" applyFont="1" applyFill="1" applyBorder="1" applyAlignment="1">
      <alignment horizontal="center" vertical="center"/>
    </xf>
    <xf numFmtId="164" fontId="8" fillId="12" borderId="5" xfId="9" applyNumberFormat="1" applyFont="1" applyFill="1" applyBorder="1" applyAlignment="1">
      <alignment horizontal="center" vertical="center"/>
    </xf>
    <xf numFmtId="49" fontId="11" fillId="12" borderId="0" xfId="9" applyNumberFormat="1" applyFont="1" applyFill="1" applyBorder="1" applyAlignment="1">
      <alignment horizontal="center" vertical="center"/>
    </xf>
    <xf numFmtId="49" fontId="8" fillId="12" borderId="0" xfId="9" applyNumberFormat="1" applyFont="1" applyFill="1" applyBorder="1" applyAlignment="1">
      <alignment vertical="center" textRotation="90"/>
    </xf>
    <xf numFmtId="0" fontId="11" fillId="12" borderId="0" xfId="9" applyFont="1" applyFill="1" applyBorder="1" applyAlignment="1">
      <alignment vertical="center" textRotation="90" wrapText="1"/>
    </xf>
    <xf numFmtId="1" fontId="8" fillId="0" borderId="56" xfId="9" applyNumberFormat="1" applyFont="1" applyBorder="1" applyAlignment="1">
      <alignment horizontal="center" vertical="center"/>
    </xf>
    <xf numFmtId="164" fontId="8" fillId="5" borderId="7" xfId="9" applyNumberFormat="1" applyFont="1" applyFill="1" applyBorder="1" applyAlignment="1">
      <alignment horizontal="center" vertical="center"/>
    </xf>
    <xf numFmtId="0" fontId="54" fillId="0" borderId="33" xfId="9" applyFont="1" applyFill="1" applyBorder="1" applyAlignment="1">
      <alignment horizontal="left" vertical="top" wrapText="1"/>
    </xf>
    <xf numFmtId="0" fontId="8" fillId="0" borderId="27" xfId="17" applyFont="1" applyBorder="1" applyAlignment="1">
      <alignment vertical="top" wrapText="1"/>
    </xf>
    <xf numFmtId="0" fontId="8" fillId="0" borderId="22" xfId="17" applyFont="1" applyBorder="1" applyAlignment="1">
      <alignment vertical="top" wrapText="1"/>
    </xf>
    <xf numFmtId="0" fontId="8" fillId="0" borderId="35" xfId="9" applyFont="1" applyBorder="1" applyAlignment="1">
      <alignment vertical="top" wrapText="1"/>
    </xf>
    <xf numFmtId="164" fontId="8" fillId="5" borderId="29" xfId="9" applyNumberFormat="1" applyFont="1" applyFill="1" applyBorder="1" applyAlignment="1">
      <alignment horizontal="center" vertical="center"/>
    </xf>
    <xf numFmtId="164" fontId="8" fillId="5" borderId="30" xfId="9" applyNumberFormat="1" applyFont="1" applyFill="1" applyBorder="1" applyAlignment="1">
      <alignment horizontal="center" vertical="center"/>
    </xf>
    <xf numFmtId="0" fontId="11" fillId="12" borderId="29" xfId="9" applyFont="1" applyFill="1" applyBorder="1" applyAlignment="1">
      <alignment vertical="center" textRotation="90" wrapText="1"/>
    </xf>
    <xf numFmtId="0" fontId="54" fillId="0" borderId="35" xfId="9" applyFont="1" applyFill="1" applyBorder="1" applyAlignment="1">
      <alignment horizontal="left" vertical="top" wrapText="1"/>
    </xf>
    <xf numFmtId="164" fontId="11" fillId="11" borderId="45" xfId="9" applyNumberFormat="1" applyFont="1" applyFill="1" applyBorder="1" applyAlignment="1">
      <alignment vertical="top"/>
    </xf>
    <xf numFmtId="164" fontId="11" fillId="11" borderId="45" xfId="9" applyNumberFormat="1" applyFont="1" applyFill="1" applyBorder="1" applyAlignment="1">
      <alignment horizontal="center" vertical="center"/>
    </xf>
    <xf numFmtId="49" fontId="11" fillId="11" borderId="55" xfId="9" applyNumberFormat="1" applyFont="1" applyFill="1" applyBorder="1" applyAlignment="1">
      <alignment horizontal="right" vertical="top"/>
    </xf>
    <xf numFmtId="164" fontId="8" fillId="0" borderId="15" xfId="9" applyNumberFormat="1" applyFont="1" applyBorder="1" applyAlignment="1">
      <alignment horizontal="center" vertical="center"/>
    </xf>
    <xf numFmtId="164" fontId="8" fillId="0" borderId="10" xfId="9" applyNumberFormat="1" applyFont="1" applyBorder="1" applyAlignment="1">
      <alignment horizontal="center" vertical="center"/>
    </xf>
    <xf numFmtId="164" fontId="8" fillId="12" borderId="57" xfId="9" applyNumberFormat="1" applyFont="1" applyFill="1" applyBorder="1" applyAlignment="1">
      <alignment vertical="top"/>
    </xf>
    <xf numFmtId="164" fontId="8" fillId="12" borderId="57" xfId="9" applyNumberFormat="1" applyFont="1" applyFill="1" applyBorder="1" applyAlignment="1">
      <alignment horizontal="center" vertical="center"/>
    </xf>
    <xf numFmtId="164" fontId="8" fillId="12" borderId="34" xfId="9" applyNumberFormat="1" applyFont="1" applyFill="1" applyBorder="1" applyAlignment="1">
      <alignment horizontal="center" vertical="center"/>
    </xf>
    <xf numFmtId="0" fontId="11" fillId="12" borderId="35" xfId="9" applyFont="1" applyFill="1" applyBorder="1" applyAlignment="1">
      <alignment horizontal="center" vertical="center"/>
    </xf>
    <xf numFmtId="49" fontId="8" fillId="12" borderId="0" xfId="9" applyNumberFormat="1" applyFont="1" applyFill="1" applyBorder="1" applyAlignment="1">
      <alignment horizontal="center" vertical="top"/>
    </xf>
    <xf numFmtId="0" fontId="8" fillId="0" borderId="18" xfId="9" applyFont="1" applyBorder="1" applyAlignment="1">
      <alignment horizontal="center" vertical="center"/>
    </xf>
    <xf numFmtId="0" fontId="7" fillId="4" borderId="12" xfId="9" applyFont="1" applyFill="1" applyBorder="1" applyAlignment="1">
      <alignment vertical="top" wrapText="1"/>
    </xf>
    <xf numFmtId="164" fontId="8" fillId="5" borderId="61" xfId="9" applyNumberFormat="1" applyFont="1" applyFill="1" applyBorder="1" applyAlignment="1">
      <alignment vertical="top"/>
    </xf>
    <xf numFmtId="0" fontId="8" fillId="0" borderId="39" xfId="9" applyFont="1" applyFill="1" applyBorder="1" applyAlignment="1">
      <alignment vertical="top" wrapText="1"/>
    </xf>
    <xf numFmtId="0" fontId="8" fillId="0" borderId="25" xfId="9" applyFont="1" applyBorder="1" applyAlignment="1">
      <alignment horizontal="center" vertical="center"/>
    </xf>
    <xf numFmtId="164" fontId="8" fillId="5" borderId="24" xfId="9" applyNumberFormat="1" applyFont="1" applyFill="1" applyBorder="1" applyAlignment="1">
      <alignment vertical="top"/>
    </xf>
    <xf numFmtId="164" fontId="8" fillId="5" borderId="24" xfId="9" applyNumberFormat="1" applyFont="1" applyFill="1" applyBorder="1" applyAlignment="1">
      <alignment horizontal="center" vertical="center"/>
    </xf>
    <xf numFmtId="164" fontId="8" fillId="5" borderId="25" xfId="9" applyNumberFormat="1" applyFont="1" applyFill="1" applyBorder="1" applyAlignment="1">
      <alignment horizontal="center" vertical="center"/>
    </xf>
    <xf numFmtId="0" fontId="8" fillId="0" borderId="22" xfId="9" applyFont="1" applyBorder="1" applyAlignment="1">
      <alignment horizontal="center" vertical="center"/>
    </xf>
    <xf numFmtId="49" fontId="11" fillId="19" borderId="3" xfId="9" applyNumberFormat="1" applyFont="1" applyFill="1" applyBorder="1" applyAlignment="1">
      <alignment horizontal="center" vertical="top"/>
    </xf>
    <xf numFmtId="0" fontId="8" fillId="4" borderId="1" xfId="9" applyFont="1" applyFill="1" applyBorder="1" applyAlignment="1">
      <alignment horizontal="left" vertical="top" wrapText="1"/>
    </xf>
    <xf numFmtId="0" fontId="8" fillId="4" borderId="2" xfId="9" applyFont="1" applyFill="1" applyBorder="1" applyAlignment="1">
      <alignment horizontal="left" vertical="top" wrapText="1"/>
    </xf>
    <xf numFmtId="0" fontId="8" fillId="0" borderId="32" xfId="17" applyFont="1" applyBorder="1" applyAlignment="1">
      <alignment vertical="top"/>
    </xf>
    <xf numFmtId="164" fontId="8" fillId="5" borderId="5" xfId="9" applyNumberFormat="1" applyFont="1" applyFill="1" applyBorder="1" applyAlignment="1">
      <alignment horizontal="center" vertical="center"/>
    </xf>
    <xf numFmtId="0" fontId="11" fillId="12" borderId="0" xfId="9" applyFont="1" applyFill="1" applyBorder="1" applyAlignment="1">
      <alignment horizontal="center" vertical="center" textRotation="90" wrapText="1"/>
    </xf>
    <xf numFmtId="0" fontId="8" fillId="0" borderId="28" xfId="9" applyFont="1" applyFill="1" applyBorder="1" applyAlignment="1">
      <alignment horizontal="center" vertical="center"/>
    </xf>
    <xf numFmtId="164" fontId="8" fillId="5" borderId="42" xfId="9" applyNumberFormat="1" applyFont="1" applyFill="1" applyBorder="1" applyAlignment="1">
      <alignment horizontal="center" vertical="center"/>
    </xf>
    <xf numFmtId="0" fontId="8" fillId="0" borderId="42" xfId="9" applyFont="1" applyFill="1" applyBorder="1" applyAlignment="1">
      <alignment horizontal="center" vertical="center" wrapText="1"/>
    </xf>
    <xf numFmtId="0" fontId="11" fillId="12" borderId="0" xfId="9" applyFont="1" applyFill="1" applyBorder="1" applyAlignment="1">
      <alignment horizontal="center" vertical="center" textRotation="90" wrapText="1"/>
    </xf>
    <xf numFmtId="0" fontId="11" fillId="0" borderId="42" xfId="9" applyFont="1" applyFill="1" applyBorder="1" applyAlignment="1">
      <alignment vertical="top" wrapText="1"/>
    </xf>
    <xf numFmtId="49" fontId="11" fillId="13" borderId="42" xfId="9" applyNumberFormat="1" applyFont="1" applyFill="1" applyBorder="1" applyAlignment="1">
      <alignment horizontal="center" vertical="top"/>
    </xf>
    <xf numFmtId="0" fontId="8" fillId="0" borderId="11" xfId="17" applyFont="1" applyBorder="1" applyAlignment="1">
      <alignment vertical="top" wrapText="1"/>
    </xf>
    <xf numFmtId="0" fontId="8" fillId="0" borderId="48" xfId="9" applyFont="1" applyFill="1" applyBorder="1" applyAlignment="1">
      <alignment horizontal="center" vertical="center"/>
    </xf>
    <xf numFmtId="1" fontId="8" fillId="0" borderId="29" xfId="9" applyNumberFormat="1" applyFont="1" applyBorder="1" applyAlignment="1">
      <alignment horizontal="center" vertical="center"/>
    </xf>
    <xf numFmtId="164" fontId="8" fillId="0" borderId="34" xfId="9" applyNumberFormat="1" applyFont="1" applyBorder="1" applyAlignment="1">
      <alignment horizontal="center" vertical="center"/>
    </xf>
    <xf numFmtId="0" fontId="8" fillId="4" borderId="31" xfId="9" applyFont="1" applyFill="1" applyBorder="1" applyAlignment="1">
      <alignment vertical="top" wrapText="1"/>
    </xf>
    <xf numFmtId="164" fontId="8" fillId="5" borderId="77" xfId="9" applyNumberFormat="1" applyFont="1" applyFill="1" applyBorder="1" applyAlignment="1">
      <alignment horizontal="center" vertical="center"/>
    </xf>
    <xf numFmtId="0" fontId="11" fillId="12" borderId="29" xfId="9" applyFont="1" applyFill="1" applyBorder="1" applyAlignment="1">
      <alignment horizontal="center" vertical="center" textRotation="90" wrapText="1"/>
    </xf>
    <xf numFmtId="0" fontId="11" fillId="0" borderId="35" xfId="9" applyFont="1" applyFill="1" applyBorder="1" applyAlignment="1">
      <alignment vertical="top" wrapText="1"/>
    </xf>
    <xf numFmtId="0" fontId="8" fillId="0" borderId="56" xfId="9" applyFont="1" applyFill="1" applyBorder="1" applyAlignment="1">
      <alignment horizontal="center" vertical="center"/>
    </xf>
    <xf numFmtId="0" fontId="8" fillId="0" borderId="29" xfId="9" applyFont="1" applyBorder="1" applyAlignment="1">
      <alignment horizontal="center" vertical="center"/>
    </xf>
    <xf numFmtId="0" fontId="8" fillId="0" borderId="77" xfId="9" applyFont="1" applyBorder="1" applyAlignment="1">
      <alignment horizontal="center" vertical="center"/>
    </xf>
    <xf numFmtId="164" fontId="11" fillId="12" borderId="57" xfId="9" applyNumberFormat="1" applyFont="1" applyFill="1" applyBorder="1" applyAlignment="1">
      <alignment vertical="top"/>
    </xf>
    <xf numFmtId="164" fontId="11" fillId="12" borderId="57" xfId="9" applyNumberFormat="1" applyFont="1" applyFill="1" applyBorder="1" applyAlignment="1">
      <alignment horizontal="center" vertical="center"/>
    </xf>
    <xf numFmtId="164" fontId="11" fillId="12" borderId="34" xfId="9" applyNumberFormat="1" applyFont="1" applyFill="1" applyBorder="1" applyAlignment="1">
      <alignment horizontal="center" vertical="center"/>
    </xf>
    <xf numFmtId="164" fontId="8" fillId="0" borderId="29" xfId="9" applyNumberFormat="1" applyFont="1" applyBorder="1" applyAlignment="1">
      <alignment horizontal="center" vertical="center"/>
    </xf>
    <xf numFmtId="0" fontId="7" fillId="4" borderId="76" xfId="9" applyFont="1" applyFill="1" applyBorder="1" applyAlignment="1">
      <alignment vertical="top" wrapText="1"/>
    </xf>
    <xf numFmtId="164" fontId="8" fillId="5" borderId="56" xfId="9" applyNumberFormat="1" applyFont="1" applyFill="1" applyBorder="1" applyAlignment="1">
      <alignment horizontal="center" vertical="center"/>
    </xf>
    <xf numFmtId="164" fontId="8" fillId="5" borderId="57" xfId="9" applyNumberFormat="1" applyFont="1" applyFill="1" applyBorder="1" applyAlignment="1">
      <alignment horizontal="center" vertical="center"/>
    </xf>
    <xf numFmtId="164" fontId="8" fillId="5" borderId="34" xfId="9" applyNumberFormat="1" applyFont="1" applyFill="1" applyBorder="1" applyAlignment="1">
      <alignment horizontal="center" vertical="center"/>
    </xf>
    <xf numFmtId="49" fontId="8" fillId="0" borderId="35" xfId="9" applyNumberFormat="1" applyFont="1" applyFill="1" applyBorder="1" applyAlignment="1">
      <alignment vertical="top" textRotation="90"/>
    </xf>
    <xf numFmtId="0" fontId="11" fillId="0" borderId="17" xfId="9" applyFont="1" applyFill="1" applyBorder="1" applyAlignment="1">
      <alignment horizontal="left" vertical="top" wrapText="1"/>
    </xf>
    <xf numFmtId="164" fontId="11" fillId="12" borderId="45" xfId="9" applyNumberFormat="1" applyFont="1" applyFill="1" applyBorder="1" applyAlignment="1">
      <alignment vertical="top"/>
    </xf>
    <xf numFmtId="0" fontId="7" fillId="4" borderId="77" xfId="9" applyFont="1" applyFill="1" applyBorder="1" applyAlignment="1">
      <alignment vertical="top" wrapText="1"/>
    </xf>
    <xf numFmtId="49" fontId="8" fillId="0" borderId="35" xfId="9" applyNumberFormat="1" applyFont="1" applyFill="1" applyBorder="1" applyAlignment="1">
      <alignment horizontal="center" vertical="center" textRotation="90"/>
    </xf>
    <xf numFmtId="0" fontId="7" fillId="4" borderId="1" xfId="9" applyFont="1" applyFill="1" applyBorder="1" applyAlignment="1">
      <alignment horizontal="center" vertical="top" wrapText="1"/>
    </xf>
    <xf numFmtId="0" fontId="7" fillId="4" borderId="2" xfId="9" applyFont="1" applyFill="1" applyBorder="1" applyAlignment="1">
      <alignment horizontal="center" vertical="top" wrapText="1"/>
    </xf>
    <xf numFmtId="0" fontId="7" fillId="4" borderId="3" xfId="9" applyFont="1" applyFill="1" applyBorder="1" applyAlignment="1">
      <alignment horizontal="center" vertical="top" wrapText="1"/>
    </xf>
    <xf numFmtId="164" fontId="11" fillId="12" borderId="6" xfId="9" applyNumberFormat="1" applyFont="1" applyFill="1" applyBorder="1" applyAlignment="1">
      <alignment horizontal="center" vertical="center"/>
    </xf>
    <xf numFmtId="0" fontId="11" fillId="12" borderId="33" xfId="9" applyFont="1" applyFill="1" applyBorder="1" applyAlignment="1">
      <alignment horizontal="center" vertical="center" wrapText="1"/>
    </xf>
    <xf numFmtId="1" fontId="8" fillId="0" borderId="44" xfId="9" applyNumberFormat="1" applyFont="1" applyBorder="1" applyAlignment="1">
      <alignment horizontal="center" vertical="center"/>
    </xf>
    <xf numFmtId="164" fontId="8" fillId="0" borderId="55" xfId="9" applyNumberFormat="1" applyFont="1" applyBorder="1" applyAlignment="1">
      <alignment horizontal="center" vertical="center"/>
    </xf>
    <xf numFmtId="0" fontId="11" fillId="12" borderId="5" xfId="9" applyFont="1" applyFill="1" applyBorder="1" applyAlignment="1">
      <alignment vertical="center" textRotation="90" wrapText="1"/>
    </xf>
    <xf numFmtId="0" fontId="8" fillId="12" borderId="0" xfId="9" applyFont="1" applyFill="1" applyBorder="1" applyAlignment="1">
      <alignment horizontal="center" vertical="center"/>
    </xf>
    <xf numFmtId="164" fontId="8" fillId="12" borderId="0" xfId="9" applyNumberFormat="1" applyFont="1" applyFill="1" applyBorder="1" applyAlignment="1">
      <alignment horizontal="center" vertical="center"/>
    </xf>
    <xf numFmtId="0" fontId="7" fillId="12" borderId="0" xfId="9" applyFont="1" applyFill="1" applyBorder="1" applyAlignment="1">
      <alignment vertical="top" wrapText="1"/>
    </xf>
    <xf numFmtId="0" fontId="8" fillId="12" borderId="0" xfId="9" applyFont="1" applyFill="1" applyBorder="1" applyAlignment="1">
      <alignment horizontal="center" vertical="center" wrapText="1"/>
    </xf>
    <xf numFmtId="0" fontId="8" fillId="12" borderId="0" xfId="9" applyFont="1" applyFill="1" applyBorder="1" applyAlignment="1">
      <alignment vertical="top"/>
    </xf>
    <xf numFmtId="49" fontId="11" fillId="0" borderId="4" xfId="9" applyNumberFormat="1" applyFont="1" applyFill="1" applyBorder="1" applyAlignment="1">
      <alignment horizontal="left" vertical="top"/>
    </xf>
    <xf numFmtId="49" fontId="11" fillId="0" borderId="0" xfId="9" applyNumberFormat="1" applyFont="1" applyFill="1" applyBorder="1" applyAlignment="1">
      <alignment horizontal="left" vertical="top"/>
    </xf>
    <xf numFmtId="49" fontId="8" fillId="0" borderId="31" xfId="17" applyNumberFormat="1" applyFont="1" applyFill="1" applyBorder="1" applyAlignment="1">
      <alignment horizontal="center" vertical="top"/>
    </xf>
    <xf numFmtId="49" fontId="7" fillId="0" borderId="31" xfId="17" applyNumberFormat="1" applyFont="1" applyFill="1" applyBorder="1" applyAlignment="1">
      <alignment horizontal="left" vertical="top"/>
    </xf>
    <xf numFmtId="49" fontId="11" fillId="11" borderId="7" xfId="9" applyNumberFormat="1" applyFont="1" applyFill="1" applyBorder="1" applyAlignment="1">
      <alignment horizontal="center" vertical="top"/>
    </xf>
    <xf numFmtId="49" fontId="11" fillId="19" borderId="41" xfId="9" applyNumberFormat="1" applyFont="1" applyFill="1" applyBorder="1" applyAlignment="1">
      <alignment horizontal="center" vertical="top" wrapText="1"/>
    </xf>
    <xf numFmtId="0" fontId="11" fillId="2" borderId="28" xfId="9" applyFont="1" applyFill="1" applyBorder="1" applyAlignment="1">
      <alignment horizontal="left" vertical="top" wrapText="1"/>
    </xf>
    <xf numFmtId="0" fontId="11" fillId="2" borderId="29" xfId="9" applyFont="1" applyFill="1" applyBorder="1" applyAlignment="1">
      <alignment horizontal="left" vertical="top" wrapText="1"/>
    </xf>
    <xf numFmtId="0" fontId="11" fillId="2" borderId="30" xfId="9" applyFont="1" applyFill="1" applyBorder="1" applyAlignment="1">
      <alignment horizontal="left" vertical="top" wrapText="1"/>
    </xf>
    <xf numFmtId="49" fontId="11" fillId="14" borderId="40" xfId="9" applyNumberFormat="1" applyFont="1" applyFill="1" applyBorder="1" applyAlignment="1">
      <alignment horizontal="left" vertical="top" wrapText="1"/>
    </xf>
    <xf numFmtId="49" fontId="11" fillId="14" borderId="7" xfId="9" applyNumberFormat="1" applyFont="1" applyFill="1" applyBorder="1" applyAlignment="1">
      <alignment horizontal="left" vertical="top" wrapText="1"/>
    </xf>
    <xf numFmtId="49" fontId="11" fillId="14" borderId="6" xfId="9" applyNumberFormat="1" applyFont="1" applyFill="1" applyBorder="1" applyAlignment="1">
      <alignment horizontal="left" vertical="top" wrapText="1"/>
    </xf>
    <xf numFmtId="0" fontId="22" fillId="0" borderId="3" xfId="17" applyFont="1" applyFill="1" applyBorder="1" applyAlignment="1">
      <alignment horizontal="center" vertical="center" textRotation="90"/>
    </xf>
    <xf numFmtId="0" fontId="8" fillId="0" borderId="31" xfId="9" applyFont="1" applyFill="1" applyBorder="1" applyAlignment="1">
      <alignment horizontal="center" vertical="center" textRotation="90" wrapText="1"/>
    </xf>
    <xf numFmtId="0" fontId="8" fillId="0" borderId="31" xfId="9" applyFont="1" applyBorder="1" applyAlignment="1">
      <alignment horizontal="center" vertical="center" textRotation="90" wrapText="1"/>
    </xf>
    <xf numFmtId="0" fontId="8" fillId="0" borderId="39" xfId="9" applyFont="1" applyBorder="1" applyAlignment="1">
      <alignment horizontal="center" vertical="center" wrapText="1"/>
    </xf>
    <xf numFmtId="0" fontId="8" fillId="12" borderId="46" xfId="9" applyFont="1" applyFill="1" applyBorder="1" applyAlignment="1">
      <alignment horizontal="center" vertical="center" textRotation="90" wrapText="1"/>
    </xf>
    <xf numFmtId="0" fontId="8" fillId="10" borderId="58" xfId="9" applyFont="1" applyFill="1" applyBorder="1" applyAlignment="1">
      <alignment horizontal="center" vertical="center" textRotation="90" wrapText="1"/>
    </xf>
    <xf numFmtId="0" fontId="8" fillId="9" borderId="70" xfId="9" applyFont="1" applyFill="1" applyBorder="1" applyAlignment="1">
      <alignment horizontal="center" vertical="center" textRotation="90" wrapText="1"/>
    </xf>
    <xf numFmtId="0" fontId="8" fillId="0" borderId="65" xfId="9" applyFont="1" applyBorder="1" applyAlignment="1">
      <alignment horizontal="center" vertical="center"/>
    </xf>
    <xf numFmtId="0" fontId="8" fillId="0" borderId="71" xfId="9" applyFont="1" applyBorder="1" applyAlignment="1">
      <alignment horizontal="center" vertical="center"/>
    </xf>
    <xf numFmtId="0" fontId="8" fillId="0" borderId="51" xfId="9" applyFont="1" applyBorder="1" applyAlignment="1">
      <alignment horizontal="center" vertical="center"/>
    </xf>
    <xf numFmtId="0" fontId="8" fillId="0" borderId="59" xfId="9" applyFont="1" applyBorder="1" applyAlignment="1">
      <alignment horizontal="center" vertical="center" wrapText="1"/>
    </xf>
    <xf numFmtId="0" fontId="8" fillId="12" borderId="52" xfId="9" applyFont="1" applyFill="1" applyBorder="1" applyAlignment="1">
      <alignment horizontal="center" vertical="center" textRotation="90" wrapText="1"/>
    </xf>
    <xf numFmtId="0" fontId="8" fillId="10" borderId="47" xfId="9" applyFont="1" applyFill="1" applyBorder="1" applyAlignment="1">
      <alignment horizontal="center" vertical="center" textRotation="90" wrapText="1"/>
    </xf>
    <xf numFmtId="0" fontId="8" fillId="9" borderId="51" xfId="9" applyFont="1" applyFill="1" applyBorder="1" applyAlignment="1">
      <alignment horizontal="center" vertical="center" textRotation="90" wrapText="1"/>
    </xf>
    <xf numFmtId="0" fontId="6" fillId="0" borderId="0" xfId="9" applyFont="1" applyBorder="1" applyAlignment="1">
      <alignment horizontal="center" vertical="center"/>
    </xf>
    <xf numFmtId="0" fontId="7" fillId="0" borderId="0" xfId="9" applyFont="1" applyBorder="1" applyAlignment="1">
      <alignment vertical="top"/>
    </xf>
    <xf numFmtId="0" fontId="6" fillId="0" borderId="0" xfId="19" applyNumberFormat="1" applyFont="1" applyAlignment="1">
      <alignment horizontal="center" vertical="top"/>
    </xf>
    <xf numFmtId="0" fontId="8" fillId="0" borderId="0" xfId="19" applyFont="1" applyAlignment="1">
      <alignment vertical="top"/>
    </xf>
    <xf numFmtId="164" fontId="6" fillId="0" borderId="0" xfId="19" applyNumberFormat="1" applyFont="1" applyAlignment="1">
      <alignment vertical="top"/>
    </xf>
    <xf numFmtId="0" fontId="9" fillId="0" borderId="0" xfId="19" applyFont="1" applyBorder="1" applyAlignment="1">
      <alignment vertical="top"/>
    </xf>
    <xf numFmtId="164" fontId="6" fillId="0" borderId="0" xfId="19" applyNumberFormat="1" applyFont="1" applyBorder="1" applyAlignment="1">
      <alignment vertical="top"/>
    </xf>
    <xf numFmtId="49" fontId="9" fillId="0" borderId="0" xfId="19" applyNumberFormat="1" applyFont="1" applyBorder="1" applyAlignment="1">
      <alignment vertical="top"/>
    </xf>
    <xf numFmtId="164" fontId="9" fillId="0" borderId="0" xfId="19" applyNumberFormat="1" applyFont="1" applyBorder="1" applyAlignment="1">
      <alignment vertical="top"/>
    </xf>
    <xf numFmtId="0" fontId="6" fillId="0" borderId="0" xfId="19" applyFont="1" applyAlignment="1">
      <alignment horizontal="right" vertical="top"/>
    </xf>
    <xf numFmtId="49" fontId="6" fillId="0" borderId="0" xfId="19" applyNumberFormat="1" applyFont="1" applyBorder="1" applyAlignment="1">
      <alignment horizontal="center" vertical="top"/>
    </xf>
    <xf numFmtId="164" fontId="7" fillId="0" borderId="0" xfId="19" applyNumberFormat="1" applyFont="1" applyBorder="1" applyAlignment="1">
      <alignment horizontal="center" vertical="top" wrapText="1"/>
    </xf>
    <xf numFmtId="0" fontId="11" fillId="2" borderId="1" xfId="19" applyFont="1" applyFill="1" applyBorder="1" applyAlignment="1">
      <alignment horizontal="center" vertical="top"/>
    </xf>
    <xf numFmtId="0" fontId="11" fillId="2" borderId="2" xfId="19" applyFont="1" applyFill="1" applyBorder="1" applyAlignment="1">
      <alignment horizontal="center" vertical="top"/>
    </xf>
    <xf numFmtId="165" fontId="11" fillId="2" borderId="3" xfId="19" applyNumberFormat="1" applyFont="1" applyFill="1" applyBorder="1" applyAlignment="1">
      <alignment horizontal="center" vertical="top"/>
    </xf>
    <xf numFmtId="165" fontId="11" fillId="2" borderId="31" xfId="19" applyNumberFormat="1" applyFont="1" applyFill="1" applyBorder="1" applyAlignment="1">
      <alignment horizontal="center" vertical="center"/>
    </xf>
    <xf numFmtId="164" fontId="11" fillId="2" borderId="2" xfId="19" applyNumberFormat="1" applyFont="1" applyFill="1" applyBorder="1" applyAlignment="1">
      <alignment horizontal="center" vertical="top" wrapText="1"/>
    </xf>
    <xf numFmtId="164" fontId="11" fillId="2" borderId="3" xfId="19" applyNumberFormat="1" applyFont="1" applyFill="1" applyBorder="1" applyAlignment="1">
      <alignment horizontal="center" vertical="top" wrapText="1"/>
    </xf>
    <xf numFmtId="0" fontId="11" fillId="2" borderId="1" xfId="19" applyFont="1" applyFill="1" applyBorder="1" applyAlignment="1">
      <alignment horizontal="right" vertical="top" wrapText="1"/>
    </xf>
    <xf numFmtId="0" fontId="8" fillId="2" borderId="2" xfId="19" applyFont="1" applyFill="1" applyBorder="1" applyAlignment="1">
      <alignment vertical="top"/>
    </xf>
    <xf numFmtId="0" fontId="8" fillId="2" borderId="3" xfId="19" applyFont="1" applyFill="1" applyBorder="1" applyAlignment="1">
      <alignment vertical="top"/>
    </xf>
    <xf numFmtId="0" fontId="8" fillId="0" borderId="1" xfId="19" applyFont="1" applyBorder="1" applyAlignment="1">
      <alignment horizontal="center" vertical="top"/>
    </xf>
    <xf numFmtId="0" fontId="8" fillId="0" borderId="2" xfId="19" applyFont="1" applyBorder="1" applyAlignment="1">
      <alignment horizontal="center" vertical="top"/>
    </xf>
    <xf numFmtId="0" fontId="8" fillId="0" borderId="3" xfId="19" applyFont="1" applyBorder="1" applyAlignment="1">
      <alignment horizontal="center" vertical="top"/>
    </xf>
    <xf numFmtId="165" fontId="8" fillId="0" borderId="33" xfId="19" applyNumberFormat="1" applyFont="1" applyBorder="1" applyAlignment="1">
      <alignment horizontal="center" vertical="center"/>
    </xf>
    <xf numFmtId="164" fontId="8" fillId="0" borderId="7" xfId="19" applyNumberFormat="1" applyFont="1" applyBorder="1" applyAlignment="1">
      <alignment horizontal="center" vertical="top" wrapText="1"/>
    </xf>
    <xf numFmtId="164" fontId="8" fillId="0" borderId="6" xfId="19" applyNumberFormat="1" applyFont="1" applyBorder="1" applyAlignment="1">
      <alignment horizontal="center" vertical="top" wrapText="1"/>
    </xf>
    <xf numFmtId="0" fontId="8" fillId="0" borderId="4" xfId="19" applyFont="1" applyBorder="1" applyAlignment="1">
      <alignment horizontal="left" vertical="top" wrapText="1"/>
    </xf>
    <xf numFmtId="0" fontId="8" fillId="0" borderId="0" xfId="19" applyFont="1" applyBorder="1" applyAlignment="1">
      <alignment horizontal="left" vertical="top" wrapText="1"/>
    </xf>
    <xf numFmtId="0" fontId="8" fillId="0" borderId="0" xfId="19" applyFont="1" applyBorder="1" applyAlignment="1">
      <alignment vertical="top"/>
    </xf>
    <xf numFmtId="0" fontId="8" fillId="0" borderId="5" xfId="19" applyFont="1" applyBorder="1" applyAlignment="1">
      <alignment vertical="top"/>
    </xf>
    <xf numFmtId="0" fontId="8" fillId="3" borderId="40" xfId="19" applyFont="1" applyFill="1" applyBorder="1" applyAlignment="1">
      <alignment horizontal="center" vertical="top"/>
    </xf>
    <xf numFmtId="0" fontId="8" fillId="3" borderId="7" xfId="19" applyFont="1" applyFill="1" applyBorder="1" applyAlignment="1">
      <alignment horizontal="center" vertical="top"/>
    </xf>
    <xf numFmtId="0" fontId="8" fillId="3" borderId="6" xfId="19" applyFont="1" applyFill="1" applyBorder="1" applyAlignment="1">
      <alignment horizontal="center" vertical="top"/>
    </xf>
    <xf numFmtId="164" fontId="8" fillId="3" borderId="33" xfId="19" applyNumberFormat="1" applyFont="1" applyFill="1" applyBorder="1" applyAlignment="1">
      <alignment horizontal="center" vertical="center"/>
    </xf>
    <xf numFmtId="164" fontId="11" fillId="3" borderId="7" xfId="19" applyNumberFormat="1" applyFont="1" applyFill="1" applyBorder="1" applyAlignment="1">
      <alignment horizontal="center" vertical="top" wrapText="1"/>
    </xf>
    <xf numFmtId="164" fontId="11" fillId="3" borderId="6" xfId="19" applyNumberFormat="1" applyFont="1" applyFill="1" applyBorder="1" applyAlignment="1">
      <alignment horizontal="center" vertical="top" wrapText="1"/>
    </xf>
    <xf numFmtId="0" fontId="8" fillId="3" borderId="1" xfId="19" applyFont="1" applyFill="1" applyBorder="1" applyAlignment="1">
      <alignment horizontal="right" vertical="top" wrapText="1"/>
    </xf>
    <xf numFmtId="0" fontId="8" fillId="3" borderId="2" xfId="19" applyFont="1" applyFill="1" applyBorder="1" applyAlignment="1">
      <alignment horizontal="right" vertical="top" wrapText="1"/>
    </xf>
    <xf numFmtId="0" fontId="11" fillId="3" borderId="2" xfId="19" applyFont="1" applyFill="1" applyBorder="1" applyAlignment="1">
      <alignment horizontal="right" vertical="top" wrapText="1"/>
    </xf>
    <xf numFmtId="0" fontId="8" fillId="3" borderId="2" xfId="19" applyFont="1" applyFill="1" applyBorder="1" applyAlignment="1">
      <alignment vertical="top"/>
    </xf>
    <xf numFmtId="0" fontId="8" fillId="3" borderId="3" xfId="19" applyFont="1" applyFill="1" applyBorder="1" applyAlignment="1">
      <alignment vertical="top"/>
    </xf>
    <xf numFmtId="164" fontId="8" fillId="0" borderId="58" xfId="19" applyNumberFormat="1" applyFont="1" applyFill="1" applyBorder="1" applyAlignment="1">
      <alignment horizontal="center" vertical="center"/>
    </xf>
    <xf numFmtId="164" fontId="8" fillId="0" borderId="39" xfId="19" applyNumberFormat="1" applyFont="1" applyFill="1" applyBorder="1" applyAlignment="1">
      <alignment horizontal="center" vertical="center"/>
    </xf>
    <xf numFmtId="164" fontId="8" fillId="0" borderId="37" xfId="19" applyNumberFormat="1" applyFont="1" applyFill="1" applyBorder="1" applyAlignment="1">
      <alignment horizontal="center" vertical="center"/>
    </xf>
    <xf numFmtId="164" fontId="8" fillId="0" borderId="37" xfId="19" applyNumberFormat="1" applyFont="1" applyFill="1" applyBorder="1" applyAlignment="1">
      <alignment horizontal="center" vertical="center"/>
    </xf>
    <xf numFmtId="164" fontId="8" fillId="0" borderId="69" xfId="19" applyNumberFormat="1" applyFont="1" applyFill="1" applyBorder="1" applyAlignment="1">
      <alignment horizontal="center" vertical="top" wrapText="1"/>
    </xf>
    <xf numFmtId="164" fontId="8" fillId="0" borderId="70" xfId="19" applyNumberFormat="1" applyFont="1" applyFill="1" applyBorder="1" applyAlignment="1">
      <alignment horizontal="center" vertical="top" wrapText="1"/>
    </xf>
    <xf numFmtId="164" fontId="8" fillId="0" borderId="19" xfId="19" applyNumberFormat="1" applyFont="1" applyFill="1" applyBorder="1" applyAlignment="1">
      <alignment horizontal="center" vertical="center"/>
    </xf>
    <xf numFmtId="164" fontId="8" fillId="0" borderId="20" xfId="19" applyNumberFormat="1" applyFont="1" applyFill="1" applyBorder="1" applyAlignment="1">
      <alignment horizontal="center" vertical="center"/>
    </xf>
    <xf numFmtId="164" fontId="8" fillId="0" borderId="11" xfId="19" applyNumberFormat="1" applyFont="1" applyFill="1" applyBorder="1" applyAlignment="1">
      <alignment horizontal="center" vertical="center"/>
    </xf>
    <xf numFmtId="164" fontId="8" fillId="0" borderId="11" xfId="19" applyNumberFormat="1" applyFont="1" applyFill="1" applyBorder="1" applyAlignment="1">
      <alignment horizontal="center" vertical="center"/>
    </xf>
    <xf numFmtId="164" fontId="8" fillId="0" borderId="12" xfId="19" applyNumberFormat="1" applyFont="1" applyFill="1" applyBorder="1" applyAlignment="1">
      <alignment horizontal="center" vertical="top" wrapText="1"/>
    </xf>
    <xf numFmtId="0" fontId="8" fillId="0" borderId="19" xfId="19" applyFont="1" applyBorder="1" applyAlignment="1">
      <alignment horizontal="left" vertical="top" wrapText="1"/>
    </xf>
    <xf numFmtId="0" fontId="8" fillId="0" borderId="20" xfId="19" applyFont="1" applyBorder="1" applyAlignment="1">
      <alignment horizontal="left" vertical="top" wrapText="1"/>
    </xf>
    <xf numFmtId="0" fontId="8" fillId="0" borderId="20" xfId="19" applyFont="1" applyBorder="1" applyAlignment="1">
      <alignment vertical="top"/>
    </xf>
    <xf numFmtId="0" fontId="8" fillId="0" borderId="11" xfId="19" applyFont="1" applyBorder="1" applyAlignment="1">
      <alignment vertical="top"/>
    </xf>
    <xf numFmtId="165" fontId="8" fillId="0" borderId="19" xfId="19" applyNumberFormat="1" applyFont="1" applyFill="1" applyBorder="1" applyAlignment="1">
      <alignment horizontal="center" vertical="center" wrapText="1"/>
    </xf>
    <xf numFmtId="165" fontId="8" fillId="0" borderId="20" xfId="19" applyNumberFormat="1" applyFont="1" applyFill="1" applyBorder="1" applyAlignment="1">
      <alignment horizontal="center" vertical="center" wrapText="1"/>
    </xf>
    <xf numFmtId="165" fontId="8" fillId="0" borderId="11" xfId="19" applyNumberFormat="1" applyFont="1" applyFill="1" applyBorder="1" applyAlignment="1">
      <alignment horizontal="center" vertical="center" wrapText="1"/>
    </xf>
    <xf numFmtId="165" fontId="8" fillId="0" borderId="11" xfId="19" applyNumberFormat="1" applyFont="1" applyFill="1" applyBorder="1" applyAlignment="1">
      <alignment horizontal="center" vertical="center" wrapText="1"/>
    </xf>
    <xf numFmtId="165" fontId="7" fillId="0" borderId="20" xfId="19" applyNumberFormat="1" applyFont="1" applyFill="1" applyBorder="1" applyAlignment="1">
      <alignment horizontal="center" vertical="top" wrapText="1"/>
    </xf>
    <xf numFmtId="164" fontId="8" fillId="0" borderId="12" xfId="19" applyNumberFormat="1" applyFont="1" applyBorder="1" applyAlignment="1">
      <alignment horizontal="center" vertical="top" wrapText="1"/>
    </xf>
    <xf numFmtId="0" fontId="8" fillId="0" borderId="20" xfId="19" applyFont="1" applyBorder="1" applyAlignment="1">
      <alignment vertical="top" wrapText="1"/>
    </xf>
    <xf numFmtId="165" fontId="8" fillId="4" borderId="19" xfId="19" applyNumberFormat="1" applyFont="1" applyFill="1" applyBorder="1" applyAlignment="1">
      <alignment horizontal="center" vertical="center" wrapText="1"/>
    </xf>
    <xf numFmtId="165" fontId="8" fillId="4" borderId="20" xfId="19" applyNumberFormat="1" applyFont="1" applyFill="1" applyBorder="1" applyAlignment="1">
      <alignment horizontal="center" vertical="center" wrapText="1"/>
    </xf>
    <xf numFmtId="165" fontId="8" fillId="4" borderId="11" xfId="19" applyNumberFormat="1" applyFont="1" applyFill="1" applyBorder="1" applyAlignment="1">
      <alignment horizontal="center" vertical="center" wrapText="1"/>
    </xf>
    <xf numFmtId="165" fontId="8" fillId="4" borderId="11" xfId="19" applyNumberFormat="1" applyFont="1" applyFill="1" applyBorder="1" applyAlignment="1">
      <alignment horizontal="center" vertical="center" wrapText="1"/>
    </xf>
    <xf numFmtId="165" fontId="8" fillId="0" borderId="47" xfId="19" applyNumberFormat="1" applyFont="1" applyFill="1" applyBorder="1" applyAlignment="1">
      <alignment horizontal="center" vertical="center" wrapText="1"/>
    </xf>
    <xf numFmtId="165" fontId="8" fillId="0" borderId="59" xfId="19" applyNumberFormat="1" applyFont="1" applyFill="1" applyBorder="1" applyAlignment="1">
      <alignment horizontal="center" vertical="center" wrapText="1"/>
    </xf>
    <xf numFmtId="165" fontId="8" fillId="0" borderId="54" xfId="19" applyNumberFormat="1" applyFont="1" applyFill="1" applyBorder="1" applyAlignment="1">
      <alignment horizontal="center" vertical="center" wrapText="1"/>
    </xf>
    <xf numFmtId="165" fontId="8" fillId="0" borderId="54" xfId="19" applyNumberFormat="1" applyFont="1" applyFill="1" applyBorder="1" applyAlignment="1">
      <alignment horizontal="center" vertical="center" wrapText="1"/>
    </xf>
    <xf numFmtId="164" fontId="8" fillId="0" borderId="71" xfId="19" applyNumberFormat="1" applyFont="1" applyBorder="1" applyAlignment="1">
      <alignment horizontal="center" vertical="top" wrapText="1"/>
    </xf>
    <xf numFmtId="164" fontId="8" fillId="0" borderId="51" xfId="19" applyNumberFormat="1" applyFont="1" applyBorder="1" applyAlignment="1">
      <alignment horizontal="center" vertical="top" wrapText="1"/>
    </xf>
    <xf numFmtId="0" fontId="8" fillId="0" borderId="26" xfId="19" applyFont="1" applyBorder="1" applyAlignment="1">
      <alignment horizontal="left" vertical="top" wrapText="1"/>
    </xf>
    <xf numFmtId="0" fontId="8" fillId="0" borderId="26" xfId="19" applyFont="1" applyBorder="1" applyAlignment="1">
      <alignment vertical="top"/>
    </xf>
    <xf numFmtId="0" fontId="8" fillId="0" borderId="22" xfId="19" applyFont="1" applyBorder="1" applyAlignment="1">
      <alignment vertical="top"/>
    </xf>
    <xf numFmtId="165" fontId="10" fillId="5" borderId="75" xfId="19" applyNumberFormat="1" applyFont="1" applyFill="1" applyBorder="1" applyAlignment="1">
      <alignment horizontal="center" vertical="top" wrapText="1"/>
    </xf>
    <xf numFmtId="165" fontId="10" fillId="5" borderId="59" xfId="19" applyNumberFormat="1" applyFont="1" applyFill="1" applyBorder="1" applyAlignment="1">
      <alignment horizontal="center" vertical="top" wrapText="1"/>
    </xf>
    <xf numFmtId="165" fontId="10" fillId="5" borderId="51" xfId="19" applyNumberFormat="1" applyFont="1" applyFill="1" applyBorder="1" applyAlignment="1">
      <alignment horizontal="center" vertical="top" wrapText="1"/>
    </xf>
    <xf numFmtId="165" fontId="11" fillId="5" borderId="30" xfId="19" applyNumberFormat="1" applyFont="1" applyFill="1" applyBorder="1" applyAlignment="1">
      <alignment horizontal="center" vertical="center" wrapText="1"/>
    </xf>
    <xf numFmtId="164" fontId="11" fillId="5" borderId="29" xfId="19" applyNumberFormat="1" applyFont="1" applyFill="1" applyBorder="1" applyAlignment="1">
      <alignment horizontal="center" vertical="top" wrapText="1"/>
    </xf>
    <xf numFmtId="164" fontId="11" fillId="5" borderId="30" xfId="19" applyNumberFormat="1" applyFont="1" applyFill="1" applyBorder="1" applyAlignment="1">
      <alignment horizontal="center" vertical="top" wrapText="1"/>
    </xf>
    <xf numFmtId="0" fontId="11" fillId="6" borderId="2" xfId="19" applyFont="1" applyFill="1" applyBorder="1" applyAlignment="1">
      <alignment horizontal="left" vertical="top" wrapText="1"/>
    </xf>
    <xf numFmtId="0" fontId="8" fillId="6" borderId="2" xfId="19" applyFont="1" applyFill="1" applyBorder="1" applyAlignment="1">
      <alignment vertical="top"/>
    </xf>
    <xf numFmtId="0" fontId="8" fillId="6" borderId="3" xfId="19" applyFont="1" applyFill="1" applyBorder="1" applyAlignment="1">
      <alignment vertical="top"/>
    </xf>
    <xf numFmtId="165" fontId="10" fillId="3" borderId="28" xfId="19" applyNumberFormat="1" applyFont="1" applyFill="1" applyBorder="1" applyAlignment="1">
      <alignment horizontal="center" vertical="top" wrapText="1"/>
    </xf>
    <xf numFmtId="165" fontId="10" fillId="3" borderId="29" xfId="19" applyNumberFormat="1" applyFont="1" applyFill="1" applyBorder="1" applyAlignment="1">
      <alignment horizontal="center" vertical="top" wrapText="1"/>
    </xf>
    <xf numFmtId="165" fontId="10" fillId="3" borderId="30" xfId="19" applyNumberFormat="1" applyFont="1" applyFill="1" applyBorder="1" applyAlignment="1">
      <alignment horizontal="center" vertical="top" wrapText="1"/>
    </xf>
    <xf numFmtId="165" fontId="11" fillId="3" borderId="31" xfId="19" applyNumberFormat="1" applyFont="1" applyFill="1" applyBorder="1" applyAlignment="1">
      <alignment horizontal="center" vertical="top" wrapText="1"/>
    </xf>
    <xf numFmtId="164" fontId="11" fillId="7" borderId="2" xfId="19" applyNumberFormat="1" applyFont="1" applyFill="1" applyBorder="1" applyAlignment="1">
      <alignment horizontal="center" vertical="top" wrapText="1"/>
    </xf>
    <xf numFmtId="164" fontId="11" fillId="7" borderId="3" xfId="19" applyNumberFormat="1" applyFont="1" applyFill="1" applyBorder="1" applyAlignment="1">
      <alignment horizontal="center" vertical="top" wrapText="1"/>
    </xf>
    <xf numFmtId="0" fontId="11" fillId="3" borderId="1" xfId="19" applyFont="1" applyFill="1" applyBorder="1" applyAlignment="1">
      <alignment horizontal="right" vertical="top" wrapText="1"/>
    </xf>
    <xf numFmtId="165" fontId="11" fillId="0" borderId="2" xfId="19" applyNumberFormat="1" applyFont="1" applyFill="1" applyBorder="1" applyAlignment="1">
      <alignment horizontal="center" vertical="center" wrapText="1"/>
    </xf>
    <xf numFmtId="165" fontId="11" fillId="0" borderId="1" xfId="9" applyNumberFormat="1" applyFont="1" applyFill="1" applyBorder="1" applyAlignment="1">
      <alignment horizontal="center" vertical="center" wrapText="1"/>
    </xf>
    <xf numFmtId="165" fontId="11" fillId="0" borderId="2" xfId="9" applyNumberFormat="1" applyFont="1" applyFill="1" applyBorder="1" applyAlignment="1">
      <alignment horizontal="center" vertical="center" wrapText="1"/>
    </xf>
    <xf numFmtId="165" fontId="11" fillId="0" borderId="3" xfId="9" applyNumberFormat="1" applyFont="1" applyFill="1" applyBorder="1" applyAlignment="1">
      <alignment horizontal="center" vertical="center" wrapText="1"/>
    </xf>
    <xf numFmtId="0" fontId="11" fillId="0" borderId="1" xfId="19" applyFont="1" applyBorder="1" applyAlignment="1">
      <alignment horizontal="center" vertical="center" wrapText="1"/>
    </xf>
    <xf numFmtId="0" fontId="8" fillId="0" borderId="2" xfId="19" applyFont="1" applyBorder="1" applyAlignment="1">
      <alignment vertical="top"/>
    </xf>
    <xf numFmtId="0" fontId="8" fillId="0" borderId="3" xfId="19" applyFont="1" applyBorder="1" applyAlignment="1">
      <alignment vertical="top"/>
    </xf>
    <xf numFmtId="49" fontId="8" fillId="0" borderId="0" xfId="19" applyNumberFormat="1" applyFont="1" applyFill="1" applyBorder="1" applyAlignment="1">
      <alignment vertical="top"/>
    </xf>
    <xf numFmtId="49" fontId="11" fillId="0" borderId="0" xfId="19" applyNumberFormat="1" applyFont="1" applyFill="1" applyBorder="1" applyAlignment="1">
      <alignment horizontal="center" vertical="top" wrapText="1"/>
    </xf>
    <xf numFmtId="49" fontId="11" fillId="0" borderId="0" xfId="19" applyNumberFormat="1" applyFont="1" applyFill="1" applyBorder="1" applyAlignment="1">
      <alignment horizontal="right" vertical="top"/>
    </xf>
    <xf numFmtId="0" fontId="8" fillId="0" borderId="0" xfId="19" applyFont="1" applyBorder="1" applyAlignment="1">
      <alignment horizontal="center" vertical="top"/>
    </xf>
    <xf numFmtId="0" fontId="8" fillId="0" borderId="0" xfId="19" applyNumberFormat="1" applyFont="1" applyBorder="1" applyAlignment="1">
      <alignment horizontal="center" vertical="top"/>
    </xf>
    <xf numFmtId="164" fontId="11" fillId="0" borderId="0" xfId="19" applyNumberFormat="1" applyFont="1" applyFill="1" applyBorder="1" applyAlignment="1">
      <alignment horizontal="center" vertical="top"/>
    </xf>
    <xf numFmtId="49" fontId="8" fillId="0" borderId="0" xfId="19" applyNumberFormat="1" applyFont="1" applyFill="1" applyBorder="1" applyAlignment="1">
      <alignment horizontal="left" vertical="top" wrapText="1"/>
    </xf>
    <xf numFmtId="0" fontId="8" fillId="0" borderId="0" xfId="19" applyFont="1" applyFill="1" applyBorder="1" applyAlignment="1">
      <alignment vertical="top"/>
    </xf>
    <xf numFmtId="0" fontId="8" fillId="0" borderId="40" xfId="19" applyFont="1" applyFill="1" applyBorder="1" applyAlignment="1">
      <alignment vertical="top"/>
    </xf>
    <xf numFmtId="0" fontId="8" fillId="0" borderId="6" xfId="19" applyFont="1" applyFill="1" applyBorder="1" applyAlignment="1">
      <alignment vertical="top"/>
    </xf>
    <xf numFmtId="0" fontId="8" fillId="9" borderId="40" xfId="19" applyFont="1" applyFill="1" applyBorder="1" applyAlignment="1">
      <alignment horizontal="center" vertical="top"/>
    </xf>
    <xf numFmtId="0" fontId="8" fillId="9" borderId="7" xfId="19" applyFont="1" applyFill="1" applyBorder="1" applyAlignment="1">
      <alignment horizontal="center" vertical="top"/>
    </xf>
    <xf numFmtId="0" fontId="8" fillId="9" borderId="6" xfId="19" applyFont="1" applyFill="1" applyBorder="1" applyAlignment="1">
      <alignment horizontal="center" vertical="top"/>
    </xf>
    <xf numFmtId="164" fontId="11" fillId="9" borderId="33" xfId="19" applyNumberFormat="1" applyFont="1" applyFill="1" applyBorder="1" applyAlignment="1">
      <alignment horizontal="center" vertical="top"/>
    </xf>
    <xf numFmtId="49" fontId="8" fillId="9" borderId="72" xfId="19" applyNumberFormat="1" applyFont="1" applyFill="1" applyBorder="1" applyAlignment="1">
      <alignment horizontal="right" vertical="top" wrapText="1"/>
    </xf>
    <xf numFmtId="49" fontId="8" fillId="9" borderId="73" xfId="19" applyNumberFormat="1" applyFont="1" applyFill="1" applyBorder="1" applyAlignment="1">
      <alignment horizontal="right" vertical="top" wrapText="1"/>
    </xf>
    <xf numFmtId="49" fontId="8" fillId="9" borderId="41" xfId="19" applyNumberFormat="1" applyFont="1" applyFill="1" applyBorder="1" applyAlignment="1">
      <alignment horizontal="right" vertical="top" wrapText="1"/>
    </xf>
    <xf numFmtId="0" fontId="8" fillId="0" borderId="40" xfId="19" applyFont="1" applyBorder="1" applyAlignment="1">
      <alignment vertical="top"/>
    </xf>
    <xf numFmtId="0" fontId="8" fillId="0" borderId="6" xfId="19" applyFont="1" applyBorder="1" applyAlignment="1">
      <alignment vertical="top"/>
    </xf>
    <xf numFmtId="164" fontId="11" fillId="2" borderId="1" xfId="19" applyNumberFormat="1" applyFont="1" applyFill="1" applyBorder="1" applyAlignment="1">
      <alignment horizontal="center" vertical="top"/>
    </xf>
    <xf numFmtId="164" fontId="11" fillId="2" borderId="2" xfId="19" applyNumberFormat="1" applyFont="1" applyFill="1" applyBorder="1" applyAlignment="1">
      <alignment horizontal="center" vertical="top"/>
    </xf>
    <xf numFmtId="164" fontId="11" fillId="2" borderId="3" xfId="19" applyNumberFormat="1" applyFont="1" applyFill="1" applyBorder="1" applyAlignment="1">
      <alignment horizontal="center" vertical="top"/>
    </xf>
    <xf numFmtId="164" fontId="11" fillId="2" borderId="31" xfId="19" applyNumberFormat="1" applyFont="1" applyFill="1" applyBorder="1" applyAlignment="1">
      <alignment horizontal="center" vertical="top"/>
    </xf>
    <xf numFmtId="49" fontId="11" fillId="2" borderId="1" xfId="19" applyNumberFormat="1" applyFont="1" applyFill="1" applyBorder="1" applyAlignment="1">
      <alignment horizontal="right" vertical="top"/>
    </xf>
    <xf numFmtId="49" fontId="11" fillId="2" borderId="2" xfId="19" applyNumberFormat="1" applyFont="1" applyFill="1" applyBorder="1" applyAlignment="1">
      <alignment horizontal="right" vertical="top"/>
    </xf>
    <xf numFmtId="49" fontId="11" fillId="2" borderId="31" xfId="19" applyNumberFormat="1" applyFont="1" applyFill="1" applyBorder="1" applyAlignment="1">
      <alignment horizontal="center" vertical="top"/>
    </xf>
    <xf numFmtId="0" fontId="8" fillId="0" borderId="4" xfId="19" applyFont="1" applyBorder="1" applyAlignment="1">
      <alignment vertical="top"/>
    </xf>
    <xf numFmtId="0" fontId="8" fillId="9" borderId="1" xfId="19" applyFont="1" applyFill="1" applyBorder="1" applyAlignment="1">
      <alignment horizontal="center" vertical="top"/>
    </xf>
    <xf numFmtId="0" fontId="8" fillId="9" borderId="7" xfId="19" applyNumberFormat="1" applyFont="1" applyFill="1" applyBorder="1" applyAlignment="1">
      <alignment horizontal="center" vertical="top"/>
    </xf>
    <xf numFmtId="0" fontId="8" fillId="9" borderId="7" xfId="19" applyFont="1" applyFill="1" applyBorder="1" applyAlignment="1">
      <alignment vertical="top"/>
    </xf>
    <xf numFmtId="0" fontId="8" fillId="9" borderId="6" xfId="19" applyFont="1" applyFill="1" applyBorder="1" applyAlignment="1">
      <alignment vertical="top"/>
    </xf>
    <xf numFmtId="164" fontId="11" fillId="9" borderId="31" xfId="19" applyNumberFormat="1" applyFont="1" applyFill="1" applyBorder="1" applyAlignment="1">
      <alignment horizontal="center" vertical="top"/>
    </xf>
    <xf numFmtId="164" fontId="11" fillId="9" borderId="7" xfId="19" applyNumberFormat="1" applyFont="1" applyFill="1" applyBorder="1" applyAlignment="1">
      <alignment horizontal="center" vertical="top"/>
    </xf>
    <xf numFmtId="49" fontId="11" fillId="9" borderId="2" xfId="19" applyNumberFormat="1" applyFont="1" applyFill="1" applyBorder="1" applyAlignment="1">
      <alignment horizontal="right" vertical="top"/>
    </xf>
    <xf numFmtId="49" fontId="11" fillId="9" borderId="31" xfId="19" applyNumberFormat="1" applyFont="1" applyFill="1" applyBorder="1" applyAlignment="1">
      <alignment horizontal="center" vertical="top"/>
    </xf>
    <xf numFmtId="0" fontId="8" fillId="10" borderId="1" xfId="19" applyFont="1" applyFill="1" applyBorder="1" applyAlignment="1">
      <alignment horizontal="center" vertical="top"/>
    </xf>
    <xf numFmtId="0" fontId="8" fillId="10" borderId="7" xfId="19" applyNumberFormat="1" applyFont="1" applyFill="1" applyBorder="1" applyAlignment="1">
      <alignment horizontal="center" vertical="top"/>
    </xf>
    <xf numFmtId="0" fontId="8" fillId="10" borderId="7" xfId="19" applyFont="1" applyFill="1" applyBorder="1" applyAlignment="1">
      <alignment vertical="top"/>
    </xf>
    <xf numFmtId="0" fontId="8" fillId="10" borderId="6" xfId="19" applyFont="1" applyFill="1" applyBorder="1" applyAlignment="1">
      <alignment vertical="top"/>
    </xf>
    <xf numFmtId="164" fontId="11" fillId="10" borderId="33" xfId="19" applyNumberFormat="1" applyFont="1" applyFill="1" applyBorder="1" applyAlignment="1">
      <alignment horizontal="center" vertical="top"/>
    </xf>
    <xf numFmtId="164" fontId="11" fillId="10" borderId="7" xfId="19" applyNumberFormat="1" applyFont="1" applyFill="1" applyBorder="1" applyAlignment="1">
      <alignment horizontal="center" vertical="top"/>
    </xf>
    <xf numFmtId="164" fontId="11" fillId="10" borderId="31" xfId="19" applyNumberFormat="1" applyFont="1" applyFill="1" applyBorder="1" applyAlignment="1">
      <alignment horizontal="center" vertical="top"/>
    </xf>
    <xf numFmtId="49" fontId="11" fillId="10" borderId="7" xfId="19" applyNumberFormat="1" applyFont="1" applyFill="1" applyBorder="1" applyAlignment="1">
      <alignment horizontal="right" vertical="top"/>
    </xf>
    <xf numFmtId="49" fontId="11" fillId="11" borderId="7" xfId="19" applyNumberFormat="1" applyFont="1" applyFill="1" applyBorder="1" applyAlignment="1">
      <alignment horizontal="center" vertical="top"/>
    </xf>
    <xf numFmtId="0" fontId="8" fillId="0" borderId="31" xfId="19" applyFont="1" applyBorder="1" applyAlignment="1">
      <alignment horizontal="center" vertical="top"/>
    </xf>
    <xf numFmtId="0" fontId="8" fillId="0" borderId="7" xfId="19" applyNumberFormat="1" applyFont="1" applyBorder="1" applyAlignment="1">
      <alignment horizontal="center" vertical="top"/>
    </xf>
    <xf numFmtId="0" fontId="8" fillId="0" borderId="7" xfId="19" applyFont="1" applyBorder="1" applyAlignment="1">
      <alignment vertical="top"/>
    </xf>
    <xf numFmtId="0" fontId="8" fillId="0" borderId="31" xfId="19" applyFont="1" applyBorder="1" applyAlignment="1">
      <alignment vertical="top"/>
    </xf>
    <xf numFmtId="164" fontId="11" fillId="12" borderId="45" xfId="19" applyNumberFormat="1" applyFont="1" applyFill="1" applyBorder="1" applyAlignment="1">
      <alignment horizontal="center" vertical="top"/>
    </xf>
    <xf numFmtId="164" fontId="11" fillId="12" borderId="55" xfId="19" applyNumberFormat="1" applyFont="1" applyFill="1" applyBorder="1" applyAlignment="1">
      <alignment horizontal="center" vertical="top"/>
    </xf>
    <xf numFmtId="0" fontId="11" fillId="12" borderId="31" xfId="19" applyFont="1" applyFill="1" applyBorder="1" applyAlignment="1">
      <alignment horizontal="right" wrapText="1"/>
    </xf>
    <xf numFmtId="49" fontId="11" fillId="12" borderId="7" xfId="19" applyNumberFormat="1" applyFont="1" applyFill="1" applyBorder="1" applyAlignment="1">
      <alignment vertical="top"/>
    </xf>
    <xf numFmtId="49" fontId="8" fillId="12" borderId="7" xfId="19" applyNumberFormat="1" applyFont="1" applyFill="1" applyBorder="1" applyAlignment="1">
      <alignment vertical="center" textRotation="90"/>
    </xf>
    <xf numFmtId="49" fontId="11" fillId="12" borderId="7" xfId="19" applyNumberFormat="1" applyFont="1" applyFill="1" applyBorder="1" applyAlignment="1">
      <alignment vertical="center" textRotation="90"/>
    </xf>
    <xf numFmtId="0" fontId="8" fillId="12" borderId="7" xfId="19" applyFont="1" applyFill="1" applyBorder="1" applyAlignment="1">
      <alignment vertical="top" wrapText="1"/>
    </xf>
    <xf numFmtId="49" fontId="11" fillId="12" borderId="6" xfId="19" applyNumberFormat="1" applyFont="1" applyFill="1" applyBorder="1" applyAlignment="1">
      <alignment vertical="top"/>
    </xf>
    <xf numFmtId="49" fontId="11" fillId="11" borderId="33" xfId="19" applyNumberFormat="1" applyFont="1" applyFill="1" applyBorder="1" applyAlignment="1">
      <alignment horizontal="center" vertical="top"/>
    </xf>
    <xf numFmtId="49" fontId="11" fillId="9" borderId="42" xfId="19" applyNumberFormat="1" applyFont="1" applyFill="1" applyBorder="1" applyAlignment="1">
      <alignment horizontal="center" vertical="top"/>
    </xf>
    <xf numFmtId="0" fontId="7" fillId="0" borderId="40" xfId="19" applyFont="1" applyBorder="1" applyAlignment="1">
      <alignment vertical="top" wrapText="1"/>
    </xf>
    <xf numFmtId="0" fontId="7" fillId="0" borderId="6" xfId="19" applyFont="1" applyBorder="1" applyAlignment="1">
      <alignment vertical="top" wrapText="1"/>
    </xf>
    <xf numFmtId="0" fontId="8" fillId="0" borderId="33" xfId="19" applyFont="1" applyBorder="1" applyAlignment="1">
      <alignment horizontal="left" vertical="top" wrapText="1"/>
    </xf>
    <xf numFmtId="164" fontId="11" fillId="0" borderId="9" xfId="19" applyNumberFormat="1" applyFont="1" applyFill="1" applyBorder="1" applyAlignment="1">
      <alignment horizontal="center" vertical="top"/>
    </xf>
    <xf numFmtId="164" fontId="11" fillId="0" borderId="76" xfId="19" applyNumberFormat="1" applyFont="1" applyFill="1" applyBorder="1" applyAlignment="1">
      <alignment horizontal="center" vertical="top"/>
    </xf>
    <xf numFmtId="0" fontId="11" fillId="0" borderId="35" xfId="19" applyFont="1" applyFill="1" applyBorder="1" applyAlignment="1">
      <alignment horizontal="center" vertical="center" wrapText="1"/>
    </xf>
    <xf numFmtId="49" fontId="11" fillId="0" borderId="33" xfId="19" applyNumberFormat="1" applyFont="1" applyFill="1" applyBorder="1" applyAlignment="1">
      <alignment horizontal="center" vertical="top"/>
    </xf>
    <xf numFmtId="49" fontId="8" fillId="0" borderId="33" xfId="19" applyNumberFormat="1" applyFont="1" applyBorder="1" applyAlignment="1">
      <alignment horizontal="center" vertical="center" textRotation="90"/>
    </xf>
    <xf numFmtId="49" fontId="11" fillId="12" borderId="5" xfId="19" applyNumberFormat="1" applyFont="1" applyFill="1" applyBorder="1" applyAlignment="1">
      <alignment horizontal="center" vertical="center" textRotation="90"/>
    </xf>
    <xf numFmtId="0" fontId="8" fillId="0" borderId="33" xfId="19" applyFont="1" applyFill="1" applyBorder="1" applyAlignment="1">
      <alignment horizontal="left" vertical="top" wrapText="1"/>
    </xf>
    <xf numFmtId="49" fontId="11" fillId="13" borderId="33" xfId="19" applyNumberFormat="1" applyFont="1" applyFill="1" applyBorder="1" applyAlignment="1">
      <alignment horizontal="center" vertical="top"/>
    </xf>
    <xf numFmtId="49" fontId="11" fillId="12" borderId="0" xfId="19" applyNumberFormat="1" applyFont="1" applyFill="1" applyBorder="1" applyAlignment="1">
      <alignment vertical="top"/>
    </xf>
    <xf numFmtId="49" fontId="11" fillId="11" borderId="42" xfId="19" applyNumberFormat="1" applyFont="1" applyFill="1" applyBorder="1" applyAlignment="1">
      <alignment horizontal="center" vertical="top"/>
    </xf>
    <xf numFmtId="0" fontId="7" fillId="0" borderId="4" xfId="19" applyFont="1" applyBorder="1" applyAlignment="1">
      <alignment vertical="top" wrapText="1"/>
    </xf>
    <xf numFmtId="0" fontId="7" fillId="0" borderId="5" xfId="19" applyFont="1" applyBorder="1" applyAlignment="1">
      <alignment vertical="top" wrapText="1"/>
    </xf>
    <xf numFmtId="0" fontId="8" fillId="0" borderId="35" xfId="19" applyFont="1" applyBorder="1" applyAlignment="1">
      <alignment horizontal="left" vertical="top" wrapText="1"/>
    </xf>
    <xf numFmtId="164" fontId="11" fillId="0" borderId="24" xfId="19" applyNumberFormat="1" applyFont="1" applyFill="1" applyBorder="1" applyAlignment="1">
      <alignment horizontal="center" vertical="top"/>
    </xf>
    <xf numFmtId="164" fontId="11" fillId="0" borderId="64" xfId="19" applyNumberFormat="1" applyFont="1" applyFill="1" applyBorder="1" applyAlignment="1">
      <alignment horizontal="center" vertical="top"/>
    </xf>
    <xf numFmtId="49" fontId="8" fillId="0" borderId="33" xfId="19" applyNumberFormat="1" applyFont="1" applyFill="1" applyBorder="1" applyAlignment="1">
      <alignment horizontal="center" vertical="top" wrapText="1"/>
    </xf>
    <xf numFmtId="49" fontId="11" fillId="0" borderId="42" xfId="19" applyNumberFormat="1" applyFont="1" applyFill="1" applyBorder="1" applyAlignment="1">
      <alignment horizontal="center" vertical="top"/>
    </xf>
    <xf numFmtId="49" fontId="8" fillId="0" borderId="42" xfId="19" applyNumberFormat="1" applyFont="1" applyBorder="1" applyAlignment="1">
      <alignment horizontal="center" vertical="center" textRotation="90"/>
    </xf>
    <xf numFmtId="0" fontId="8" fillId="0" borderId="42" xfId="19" applyFont="1" applyFill="1" applyBorder="1" applyAlignment="1">
      <alignment horizontal="left" vertical="top" wrapText="1"/>
    </xf>
    <xf numFmtId="49" fontId="11" fillId="13" borderId="42" xfId="19" applyNumberFormat="1" applyFont="1" applyFill="1" applyBorder="1" applyAlignment="1">
      <alignment horizontal="center" vertical="top"/>
    </xf>
    <xf numFmtId="49" fontId="11" fillId="11" borderId="35" xfId="19" applyNumberFormat="1" applyFont="1" applyFill="1" applyBorder="1" applyAlignment="1">
      <alignment horizontal="center" vertical="top"/>
    </xf>
    <xf numFmtId="164" fontId="11" fillId="12" borderId="31" xfId="19" applyNumberFormat="1" applyFont="1" applyFill="1" applyBorder="1" applyAlignment="1">
      <alignment horizontal="center" vertical="top"/>
    </xf>
    <xf numFmtId="49" fontId="11" fillId="12" borderId="2" xfId="19" applyNumberFormat="1" applyFont="1" applyFill="1" applyBorder="1" applyAlignment="1">
      <alignment horizontal="center" vertical="top"/>
    </xf>
    <xf numFmtId="49" fontId="11" fillId="12" borderId="2" xfId="19" applyNumberFormat="1" applyFont="1" applyFill="1" applyBorder="1" applyAlignment="1">
      <alignment vertical="top"/>
    </xf>
    <xf numFmtId="49" fontId="11" fillId="11" borderId="31" xfId="19" applyNumberFormat="1" applyFont="1" applyFill="1" applyBorder="1" applyAlignment="1">
      <alignment vertical="top"/>
    </xf>
    <xf numFmtId="49" fontId="11" fillId="9" borderId="31" xfId="19" applyNumberFormat="1" applyFont="1" applyFill="1" applyBorder="1" applyAlignment="1">
      <alignment vertical="top"/>
    </xf>
    <xf numFmtId="0" fontId="8" fillId="0" borderId="58" xfId="19" applyFont="1" applyBorder="1" applyAlignment="1">
      <alignment horizontal="center" vertical="top"/>
    </xf>
    <xf numFmtId="0" fontId="8" fillId="0" borderId="40" xfId="19" applyNumberFormat="1" applyFont="1" applyBorder="1" applyAlignment="1">
      <alignment horizontal="center" vertical="top"/>
    </xf>
    <xf numFmtId="164" fontId="8" fillId="0" borderId="33" xfId="19" applyNumberFormat="1" applyFont="1" applyBorder="1" applyAlignment="1">
      <alignment vertical="center"/>
    </xf>
    <xf numFmtId="0" fontId="8" fillId="0" borderId="46" xfId="19" applyFont="1" applyBorder="1" applyAlignment="1">
      <alignment vertical="top" wrapText="1"/>
    </xf>
    <xf numFmtId="164" fontId="8" fillId="5" borderId="31" xfId="19" applyNumberFormat="1" applyFont="1" applyFill="1" applyBorder="1" applyAlignment="1">
      <alignment horizontal="center" vertical="top" wrapText="1"/>
    </xf>
    <xf numFmtId="49" fontId="8" fillId="0" borderId="6" xfId="19" applyNumberFormat="1" applyFont="1" applyFill="1" applyBorder="1" applyAlignment="1">
      <alignment horizontal="center" vertical="top" wrapText="1"/>
    </xf>
    <xf numFmtId="49" fontId="11" fillId="0" borderId="33" xfId="19" applyNumberFormat="1" applyFont="1" applyFill="1" applyBorder="1" applyAlignment="1">
      <alignment horizontal="center" vertical="center" wrapText="1"/>
    </xf>
    <xf numFmtId="49" fontId="11" fillId="12" borderId="33" xfId="19" applyNumberFormat="1" applyFont="1" applyFill="1" applyBorder="1" applyAlignment="1">
      <alignment horizontal="center" vertical="center" textRotation="90"/>
    </xf>
    <xf numFmtId="0" fontId="8" fillId="0" borderId="33" xfId="19" applyFont="1" applyFill="1" applyBorder="1" applyAlignment="1">
      <alignment horizontal="left" vertical="top" wrapText="1"/>
    </xf>
    <xf numFmtId="49" fontId="8" fillId="13" borderId="31" xfId="19" applyNumberFormat="1" applyFont="1" applyFill="1" applyBorder="1" applyAlignment="1">
      <alignment horizontal="center" vertical="top"/>
    </xf>
    <xf numFmtId="49" fontId="11" fillId="9" borderId="33" xfId="19" applyNumberFormat="1" applyFont="1" applyFill="1" applyBorder="1" applyAlignment="1">
      <alignment vertical="top"/>
    </xf>
    <xf numFmtId="0" fontId="8" fillId="0" borderId="50" xfId="19" applyFont="1" applyBorder="1" applyAlignment="1">
      <alignment horizontal="center" vertical="top"/>
    </xf>
    <xf numFmtId="0" fontId="8" fillId="0" borderId="42" xfId="19" applyNumberFormat="1" applyFont="1" applyBorder="1" applyAlignment="1">
      <alignment horizontal="center" vertical="top"/>
    </xf>
    <xf numFmtId="164" fontId="8" fillId="0" borderId="42" xfId="19" applyNumberFormat="1" applyFont="1" applyBorder="1" applyAlignment="1">
      <alignment horizontal="center" vertical="top"/>
    </xf>
    <xf numFmtId="0" fontId="8" fillId="0" borderId="50" xfId="19" applyFont="1" applyBorder="1" applyAlignment="1">
      <alignment horizontal="left" vertical="top" wrapText="1"/>
    </xf>
    <xf numFmtId="164" fontId="16" fillId="5" borderId="0" xfId="19" applyNumberFormat="1" applyFont="1" applyFill="1" applyBorder="1" applyAlignment="1">
      <alignment horizontal="center" vertical="top"/>
    </xf>
    <xf numFmtId="164" fontId="8" fillId="5" borderId="31" xfId="19" applyNumberFormat="1" applyFont="1" applyFill="1" applyBorder="1" applyAlignment="1">
      <alignment horizontal="center" vertical="top"/>
    </xf>
    <xf numFmtId="164" fontId="16" fillId="5" borderId="31" xfId="19" applyNumberFormat="1" applyFont="1" applyFill="1" applyBorder="1" applyAlignment="1">
      <alignment horizontal="center" vertical="top"/>
    </xf>
    <xf numFmtId="49" fontId="11" fillId="0" borderId="33" xfId="19" applyNumberFormat="1" applyFont="1" applyFill="1" applyBorder="1" applyAlignment="1">
      <alignment vertical="center" wrapText="1"/>
    </xf>
    <xf numFmtId="49" fontId="11" fillId="12" borderId="42" xfId="19" applyNumberFormat="1" applyFont="1" applyFill="1" applyBorder="1" applyAlignment="1">
      <alignment horizontal="center" vertical="center" textRotation="90"/>
    </xf>
    <xf numFmtId="49" fontId="8" fillId="13" borderId="33" xfId="19" applyNumberFormat="1" applyFont="1" applyFill="1" applyBorder="1" applyAlignment="1">
      <alignment horizontal="center" vertical="top"/>
    </xf>
    <xf numFmtId="49" fontId="11" fillId="12" borderId="33" xfId="19" applyNumberFormat="1" applyFont="1" applyFill="1" applyBorder="1" applyAlignment="1">
      <alignment vertical="top"/>
    </xf>
    <xf numFmtId="49" fontId="11" fillId="11" borderId="33" xfId="19" applyNumberFormat="1" applyFont="1" applyFill="1" applyBorder="1" applyAlignment="1">
      <alignment vertical="top"/>
    </xf>
    <xf numFmtId="0" fontId="7" fillId="0" borderId="28" xfId="19" applyFont="1" applyBorder="1" applyAlignment="1">
      <alignment vertical="top" wrapText="1"/>
    </xf>
    <xf numFmtId="0" fontId="7" fillId="0" borderId="30" xfId="19" applyFont="1" applyBorder="1" applyAlignment="1">
      <alignment vertical="top" wrapText="1"/>
    </xf>
    <xf numFmtId="0" fontId="8" fillId="0" borderId="35" xfId="19" applyFont="1" applyBorder="1" applyAlignment="1">
      <alignment horizontal="center" vertical="top"/>
    </xf>
    <xf numFmtId="0" fontId="8" fillId="0" borderId="35" xfId="19" applyNumberFormat="1" applyFont="1" applyBorder="1" applyAlignment="1">
      <alignment horizontal="center" vertical="top"/>
    </xf>
    <xf numFmtId="164" fontId="8" fillId="0" borderId="35" xfId="19" applyNumberFormat="1" applyFont="1" applyBorder="1" applyAlignment="1">
      <alignment horizontal="center" vertical="top"/>
    </xf>
    <xf numFmtId="164" fontId="16" fillId="5" borderId="1" xfId="19" applyNumberFormat="1" applyFont="1" applyFill="1" applyBorder="1" applyAlignment="1">
      <alignment horizontal="center" vertical="top"/>
    </xf>
    <xf numFmtId="164" fontId="16" fillId="5" borderId="29" xfId="19" applyNumberFormat="1" applyFont="1" applyFill="1" applyBorder="1" applyAlignment="1">
      <alignment horizontal="center" vertical="top"/>
    </xf>
    <xf numFmtId="49" fontId="8" fillId="0" borderId="31" xfId="19" applyNumberFormat="1" applyFont="1" applyFill="1" applyBorder="1" applyAlignment="1">
      <alignment horizontal="center" vertical="top" wrapText="1"/>
    </xf>
    <xf numFmtId="49" fontId="11" fillId="0" borderId="42" xfId="19" applyNumberFormat="1" applyFont="1" applyFill="1" applyBorder="1" applyAlignment="1">
      <alignment horizontal="center" vertical="center" wrapText="1"/>
    </xf>
    <xf numFmtId="0" fontId="8" fillId="0" borderId="35" xfId="19" applyFont="1" applyFill="1" applyBorder="1" applyAlignment="1">
      <alignment horizontal="left" vertical="top" wrapText="1"/>
    </xf>
    <xf numFmtId="49" fontId="8" fillId="13" borderId="35" xfId="19" applyNumberFormat="1" applyFont="1" applyFill="1" applyBorder="1" applyAlignment="1">
      <alignment horizontal="center" vertical="top"/>
    </xf>
    <xf numFmtId="49" fontId="11" fillId="12" borderId="35" xfId="19" applyNumberFormat="1" applyFont="1" applyFill="1" applyBorder="1" applyAlignment="1">
      <alignment vertical="top"/>
    </xf>
    <xf numFmtId="49" fontId="11" fillId="11" borderId="35" xfId="19" applyNumberFormat="1" applyFont="1" applyFill="1" applyBorder="1" applyAlignment="1">
      <alignment vertical="top"/>
    </xf>
    <xf numFmtId="49" fontId="11" fillId="9" borderId="35" xfId="19" applyNumberFormat="1" applyFont="1" applyFill="1" applyBorder="1" applyAlignment="1">
      <alignment vertical="top"/>
    </xf>
    <xf numFmtId="0" fontId="8" fillId="0" borderId="33" xfId="19" applyFont="1" applyBorder="1" applyAlignment="1">
      <alignment horizontal="center" vertical="top"/>
    </xf>
    <xf numFmtId="0" fontId="8" fillId="0" borderId="33" xfId="19" applyNumberFormat="1" applyFont="1" applyBorder="1" applyAlignment="1">
      <alignment horizontal="center" vertical="top"/>
    </xf>
    <xf numFmtId="164" fontId="8" fillId="0" borderId="33" xfId="19" applyNumberFormat="1" applyFont="1" applyBorder="1" applyAlignment="1">
      <alignment horizontal="center" vertical="top"/>
    </xf>
    <xf numFmtId="0" fontId="8" fillId="0" borderId="33" xfId="19" applyFont="1" applyBorder="1" applyAlignment="1">
      <alignment horizontal="center" vertical="top" wrapText="1"/>
    </xf>
    <xf numFmtId="164" fontId="8" fillId="0" borderId="79" xfId="19" applyNumberFormat="1" applyFont="1" applyFill="1" applyBorder="1" applyAlignment="1">
      <alignment horizontal="center" vertical="top" wrapText="1"/>
    </xf>
    <xf numFmtId="164" fontId="8" fillId="0" borderId="33" xfId="19" applyNumberFormat="1" applyFont="1" applyFill="1" applyBorder="1" applyAlignment="1">
      <alignment horizontal="center" vertical="top" wrapText="1"/>
    </xf>
    <xf numFmtId="164" fontId="8" fillId="0" borderId="6" xfId="19" applyNumberFormat="1" applyFont="1" applyFill="1" applyBorder="1" applyAlignment="1">
      <alignment horizontal="center" vertical="top" wrapText="1"/>
    </xf>
    <xf numFmtId="49" fontId="8" fillId="0" borderId="42" xfId="19" applyNumberFormat="1" applyFont="1" applyFill="1" applyBorder="1" applyAlignment="1">
      <alignment horizontal="center" vertical="top" wrapText="1"/>
    </xf>
    <xf numFmtId="49" fontId="11" fillId="0" borderId="42" xfId="19" applyNumberFormat="1" applyFont="1" applyFill="1" applyBorder="1" applyAlignment="1">
      <alignment vertical="center" wrapText="1"/>
    </xf>
    <xf numFmtId="49" fontId="11" fillId="12" borderId="4" xfId="19" applyNumberFormat="1" applyFont="1" applyFill="1" applyBorder="1" applyAlignment="1">
      <alignment horizontal="center" vertical="center" textRotation="90"/>
    </xf>
    <xf numFmtId="0" fontId="8" fillId="12" borderId="7" xfId="19" applyFont="1" applyFill="1" applyBorder="1" applyAlignment="1">
      <alignment horizontal="center" vertical="top" wrapText="1"/>
    </xf>
    <xf numFmtId="49" fontId="8" fillId="12" borderId="0" xfId="19" applyNumberFormat="1" applyFont="1" applyFill="1" applyBorder="1" applyAlignment="1">
      <alignment horizontal="center" vertical="top"/>
    </xf>
    <xf numFmtId="0" fontId="8" fillId="0" borderId="42" xfId="19" applyFont="1" applyBorder="1" applyAlignment="1">
      <alignment horizontal="center" vertical="top"/>
    </xf>
    <xf numFmtId="0" fontId="8" fillId="0" borderId="42" xfId="19" applyFont="1" applyBorder="1" applyAlignment="1">
      <alignment horizontal="center" vertical="top" wrapText="1"/>
    </xf>
    <xf numFmtId="164" fontId="8" fillId="0" borderId="62" xfId="19" applyNumberFormat="1" applyFont="1" applyFill="1" applyBorder="1" applyAlignment="1">
      <alignment horizontal="center" vertical="top" wrapText="1"/>
    </xf>
    <xf numFmtId="164" fontId="8" fillId="0" borderId="42" xfId="19" applyNumberFormat="1" applyFont="1" applyFill="1" applyBorder="1" applyAlignment="1">
      <alignment horizontal="center" vertical="top" wrapText="1"/>
    </xf>
    <xf numFmtId="164" fontId="8" fillId="0" borderId="5" xfId="19" applyNumberFormat="1" applyFont="1" applyFill="1" applyBorder="1" applyAlignment="1">
      <alignment horizontal="center" vertical="top" wrapText="1"/>
    </xf>
    <xf numFmtId="0" fontId="8" fillId="12" borderId="0" xfId="19" applyFont="1" applyFill="1" applyBorder="1" applyAlignment="1">
      <alignment horizontal="center" vertical="top" wrapText="1"/>
    </xf>
    <xf numFmtId="49" fontId="11" fillId="12" borderId="5" xfId="19" applyNumberFormat="1" applyFont="1" applyFill="1" applyBorder="1" applyAlignment="1">
      <alignment vertical="top"/>
    </xf>
    <xf numFmtId="49" fontId="11" fillId="11" borderId="42" xfId="19" applyNumberFormat="1" applyFont="1" applyFill="1" applyBorder="1" applyAlignment="1">
      <alignment vertical="top"/>
    </xf>
    <xf numFmtId="49" fontId="11" fillId="9" borderId="42" xfId="19" applyNumberFormat="1" applyFont="1" applyFill="1" applyBorder="1" applyAlignment="1">
      <alignment vertical="top"/>
    </xf>
    <xf numFmtId="0" fontId="8" fillId="0" borderId="35" xfId="19" applyFont="1" applyBorder="1" applyAlignment="1">
      <alignment horizontal="center" vertical="top" wrapText="1"/>
    </xf>
    <xf numFmtId="164" fontId="8" fillId="0" borderId="77" xfId="19" applyNumberFormat="1" applyFont="1" applyFill="1" applyBorder="1" applyAlignment="1">
      <alignment horizontal="center" vertical="top" wrapText="1"/>
    </xf>
    <xf numFmtId="164" fontId="8" fillId="0" borderId="35" xfId="19" applyNumberFormat="1" applyFont="1" applyFill="1" applyBorder="1" applyAlignment="1">
      <alignment horizontal="center" vertical="top" wrapText="1"/>
    </xf>
    <xf numFmtId="164" fontId="8" fillId="0" borderId="30" xfId="19" applyNumberFormat="1" applyFont="1" applyFill="1" applyBorder="1" applyAlignment="1">
      <alignment horizontal="center" vertical="top" wrapText="1"/>
    </xf>
    <xf numFmtId="49" fontId="8" fillId="0" borderId="35" xfId="19" applyNumberFormat="1" applyFont="1" applyFill="1" applyBorder="1" applyAlignment="1">
      <alignment horizontal="center" vertical="top" wrapText="1"/>
    </xf>
    <xf numFmtId="49" fontId="11" fillId="0" borderId="35" xfId="19" applyNumberFormat="1" applyFont="1" applyFill="1" applyBorder="1" applyAlignment="1">
      <alignment vertical="center" wrapText="1"/>
    </xf>
    <xf numFmtId="49" fontId="8" fillId="0" borderId="35" xfId="19" applyNumberFormat="1" applyFont="1" applyBorder="1" applyAlignment="1">
      <alignment horizontal="center" vertical="center" textRotation="90"/>
    </xf>
    <xf numFmtId="49" fontId="11" fillId="12" borderId="28" xfId="19" applyNumberFormat="1" applyFont="1" applyFill="1" applyBorder="1" applyAlignment="1">
      <alignment horizontal="center" vertical="center" textRotation="90"/>
    </xf>
    <xf numFmtId="0" fontId="8" fillId="12" borderId="29" xfId="19" applyFont="1" applyFill="1" applyBorder="1" applyAlignment="1">
      <alignment horizontal="center" vertical="top" wrapText="1"/>
    </xf>
    <xf numFmtId="49" fontId="8" fillId="12" borderId="29" xfId="19" applyNumberFormat="1" applyFont="1" applyFill="1" applyBorder="1" applyAlignment="1">
      <alignment horizontal="center" vertical="top"/>
    </xf>
    <xf numFmtId="49" fontId="11" fillId="12" borderId="30" xfId="19" applyNumberFormat="1" applyFont="1" applyFill="1" applyBorder="1" applyAlignment="1">
      <alignment vertical="top"/>
    </xf>
    <xf numFmtId="0" fontId="11" fillId="10" borderId="28" xfId="19" applyFont="1" applyFill="1" applyBorder="1" applyAlignment="1">
      <alignment horizontal="left" vertical="top" wrapText="1"/>
    </xf>
    <xf numFmtId="0" fontId="11" fillId="10" borderId="29" xfId="19" applyFont="1" applyFill="1" applyBorder="1" applyAlignment="1">
      <alignment horizontal="left" vertical="top" wrapText="1"/>
    </xf>
    <xf numFmtId="0" fontId="11" fillId="10" borderId="30" xfId="19" applyFont="1" applyFill="1" applyBorder="1" applyAlignment="1">
      <alignment horizontal="left" vertical="top" wrapText="1"/>
    </xf>
    <xf numFmtId="49" fontId="11" fillId="10" borderId="35" xfId="19" applyNumberFormat="1" applyFont="1" applyFill="1" applyBorder="1" applyAlignment="1">
      <alignment horizontal="center" vertical="top"/>
    </xf>
    <xf numFmtId="49" fontId="11" fillId="9" borderId="5" xfId="19" applyNumberFormat="1" applyFont="1" applyFill="1" applyBorder="1" applyAlignment="1">
      <alignment horizontal="center" vertical="top" wrapText="1"/>
    </xf>
    <xf numFmtId="0" fontId="11" fillId="9" borderId="1" xfId="19" applyFont="1" applyFill="1" applyBorder="1" applyAlignment="1">
      <alignment horizontal="left" vertical="top" wrapText="1"/>
    </xf>
    <xf numFmtId="0" fontId="11" fillId="9" borderId="2" xfId="19" applyFont="1" applyFill="1" applyBorder="1" applyAlignment="1">
      <alignment horizontal="left" vertical="top" wrapText="1"/>
    </xf>
    <xf numFmtId="0" fontId="11" fillId="9" borderId="3" xfId="19" applyFont="1" applyFill="1" applyBorder="1" applyAlignment="1">
      <alignment horizontal="left" vertical="top" wrapText="1"/>
    </xf>
    <xf numFmtId="49" fontId="11" fillId="9" borderId="6" xfId="19" applyNumberFormat="1" applyFont="1" applyFill="1" applyBorder="1" applyAlignment="1">
      <alignment horizontal="center" vertical="top" wrapText="1"/>
    </xf>
    <xf numFmtId="164" fontId="11" fillId="9" borderId="1" xfId="19" applyNumberFormat="1" applyFont="1" applyFill="1" applyBorder="1" applyAlignment="1">
      <alignment horizontal="center" vertical="top"/>
    </xf>
    <xf numFmtId="164" fontId="11" fillId="9" borderId="2" xfId="19" applyNumberFormat="1" applyFont="1" applyFill="1" applyBorder="1" applyAlignment="1">
      <alignment horizontal="center" vertical="top"/>
    </xf>
    <xf numFmtId="164" fontId="11" fillId="9" borderId="3" xfId="19" applyNumberFormat="1" applyFont="1" applyFill="1" applyBorder="1" applyAlignment="1">
      <alignment horizontal="center" vertical="top"/>
    </xf>
    <xf numFmtId="49" fontId="11" fillId="9" borderId="1" xfId="19" applyNumberFormat="1" applyFont="1" applyFill="1" applyBorder="1" applyAlignment="1">
      <alignment horizontal="right" vertical="top"/>
    </xf>
    <xf numFmtId="164" fontId="11" fillId="11" borderId="1" xfId="19" applyNumberFormat="1" applyFont="1" applyFill="1" applyBorder="1" applyAlignment="1">
      <alignment horizontal="center" vertical="top"/>
    </xf>
    <xf numFmtId="164" fontId="11" fillId="11" borderId="2" xfId="19" applyNumberFormat="1" applyFont="1" applyFill="1" applyBorder="1" applyAlignment="1">
      <alignment horizontal="center" vertical="top"/>
    </xf>
    <xf numFmtId="164" fontId="11" fillId="11" borderId="3" xfId="19" applyNumberFormat="1" applyFont="1" applyFill="1" applyBorder="1" applyAlignment="1">
      <alignment horizontal="center" vertical="top"/>
    </xf>
    <xf numFmtId="164" fontId="11" fillId="11" borderId="6" xfId="19" applyNumberFormat="1" applyFont="1" applyFill="1" applyBorder="1" applyAlignment="1">
      <alignment horizontal="center" vertical="top"/>
    </xf>
    <xf numFmtId="49" fontId="11" fillId="11" borderId="1" xfId="19" applyNumberFormat="1" applyFont="1" applyFill="1" applyBorder="1" applyAlignment="1">
      <alignment horizontal="right" vertical="top"/>
    </xf>
    <xf numFmtId="49" fontId="11" fillId="11" borderId="2" xfId="19" applyNumberFormat="1" applyFont="1" applyFill="1" applyBorder="1" applyAlignment="1">
      <alignment horizontal="right" vertical="top"/>
    </xf>
    <xf numFmtId="49" fontId="11" fillId="11" borderId="7" xfId="19" applyNumberFormat="1" applyFont="1" applyFill="1" applyBorder="1" applyAlignment="1">
      <alignment horizontal="right" vertical="top"/>
    </xf>
    <xf numFmtId="49" fontId="11" fillId="11" borderId="31" xfId="19" applyNumberFormat="1" applyFont="1" applyFill="1" applyBorder="1" applyAlignment="1">
      <alignment horizontal="center" vertical="top"/>
    </xf>
    <xf numFmtId="0" fontId="8" fillId="0" borderId="1" xfId="19" applyFont="1" applyBorder="1" applyAlignment="1">
      <alignment horizontal="center" vertical="top"/>
    </xf>
    <xf numFmtId="0" fontId="5" fillId="0" borderId="79" xfId="19" applyFont="1" applyBorder="1" applyAlignment="1">
      <alignment vertical="top" wrapText="1"/>
    </xf>
    <xf numFmtId="164" fontId="11" fillId="12" borderId="6" xfId="19" applyNumberFormat="1" applyFont="1" applyFill="1" applyBorder="1" applyAlignment="1">
      <alignment horizontal="center" vertical="top"/>
    </xf>
    <xf numFmtId="0" fontId="11" fillId="12" borderId="40" xfId="19" applyFont="1" applyFill="1" applyBorder="1" applyAlignment="1">
      <alignment horizontal="right" wrapText="1"/>
    </xf>
    <xf numFmtId="49" fontId="11" fillId="12" borderId="7" xfId="19" applyNumberFormat="1" applyFont="1" applyFill="1" applyBorder="1" applyAlignment="1">
      <alignment horizontal="center" vertical="top"/>
    </xf>
    <xf numFmtId="49" fontId="11" fillId="11" borderId="33" xfId="19" applyNumberFormat="1" applyFont="1" applyFill="1" applyBorder="1" applyAlignment="1">
      <alignment horizontal="center" vertical="top"/>
    </xf>
    <xf numFmtId="49" fontId="11" fillId="9" borderId="33" xfId="19" applyNumberFormat="1" applyFont="1" applyFill="1" applyBorder="1" applyAlignment="1">
      <alignment horizontal="center" vertical="top"/>
    </xf>
    <xf numFmtId="0" fontId="8" fillId="0" borderId="31" xfId="19" applyNumberFormat="1" applyFont="1" applyBorder="1" applyAlignment="1">
      <alignment horizontal="center" vertical="top"/>
    </xf>
    <xf numFmtId="0" fontId="8" fillId="0" borderId="77" xfId="19" applyFont="1" applyBorder="1" applyAlignment="1">
      <alignment vertical="top" wrapText="1"/>
    </xf>
    <xf numFmtId="164" fontId="11" fillId="0" borderId="33" xfId="19" applyNumberFormat="1" applyFont="1" applyFill="1" applyBorder="1" applyAlignment="1">
      <alignment horizontal="center" vertical="top"/>
    </xf>
    <xf numFmtId="164" fontId="11" fillId="0" borderId="6" xfId="19" applyNumberFormat="1" applyFont="1" applyFill="1" applyBorder="1" applyAlignment="1">
      <alignment horizontal="center" vertical="top"/>
    </xf>
    <xf numFmtId="0" fontId="11" fillId="0" borderId="40" xfId="19" applyFont="1" applyFill="1" applyBorder="1" applyAlignment="1">
      <alignment horizontal="center" vertical="top" wrapText="1"/>
    </xf>
    <xf numFmtId="49" fontId="11" fillId="0" borderId="33" xfId="19" applyNumberFormat="1" applyFont="1" applyFill="1" applyBorder="1" applyAlignment="1">
      <alignment horizontal="center" vertical="top"/>
    </xf>
    <xf numFmtId="49" fontId="11" fillId="12" borderId="0" xfId="19" applyNumberFormat="1" applyFont="1" applyFill="1" applyBorder="1" applyAlignment="1">
      <alignment horizontal="center" vertical="center" textRotation="90"/>
    </xf>
    <xf numFmtId="49" fontId="11" fillId="12" borderId="33" xfId="19" applyNumberFormat="1" applyFont="1" applyFill="1" applyBorder="1" applyAlignment="1">
      <alignment horizontal="center" vertical="top"/>
    </xf>
    <xf numFmtId="49" fontId="11" fillId="11" borderId="42" xfId="19" applyNumberFormat="1" applyFont="1" applyFill="1" applyBorder="1" applyAlignment="1">
      <alignment horizontal="center" vertical="top"/>
    </xf>
    <xf numFmtId="49" fontId="11" fillId="9" borderId="42" xfId="19" applyNumberFormat="1" applyFont="1" applyFill="1" applyBorder="1" applyAlignment="1">
      <alignment horizontal="center" vertical="top"/>
    </xf>
    <xf numFmtId="164" fontId="11" fillId="0" borderId="31" xfId="19" applyNumberFormat="1" applyFont="1" applyFill="1" applyBorder="1" applyAlignment="1">
      <alignment horizontal="center" vertical="top"/>
    </xf>
    <xf numFmtId="0" fontId="11" fillId="0" borderId="40" xfId="19" applyFont="1" applyFill="1" applyBorder="1" applyAlignment="1">
      <alignment horizontal="right" wrapText="1"/>
    </xf>
    <xf numFmtId="49" fontId="11" fillId="0" borderId="31" xfId="19" applyNumberFormat="1" applyFont="1" applyFill="1" applyBorder="1" applyAlignment="1">
      <alignment horizontal="center" vertical="top"/>
    </xf>
    <xf numFmtId="49" fontId="11" fillId="13" borderId="35" xfId="19" applyNumberFormat="1" applyFont="1" applyFill="1" applyBorder="1" applyAlignment="1">
      <alignment horizontal="center" vertical="top"/>
    </xf>
    <xf numFmtId="49" fontId="11" fillId="12" borderId="35" xfId="19" applyNumberFormat="1" applyFont="1" applyFill="1" applyBorder="1" applyAlignment="1">
      <alignment horizontal="center" vertical="top"/>
    </xf>
    <xf numFmtId="49" fontId="11" fillId="11" borderId="35" xfId="19" applyNumberFormat="1" applyFont="1" applyFill="1" applyBorder="1" applyAlignment="1">
      <alignment horizontal="center" vertical="top"/>
    </xf>
    <xf numFmtId="49" fontId="11" fillId="9" borderId="35" xfId="19" applyNumberFormat="1" applyFont="1" applyFill="1" applyBorder="1" applyAlignment="1">
      <alignment horizontal="center" vertical="top"/>
    </xf>
    <xf numFmtId="0" fontId="11" fillId="12" borderId="33" xfId="19" applyFont="1" applyFill="1" applyBorder="1" applyAlignment="1">
      <alignment horizontal="right" wrapText="1"/>
    </xf>
    <xf numFmtId="49" fontId="11" fillId="9" borderId="33" xfId="19" applyNumberFormat="1" applyFont="1" applyFill="1" applyBorder="1" applyAlignment="1">
      <alignment horizontal="center" vertical="top"/>
    </xf>
    <xf numFmtId="0" fontId="8" fillId="0" borderId="40" xfId="19" applyFont="1" applyFill="1" applyBorder="1" applyAlignment="1">
      <alignment horizontal="center" vertical="top"/>
    </xf>
    <xf numFmtId="164" fontId="8" fillId="5" borderId="33" xfId="19" applyNumberFormat="1" applyFont="1" applyFill="1" applyBorder="1" applyAlignment="1">
      <alignment horizontal="center" vertical="center"/>
    </xf>
    <xf numFmtId="0" fontId="8" fillId="0" borderId="33" xfId="19" applyFont="1" applyFill="1" applyBorder="1" applyAlignment="1">
      <alignment horizontal="center" vertical="center" wrapText="1"/>
    </xf>
    <xf numFmtId="49" fontId="8" fillId="0" borderId="33" xfId="19" applyNumberFormat="1" applyFont="1" applyFill="1" applyBorder="1" applyAlignment="1">
      <alignment horizontal="left" vertical="top" wrapText="1"/>
    </xf>
    <xf numFmtId="49" fontId="11" fillId="13" borderId="33" xfId="19" applyNumberFormat="1" applyFont="1" applyFill="1" applyBorder="1" applyAlignment="1">
      <alignment horizontal="center" vertical="top"/>
    </xf>
    <xf numFmtId="0" fontId="8" fillId="0" borderId="4" xfId="19" applyFont="1" applyFill="1" applyBorder="1" applyAlignment="1">
      <alignment horizontal="center" vertical="top"/>
    </xf>
    <xf numFmtId="0" fontId="8" fillId="0" borderId="4" xfId="19" applyNumberFormat="1" applyFont="1" applyBorder="1" applyAlignment="1">
      <alignment horizontal="center" vertical="top"/>
    </xf>
    <xf numFmtId="0" fontId="8" fillId="0" borderId="42" xfId="19" applyFont="1" applyBorder="1" applyAlignment="1">
      <alignment horizontal="left" vertical="top" wrapText="1"/>
    </xf>
    <xf numFmtId="164" fontId="8" fillId="5" borderId="50" xfId="19" applyNumberFormat="1" applyFont="1" applyFill="1" applyBorder="1" applyAlignment="1">
      <alignment horizontal="center" vertical="center"/>
    </xf>
    <xf numFmtId="0" fontId="8" fillId="0" borderId="50" xfId="19" applyFont="1" applyFill="1" applyBorder="1" applyAlignment="1">
      <alignment horizontal="center" vertical="center" wrapText="1"/>
    </xf>
    <xf numFmtId="49" fontId="8" fillId="0" borderId="42" xfId="19" applyNumberFormat="1" applyFont="1" applyFill="1" applyBorder="1" applyAlignment="1">
      <alignment horizontal="left" vertical="top" wrapText="1"/>
    </xf>
    <xf numFmtId="49" fontId="11" fillId="13" borderId="42" xfId="19" applyNumberFormat="1" applyFont="1" applyFill="1" applyBorder="1" applyAlignment="1">
      <alignment horizontal="center" vertical="top"/>
    </xf>
    <xf numFmtId="0" fontId="8" fillId="0" borderId="39" xfId="19" applyFont="1" applyBorder="1" applyAlignment="1">
      <alignment vertical="top"/>
    </xf>
    <xf numFmtId="0" fontId="8" fillId="0" borderId="46" xfId="19" applyFont="1" applyBorder="1" applyAlignment="1">
      <alignment vertical="top"/>
    </xf>
    <xf numFmtId="164" fontId="11" fillId="12" borderId="3" xfId="19" applyNumberFormat="1" applyFont="1" applyFill="1" applyBorder="1" applyAlignment="1">
      <alignment horizontal="center" vertical="top"/>
    </xf>
    <xf numFmtId="49" fontId="11" fillId="12" borderId="7" xfId="19" applyNumberFormat="1" applyFont="1" applyFill="1" applyBorder="1" applyAlignment="1">
      <alignment horizontal="center" vertical="top"/>
    </xf>
    <xf numFmtId="164" fontId="8" fillId="0" borderId="31" xfId="19" applyNumberFormat="1" applyFont="1" applyBorder="1" applyAlignment="1">
      <alignment horizontal="center" vertical="top"/>
    </xf>
    <xf numFmtId="164" fontId="7" fillId="5" borderId="33" xfId="19" applyNumberFormat="1" applyFont="1" applyFill="1" applyBorder="1" applyAlignment="1">
      <alignment horizontal="center" vertical="top"/>
    </xf>
    <xf numFmtId="164" fontId="7" fillId="5" borderId="26" xfId="19" applyNumberFormat="1" applyFont="1" applyFill="1" applyBorder="1" applyAlignment="1">
      <alignment horizontal="center" vertical="top"/>
    </xf>
    <xf numFmtId="49" fontId="11" fillId="0" borderId="33" xfId="19" applyNumberFormat="1" applyFont="1" applyFill="1" applyBorder="1" applyAlignment="1">
      <alignment horizontal="center" vertical="top" wrapText="1"/>
    </xf>
    <xf numFmtId="49" fontId="8" fillId="13" borderId="33" xfId="19" applyNumberFormat="1" applyFont="1" applyFill="1" applyBorder="1" applyAlignment="1">
      <alignment vertical="top"/>
    </xf>
    <xf numFmtId="164" fontId="7" fillId="5" borderId="31" xfId="19" applyNumberFormat="1" applyFont="1" applyFill="1" applyBorder="1" applyAlignment="1">
      <alignment horizontal="center" vertical="top"/>
    </xf>
    <xf numFmtId="164" fontId="7" fillId="5" borderId="2" xfId="19" applyNumberFormat="1" applyFont="1" applyFill="1" applyBorder="1" applyAlignment="1">
      <alignment horizontal="center" vertical="top"/>
    </xf>
    <xf numFmtId="49" fontId="11" fillId="0" borderId="33" xfId="19" applyNumberFormat="1" applyFont="1" applyFill="1" applyBorder="1" applyAlignment="1">
      <alignment horizontal="center" vertical="top" wrapText="1"/>
    </xf>
    <xf numFmtId="49" fontId="8" fillId="13" borderId="42" xfId="19" applyNumberFormat="1" applyFont="1" applyFill="1" applyBorder="1" applyAlignment="1">
      <alignment vertical="top"/>
    </xf>
    <xf numFmtId="0" fontId="8" fillId="0" borderId="28" xfId="19" applyFont="1" applyBorder="1" applyAlignment="1">
      <alignment vertical="top"/>
    </xf>
    <xf numFmtId="0" fontId="8" fillId="0" borderId="30" xfId="19" applyFont="1" applyBorder="1" applyAlignment="1">
      <alignment vertical="top"/>
    </xf>
    <xf numFmtId="164" fontId="8" fillId="0" borderId="31" xfId="19" applyNumberFormat="1" applyFont="1" applyBorder="1" applyAlignment="1">
      <alignment horizontal="center" vertical="center"/>
    </xf>
    <xf numFmtId="0" fontId="8" fillId="0" borderId="29" xfId="19" applyFont="1" applyBorder="1" applyAlignment="1">
      <alignment horizontal="left" vertical="top" wrapText="1"/>
    </xf>
    <xf numFmtId="164" fontId="7" fillId="5" borderId="35" xfId="19" applyNumberFormat="1" applyFont="1" applyFill="1" applyBorder="1" applyAlignment="1">
      <alignment horizontal="center" vertical="top"/>
    </xf>
    <xf numFmtId="164" fontId="7" fillId="5" borderId="29" xfId="19" applyNumberFormat="1" applyFont="1" applyFill="1" applyBorder="1" applyAlignment="1">
      <alignment horizontal="center" vertical="top"/>
    </xf>
    <xf numFmtId="49" fontId="8" fillId="0" borderId="3" xfId="19" applyNumberFormat="1" applyFont="1" applyFill="1" applyBorder="1" applyAlignment="1">
      <alignment horizontal="center" vertical="top" wrapText="1"/>
    </xf>
    <xf numFmtId="49" fontId="11" fillId="0" borderId="35" xfId="19" applyNumberFormat="1" applyFont="1" applyFill="1" applyBorder="1" applyAlignment="1">
      <alignment horizontal="center" vertical="top" wrapText="1"/>
    </xf>
    <xf numFmtId="49" fontId="11" fillId="12" borderId="29" xfId="19" applyNumberFormat="1" applyFont="1" applyFill="1" applyBorder="1" applyAlignment="1">
      <alignment horizontal="center" vertical="center" textRotation="90"/>
    </xf>
    <xf numFmtId="49" fontId="8" fillId="13" borderId="35" xfId="19" applyNumberFormat="1" applyFont="1" applyFill="1" applyBorder="1" applyAlignment="1">
      <alignment vertical="top"/>
    </xf>
    <xf numFmtId="0" fontId="8" fillId="0" borderId="1" xfId="19" applyFont="1" applyBorder="1" applyAlignment="1">
      <alignment vertical="top"/>
    </xf>
    <xf numFmtId="0" fontId="8" fillId="0" borderId="2" xfId="19" applyNumberFormat="1" applyFont="1" applyBorder="1" applyAlignment="1">
      <alignment horizontal="center" vertical="top"/>
    </xf>
    <xf numFmtId="0" fontId="8" fillId="0" borderId="35" xfId="19" applyFont="1" applyBorder="1" applyAlignment="1">
      <alignment horizontal="center" vertical="top"/>
    </xf>
    <xf numFmtId="164" fontId="8" fillId="0" borderId="35" xfId="19" applyNumberFormat="1" applyFont="1" applyBorder="1" applyAlignment="1">
      <alignment horizontal="left" vertical="top"/>
    </xf>
    <xf numFmtId="0" fontId="8" fillId="0" borderId="42" xfId="19" applyFont="1" applyBorder="1" applyAlignment="1">
      <alignment horizontal="left" vertical="top" wrapText="1"/>
    </xf>
    <xf numFmtId="164" fontId="8" fillId="5" borderId="35" xfId="19" applyNumberFormat="1" applyFont="1" applyFill="1" applyBorder="1" applyAlignment="1">
      <alignment horizontal="center" vertical="top"/>
    </xf>
    <xf numFmtId="49" fontId="8" fillId="0" borderId="35" xfId="19" applyNumberFormat="1" applyFont="1" applyFill="1" applyBorder="1" applyAlignment="1">
      <alignment horizontal="center" vertical="top" wrapText="1"/>
    </xf>
    <xf numFmtId="49" fontId="11" fillId="0" borderId="42" xfId="19" applyNumberFormat="1" applyFont="1" applyFill="1" applyBorder="1" applyAlignment="1">
      <alignment horizontal="center" vertical="top" wrapText="1"/>
    </xf>
    <xf numFmtId="49" fontId="8" fillId="13" borderId="42" xfId="19" applyNumberFormat="1" applyFont="1" applyFill="1" applyBorder="1" applyAlignment="1">
      <alignment horizontal="center" vertical="top"/>
    </xf>
    <xf numFmtId="164" fontId="8" fillId="0" borderId="31" xfId="19" applyNumberFormat="1" applyFont="1" applyBorder="1" applyAlignment="1">
      <alignment horizontal="left" vertical="top"/>
    </xf>
    <xf numFmtId="164" fontId="8" fillId="5" borderId="35" xfId="19" applyNumberFormat="1" applyFont="1" applyFill="1" applyBorder="1" applyAlignment="1">
      <alignment horizontal="center" vertical="top" wrapText="1"/>
    </xf>
    <xf numFmtId="49" fontId="11" fillId="12" borderId="29" xfId="19" applyNumberFormat="1" applyFont="1" applyFill="1" applyBorder="1" applyAlignment="1">
      <alignment vertical="top"/>
    </xf>
    <xf numFmtId="0" fontId="11" fillId="11" borderId="48" xfId="19" applyFont="1" applyFill="1" applyBorder="1" applyAlignment="1">
      <alignment horizontal="left" vertical="top" wrapText="1"/>
    </xf>
    <xf numFmtId="0" fontId="11" fillId="11" borderId="56" xfId="19" applyFont="1" applyFill="1" applyBorder="1" applyAlignment="1">
      <alignment horizontal="left" vertical="top" wrapText="1"/>
    </xf>
    <xf numFmtId="0" fontId="11" fillId="11" borderId="57" xfId="19" applyFont="1" applyFill="1" applyBorder="1" applyAlignment="1">
      <alignment horizontal="left" vertical="top" wrapText="1"/>
    </xf>
    <xf numFmtId="0" fontId="11" fillId="11" borderId="34" xfId="19" applyFont="1" applyFill="1" applyBorder="1" applyAlignment="1">
      <alignment horizontal="left" vertical="top" wrapText="1"/>
    </xf>
    <xf numFmtId="49" fontId="11" fillId="9" borderId="35" xfId="19" applyNumberFormat="1" applyFont="1" applyFill="1" applyBorder="1" applyAlignment="1">
      <alignment horizontal="center" vertical="top"/>
    </xf>
    <xf numFmtId="164" fontId="11" fillId="9" borderId="3" xfId="19" applyNumberFormat="1" applyFont="1" applyFill="1" applyBorder="1" applyAlignment="1">
      <alignment horizontal="center" vertical="top"/>
    </xf>
    <xf numFmtId="164" fontId="11" fillId="11" borderId="2" xfId="19" applyNumberFormat="1" applyFont="1" applyFill="1" applyBorder="1" applyAlignment="1">
      <alignment horizontal="center" vertical="top"/>
    </xf>
    <xf numFmtId="164" fontId="11" fillId="11" borderId="31" xfId="19" applyNumberFormat="1" applyFont="1" applyFill="1" applyBorder="1" applyAlignment="1">
      <alignment horizontal="center" vertical="top"/>
    </xf>
    <xf numFmtId="164" fontId="11" fillId="11" borderId="3" xfId="19" applyNumberFormat="1" applyFont="1" applyFill="1" applyBorder="1" applyAlignment="1">
      <alignment horizontal="center" vertical="top"/>
    </xf>
    <xf numFmtId="49" fontId="11" fillId="11" borderId="3" xfId="19" applyNumberFormat="1" applyFont="1" applyFill="1" applyBorder="1" applyAlignment="1">
      <alignment horizontal="right" vertical="top"/>
    </xf>
    <xf numFmtId="49" fontId="11" fillId="9" borderId="3" xfId="19" applyNumberFormat="1" applyFont="1" applyFill="1" applyBorder="1" applyAlignment="1">
      <alignment horizontal="center" vertical="top"/>
    </xf>
    <xf numFmtId="0" fontId="8" fillId="0" borderId="33" xfId="19" applyFont="1" applyBorder="1" applyAlignment="1">
      <alignment horizontal="center" vertical="top"/>
    </xf>
    <xf numFmtId="0" fontId="8" fillId="0" borderId="33" xfId="19" applyFont="1" applyBorder="1" applyAlignment="1">
      <alignment vertical="center"/>
    </xf>
    <xf numFmtId="0" fontId="8" fillId="0" borderId="33" xfId="19" applyFont="1" applyBorder="1" applyAlignment="1">
      <alignment vertical="top"/>
    </xf>
    <xf numFmtId="49" fontId="11" fillId="12" borderId="6" xfId="19" applyNumberFormat="1" applyFont="1" applyFill="1" applyBorder="1" applyAlignment="1">
      <alignment horizontal="center" vertical="top"/>
    </xf>
    <xf numFmtId="0" fontId="8" fillId="0" borderId="31" xfId="19" applyFont="1" applyBorder="1" applyAlignment="1">
      <alignment vertical="top" wrapText="1"/>
    </xf>
    <xf numFmtId="164" fontId="8" fillId="5" borderId="3" xfId="19" applyNumberFormat="1" applyFont="1" applyFill="1" applyBorder="1" applyAlignment="1">
      <alignment horizontal="center" vertical="top" wrapText="1"/>
    </xf>
    <xf numFmtId="49" fontId="11" fillId="0" borderId="31" xfId="19" applyNumberFormat="1" applyFont="1" applyFill="1" applyBorder="1" applyAlignment="1">
      <alignment horizontal="center" vertical="center" wrapText="1"/>
    </xf>
    <xf numFmtId="49" fontId="8" fillId="0" borderId="31" xfId="19" applyNumberFormat="1" applyFont="1" applyBorder="1" applyAlignment="1">
      <alignment horizontal="center" vertical="center" textRotation="90"/>
    </xf>
    <xf numFmtId="49" fontId="11" fillId="12" borderId="31" xfId="19" applyNumberFormat="1" applyFont="1" applyFill="1" applyBorder="1" applyAlignment="1">
      <alignment vertical="center" textRotation="90"/>
    </xf>
    <xf numFmtId="0" fontId="8" fillId="0" borderId="31" xfId="19" applyFont="1" applyFill="1" applyBorder="1" applyAlignment="1">
      <alignment horizontal="left" vertical="top" wrapText="1"/>
    </xf>
    <xf numFmtId="49" fontId="8" fillId="13" borderId="31" xfId="19" applyNumberFormat="1" applyFont="1" applyFill="1" applyBorder="1" applyAlignment="1">
      <alignment vertical="top"/>
    </xf>
    <xf numFmtId="49" fontId="11" fillId="12" borderId="30" xfId="19" applyNumberFormat="1" applyFont="1" applyFill="1" applyBorder="1" applyAlignment="1">
      <alignment horizontal="center" vertical="top"/>
    </xf>
    <xf numFmtId="0" fontId="8" fillId="0" borderId="6" xfId="19" applyFont="1" applyBorder="1" applyAlignment="1">
      <alignment vertical="top" wrapText="1"/>
    </xf>
    <xf numFmtId="164" fontId="8" fillId="12" borderId="31" xfId="19" applyNumberFormat="1" applyFont="1" applyFill="1" applyBorder="1" applyAlignment="1">
      <alignment horizontal="center" vertical="top" wrapText="1"/>
    </xf>
    <xf numFmtId="164" fontId="8" fillId="12" borderId="6" xfId="19" applyNumberFormat="1" applyFont="1" applyFill="1" applyBorder="1" applyAlignment="1">
      <alignment horizontal="center" vertical="top" wrapText="1"/>
    </xf>
    <xf numFmtId="49" fontId="8" fillId="12" borderId="33" xfId="19" applyNumberFormat="1" applyFont="1" applyFill="1" applyBorder="1" applyAlignment="1">
      <alignment horizontal="center" vertical="top" wrapText="1"/>
    </xf>
    <xf numFmtId="49" fontId="11" fillId="12" borderId="7" xfId="19" applyNumberFormat="1" applyFont="1" applyFill="1" applyBorder="1" applyAlignment="1">
      <alignment horizontal="center" vertical="top" wrapText="1"/>
    </xf>
    <xf numFmtId="49" fontId="8" fillId="12" borderId="7" xfId="19" applyNumberFormat="1" applyFont="1" applyFill="1" applyBorder="1" applyAlignment="1">
      <alignment horizontal="center" vertical="center" textRotation="90"/>
    </xf>
    <xf numFmtId="0" fontId="8" fillId="12" borderId="0" xfId="19" applyFont="1" applyFill="1" applyBorder="1" applyAlignment="1">
      <alignment vertical="top" wrapText="1"/>
    </xf>
    <xf numFmtId="49" fontId="8" fillId="12" borderId="0" xfId="19" applyNumberFormat="1" applyFont="1" applyFill="1" applyBorder="1" applyAlignment="1">
      <alignment vertical="top"/>
    </xf>
    <xf numFmtId="0" fontId="8" fillId="0" borderId="3" xfId="19" applyFont="1" applyBorder="1" applyAlignment="1">
      <alignment vertical="top" wrapText="1"/>
    </xf>
    <xf numFmtId="0" fontId="8" fillId="0" borderId="31" xfId="19" applyFont="1" applyFill="1" applyBorder="1" applyAlignment="1">
      <alignment vertical="top" wrapText="1"/>
    </xf>
    <xf numFmtId="0" fontId="8" fillId="0" borderId="15" xfId="19" applyFont="1" applyBorder="1" applyAlignment="1">
      <alignment vertical="top"/>
    </xf>
    <xf numFmtId="0" fontId="8" fillId="0" borderId="38" xfId="19" applyFont="1" applyBorder="1" applyAlignment="1">
      <alignment vertical="top"/>
    </xf>
    <xf numFmtId="164" fontId="11" fillId="12" borderId="62" xfId="19" applyNumberFormat="1" applyFont="1" applyFill="1" applyBorder="1" applyAlignment="1">
      <alignment horizontal="center" vertical="top"/>
    </xf>
    <xf numFmtId="164" fontId="11" fillId="12" borderId="5" xfId="19" applyNumberFormat="1" applyFont="1" applyFill="1" applyBorder="1" applyAlignment="1">
      <alignment horizontal="center" vertical="top"/>
    </xf>
    <xf numFmtId="0" fontId="11" fillId="12" borderId="42" xfId="19" applyFont="1" applyFill="1" applyBorder="1" applyAlignment="1">
      <alignment horizontal="right" wrapText="1"/>
    </xf>
    <xf numFmtId="49" fontId="11" fillId="12" borderId="0" xfId="19" applyNumberFormat="1" applyFont="1" applyFill="1" applyBorder="1" applyAlignment="1">
      <alignment horizontal="center" vertical="top"/>
    </xf>
    <xf numFmtId="49" fontId="11" fillId="12" borderId="15" xfId="19" applyNumberFormat="1" applyFont="1" applyFill="1" applyBorder="1" applyAlignment="1">
      <alignment horizontal="center" vertical="top"/>
    </xf>
    <xf numFmtId="164" fontId="8" fillId="0" borderId="33" xfId="19" applyNumberFormat="1" applyFont="1" applyBorder="1" applyAlignment="1">
      <alignment horizontal="center" vertical="top"/>
    </xf>
    <xf numFmtId="0" fontId="8" fillId="0" borderId="33" xfId="19" applyFont="1" applyBorder="1" applyAlignment="1">
      <alignment vertical="top" wrapText="1"/>
    </xf>
    <xf numFmtId="164" fontId="8" fillId="5" borderId="33" xfId="19" applyNumberFormat="1" applyFont="1" applyFill="1" applyBorder="1" applyAlignment="1">
      <alignment horizontal="center" vertical="top" wrapText="1"/>
    </xf>
    <xf numFmtId="49" fontId="8" fillId="0" borderId="33" xfId="19" applyNumberFormat="1" applyFont="1" applyBorder="1" applyAlignment="1">
      <alignment horizontal="center" vertical="center" textRotation="90"/>
    </xf>
    <xf numFmtId="49" fontId="11" fillId="12" borderId="33" xfId="19" applyNumberFormat="1" applyFont="1" applyFill="1" applyBorder="1" applyAlignment="1">
      <alignment vertical="center" textRotation="90"/>
    </xf>
    <xf numFmtId="0" fontId="10" fillId="11" borderId="43" xfId="19" applyFont="1" applyFill="1" applyBorder="1" applyAlignment="1">
      <alignment horizontal="left" vertical="top" wrapText="1"/>
    </xf>
    <xf numFmtId="0" fontId="10" fillId="11" borderId="44" xfId="19" applyFont="1" applyFill="1" applyBorder="1" applyAlignment="1">
      <alignment horizontal="left" vertical="top" wrapText="1"/>
    </xf>
    <xf numFmtId="0" fontId="10" fillId="11" borderId="45" xfId="19" applyFont="1" applyFill="1" applyBorder="1" applyAlignment="1">
      <alignment horizontal="left" vertical="top" wrapText="1"/>
    </xf>
    <xf numFmtId="0" fontId="10" fillId="11" borderId="55" xfId="19" applyFont="1" applyFill="1" applyBorder="1" applyAlignment="1">
      <alignment horizontal="left" vertical="top" wrapText="1"/>
    </xf>
    <xf numFmtId="164" fontId="11" fillId="11" borderId="7" xfId="19" applyNumberFormat="1" applyFont="1" applyFill="1" applyBorder="1" applyAlignment="1">
      <alignment horizontal="center" vertical="top"/>
    </xf>
    <xf numFmtId="49" fontId="11" fillId="9" borderId="6" xfId="19" applyNumberFormat="1" applyFont="1" applyFill="1" applyBorder="1" applyAlignment="1">
      <alignment horizontal="center" vertical="top"/>
    </xf>
    <xf numFmtId="164" fontId="11" fillId="12" borderId="73" xfId="19" applyNumberFormat="1" applyFont="1" applyFill="1" applyBorder="1" applyAlignment="1">
      <alignment horizontal="center" vertical="top"/>
    </xf>
    <xf numFmtId="164" fontId="11" fillId="12" borderId="41" xfId="19" applyNumberFormat="1" applyFont="1" applyFill="1" applyBorder="1" applyAlignment="1">
      <alignment horizontal="center" vertical="top"/>
    </xf>
    <xf numFmtId="49" fontId="11" fillId="12" borderId="39" xfId="19" applyNumberFormat="1" applyFont="1" applyFill="1" applyBorder="1" applyAlignment="1">
      <alignment horizontal="center" vertical="top"/>
    </xf>
    <xf numFmtId="49" fontId="11" fillId="11" borderId="6" xfId="19" applyNumberFormat="1" applyFont="1" applyFill="1" applyBorder="1" applyAlignment="1">
      <alignment vertical="top"/>
    </xf>
    <xf numFmtId="0" fontId="75" fillId="0" borderId="5" xfId="19" applyNumberFormat="1" applyFont="1" applyFill="1" applyBorder="1" applyAlignment="1">
      <alignment horizontal="center" vertical="top"/>
    </xf>
    <xf numFmtId="0" fontId="6" fillId="0" borderId="31" xfId="19" applyNumberFormat="1" applyFont="1" applyFill="1" applyBorder="1" applyAlignment="1">
      <alignment horizontal="center" vertical="top"/>
    </xf>
    <xf numFmtId="0" fontId="6" fillId="0" borderId="7" xfId="19" applyNumberFormat="1" applyFont="1" applyFill="1" applyBorder="1" applyAlignment="1">
      <alignment horizontal="center" vertical="top"/>
    </xf>
    <xf numFmtId="0" fontId="8" fillId="0" borderId="31" xfId="19" applyFont="1" applyBorder="1" applyAlignment="1">
      <alignment horizontal="left" vertical="top" wrapText="1"/>
    </xf>
    <xf numFmtId="164" fontId="73" fillId="12" borderId="31" xfId="19" applyNumberFormat="1" applyFont="1" applyFill="1" applyBorder="1" applyAlignment="1">
      <alignment horizontal="center" vertical="top"/>
    </xf>
    <xf numFmtId="49" fontId="11" fillId="12" borderId="7" xfId="19" applyNumberFormat="1" applyFont="1" applyFill="1" applyBorder="1" applyAlignment="1">
      <alignment horizontal="center" vertical="center" textRotation="90"/>
    </xf>
    <xf numFmtId="49" fontId="8" fillId="13" borderId="6" xfId="19" applyNumberFormat="1" applyFont="1" applyFill="1" applyBorder="1" applyAlignment="1">
      <alignment horizontal="center" vertical="top"/>
    </xf>
    <xf numFmtId="49" fontId="11" fillId="11" borderId="5" xfId="19" applyNumberFormat="1" applyFont="1" applyFill="1" applyBorder="1" applyAlignment="1">
      <alignment vertical="top"/>
    </xf>
    <xf numFmtId="49" fontId="42" fillId="9" borderId="42" xfId="19" applyNumberFormat="1" applyFont="1" applyFill="1" applyBorder="1" applyAlignment="1">
      <alignment vertical="top"/>
    </xf>
    <xf numFmtId="164" fontId="75" fillId="0" borderId="5" xfId="19" applyNumberFormat="1" applyFont="1" applyFill="1" applyBorder="1" applyAlignment="1">
      <alignment horizontal="center" vertical="top"/>
    </xf>
    <xf numFmtId="0" fontId="6" fillId="0" borderId="33" xfId="19" applyNumberFormat="1" applyFont="1" applyFill="1" applyBorder="1" applyAlignment="1">
      <alignment horizontal="center" vertical="top"/>
    </xf>
    <xf numFmtId="164" fontId="8" fillId="0" borderId="33" xfId="19" applyNumberFormat="1" applyFont="1" applyBorder="1" applyAlignment="1">
      <alignment horizontal="left" vertical="top"/>
    </xf>
    <xf numFmtId="0" fontId="7" fillId="0" borderId="0" xfId="19" applyFont="1" applyBorder="1" applyAlignment="1">
      <alignment horizontal="left" vertical="top" wrapText="1"/>
    </xf>
    <xf numFmtId="164" fontId="37" fillId="5" borderId="33" xfId="19" applyNumberFormat="1" applyFont="1" applyFill="1" applyBorder="1" applyAlignment="1">
      <alignment horizontal="center" vertical="top"/>
    </xf>
    <xf numFmtId="0" fontId="37" fillId="0" borderId="33" xfId="19" applyFont="1" applyFill="1" applyBorder="1" applyAlignment="1">
      <alignment horizontal="center" vertical="top"/>
    </xf>
    <xf numFmtId="49" fontId="11" fillId="0" borderId="35" xfId="19" applyNumberFormat="1" applyFont="1" applyFill="1" applyBorder="1" applyAlignment="1">
      <alignment horizontal="center" vertical="top"/>
    </xf>
    <xf numFmtId="49" fontId="8" fillId="13" borderId="30" xfId="19" applyNumberFormat="1" applyFont="1" applyFill="1" applyBorder="1" applyAlignment="1">
      <alignment horizontal="center" vertical="top"/>
    </xf>
    <xf numFmtId="49" fontId="11" fillId="12" borderId="42" xfId="19" applyNumberFormat="1" applyFont="1" applyFill="1" applyBorder="1" applyAlignment="1">
      <alignment vertical="top"/>
    </xf>
    <xf numFmtId="0" fontId="5" fillId="0" borderId="33" xfId="19" applyFont="1" applyBorder="1" applyAlignment="1">
      <alignment horizontal="left" vertical="top" wrapText="1"/>
    </xf>
    <xf numFmtId="164" fontId="11" fillId="12" borderId="31" xfId="19" applyNumberFormat="1" applyFont="1" applyFill="1" applyBorder="1" applyAlignment="1">
      <alignment horizontal="center" vertical="top" wrapText="1"/>
    </xf>
    <xf numFmtId="49" fontId="11" fillId="12" borderId="0" xfId="19" applyNumberFormat="1" applyFont="1" applyFill="1" applyBorder="1" applyAlignment="1">
      <alignment horizontal="center" vertical="top"/>
    </xf>
    <xf numFmtId="49" fontId="8" fillId="12" borderId="0" xfId="19" applyNumberFormat="1" applyFont="1" applyFill="1" applyBorder="1" applyAlignment="1">
      <alignment horizontal="center" vertical="center" textRotation="90"/>
    </xf>
    <xf numFmtId="49" fontId="11" fillId="12" borderId="0" xfId="19" applyNumberFormat="1" applyFont="1" applyFill="1" applyBorder="1" applyAlignment="1">
      <alignment horizontal="center" vertical="center" textRotation="90"/>
    </xf>
    <xf numFmtId="0" fontId="22" fillId="12" borderId="0" xfId="19" applyFont="1" applyFill="1" applyBorder="1" applyAlignment="1">
      <alignment horizontal="left" vertical="top" wrapText="1"/>
    </xf>
    <xf numFmtId="49" fontId="8" fillId="12" borderId="7" xfId="19" applyNumberFormat="1" applyFont="1" applyFill="1" applyBorder="1" applyAlignment="1">
      <alignment vertical="top"/>
    </xf>
    <xf numFmtId="0" fontId="16" fillId="0" borderId="42" xfId="19" applyFont="1" applyBorder="1" applyAlignment="1">
      <alignment horizontal="left" vertical="top" wrapText="1"/>
    </xf>
    <xf numFmtId="164" fontId="7" fillId="5" borderId="68" xfId="19" applyNumberFormat="1" applyFont="1" applyFill="1" applyBorder="1" applyAlignment="1">
      <alignment horizontal="center" vertical="top"/>
    </xf>
    <xf numFmtId="0" fontId="22" fillId="0" borderId="33" xfId="19" applyFont="1" applyFill="1" applyBorder="1" applyAlignment="1">
      <alignment horizontal="left" vertical="top" wrapText="1"/>
    </xf>
    <xf numFmtId="0" fontId="16" fillId="0" borderId="35" xfId="19" applyFont="1" applyBorder="1" applyAlignment="1">
      <alignment horizontal="left" vertical="top" wrapText="1"/>
    </xf>
    <xf numFmtId="164" fontId="7" fillId="5" borderId="3" xfId="19" applyNumberFormat="1" applyFont="1" applyFill="1" applyBorder="1" applyAlignment="1">
      <alignment horizontal="center" vertical="top"/>
    </xf>
    <xf numFmtId="0" fontId="22" fillId="0" borderId="42" xfId="19" applyFont="1" applyFill="1" applyBorder="1" applyAlignment="1">
      <alignment horizontal="left" vertical="top" wrapText="1"/>
    </xf>
    <xf numFmtId="164" fontId="7" fillId="5" borderId="55" xfId="19" applyNumberFormat="1" applyFont="1" applyFill="1" applyBorder="1" applyAlignment="1">
      <alignment horizontal="center" vertical="top"/>
    </xf>
    <xf numFmtId="164" fontId="7" fillId="5" borderId="44" xfId="19" applyNumberFormat="1" applyFont="1" applyFill="1" applyBorder="1" applyAlignment="1">
      <alignment horizontal="center" vertical="top"/>
    </xf>
    <xf numFmtId="0" fontId="22" fillId="0" borderId="35" xfId="19" applyFont="1" applyFill="1" applyBorder="1" applyAlignment="1">
      <alignment horizontal="left" vertical="top" wrapText="1"/>
    </xf>
    <xf numFmtId="49" fontId="11" fillId="11" borderId="30" xfId="19" applyNumberFormat="1" applyFont="1" applyFill="1" applyBorder="1" applyAlignment="1">
      <alignment vertical="top"/>
    </xf>
    <xf numFmtId="0" fontId="8" fillId="0" borderId="16" xfId="19" applyFont="1" applyBorder="1" applyAlignment="1">
      <alignment vertical="top"/>
    </xf>
    <xf numFmtId="164" fontId="11" fillId="12" borderId="61" xfId="19" applyNumberFormat="1" applyFont="1" applyFill="1" applyBorder="1" applyAlignment="1">
      <alignment horizontal="center" vertical="top"/>
    </xf>
    <xf numFmtId="164" fontId="11" fillId="12" borderId="36" xfId="19" applyNumberFormat="1" applyFont="1" applyFill="1" applyBorder="1" applyAlignment="1">
      <alignment horizontal="center" vertical="top"/>
    </xf>
    <xf numFmtId="49" fontId="8" fillId="0" borderId="7" xfId="19" applyNumberFormat="1" applyFont="1" applyFill="1" applyBorder="1" applyAlignment="1">
      <alignment horizontal="center" vertical="top" wrapText="1"/>
    </xf>
    <xf numFmtId="49" fontId="11" fillId="12" borderId="0" xfId="19" applyNumberFormat="1" applyFont="1" applyFill="1" applyBorder="1" applyAlignment="1">
      <alignment vertical="center" textRotation="90"/>
    </xf>
    <xf numFmtId="0" fontId="22" fillId="0" borderId="7" xfId="19" applyFont="1" applyFill="1" applyBorder="1" applyAlignment="1">
      <alignment horizontal="left" vertical="top" wrapText="1"/>
    </xf>
    <xf numFmtId="49" fontId="11" fillId="12" borderId="4" xfId="19" applyNumberFormat="1" applyFont="1" applyFill="1" applyBorder="1" applyAlignment="1">
      <alignment vertical="top"/>
    </xf>
    <xf numFmtId="164" fontId="22" fillId="5" borderId="31" xfId="19" applyNumberFormat="1" applyFont="1" applyFill="1" applyBorder="1" applyAlignment="1">
      <alignment horizontal="center" vertical="top" wrapText="1"/>
    </xf>
    <xf numFmtId="49" fontId="11" fillId="0" borderId="42" xfId="19" applyNumberFormat="1" applyFont="1" applyFill="1" applyBorder="1" applyAlignment="1">
      <alignment horizontal="center" vertical="top"/>
    </xf>
    <xf numFmtId="49" fontId="8" fillId="0" borderId="42" xfId="19" applyNumberFormat="1" applyFont="1" applyBorder="1" applyAlignment="1">
      <alignment horizontal="center" vertical="center" textRotation="90"/>
    </xf>
    <xf numFmtId="0" fontId="22" fillId="0" borderId="0" xfId="19" applyFont="1" applyFill="1" applyBorder="1" applyAlignment="1">
      <alignment horizontal="left" vertical="top" wrapText="1"/>
    </xf>
    <xf numFmtId="164" fontId="16" fillId="5" borderId="12" xfId="19" applyNumberFormat="1" applyFont="1" applyFill="1" applyBorder="1" applyAlignment="1">
      <alignment horizontal="center" vertical="top"/>
    </xf>
    <xf numFmtId="164" fontId="8" fillId="5" borderId="42" xfId="19" applyNumberFormat="1" applyFont="1" applyFill="1" applyBorder="1" applyAlignment="1">
      <alignment horizontal="center" vertical="top" wrapText="1"/>
    </xf>
    <xf numFmtId="49" fontId="8" fillId="0" borderId="40" xfId="19" applyNumberFormat="1" applyFont="1" applyFill="1" applyBorder="1" applyAlignment="1">
      <alignment horizontal="center" vertical="top" wrapText="1"/>
    </xf>
    <xf numFmtId="0" fontId="17" fillId="11" borderId="43" xfId="19" applyFont="1" applyFill="1" applyBorder="1" applyAlignment="1">
      <alignment horizontal="left" vertical="top" wrapText="1"/>
    </xf>
    <xf numFmtId="0" fontId="17" fillId="11" borderId="44" xfId="19" applyFont="1" applyFill="1" applyBorder="1" applyAlignment="1">
      <alignment horizontal="left" vertical="top" wrapText="1"/>
    </xf>
    <xf numFmtId="0" fontId="17" fillId="11" borderId="45" xfId="19" applyFont="1" applyFill="1" applyBorder="1" applyAlignment="1">
      <alignment horizontal="left" vertical="top" wrapText="1"/>
    </xf>
    <xf numFmtId="49" fontId="11" fillId="11" borderId="44" xfId="19" applyNumberFormat="1" applyFont="1" applyFill="1" applyBorder="1" applyAlignment="1">
      <alignment horizontal="center" vertical="top"/>
    </xf>
    <xf numFmtId="49" fontId="11" fillId="9" borderId="32" xfId="19" applyNumberFormat="1" applyFont="1" applyFill="1" applyBorder="1" applyAlignment="1">
      <alignment horizontal="center" vertical="top"/>
    </xf>
    <xf numFmtId="164" fontId="11" fillId="11" borderId="28" xfId="19" applyNumberFormat="1" applyFont="1" applyFill="1" applyBorder="1" applyAlignment="1">
      <alignment horizontal="center" vertical="top"/>
    </xf>
    <xf numFmtId="164" fontId="11" fillId="11" borderId="29" xfId="19" applyNumberFormat="1" applyFont="1" applyFill="1" applyBorder="1" applyAlignment="1">
      <alignment horizontal="center" vertical="top"/>
    </xf>
    <xf numFmtId="164" fontId="11" fillId="11" borderId="30" xfId="19" applyNumberFormat="1" applyFont="1" applyFill="1" applyBorder="1" applyAlignment="1">
      <alignment horizontal="center" vertical="top"/>
    </xf>
    <xf numFmtId="164" fontId="11" fillId="11" borderId="0" xfId="19" applyNumberFormat="1" applyFont="1" applyFill="1" applyBorder="1" applyAlignment="1">
      <alignment horizontal="center" vertical="top"/>
    </xf>
    <xf numFmtId="164" fontId="11" fillId="11" borderId="35" xfId="19" applyNumberFormat="1" applyFont="1" applyFill="1" applyBorder="1" applyAlignment="1">
      <alignment horizontal="center" vertical="top"/>
    </xf>
    <xf numFmtId="164" fontId="11" fillId="11" borderId="5" xfId="19" applyNumberFormat="1" applyFont="1" applyFill="1" applyBorder="1" applyAlignment="1">
      <alignment horizontal="center" vertical="top"/>
    </xf>
    <xf numFmtId="49" fontId="11" fillId="11" borderId="28" xfId="19" applyNumberFormat="1" applyFont="1" applyFill="1" applyBorder="1" applyAlignment="1">
      <alignment horizontal="right" vertical="top"/>
    </xf>
    <xf numFmtId="49" fontId="11" fillId="11" borderId="29" xfId="19" applyNumberFormat="1" applyFont="1" applyFill="1" applyBorder="1" applyAlignment="1">
      <alignment horizontal="right" vertical="top"/>
    </xf>
    <xf numFmtId="49" fontId="11" fillId="11" borderId="56" xfId="19" applyNumberFormat="1" applyFont="1" applyFill="1" applyBorder="1" applyAlignment="1">
      <alignment horizontal="right" vertical="top"/>
    </xf>
    <xf numFmtId="49" fontId="11" fillId="11" borderId="61" xfId="19" applyNumberFormat="1" applyFont="1" applyFill="1" applyBorder="1" applyAlignment="1">
      <alignment horizontal="center" vertical="top"/>
    </xf>
    <xf numFmtId="49" fontId="11" fillId="9" borderId="36" xfId="19" applyNumberFormat="1" applyFont="1" applyFill="1" applyBorder="1" applyAlignment="1">
      <alignment horizontal="center" vertical="top"/>
    </xf>
    <xf numFmtId="49" fontId="11" fillId="11" borderId="6" xfId="19" applyNumberFormat="1" applyFont="1" applyFill="1" applyBorder="1" applyAlignment="1">
      <alignment horizontal="center" vertical="top"/>
    </xf>
    <xf numFmtId="49" fontId="11" fillId="11" borderId="5" xfId="19" applyNumberFormat="1" applyFont="1" applyFill="1" applyBorder="1" applyAlignment="1">
      <alignment horizontal="center" vertical="top"/>
    </xf>
    <xf numFmtId="49" fontId="8" fillId="0" borderId="1" xfId="19" applyNumberFormat="1" applyFont="1" applyFill="1" applyBorder="1" applyAlignment="1">
      <alignment horizontal="center" vertical="top" wrapText="1"/>
    </xf>
    <xf numFmtId="49" fontId="11" fillId="12" borderId="35" xfId="19" applyNumberFormat="1" applyFont="1" applyFill="1" applyBorder="1" applyAlignment="1">
      <alignment horizontal="center" vertical="center" textRotation="90"/>
    </xf>
    <xf numFmtId="0" fontId="22" fillId="0" borderId="29" xfId="19" applyFont="1" applyFill="1" applyBorder="1" applyAlignment="1">
      <alignment horizontal="left" vertical="top" wrapText="1"/>
    </xf>
    <xf numFmtId="49" fontId="11" fillId="11" borderId="30" xfId="19" applyNumberFormat="1" applyFont="1" applyFill="1" applyBorder="1" applyAlignment="1">
      <alignment horizontal="center" vertical="top"/>
    </xf>
    <xf numFmtId="0" fontId="8" fillId="0" borderId="37" xfId="19" applyFont="1" applyBorder="1" applyAlignment="1">
      <alignment vertical="top"/>
    </xf>
    <xf numFmtId="0" fontId="8" fillId="0" borderId="7" xfId="19" applyFont="1" applyBorder="1" applyAlignment="1">
      <alignment vertical="top" wrapText="1"/>
    </xf>
    <xf numFmtId="164" fontId="8" fillId="5" borderId="46" xfId="19" applyNumberFormat="1" applyFont="1" applyFill="1" applyBorder="1" applyAlignment="1">
      <alignment horizontal="center" vertical="top" wrapText="1"/>
    </xf>
    <xf numFmtId="49" fontId="11" fillId="12" borderId="33" xfId="19" applyNumberFormat="1" applyFont="1" applyFill="1" applyBorder="1" applyAlignment="1">
      <alignment horizontal="center" vertical="center" textRotation="90" wrapText="1"/>
    </xf>
    <xf numFmtId="0" fontId="22" fillId="0" borderId="33" xfId="19" applyFont="1" applyFill="1" applyBorder="1" applyAlignment="1">
      <alignment vertical="top" wrapText="1"/>
    </xf>
    <xf numFmtId="164" fontId="8" fillId="5" borderId="52" xfId="19" applyNumberFormat="1" applyFont="1" applyFill="1" applyBorder="1" applyAlignment="1">
      <alignment horizontal="center" vertical="top" wrapText="1"/>
    </xf>
    <xf numFmtId="164" fontId="8" fillId="5" borderId="29" xfId="19" applyNumberFormat="1" applyFont="1" applyFill="1" applyBorder="1" applyAlignment="1">
      <alignment horizontal="center" vertical="top" wrapText="1"/>
    </xf>
    <xf numFmtId="49" fontId="11" fillId="12" borderId="42" xfId="19" applyNumberFormat="1" applyFont="1" applyFill="1" applyBorder="1" applyAlignment="1">
      <alignment horizontal="center" vertical="center" textRotation="90" wrapText="1"/>
    </xf>
    <xf numFmtId="0" fontId="22" fillId="0" borderId="42" xfId="19" applyFont="1" applyFill="1" applyBorder="1" applyAlignment="1">
      <alignment vertical="top" wrapText="1"/>
    </xf>
    <xf numFmtId="49" fontId="11" fillId="12" borderId="35" xfId="19" applyNumberFormat="1" applyFont="1" applyFill="1" applyBorder="1" applyAlignment="1">
      <alignment horizontal="center" vertical="center" textRotation="90" wrapText="1"/>
    </xf>
    <xf numFmtId="0" fontId="22" fillId="0" borderId="35" xfId="19" applyFont="1" applyFill="1" applyBorder="1" applyAlignment="1">
      <alignment vertical="top" wrapText="1"/>
    </xf>
    <xf numFmtId="0" fontId="15" fillId="11" borderId="48" xfId="19" applyFont="1" applyFill="1" applyBorder="1" applyAlignment="1">
      <alignment horizontal="left" vertical="top" wrapText="1"/>
    </xf>
    <xf numFmtId="0" fontId="15" fillId="11" borderId="56" xfId="19" applyFont="1" applyFill="1" applyBorder="1" applyAlignment="1">
      <alignment horizontal="left" vertical="top" wrapText="1"/>
    </xf>
    <xf numFmtId="0" fontId="15" fillId="11" borderId="57" xfId="19" applyFont="1" applyFill="1" applyBorder="1" applyAlignment="1">
      <alignment horizontal="left" vertical="top" wrapText="1"/>
    </xf>
    <xf numFmtId="0" fontId="15" fillId="11" borderId="45" xfId="19" applyFont="1" applyFill="1" applyBorder="1" applyAlignment="1">
      <alignment horizontal="left" vertical="top" wrapText="1"/>
    </xf>
    <xf numFmtId="49" fontId="11" fillId="11" borderId="63" xfId="19" applyNumberFormat="1" applyFont="1" applyFill="1" applyBorder="1" applyAlignment="1">
      <alignment horizontal="center" vertical="top"/>
    </xf>
    <xf numFmtId="49" fontId="11" fillId="19" borderId="34" xfId="19" applyNumberFormat="1" applyFont="1" applyFill="1" applyBorder="1" applyAlignment="1">
      <alignment horizontal="center" vertical="top"/>
    </xf>
    <xf numFmtId="164" fontId="11" fillId="9" borderId="45" xfId="19" applyNumberFormat="1" applyFont="1" applyFill="1" applyBorder="1" applyAlignment="1">
      <alignment horizontal="center" vertical="top"/>
    </xf>
    <xf numFmtId="164" fontId="11" fillId="9" borderId="32" xfId="19" applyNumberFormat="1" applyFont="1" applyFill="1" applyBorder="1" applyAlignment="1">
      <alignment horizontal="center" vertical="top"/>
    </xf>
    <xf numFmtId="49" fontId="11" fillId="9" borderId="44" xfId="19" applyNumberFormat="1" applyFont="1" applyFill="1" applyBorder="1" applyAlignment="1">
      <alignment horizontal="right" vertical="top"/>
    </xf>
    <xf numFmtId="49" fontId="11" fillId="11" borderId="44" xfId="19" applyNumberFormat="1" applyFont="1" applyFill="1" applyBorder="1" applyAlignment="1">
      <alignment horizontal="right" vertical="top"/>
    </xf>
    <xf numFmtId="49" fontId="11" fillId="11" borderId="73" xfId="19" applyNumberFormat="1" applyFont="1" applyFill="1" applyBorder="1" applyAlignment="1">
      <alignment horizontal="center" vertical="top"/>
    </xf>
    <xf numFmtId="49" fontId="11" fillId="9" borderId="41" xfId="19" applyNumberFormat="1" applyFont="1" applyFill="1" applyBorder="1" applyAlignment="1">
      <alignment horizontal="center" vertical="top"/>
    </xf>
    <xf numFmtId="49" fontId="11" fillId="12" borderId="60" xfId="19" applyNumberFormat="1" applyFont="1" applyFill="1" applyBorder="1" applyAlignment="1">
      <alignment horizontal="center" vertical="top"/>
    </xf>
    <xf numFmtId="49" fontId="11" fillId="12" borderId="79" xfId="19" applyNumberFormat="1" applyFont="1" applyFill="1" applyBorder="1" applyAlignment="1">
      <alignment vertical="top"/>
    </xf>
    <xf numFmtId="0" fontId="8" fillId="0" borderId="78" xfId="19" applyFont="1" applyBorder="1" applyAlignment="1">
      <alignment horizontal="center" vertical="top"/>
    </xf>
    <xf numFmtId="49" fontId="8" fillId="13" borderId="1" xfId="19" applyNumberFormat="1" applyFont="1" applyFill="1" applyBorder="1" applyAlignment="1">
      <alignment vertical="top"/>
    </xf>
    <xf numFmtId="49" fontId="11" fillId="12" borderId="31" xfId="19" applyNumberFormat="1" applyFont="1" applyFill="1" applyBorder="1" applyAlignment="1">
      <alignment vertical="top"/>
    </xf>
    <xf numFmtId="0" fontId="10" fillId="11" borderId="48" xfId="19" applyFont="1" applyFill="1" applyBorder="1" applyAlignment="1">
      <alignment horizontal="left" vertical="top" wrapText="1"/>
    </xf>
    <xf numFmtId="0" fontId="10" fillId="11" borderId="56" xfId="19" applyFont="1" applyFill="1" applyBorder="1" applyAlignment="1">
      <alignment horizontal="left" vertical="top" wrapText="1"/>
    </xf>
    <xf numFmtId="0" fontId="10" fillId="11" borderId="57" xfId="19" applyFont="1" applyFill="1" applyBorder="1" applyAlignment="1">
      <alignment horizontal="left" vertical="top" wrapText="1"/>
    </xf>
    <xf numFmtId="49" fontId="8" fillId="13" borderId="40" xfId="19" applyNumberFormat="1" applyFont="1" applyFill="1" applyBorder="1" applyAlignment="1">
      <alignment vertical="top"/>
    </xf>
    <xf numFmtId="0" fontId="8" fillId="0" borderId="1" xfId="19" applyFont="1" applyBorder="1" applyAlignment="1">
      <alignment vertical="top" wrapText="1"/>
    </xf>
    <xf numFmtId="164" fontId="8" fillId="5" borderId="3" xfId="19" applyNumberFormat="1" applyFont="1" applyFill="1" applyBorder="1" applyAlignment="1">
      <alignment horizontal="center" vertical="top"/>
    </xf>
    <xf numFmtId="0" fontId="8" fillId="0" borderId="40" xfId="19" applyFont="1" applyFill="1" applyBorder="1" applyAlignment="1">
      <alignment vertical="top" wrapText="1"/>
    </xf>
    <xf numFmtId="164" fontId="8" fillId="5" borderId="30" xfId="19" applyNumberFormat="1" applyFont="1" applyFill="1" applyBorder="1" applyAlignment="1">
      <alignment horizontal="center" vertical="top"/>
    </xf>
    <xf numFmtId="164" fontId="7" fillId="0" borderId="35" xfId="19" applyNumberFormat="1" applyFont="1" applyFill="1" applyBorder="1" applyAlignment="1">
      <alignment horizontal="center" vertical="top"/>
    </xf>
    <xf numFmtId="164" fontId="7" fillId="0" borderId="30" xfId="19" applyNumberFormat="1" applyFont="1" applyFill="1" applyBorder="1" applyAlignment="1">
      <alignment horizontal="center" vertical="top"/>
    </xf>
    <xf numFmtId="0" fontId="11" fillId="11" borderId="43" xfId="19" applyFont="1" applyFill="1" applyBorder="1" applyAlignment="1">
      <alignment horizontal="left" vertical="top" wrapText="1"/>
    </xf>
    <xf numFmtId="0" fontId="11" fillId="11" borderId="44" xfId="19" applyFont="1" applyFill="1" applyBorder="1" applyAlignment="1">
      <alignment horizontal="left" vertical="top" wrapText="1"/>
    </xf>
    <xf numFmtId="0" fontId="11" fillId="11" borderId="45" xfId="19" applyFont="1" applyFill="1" applyBorder="1" applyAlignment="1">
      <alignment horizontal="left" vertical="top" wrapText="1"/>
    </xf>
    <xf numFmtId="0" fontId="11" fillId="11" borderId="32" xfId="19" applyFont="1" applyFill="1" applyBorder="1" applyAlignment="1">
      <alignment horizontal="left" vertical="top" wrapText="1"/>
    </xf>
    <xf numFmtId="0" fontId="7" fillId="20" borderId="31" xfId="19" applyFont="1" applyFill="1" applyBorder="1" applyAlignment="1">
      <alignment vertical="top" wrapText="1"/>
    </xf>
    <xf numFmtId="0" fontId="8" fillId="0" borderId="33" xfId="19" applyNumberFormat="1" applyFont="1" applyBorder="1" applyAlignment="1">
      <alignment horizontal="center" vertical="top" textRotation="90"/>
    </xf>
    <xf numFmtId="164" fontId="8" fillId="0" borderId="33" xfId="19" applyNumberFormat="1" applyFont="1" applyBorder="1" applyAlignment="1">
      <alignment horizontal="center" vertical="center" textRotation="90"/>
    </xf>
    <xf numFmtId="0" fontId="7" fillId="20" borderId="33" xfId="19" applyFont="1" applyFill="1" applyBorder="1" applyAlignment="1">
      <alignment horizontal="center" vertical="top" wrapText="1"/>
    </xf>
    <xf numFmtId="49" fontId="8" fillId="0" borderId="33" xfId="19" applyNumberFormat="1" applyFont="1" applyFill="1" applyBorder="1" applyAlignment="1">
      <alignment horizontal="center" vertical="center" textRotation="90"/>
    </xf>
    <xf numFmtId="49" fontId="11" fillId="12" borderId="5" xfId="19" applyNumberFormat="1" applyFont="1" applyFill="1" applyBorder="1" applyAlignment="1">
      <alignment horizontal="center" vertical="top"/>
    </xf>
    <xf numFmtId="164" fontId="8" fillId="0" borderId="35" xfId="19" applyNumberFormat="1" applyFont="1" applyBorder="1" applyAlignment="1">
      <alignment horizontal="center" vertical="center" textRotation="90"/>
    </xf>
    <xf numFmtId="0" fontId="7" fillId="20" borderId="35" xfId="19" applyFont="1" applyFill="1" applyBorder="1" applyAlignment="1">
      <alignment horizontal="center" vertical="top" wrapText="1"/>
    </xf>
    <xf numFmtId="164" fontId="8" fillId="5" borderId="34" xfId="19" applyNumberFormat="1" applyFont="1" applyFill="1" applyBorder="1" applyAlignment="1">
      <alignment horizontal="center" vertical="top"/>
    </xf>
    <xf numFmtId="164" fontId="16" fillId="5" borderId="34" xfId="19" applyNumberFormat="1" applyFont="1" applyFill="1" applyBorder="1" applyAlignment="1">
      <alignment horizontal="center" vertical="top"/>
    </xf>
    <xf numFmtId="49" fontId="8" fillId="0" borderId="35" xfId="19" applyNumberFormat="1" applyFont="1" applyFill="1" applyBorder="1" applyAlignment="1">
      <alignment horizontal="center" vertical="center" textRotation="90"/>
    </xf>
    <xf numFmtId="0" fontId="11" fillId="11" borderId="55" xfId="19" applyFont="1" applyFill="1" applyBorder="1" applyAlignment="1">
      <alignment horizontal="left" vertical="top" wrapText="1"/>
    </xf>
    <xf numFmtId="49" fontId="11" fillId="9" borderId="30" xfId="19" applyNumberFormat="1" applyFont="1" applyFill="1" applyBorder="1" applyAlignment="1">
      <alignment horizontal="center" vertical="top"/>
    </xf>
    <xf numFmtId="164" fontId="11" fillId="11" borderId="40" xfId="19" applyNumberFormat="1" applyFont="1" applyFill="1" applyBorder="1" applyAlignment="1">
      <alignment horizontal="center" vertical="top"/>
    </xf>
    <xf numFmtId="164" fontId="11" fillId="11" borderId="7" xfId="19" applyNumberFormat="1" applyFont="1" applyFill="1" applyBorder="1" applyAlignment="1">
      <alignment horizontal="center" vertical="top"/>
    </xf>
    <xf numFmtId="164" fontId="11" fillId="11" borderId="6" xfId="19" applyNumberFormat="1" applyFont="1" applyFill="1" applyBorder="1" applyAlignment="1">
      <alignment horizontal="center" vertical="top"/>
    </xf>
    <xf numFmtId="164" fontId="11" fillId="11" borderId="33" xfId="19" applyNumberFormat="1" applyFont="1" applyFill="1" applyBorder="1" applyAlignment="1">
      <alignment horizontal="center" vertical="top"/>
    </xf>
    <xf numFmtId="49" fontId="11" fillId="11" borderId="40" xfId="19" applyNumberFormat="1" applyFont="1" applyFill="1" applyBorder="1" applyAlignment="1">
      <alignment horizontal="right" vertical="top"/>
    </xf>
    <xf numFmtId="0" fontId="8" fillId="0" borderId="48" xfId="19" applyFont="1" applyBorder="1" applyAlignment="1">
      <alignment horizontal="center" vertical="top"/>
    </xf>
    <xf numFmtId="0" fontId="8" fillId="0" borderId="28" xfId="19" applyNumberFormat="1" applyFont="1" applyBorder="1" applyAlignment="1">
      <alignment horizontal="center" vertical="top"/>
    </xf>
    <xf numFmtId="0" fontId="8" fillId="0" borderId="29" xfId="19" applyFont="1" applyBorder="1" applyAlignment="1">
      <alignment vertical="top" wrapText="1"/>
    </xf>
    <xf numFmtId="49" fontId="11" fillId="12" borderId="35" xfId="19" applyNumberFormat="1" applyFont="1" applyFill="1" applyBorder="1" applyAlignment="1">
      <alignment vertical="center" textRotation="90"/>
    </xf>
    <xf numFmtId="49" fontId="11" fillId="12" borderId="67" xfId="19" applyNumberFormat="1" applyFont="1" applyFill="1" applyBorder="1" applyAlignment="1">
      <alignment horizontal="center" vertical="top"/>
    </xf>
    <xf numFmtId="49" fontId="11" fillId="12" borderId="62" xfId="19" applyNumberFormat="1" applyFont="1" applyFill="1" applyBorder="1" applyAlignment="1">
      <alignment vertical="top"/>
    </xf>
    <xf numFmtId="49" fontId="42" fillId="9" borderId="42" xfId="19" applyNumberFormat="1" applyFont="1" applyFill="1" applyBorder="1" applyAlignment="1">
      <alignment horizontal="center" vertical="top"/>
    </xf>
    <xf numFmtId="49" fontId="42" fillId="9" borderId="35" xfId="19" applyNumberFormat="1" applyFont="1" applyFill="1" applyBorder="1" applyAlignment="1">
      <alignment horizontal="center" vertical="top"/>
    </xf>
    <xf numFmtId="0" fontId="11" fillId="12" borderId="46" xfId="19" applyFont="1" applyFill="1" applyBorder="1" applyAlignment="1">
      <alignment horizontal="right" wrapText="1"/>
    </xf>
    <xf numFmtId="49" fontId="8" fillId="12" borderId="39" xfId="19" applyNumberFormat="1" applyFont="1" applyFill="1" applyBorder="1" applyAlignment="1">
      <alignment horizontal="center" vertical="top"/>
    </xf>
    <xf numFmtId="49" fontId="8" fillId="12" borderId="7" xfId="19" applyNumberFormat="1" applyFont="1" applyFill="1" applyBorder="1" applyAlignment="1">
      <alignment horizontal="center" vertical="top"/>
    </xf>
    <xf numFmtId="164" fontId="8" fillId="5" borderId="6" xfId="19" applyNumberFormat="1" applyFont="1" applyFill="1" applyBorder="1" applyAlignment="1">
      <alignment horizontal="center" vertical="top"/>
    </xf>
    <xf numFmtId="0" fontId="8" fillId="0" borderId="7" xfId="19" applyFont="1" applyFill="1" applyBorder="1" applyAlignment="1">
      <alignment horizontal="center" vertical="top"/>
    </xf>
    <xf numFmtId="49" fontId="11" fillId="0" borderId="33" xfId="19" applyNumberFormat="1" applyFont="1" applyBorder="1" applyAlignment="1">
      <alignment horizontal="center" vertical="center" wrapText="1"/>
    </xf>
    <xf numFmtId="0" fontId="11" fillId="12" borderId="33" xfId="19" applyFont="1" applyFill="1" applyBorder="1" applyAlignment="1">
      <alignment horizontal="center" vertical="center" textRotation="90" wrapText="1"/>
    </xf>
    <xf numFmtId="49" fontId="11" fillId="0" borderId="42" xfId="19" applyNumberFormat="1" applyFont="1" applyBorder="1" applyAlignment="1">
      <alignment horizontal="center" vertical="center" wrapText="1"/>
    </xf>
    <xf numFmtId="0" fontId="11" fillId="12" borderId="42" xfId="19" applyFont="1" applyFill="1" applyBorder="1" applyAlignment="1">
      <alignment horizontal="center" vertical="center" textRotation="90" wrapText="1"/>
    </xf>
    <xf numFmtId="0" fontId="8" fillId="0" borderId="0" xfId="19" applyFont="1" applyFill="1" applyBorder="1" applyAlignment="1">
      <alignment horizontal="left" vertical="top" wrapText="1"/>
    </xf>
    <xf numFmtId="0" fontId="8" fillId="0" borderId="1" xfId="19" applyNumberFormat="1" applyFont="1" applyBorder="1" applyAlignment="1">
      <alignment horizontal="center" vertical="top"/>
    </xf>
    <xf numFmtId="0" fontId="8" fillId="0" borderId="40" xfId="19" applyFont="1" applyFill="1" applyBorder="1" applyAlignment="1">
      <alignment horizontal="center" vertical="top"/>
    </xf>
    <xf numFmtId="49" fontId="11" fillId="0" borderId="35" xfId="19" applyNumberFormat="1" applyFont="1" applyBorder="1" applyAlignment="1">
      <alignment horizontal="center" vertical="center" wrapText="1"/>
    </xf>
    <xf numFmtId="0" fontId="11" fillId="12" borderId="35" xfId="19" applyFont="1" applyFill="1" applyBorder="1" applyAlignment="1">
      <alignment horizontal="center" vertical="center" textRotation="90" wrapText="1"/>
    </xf>
    <xf numFmtId="0" fontId="8" fillId="0" borderId="29" xfId="19" applyFont="1" applyFill="1" applyBorder="1" applyAlignment="1">
      <alignment horizontal="left" vertical="top" wrapText="1"/>
    </xf>
    <xf numFmtId="0" fontId="10" fillId="11" borderId="80" xfId="19" applyFont="1" applyFill="1" applyBorder="1" applyAlignment="1">
      <alignment horizontal="left" vertical="top" wrapText="1"/>
    </xf>
    <xf numFmtId="0" fontId="10" fillId="11" borderId="72" xfId="19" applyFont="1" applyFill="1" applyBorder="1" applyAlignment="1">
      <alignment horizontal="left" vertical="top" wrapText="1"/>
    </xf>
    <xf numFmtId="0" fontId="10" fillId="11" borderId="73" xfId="19" applyFont="1" applyFill="1" applyBorder="1" applyAlignment="1">
      <alignment horizontal="left" vertical="top" wrapText="1"/>
    </xf>
    <xf numFmtId="164" fontId="11" fillId="11" borderId="1" xfId="19" applyNumberFormat="1" applyFont="1" applyFill="1" applyBorder="1" applyAlignment="1">
      <alignment horizontal="center" vertical="top"/>
    </xf>
    <xf numFmtId="0" fontId="11" fillId="11" borderId="2" xfId="19" applyNumberFormat="1" applyFont="1" applyFill="1" applyBorder="1" applyAlignment="1">
      <alignment horizontal="center" vertical="top"/>
    </xf>
    <xf numFmtId="164" fontId="11" fillId="11" borderId="2" xfId="19" applyNumberFormat="1" applyFont="1" applyFill="1" applyBorder="1" applyAlignment="1">
      <alignment vertical="top"/>
    </xf>
    <xf numFmtId="164" fontId="11" fillId="11" borderId="3" xfId="19" applyNumberFormat="1" applyFont="1" applyFill="1" applyBorder="1" applyAlignment="1">
      <alignment vertical="top"/>
    </xf>
    <xf numFmtId="49" fontId="11" fillId="11" borderId="1" xfId="19" applyNumberFormat="1" applyFont="1" applyFill="1" applyBorder="1" applyAlignment="1">
      <alignment vertical="top"/>
    </xf>
    <xf numFmtId="49" fontId="11" fillId="11" borderId="2" xfId="19" applyNumberFormat="1" applyFont="1" applyFill="1" applyBorder="1" applyAlignment="1">
      <alignment vertical="top"/>
    </xf>
    <xf numFmtId="49" fontId="11" fillId="11" borderId="3" xfId="19" applyNumberFormat="1" applyFont="1" applyFill="1" applyBorder="1" applyAlignment="1">
      <alignment vertical="top"/>
    </xf>
    <xf numFmtId="0" fontId="8" fillId="0" borderId="31" xfId="19" applyNumberFormat="1" applyFont="1" applyFill="1" applyBorder="1" applyAlignment="1">
      <alignment horizontal="center" vertical="top"/>
    </xf>
    <xf numFmtId="0" fontId="8" fillId="0" borderId="31" xfId="19" applyFont="1" applyFill="1" applyBorder="1" applyAlignment="1">
      <alignment vertical="top"/>
    </xf>
    <xf numFmtId="49" fontId="11" fillId="12" borderId="2" xfId="19" applyNumberFormat="1" applyFont="1" applyFill="1" applyBorder="1" applyAlignment="1">
      <alignment horizontal="center" vertical="top" textRotation="90"/>
    </xf>
    <xf numFmtId="49" fontId="11" fillId="12" borderId="7" xfId="19" applyNumberFormat="1" applyFont="1" applyFill="1" applyBorder="1" applyAlignment="1">
      <alignment horizontal="center" vertical="top" textRotation="90"/>
    </xf>
    <xf numFmtId="49" fontId="11" fillId="12" borderId="6" xfId="19" applyNumberFormat="1" applyFont="1" applyFill="1" applyBorder="1" applyAlignment="1">
      <alignment horizontal="center" vertical="top" textRotation="90"/>
    </xf>
    <xf numFmtId="49" fontId="11" fillId="12" borderId="33" xfId="19" applyNumberFormat="1" applyFont="1" applyFill="1" applyBorder="1" applyAlignment="1">
      <alignment horizontal="center" vertical="top"/>
    </xf>
    <xf numFmtId="164" fontId="8" fillId="0" borderId="33" xfId="19" applyNumberFormat="1" applyFont="1" applyBorder="1" applyAlignment="1">
      <alignment horizontal="center" vertical="center"/>
    </xf>
    <xf numFmtId="0" fontId="8" fillId="0" borderId="33" xfId="19" applyFont="1" applyBorder="1" applyAlignment="1">
      <alignment horizontal="center" vertical="center" wrapText="1"/>
    </xf>
    <xf numFmtId="0" fontId="8" fillId="0" borderId="31" xfId="19" applyFont="1" applyBorder="1" applyAlignment="1">
      <alignment horizontal="center" vertical="top" wrapText="1"/>
    </xf>
    <xf numFmtId="49" fontId="11" fillId="0" borderId="33" xfId="19" applyNumberFormat="1" applyFont="1" applyBorder="1" applyAlignment="1">
      <alignment horizontal="center" vertical="center"/>
    </xf>
    <xf numFmtId="0" fontId="10" fillId="12" borderId="33" xfId="19" applyFont="1" applyFill="1" applyBorder="1" applyAlignment="1">
      <alignment horizontal="center" vertical="center" textRotation="90" wrapText="1"/>
    </xf>
    <xf numFmtId="49" fontId="11" fillId="13" borderId="7" xfId="19" applyNumberFormat="1" applyFont="1" applyFill="1" applyBorder="1" applyAlignment="1">
      <alignment vertical="top"/>
    </xf>
    <xf numFmtId="164" fontId="8" fillId="0" borderId="42" xfId="19" applyNumberFormat="1" applyFont="1" applyBorder="1" applyAlignment="1">
      <alignment horizontal="center" vertical="center"/>
    </xf>
    <xf numFmtId="0" fontId="8" fillId="0" borderId="42" xfId="19" applyFont="1" applyBorder="1" applyAlignment="1">
      <alignment horizontal="center" vertical="center" wrapText="1"/>
    </xf>
    <xf numFmtId="164" fontId="8" fillId="5" borderId="42" xfId="19" applyNumberFormat="1" applyFont="1" applyFill="1" applyBorder="1" applyAlignment="1">
      <alignment horizontal="center" vertical="top"/>
    </xf>
    <xf numFmtId="164" fontId="8" fillId="5" borderId="4" xfId="19" applyNumberFormat="1" applyFont="1" applyFill="1" applyBorder="1" applyAlignment="1">
      <alignment horizontal="center" vertical="top" wrapText="1"/>
    </xf>
    <xf numFmtId="49" fontId="11" fillId="0" borderId="42" xfId="19" applyNumberFormat="1" applyFont="1" applyBorder="1" applyAlignment="1">
      <alignment horizontal="center" vertical="center"/>
    </xf>
    <xf numFmtId="0" fontId="10" fillId="12" borderId="42" xfId="19" applyFont="1" applyFill="1" applyBorder="1" applyAlignment="1">
      <alignment horizontal="center" vertical="center" textRotation="90" wrapText="1"/>
    </xf>
    <xf numFmtId="49" fontId="11" fillId="13" borderId="0" xfId="19" applyNumberFormat="1" applyFont="1" applyFill="1" applyBorder="1" applyAlignment="1">
      <alignment vertical="top"/>
    </xf>
    <xf numFmtId="164" fontId="8" fillId="0" borderId="35" xfId="19" applyNumberFormat="1" applyFont="1" applyBorder="1" applyAlignment="1">
      <alignment horizontal="center" vertical="center"/>
    </xf>
    <xf numFmtId="0" fontId="8" fillId="0" borderId="35" xfId="19" applyFont="1" applyBorder="1" applyAlignment="1">
      <alignment horizontal="center" vertical="center" wrapText="1"/>
    </xf>
    <xf numFmtId="164" fontId="8" fillId="5" borderId="1" xfId="19" applyNumberFormat="1" applyFont="1" applyFill="1" applyBorder="1" applyAlignment="1">
      <alignment horizontal="center" vertical="top" wrapText="1"/>
    </xf>
    <xf numFmtId="0" fontId="8" fillId="0" borderId="33" xfId="19" applyFont="1" applyBorder="1" applyAlignment="1">
      <alignment horizontal="center" vertical="top" wrapText="1"/>
    </xf>
    <xf numFmtId="49" fontId="11" fillId="13" borderId="29" xfId="19" applyNumberFormat="1" applyFont="1" applyFill="1" applyBorder="1" applyAlignment="1">
      <alignment vertical="top"/>
    </xf>
    <xf numFmtId="49" fontId="11" fillId="13" borderId="6" xfId="19" applyNumberFormat="1" applyFont="1" applyFill="1" applyBorder="1" applyAlignment="1">
      <alignment horizontal="center" vertical="top"/>
    </xf>
    <xf numFmtId="164" fontId="8" fillId="5" borderId="2" xfId="19" applyNumberFormat="1" applyFont="1" applyFill="1" applyBorder="1" applyAlignment="1">
      <alignment horizontal="center" vertical="top" wrapText="1"/>
    </xf>
    <xf numFmtId="49" fontId="11" fillId="13" borderId="5" xfId="19" applyNumberFormat="1" applyFont="1" applyFill="1" applyBorder="1" applyAlignment="1">
      <alignment horizontal="center" vertical="top"/>
    </xf>
    <xf numFmtId="49" fontId="11" fillId="12" borderId="42" xfId="19" applyNumberFormat="1" applyFont="1" applyFill="1" applyBorder="1" applyAlignment="1">
      <alignment horizontal="center" vertical="top"/>
    </xf>
    <xf numFmtId="164" fontId="8" fillId="5" borderId="28" xfId="19" applyNumberFormat="1" applyFont="1" applyFill="1" applyBorder="1" applyAlignment="1">
      <alignment horizontal="center" vertical="top" wrapText="1"/>
    </xf>
    <xf numFmtId="0" fontId="8" fillId="0" borderId="35" xfId="19" applyFont="1" applyBorder="1" applyAlignment="1">
      <alignment horizontal="center" vertical="top" wrapText="1"/>
    </xf>
    <xf numFmtId="49" fontId="11" fillId="13" borderId="30" xfId="19" applyNumberFormat="1" applyFont="1" applyFill="1" applyBorder="1" applyAlignment="1">
      <alignment horizontal="center" vertical="top"/>
    </xf>
    <xf numFmtId="0" fontId="8" fillId="0" borderId="35" xfId="19" applyFont="1" applyBorder="1" applyAlignment="1">
      <alignment horizontal="center" vertical="center"/>
    </xf>
    <xf numFmtId="0" fontId="8" fillId="0" borderId="35" xfId="19" applyNumberFormat="1" applyFont="1" applyBorder="1" applyAlignment="1">
      <alignment horizontal="center" vertical="center"/>
    </xf>
    <xf numFmtId="164" fontId="8" fillId="0" borderId="35" xfId="19" applyNumberFormat="1" applyFont="1" applyBorder="1" applyAlignment="1">
      <alignment horizontal="center" vertical="center"/>
    </xf>
    <xf numFmtId="0" fontId="8" fillId="0" borderId="35" xfId="19" applyFont="1" applyBorder="1" applyAlignment="1">
      <alignment horizontal="center" vertical="center" wrapText="1"/>
    </xf>
    <xf numFmtId="164" fontId="8" fillId="5" borderId="35" xfId="19" applyNumberFormat="1" applyFont="1" applyFill="1" applyBorder="1" applyAlignment="1">
      <alignment horizontal="center" vertical="center"/>
    </xf>
    <xf numFmtId="164" fontId="8" fillId="5" borderId="29" xfId="19" applyNumberFormat="1" applyFont="1" applyFill="1" applyBorder="1" applyAlignment="1">
      <alignment horizontal="center" vertical="center"/>
    </xf>
    <xf numFmtId="49" fontId="11" fillId="0" borderId="35" xfId="19" applyNumberFormat="1" applyFont="1" applyBorder="1" applyAlignment="1">
      <alignment horizontal="center" vertical="center"/>
    </xf>
    <xf numFmtId="0" fontId="10" fillId="12" borderId="35" xfId="19" applyFont="1" applyFill="1" applyBorder="1" applyAlignment="1">
      <alignment horizontal="center" vertical="center" textRotation="90" wrapText="1"/>
    </xf>
    <xf numFmtId="0" fontId="11" fillId="12" borderId="29" xfId="19" applyFont="1" applyFill="1" applyBorder="1" applyAlignment="1">
      <alignment horizontal="left" vertical="top" wrapText="1"/>
    </xf>
    <xf numFmtId="0" fontId="8" fillId="0" borderId="6" xfId="19" applyNumberFormat="1" applyFont="1" applyBorder="1" applyAlignment="1">
      <alignment horizontal="center" vertical="top"/>
    </xf>
    <xf numFmtId="164" fontId="8" fillId="0" borderId="6" xfId="19" applyNumberFormat="1" applyFont="1" applyBorder="1" applyAlignment="1">
      <alignment horizontal="left" vertical="top"/>
    </xf>
    <xf numFmtId="164" fontId="11" fillId="12" borderId="39" xfId="19" applyNumberFormat="1" applyFont="1" applyFill="1" applyBorder="1" applyAlignment="1">
      <alignment horizontal="center" vertical="top"/>
    </xf>
    <xf numFmtId="0" fontId="11" fillId="12" borderId="46" xfId="19" applyFont="1" applyFill="1" applyBorder="1" applyAlignment="1">
      <alignment horizontal="center" vertical="top"/>
    </xf>
    <xf numFmtId="0" fontId="8" fillId="0" borderId="1" xfId="19" applyFont="1" applyFill="1" applyBorder="1" applyAlignment="1">
      <alignment horizontal="center" vertical="top"/>
    </xf>
    <xf numFmtId="49" fontId="11" fillId="0" borderId="3" xfId="19" applyNumberFormat="1" applyFont="1" applyBorder="1" applyAlignment="1">
      <alignment horizontal="center" vertical="top" wrapText="1"/>
    </xf>
    <xf numFmtId="0" fontId="10" fillId="12" borderId="31" xfId="19" applyFont="1" applyFill="1" applyBorder="1" applyAlignment="1">
      <alignment horizontal="center" vertical="center" textRotation="90" wrapText="1"/>
    </xf>
    <xf numFmtId="49" fontId="11" fillId="12" borderId="35" xfId="19" applyNumberFormat="1" applyFont="1" applyFill="1" applyBorder="1" applyAlignment="1">
      <alignment horizontal="center" vertical="top"/>
    </xf>
    <xf numFmtId="49" fontId="8" fillId="12" borderId="6" xfId="19" applyNumberFormat="1" applyFont="1" applyFill="1" applyBorder="1" applyAlignment="1">
      <alignment horizontal="center" vertical="top"/>
    </xf>
    <xf numFmtId="49" fontId="11" fillId="0" borderId="31" xfId="19" applyNumberFormat="1" applyFont="1" applyBorder="1" applyAlignment="1">
      <alignment horizontal="center" vertical="top" wrapText="1"/>
    </xf>
    <xf numFmtId="0" fontId="8" fillId="0" borderId="5" xfId="19" applyNumberFormat="1" applyFont="1" applyBorder="1" applyAlignment="1">
      <alignment horizontal="center" vertical="top"/>
    </xf>
    <xf numFmtId="164" fontId="8" fillId="0" borderId="5" xfId="19" applyNumberFormat="1" applyFont="1" applyBorder="1" applyAlignment="1">
      <alignment horizontal="left" vertical="top"/>
    </xf>
    <xf numFmtId="0" fontId="8" fillId="0" borderId="40" xfId="19" applyFont="1" applyFill="1" applyBorder="1" applyAlignment="1">
      <alignment horizontal="center" vertical="top" wrapText="1"/>
    </xf>
    <xf numFmtId="164" fontId="11" fillId="12" borderId="37" xfId="19" applyNumberFormat="1" applyFont="1" applyFill="1" applyBorder="1" applyAlignment="1">
      <alignment horizontal="center" vertical="top"/>
    </xf>
    <xf numFmtId="0" fontId="8" fillId="0" borderId="31" xfId="19" applyFont="1" applyFill="1" applyBorder="1" applyAlignment="1">
      <alignment horizontal="center" vertical="top" wrapText="1"/>
    </xf>
    <xf numFmtId="164" fontId="17" fillId="12" borderId="31" xfId="19" applyNumberFormat="1" applyFont="1" applyFill="1" applyBorder="1" applyAlignment="1">
      <alignment horizontal="center" vertical="top"/>
    </xf>
    <xf numFmtId="164" fontId="17" fillId="12" borderId="3" xfId="19" applyNumberFormat="1" applyFont="1" applyFill="1" applyBorder="1" applyAlignment="1">
      <alignment horizontal="center" vertical="top"/>
    </xf>
    <xf numFmtId="0" fontId="11" fillId="12" borderId="33" xfId="19" applyFont="1" applyFill="1" applyBorder="1" applyAlignment="1">
      <alignment horizontal="center" vertical="top"/>
    </xf>
    <xf numFmtId="49" fontId="8" fillId="12" borderId="2" xfId="19" applyNumberFormat="1" applyFont="1" applyFill="1" applyBorder="1" applyAlignment="1">
      <alignment horizontal="center" vertical="top"/>
    </xf>
    <xf numFmtId="49" fontId="8" fillId="12" borderId="3" xfId="19" applyNumberFormat="1" applyFont="1" applyFill="1" applyBorder="1" applyAlignment="1">
      <alignment horizontal="center" vertical="top"/>
    </xf>
    <xf numFmtId="49" fontId="11" fillId="9" borderId="41" xfId="19" applyNumberFormat="1" applyFont="1" applyFill="1" applyBorder="1" applyAlignment="1">
      <alignment horizontal="center" vertical="top"/>
    </xf>
    <xf numFmtId="0" fontId="8" fillId="0" borderId="2" xfId="19" applyFont="1" applyBorder="1" applyAlignment="1">
      <alignment vertical="top" wrapText="1"/>
    </xf>
    <xf numFmtId="164" fontId="16" fillId="5" borderId="31" xfId="19" applyNumberFormat="1" applyFont="1" applyFill="1" applyBorder="1" applyAlignment="1">
      <alignment horizontal="center" vertical="center"/>
    </xf>
    <xf numFmtId="164" fontId="22" fillId="5" borderId="31" xfId="19" applyNumberFormat="1" applyFont="1" applyFill="1" applyBorder="1" applyAlignment="1">
      <alignment horizontal="center" vertical="center"/>
    </xf>
    <xf numFmtId="0" fontId="8" fillId="0" borderId="33" xfId="19" applyFont="1" applyFill="1" applyBorder="1" applyAlignment="1">
      <alignment horizontal="center" vertical="top" wrapText="1"/>
    </xf>
    <xf numFmtId="49" fontId="11" fillId="0" borderId="33" xfId="19" applyNumberFormat="1" applyFont="1" applyBorder="1" applyAlignment="1">
      <alignment horizontal="center" vertical="top" wrapText="1"/>
    </xf>
    <xf numFmtId="49" fontId="8" fillId="0" borderId="7" xfId="19" applyNumberFormat="1" applyFont="1" applyBorder="1" applyAlignment="1">
      <alignment horizontal="center" vertical="center" textRotation="90"/>
    </xf>
    <xf numFmtId="49" fontId="11" fillId="9" borderId="36" xfId="19" applyNumberFormat="1" applyFont="1" applyFill="1" applyBorder="1" applyAlignment="1">
      <alignment horizontal="center" vertical="top"/>
    </xf>
    <xf numFmtId="164" fontId="16" fillId="5" borderId="52" xfId="19" applyNumberFormat="1" applyFont="1" applyFill="1" applyBorder="1" applyAlignment="1">
      <alignment horizontal="center" vertical="center"/>
    </xf>
    <xf numFmtId="164" fontId="16" fillId="5" borderId="51" xfId="19" applyNumberFormat="1" applyFont="1" applyFill="1" applyBorder="1" applyAlignment="1">
      <alignment horizontal="center" vertical="center"/>
    </xf>
    <xf numFmtId="49" fontId="11" fillId="0" borderId="35" xfId="19" applyNumberFormat="1" applyFont="1" applyBorder="1" applyAlignment="1">
      <alignment horizontal="center" vertical="top" wrapText="1"/>
    </xf>
    <xf numFmtId="49" fontId="8" fillId="0" borderId="29" xfId="19" applyNumberFormat="1" applyFont="1" applyBorder="1" applyAlignment="1">
      <alignment horizontal="center" vertical="center" textRotation="90"/>
    </xf>
    <xf numFmtId="49" fontId="11" fillId="12" borderId="29" xfId="19" applyNumberFormat="1" applyFont="1" applyFill="1" applyBorder="1" applyAlignment="1">
      <alignment horizontal="center" vertical="top"/>
    </xf>
    <xf numFmtId="49" fontId="11" fillId="9" borderId="34" xfId="19" applyNumberFormat="1" applyFont="1" applyFill="1" applyBorder="1" applyAlignment="1">
      <alignment horizontal="center" vertical="top"/>
    </xf>
    <xf numFmtId="0" fontId="48" fillId="0" borderId="40" xfId="19" applyFont="1" applyBorder="1" applyAlignment="1">
      <alignment vertical="top" wrapText="1"/>
    </xf>
    <xf numFmtId="0" fontId="48" fillId="0" borderId="6" xfId="19" applyFont="1" applyBorder="1" applyAlignment="1">
      <alignment vertical="top" wrapText="1"/>
    </xf>
    <xf numFmtId="0" fontId="8" fillId="0" borderId="2" xfId="19" applyFont="1" applyFill="1" applyBorder="1" applyAlignment="1">
      <alignment vertical="top"/>
    </xf>
    <xf numFmtId="0" fontId="11" fillId="12" borderId="3" xfId="19" applyFont="1" applyFill="1" applyBorder="1" applyAlignment="1">
      <alignment horizontal="right" wrapText="1"/>
    </xf>
    <xf numFmtId="49" fontId="11" fillId="12" borderId="3" xfId="19" applyNumberFormat="1" applyFont="1" applyFill="1" applyBorder="1" applyAlignment="1">
      <alignment horizontal="center" vertical="top" textRotation="90"/>
    </xf>
    <xf numFmtId="0" fontId="48" fillId="0" borderId="4" xfId="19" applyFont="1" applyBorder="1" applyAlignment="1">
      <alignment vertical="top" wrapText="1"/>
    </xf>
    <xf numFmtId="0" fontId="48" fillId="0" borderId="5" xfId="19" applyFont="1" applyBorder="1" applyAlignment="1">
      <alignment vertical="top" wrapText="1"/>
    </xf>
    <xf numFmtId="164" fontId="16" fillId="5" borderId="54" xfId="19" applyNumberFormat="1" applyFont="1" applyFill="1" applyBorder="1" applyAlignment="1">
      <alignment horizontal="center" vertical="center"/>
    </xf>
    <xf numFmtId="0" fontId="8" fillId="0" borderId="3" xfId="19" applyFont="1" applyFill="1" applyBorder="1" applyAlignment="1">
      <alignment horizontal="center" vertical="top" wrapText="1"/>
    </xf>
    <xf numFmtId="0" fontId="48" fillId="0" borderId="28" xfId="19" applyFont="1" applyBorder="1" applyAlignment="1">
      <alignment vertical="top" wrapText="1"/>
    </xf>
    <xf numFmtId="49" fontId="11" fillId="12" borderId="29" xfId="19" applyNumberFormat="1" applyFont="1" applyFill="1" applyBorder="1" applyAlignment="1">
      <alignment horizontal="center" vertical="top"/>
    </xf>
    <xf numFmtId="0" fontId="8" fillId="0" borderId="6" xfId="19" applyNumberFormat="1" applyFont="1" applyFill="1" applyBorder="1" applyAlignment="1">
      <alignment horizontal="center" vertical="top"/>
    </xf>
    <xf numFmtId="164" fontId="42" fillId="12" borderId="3" xfId="19" applyNumberFormat="1" applyFont="1" applyFill="1" applyBorder="1" applyAlignment="1">
      <alignment horizontal="center" vertical="top"/>
    </xf>
    <xf numFmtId="164" fontId="8" fillId="0" borderId="33" xfId="19" applyNumberFormat="1" applyFont="1" applyBorder="1" applyAlignment="1">
      <alignment horizontal="center" vertical="center"/>
    </xf>
    <xf numFmtId="0" fontId="8" fillId="0" borderId="33" xfId="19" applyFont="1" applyBorder="1" applyAlignment="1">
      <alignment horizontal="center" vertical="center" wrapText="1"/>
    </xf>
    <xf numFmtId="164" fontId="41" fillId="5" borderId="42" xfId="19" applyNumberFormat="1" applyFont="1" applyFill="1" applyBorder="1" applyAlignment="1">
      <alignment horizontal="center" vertical="top"/>
    </xf>
    <xf numFmtId="0" fontId="8" fillId="0" borderId="4" xfId="19" applyFont="1" applyBorder="1" applyAlignment="1">
      <alignment horizontal="center" vertical="top"/>
    </xf>
    <xf numFmtId="49" fontId="11" fillId="0" borderId="33" xfId="19" applyNumberFormat="1" applyFont="1" applyBorder="1" applyAlignment="1">
      <alignment vertical="top"/>
    </xf>
    <xf numFmtId="0" fontId="8" fillId="0" borderId="3" xfId="19" applyFont="1" applyBorder="1" applyAlignment="1">
      <alignment horizontal="center" vertical="center" wrapText="1"/>
    </xf>
    <xf numFmtId="164" fontId="41" fillId="5" borderId="31" xfId="19" applyNumberFormat="1" applyFont="1" applyFill="1" applyBorder="1" applyAlignment="1">
      <alignment horizontal="center" vertical="top"/>
    </xf>
    <xf numFmtId="49" fontId="11" fillId="0" borderId="42" xfId="19" applyNumberFormat="1" applyFont="1" applyBorder="1" applyAlignment="1">
      <alignment vertical="top"/>
    </xf>
    <xf numFmtId="49" fontId="11" fillId="13" borderId="1" xfId="19" applyNumberFormat="1" applyFont="1" applyFill="1" applyBorder="1" applyAlignment="1">
      <alignment vertical="top"/>
    </xf>
    <xf numFmtId="164" fontId="8" fillId="5" borderId="33" xfId="19" applyNumberFormat="1" applyFont="1" applyFill="1" applyBorder="1" applyAlignment="1">
      <alignment horizontal="center" vertical="top"/>
    </xf>
    <xf numFmtId="49" fontId="11" fillId="0" borderId="42" xfId="19" applyNumberFormat="1" applyFont="1" applyBorder="1" applyAlignment="1">
      <alignment horizontal="center" vertical="center"/>
    </xf>
    <xf numFmtId="0" fontId="10" fillId="12" borderId="4" xfId="19" applyFont="1" applyFill="1" applyBorder="1" applyAlignment="1">
      <alignment horizontal="center" vertical="center" textRotation="90" wrapText="1"/>
    </xf>
    <xf numFmtId="0" fontId="11" fillId="12" borderId="40" xfId="19" applyFont="1" applyFill="1" applyBorder="1" applyAlignment="1">
      <alignment horizontal="left" vertical="top" wrapText="1"/>
    </xf>
    <xf numFmtId="0" fontId="8" fillId="0" borderId="31" xfId="19" applyFont="1" applyFill="1" applyBorder="1" applyAlignment="1">
      <alignment horizontal="center" vertical="top"/>
    </xf>
    <xf numFmtId="164" fontId="11" fillId="12" borderId="79" xfId="19" applyNumberFormat="1" applyFont="1" applyFill="1" applyBorder="1" applyAlignment="1">
      <alignment horizontal="center" vertical="top"/>
    </xf>
    <xf numFmtId="164" fontId="11" fillId="12" borderId="33" xfId="19" applyNumberFormat="1" applyFont="1" applyFill="1" applyBorder="1" applyAlignment="1">
      <alignment horizontal="center" vertical="top"/>
    </xf>
    <xf numFmtId="0" fontId="11" fillId="12" borderId="6" xfId="19" applyFont="1" applyFill="1" applyBorder="1" applyAlignment="1">
      <alignment horizontal="right" wrapText="1"/>
    </xf>
    <xf numFmtId="49" fontId="11" fillId="10" borderId="33" xfId="19" applyNumberFormat="1" applyFont="1" applyFill="1" applyBorder="1" applyAlignment="1">
      <alignment horizontal="center" vertical="top"/>
    </xf>
    <xf numFmtId="0" fontId="72" fillId="0" borderId="33" xfId="19" applyBorder="1" applyAlignment="1">
      <alignment horizontal="center" vertical="top"/>
    </xf>
    <xf numFmtId="164" fontId="16" fillId="5" borderId="33" xfId="19" applyNumberFormat="1" applyFont="1" applyFill="1" applyBorder="1" applyAlignment="1">
      <alignment horizontal="center" vertical="top"/>
    </xf>
    <xf numFmtId="164" fontId="16" fillId="5" borderId="6" xfId="19" applyNumberFormat="1" applyFont="1" applyFill="1" applyBorder="1" applyAlignment="1">
      <alignment horizontal="center" vertical="top"/>
    </xf>
    <xf numFmtId="49" fontId="11" fillId="0" borderId="33" xfId="19" applyNumberFormat="1" applyFont="1" applyBorder="1" applyAlignment="1">
      <alignment horizontal="center" vertical="top"/>
    </xf>
    <xf numFmtId="49" fontId="11" fillId="13" borderId="40" xfId="19" applyNumberFormat="1" applyFont="1" applyFill="1" applyBorder="1" applyAlignment="1">
      <alignment vertical="top"/>
    </xf>
    <xf numFmtId="49" fontId="11" fillId="10" borderId="42" xfId="19" applyNumberFormat="1" applyFont="1" applyFill="1" applyBorder="1" applyAlignment="1">
      <alignment horizontal="center" vertical="top"/>
    </xf>
    <xf numFmtId="0" fontId="8" fillId="0" borderId="42" xfId="19" applyFont="1" applyBorder="1" applyAlignment="1">
      <alignment horizontal="center" vertical="top"/>
    </xf>
    <xf numFmtId="0" fontId="8" fillId="0" borderId="42" xfId="19" applyFont="1" applyBorder="1" applyAlignment="1">
      <alignment vertical="top"/>
    </xf>
    <xf numFmtId="0" fontId="72" fillId="0" borderId="42" xfId="19" applyBorder="1" applyAlignment="1">
      <alignment horizontal="center" vertical="top"/>
    </xf>
    <xf numFmtId="164" fontId="16" fillId="5" borderId="42" xfId="19" applyNumberFormat="1" applyFont="1" applyFill="1" applyBorder="1" applyAlignment="1">
      <alignment horizontal="center" vertical="top"/>
    </xf>
    <xf numFmtId="164" fontId="16" fillId="5" borderId="5" xfId="19" applyNumberFormat="1" applyFont="1" applyFill="1" applyBorder="1" applyAlignment="1">
      <alignment horizontal="center" vertical="top"/>
    </xf>
    <xf numFmtId="0" fontId="8" fillId="0" borderId="5" xfId="19" applyFont="1" applyBorder="1" applyAlignment="1">
      <alignment horizontal="center" vertical="top"/>
    </xf>
    <xf numFmtId="49" fontId="11" fillId="0" borderId="42" xfId="19" applyNumberFormat="1" applyFont="1" applyBorder="1" applyAlignment="1">
      <alignment horizontal="center" vertical="top"/>
    </xf>
    <xf numFmtId="49" fontId="11" fillId="13" borderId="28" xfId="19" applyNumberFormat="1" applyFont="1" applyFill="1" applyBorder="1" applyAlignment="1">
      <alignment vertical="top"/>
    </xf>
    <xf numFmtId="0" fontId="8" fillId="0" borderId="35" xfId="19" applyFont="1" applyBorder="1" applyAlignment="1">
      <alignment vertical="top"/>
    </xf>
    <xf numFmtId="164" fontId="16" fillId="5" borderId="35" xfId="19" applyNumberFormat="1" applyFont="1" applyFill="1" applyBorder="1" applyAlignment="1">
      <alignment horizontal="center" vertical="top"/>
    </xf>
    <xf numFmtId="164" fontId="16" fillId="5" borderId="30" xfId="19" applyNumberFormat="1" applyFont="1" applyFill="1" applyBorder="1" applyAlignment="1">
      <alignment horizontal="center" vertical="top"/>
    </xf>
    <xf numFmtId="0" fontId="8" fillId="0" borderId="30" xfId="19" applyFont="1" applyBorder="1" applyAlignment="1">
      <alignment horizontal="center" vertical="top"/>
    </xf>
    <xf numFmtId="49" fontId="11" fillId="0" borderId="35" xfId="19" applyNumberFormat="1" applyFont="1" applyBorder="1" applyAlignment="1">
      <alignment horizontal="center" vertical="top"/>
    </xf>
    <xf numFmtId="0" fontId="11" fillId="12" borderId="59" xfId="19" applyFont="1" applyFill="1" applyBorder="1" applyAlignment="1">
      <alignment vertical="top" wrapText="1"/>
    </xf>
    <xf numFmtId="49" fontId="11" fillId="10" borderId="35" xfId="19" applyNumberFormat="1" applyFont="1" applyFill="1" applyBorder="1" applyAlignment="1">
      <alignment horizontal="center" vertical="top"/>
    </xf>
    <xf numFmtId="0" fontId="15" fillId="11" borderId="55" xfId="19" applyFont="1" applyFill="1" applyBorder="1" applyAlignment="1">
      <alignment horizontal="left" vertical="top" wrapText="1"/>
    </xf>
    <xf numFmtId="0" fontId="24" fillId="2" borderId="1" xfId="19" applyFont="1" applyFill="1" applyBorder="1" applyAlignment="1">
      <alignment horizontal="left" vertical="top" wrapText="1"/>
    </xf>
    <xf numFmtId="0" fontId="24" fillId="2" borderId="2" xfId="19" applyFont="1" applyFill="1" applyBorder="1" applyAlignment="1">
      <alignment horizontal="left" vertical="top" wrapText="1"/>
    </xf>
    <xf numFmtId="0" fontId="11" fillId="2" borderId="3" xfId="19" applyFont="1" applyFill="1" applyBorder="1" applyAlignment="1">
      <alignment horizontal="left" vertical="top" wrapText="1"/>
    </xf>
    <xf numFmtId="49" fontId="11" fillId="14" borderId="28" xfId="19" applyNumberFormat="1" applyFont="1" applyFill="1" applyBorder="1" applyAlignment="1">
      <alignment horizontal="left" vertical="top" wrapText="1"/>
    </xf>
    <xf numFmtId="49" fontId="11" fillId="14" borderId="29" xfId="19" applyNumberFormat="1" applyFont="1" applyFill="1" applyBorder="1" applyAlignment="1">
      <alignment horizontal="left" vertical="top" wrapText="1"/>
    </xf>
    <xf numFmtId="49" fontId="11" fillId="14" borderId="0" xfId="19" applyNumberFormat="1" applyFont="1" applyFill="1" applyBorder="1" applyAlignment="1">
      <alignment horizontal="left" vertical="top" wrapText="1"/>
    </xf>
    <xf numFmtId="49" fontId="11" fillId="14" borderId="30" xfId="19" applyNumberFormat="1" applyFont="1" applyFill="1" applyBorder="1" applyAlignment="1">
      <alignment horizontal="left" vertical="top" wrapText="1"/>
    </xf>
    <xf numFmtId="0" fontId="8" fillId="0" borderId="33" xfId="19" applyFont="1" applyBorder="1" applyAlignment="1">
      <alignment horizontal="center" vertical="top" textRotation="90"/>
    </xf>
    <xf numFmtId="0" fontId="8" fillId="0" borderId="33" xfId="19" applyNumberFormat="1" applyFont="1" applyBorder="1" applyAlignment="1">
      <alignment horizontal="center" vertical="top" textRotation="90"/>
    </xf>
    <xf numFmtId="0" fontId="8" fillId="0" borderId="33" xfId="19" applyFont="1" applyBorder="1" applyAlignment="1">
      <alignment horizontal="center" vertical="center" textRotation="90"/>
    </xf>
    <xf numFmtId="0" fontId="8" fillId="0" borderId="33" xfId="19" applyFont="1" applyBorder="1" applyAlignment="1">
      <alignment horizontal="center" vertical="center"/>
    </xf>
    <xf numFmtId="0" fontId="8" fillId="0" borderId="33" xfId="19" applyFont="1" applyFill="1" applyBorder="1" applyAlignment="1">
      <alignment horizontal="center" vertical="center" textRotation="90" wrapText="1"/>
    </xf>
    <xf numFmtId="0" fontId="8" fillId="0" borderId="6" xfId="19" applyFont="1" applyBorder="1" applyAlignment="1">
      <alignment horizontal="center" vertical="center" textRotation="90"/>
    </xf>
    <xf numFmtId="0" fontId="8" fillId="0" borderId="46" xfId="19" applyFont="1" applyBorder="1" applyAlignment="1">
      <alignment horizontal="center" vertical="center" textRotation="90" wrapText="1"/>
    </xf>
    <xf numFmtId="0" fontId="8" fillId="0" borderId="6" xfId="19" applyFont="1" applyBorder="1" applyAlignment="1">
      <alignment horizontal="center" vertical="center" textRotation="90" wrapText="1"/>
    </xf>
    <xf numFmtId="0" fontId="8" fillId="0" borderId="33" xfId="19" applyNumberFormat="1" applyFont="1" applyBorder="1" applyAlignment="1">
      <alignment horizontal="center" vertical="center" textRotation="90" wrapText="1"/>
    </xf>
    <xf numFmtId="0" fontId="8" fillId="0" borderId="40" xfId="19" applyFont="1" applyBorder="1" applyAlignment="1">
      <alignment horizontal="center" vertical="center" textRotation="90" wrapText="1"/>
    </xf>
    <xf numFmtId="0" fontId="7" fillId="0" borderId="33" xfId="19" applyFont="1" applyBorder="1" applyAlignment="1">
      <alignment horizontal="center" vertical="center" textRotation="90" wrapText="1"/>
    </xf>
    <xf numFmtId="0" fontId="8" fillId="0" borderId="7" xfId="19" applyFont="1" applyBorder="1" applyAlignment="1">
      <alignment horizontal="center" vertical="center" wrapText="1"/>
    </xf>
    <xf numFmtId="0" fontId="8" fillId="13" borderId="33" xfId="19" applyFont="1" applyFill="1" applyBorder="1" applyAlignment="1">
      <alignment horizontal="center" vertical="center" textRotation="90" wrapText="1"/>
    </xf>
    <xf numFmtId="0" fontId="8" fillId="12" borderId="33" xfId="19" applyFont="1" applyFill="1" applyBorder="1" applyAlignment="1">
      <alignment horizontal="center" vertical="center" textRotation="90" wrapText="1"/>
    </xf>
    <xf numFmtId="0" fontId="8" fillId="10" borderId="33" xfId="19" applyFont="1" applyFill="1" applyBorder="1" applyAlignment="1">
      <alignment horizontal="center" vertical="center" textRotation="90" wrapText="1"/>
    </xf>
    <xf numFmtId="0" fontId="8" fillId="9" borderId="33" xfId="19" applyFont="1" applyFill="1" applyBorder="1" applyAlignment="1">
      <alignment horizontal="center" vertical="center" textRotation="90" wrapText="1"/>
    </xf>
    <xf numFmtId="0" fontId="8" fillId="0" borderId="35" xfId="19" applyFont="1" applyBorder="1" applyAlignment="1">
      <alignment horizontal="center" vertical="top" textRotation="90"/>
    </xf>
    <xf numFmtId="0" fontId="8" fillId="0" borderId="35" xfId="19" applyNumberFormat="1" applyFont="1" applyBorder="1" applyAlignment="1">
      <alignment horizontal="center" vertical="top" textRotation="90"/>
    </xf>
    <xf numFmtId="0" fontId="8" fillId="0" borderId="35" xfId="19" applyFont="1" applyBorder="1" applyAlignment="1">
      <alignment horizontal="center" vertical="center" textRotation="90"/>
    </xf>
    <xf numFmtId="0" fontId="8" fillId="0" borderId="35" xfId="19" applyFont="1" applyBorder="1" applyAlignment="1">
      <alignment horizontal="center" vertical="center"/>
    </xf>
    <xf numFmtId="0" fontId="8" fillId="0" borderId="35" xfId="19" applyFont="1" applyFill="1" applyBorder="1" applyAlignment="1">
      <alignment horizontal="center" vertical="center" textRotation="90" wrapText="1"/>
    </xf>
    <xf numFmtId="0" fontId="8" fillId="0" borderId="30" xfId="19" applyFont="1" applyBorder="1" applyAlignment="1">
      <alignment horizontal="center" vertical="center" textRotation="90"/>
    </xf>
    <xf numFmtId="0" fontId="8" fillId="0" borderId="52" xfId="19" applyFont="1" applyBorder="1" applyAlignment="1">
      <alignment horizontal="center" vertical="center" textRotation="90" wrapText="1"/>
    </xf>
    <xf numFmtId="0" fontId="8" fillId="0" borderId="5" xfId="19" applyFont="1" applyBorder="1" applyAlignment="1">
      <alignment horizontal="center" vertical="center" textRotation="90" wrapText="1"/>
    </xf>
    <xf numFmtId="0" fontId="8" fillId="0" borderId="42" xfId="19" applyNumberFormat="1" applyFont="1" applyBorder="1" applyAlignment="1">
      <alignment horizontal="center" vertical="center" textRotation="90" wrapText="1"/>
    </xf>
    <xf numFmtId="0" fontId="8" fillId="0" borderId="4" xfId="19" applyFont="1" applyBorder="1" applyAlignment="1">
      <alignment horizontal="center" vertical="center" textRotation="90" wrapText="1"/>
    </xf>
    <xf numFmtId="0" fontId="7" fillId="0" borderId="42" xfId="19" applyFont="1" applyBorder="1" applyAlignment="1">
      <alignment horizontal="center" vertical="center" textRotation="90" wrapText="1"/>
    </xf>
    <xf numFmtId="0" fontId="8" fillId="0" borderId="0" xfId="19" applyFont="1" applyBorder="1" applyAlignment="1">
      <alignment horizontal="center" vertical="center" wrapText="1"/>
    </xf>
    <xf numFmtId="0" fontId="8" fillId="13" borderId="42" xfId="19" applyFont="1" applyFill="1" applyBorder="1" applyAlignment="1">
      <alignment horizontal="center" vertical="center" textRotation="90" wrapText="1"/>
    </xf>
    <xf numFmtId="0" fontId="8" fillId="12" borderId="42" xfId="19" applyFont="1" applyFill="1" applyBorder="1" applyAlignment="1">
      <alignment horizontal="center" vertical="center" textRotation="90" wrapText="1"/>
    </xf>
    <xf numFmtId="0" fontId="8" fillId="10" borderId="42" xfId="19" applyFont="1" applyFill="1" applyBorder="1" applyAlignment="1">
      <alignment horizontal="center" vertical="center" textRotation="90" wrapText="1"/>
    </xf>
    <xf numFmtId="0" fontId="8" fillId="9" borderId="42" xfId="19" applyFont="1" applyFill="1" applyBorder="1" applyAlignment="1">
      <alignment horizontal="center" vertical="center" textRotation="90" wrapText="1"/>
    </xf>
    <xf numFmtId="0" fontId="8" fillId="0" borderId="35" xfId="19" applyFont="1" applyBorder="1" applyAlignment="1">
      <alignment horizontal="center" vertical="center" textRotation="90" wrapText="1"/>
    </xf>
    <xf numFmtId="0" fontId="8" fillId="0" borderId="35" xfId="19" applyNumberFormat="1" applyFont="1" applyBorder="1" applyAlignment="1">
      <alignment horizontal="center" vertical="center" textRotation="90" wrapText="1"/>
    </xf>
    <xf numFmtId="0" fontId="8" fillId="0" borderId="28" xfId="19" applyFont="1" applyBorder="1" applyAlignment="1">
      <alignment horizontal="center" vertical="center" textRotation="90" wrapText="1"/>
    </xf>
    <xf numFmtId="0" fontId="7" fillId="0" borderId="35" xfId="19" applyFont="1" applyBorder="1" applyAlignment="1">
      <alignment horizontal="center" vertical="center" textRotation="90" wrapText="1"/>
    </xf>
    <xf numFmtId="0" fontId="8" fillId="0" borderId="29" xfId="19" applyFont="1" applyBorder="1" applyAlignment="1">
      <alignment horizontal="center" vertical="center" wrapText="1"/>
    </xf>
    <xf numFmtId="0" fontId="8" fillId="13" borderId="35" xfId="19" applyFont="1" applyFill="1" applyBorder="1" applyAlignment="1">
      <alignment horizontal="center" vertical="center" textRotation="90" wrapText="1"/>
    </xf>
    <xf numFmtId="0" fontId="8" fillId="12" borderId="35" xfId="19" applyFont="1" applyFill="1" applyBorder="1" applyAlignment="1">
      <alignment horizontal="center" vertical="center" textRotation="90" wrapText="1"/>
    </xf>
    <xf numFmtId="0" fontId="8" fillId="10" borderId="35" xfId="19" applyFont="1" applyFill="1" applyBorder="1" applyAlignment="1">
      <alignment horizontal="center" vertical="center" textRotation="90" wrapText="1"/>
    </xf>
    <xf numFmtId="0" fontId="8" fillId="9" borderId="35" xfId="19" applyFont="1" applyFill="1" applyBorder="1" applyAlignment="1">
      <alignment horizontal="center" vertical="center" textRotation="90" wrapText="1"/>
    </xf>
    <xf numFmtId="0" fontId="8" fillId="0" borderId="0" xfId="19" applyFont="1" applyAlignment="1">
      <alignment horizontal="center" vertical="top"/>
    </xf>
    <xf numFmtId="0" fontId="25" fillId="0" borderId="0" xfId="19" applyNumberFormat="1" applyFont="1" applyAlignment="1">
      <alignment horizontal="center" vertical="top"/>
    </xf>
    <xf numFmtId="0" fontId="25" fillId="0" borderId="0" xfId="19" applyFont="1" applyAlignment="1">
      <alignment vertical="top"/>
    </xf>
    <xf numFmtId="0" fontId="11" fillId="2" borderId="40" xfId="19" applyFont="1" applyFill="1" applyBorder="1" applyAlignment="1">
      <alignment horizontal="center" vertical="top"/>
    </xf>
    <xf numFmtId="0" fontId="11" fillId="2" borderId="7" xfId="19" applyFont="1" applyFill="1" applyBorder="1" applyAlignment="1">
      <alignment horizontal="center" vertical="top"/>
    </xf>
    <xf numFmtId="165" fontId="11" fillId="2" borderId="6" xfId="19" applyNumberFormat="1" applyFont="1" applyFill="1" applyBorder="1" applyAlignment="1">
      <alignment horizontal="center" vertical="top"/>
    </xf>
    <xf numFmtId="0" fontId="8" fillId="0" borderId="7" xfId="19" applyFont="1" applyBorder="1" applyAlignment="1">
      <alignment horizontal="center" vertical="top"/>
    </xf>
    <xf numFmtId="165" fontId="8" fillId="0" borderId="6" xfId="19" applyNumberFormat="1" applyFont="1" applyBorder="1" applyAlignment="1">
      <alignment horizontal="center" vertical="top"/>
    </xf>
    <xf numFmtId="0" fontId="8" fillId="3" borderId="1" xfId="19" applyFont="1" applyFill="1" applyBorder="1" applyAlignment="1">
      <alignment horizontal="center" vertical="top"/>
    </xf>
    <xf numFmtId="0" fontId="8" fillId="3" borderId="2" xfId="19" applyFont="1" applyFill="1" applyBorder="1" applyAlignment="1">
      <alignment horizontal="center" vertical="top"/>
    </xf>
    <xf numFmtId="0" fontId="8" fillId="3" borderId="3" xfId="19" applyFont="1" applyFill="1" applyBorder="1" applyAlignment="1">
      <alignment horizontal="center" vertical="top"/>
    </xf>
    <xf numFmtId="0" fontId="11" fillId="3" borderId="31" xfId="19" applyFont="1" applyFill="1" applyBorder="1" applyAlignment="1">
      <alignment horizontal="center" vertical="top"/>
    </xf>
    <xf numFmtId="164" fontId="8" fillId="3" borderId="2" xfId="19" applyNumberFormat="1" applyFont="1" applyFill="1" applyBorder="1" applyAlignment="1">
      <alignment horizontal="center" vertical="top" wrapText="1"/>
    </xf>
    <xf numFmtId="164" fontId="8" fillId="3" borderId="3" xfId="19" applyNumberFormat="1" applyFont="1" applyFill="1" applyBorder="1" applyAlignment="1">
      <alignment horizontal="center" vertical="top" wrapText="1"/>
    </xf>
    <xf numFmtId="0" fontId="8" fillId="0" borderId="4" xfId="19" applyFont="1" applyFill="1" applyBorder="1" applyAlignment="1">
      <alignment horizontal="center" vertical="top"/>
    </xf>
    <xf numFmtId="0" fontId="8" fillId="0" borderId="0" xfId="19" applyFont="1" applyFill="1" applyBorder="1" applyAlignment="1">
      <alignment horizontal="center" vertical="top"/>
    </xf>
    <xf numFmtId="0" fontId="8" fillId="0" borderId="5" xfId="19" applyFont="1" applyFill="1" applyBorder="1" applyAlignment="1">
      <alignment horizontal="center" vertical="top"/>
    </xf>
    <xf numFmtId="0" fontId="8" fillId="0" borderId="42" xfId="19" applyFont="1" applyFill="1" applyBorder="1" applyAlignment="1">
      <alignment horizontal="center" vertical="top"/>
    </xf>
    <xf numFmtId="2" fontId="8" fillId="0" borderId="39" xfId="19" applyNumberFormat="1" applyFont="1" applyFill="1" applyBorder="1" applyAlignment="1">
      <alignment horizontal="center" vertical="top" wrapText="1"/>
    </xf>
    <xf numFmtId="0" fontId="8" fillId="0" borderId="40" xfId="19" applyFont="1" applyBorder="1" applyAlignment="1">
      <alignment horizontal="left" vertical="top" wrapText="1"/>
    </xf>
    <xf numFmtId="0" fontId="8" fillId="0" borderId="19" xfId="19" applyFont="1" applyFill="1" applyBorder="1" applyAlignment="1">
      <alignment horizontal="center" vertical="top"/>
    </xf>
    <xf numFmtId="0" fontId="8" fillId="0" borderId="20" xfId="19" applyFont="1" applyFill="1" applyBorder="1" applyAlignment="1">
      <alignment horizontal="center" vertical="top"/>
    </xf>
    <xf numFmtId="0" fontId="8" fillId="0" borderId="11" xfId="19" applyFont="1" applyFill="1" applyBorder="1" applyAlignment="1">
      <alignment horizontal="center" vertical="top"/>
    </xf>
    <xf numFmtId="0" fontId="8" fillId="0" borderId="21" xfId="19" applyFont="1" applyFill="1" applyBorder="1" applyAlignment="1">
      <alignment horizontal="center" vertical="top"/>
    </xf>
    <xf numFmtId="165" fontId="7" fillId="0" borderId="21" xfId="19" applyNumberFormat="1" applyFont="1" applyFill="1" applyBorder="1" applyAlignment="1">
      <alignment horizontal="center" vertical="top" wrapText="1"/>
    </xf>
    <xf numFmtId="165" fontId="8" fillId="0" borderId="38" xfId="19" applyNumberFormat="1" applyFont="1" applyFill="1" applyBorder="1" applyAlignment="1">
      <alignment horizontal="center" vertical="top" wrapText="1"/>
    </xf>
    <xf numFmtId="167" fontId="8" fillId="0" borderId="15" xfId="19" applyNumberFormat="1" applyFont="1" applyFill="1" applyBorder="1" applyAlignment="1">
      <alignment horizontal="center" vertical="top" wrapText="1"/>
    </xf>
    <xf numFmtId="167" fontId="8" fillId="0" borderId="16" xfId="19" applyNumberFormat="1" applyFont="1" applyFill="1" applyBorder="1" applyAlignment="1">
      <alignment horizontal="center" vertical="top" wrapText="1"/>
    </xf>
    <xf numFmtId="165" fontId="7" fillId="0" borderId="4" xfId="19" applyNumberFormat="1" applyFont="1" applyFill="1" applyBorder="1" applyAlignment="1">
      <alignment horizontal="center" vertical="top" wrapText="1"/>
    </xf>
    <xf numFmtId="165" fontId="7" fillId="0" borderId="0" xfId="19" applyNumberFormat="1" applyFont="1" applyFill="1" applyBorder="1" applyAlignment="1">
      <alignment horizontal="center" vertical="top" wrapText="1"/>
    </xf>
    <xf numFmtId="165" fontId="7" fillId="0" borderId="5" xfId="19" applyNumberFormat="1" applyFont="1" applyFill="1" applyBorder="1" applyAlignment="1">
      <alignment horizontal="center" vertical="top" wrapText="1"/>
    </xf>
    <xf numFmtId="165" fontId="7" fillId="0" borderId="42" xfId="19" applyNumberFormat="1" applyFont="1" applyFill="1" applyBorder="1" applyAlignment="1">
      <alignment horizontal="center" vertical="top" wrapText="1"/>
    </xf>
    <xf numFmtId="164" fontId="8" fillId="0" borderId="20" xfId="19" applyNumberFormat="1" applyFont="1" applyBorder="1" applyAlignment="1">
      <alignment horizontal="center" vertical="top" wrapText="1"/>
    </xf>
    <xf numFmtId="164" fontId="8" fillId="0" borderId="11" xfId="19" applyNumberFormat="1" applyFont="1" applyBorder="1" applyAlignment="1">
      <alignment horizontal="center" vertical="top" wrapText="1"/>
    </xf>
    <xf numFmtId="165" fontId="7" fillId="0" borderId="50" xfId="19" applyNumberFormat="1" applyFont="1" applyFill="1" applyBorder="1" applyAlignment="1">
      <alignment horizontal="center" vertical="top" wrapText="1"/>
    </xf>
    <xf numFmtId="0" fontId="8" fillId="0" borderId="0" xfId="19" applyFont="1" applyAlignment="1">
      <alignment horizontal="center" vertical="center"/>
    </xf>
    <xf numFmtId="165" fontId="7" fillId="4" borderId="19" xfId="19" applyNumberFormat="1" applyFont="1" applyFill="1" applyBorder="1" applyAlignment="1">
      <alignment horizontal="center" vertical="top" wrapText="1"/>
    </xf>
    <xf numFmtId="165" fontId="7" fillId="4" borderId="20" xfId="19" applyNumberFormat="1" applyFont="1" applyFill="1" applyBorder="1" applyAlignment="1">
      <alignment horizontal="center" vertical="top" wrapText="1"/>
    </xf>
    <xf numFmtId="165" fontId="7" fillId="4" borderId="11" xfId="19" applyNumberFormat="1" applyFont="1" applyFill="1" applyBorder="1" applyAlignment="1">
      <alignment horizontal="center" vertical="top" wrapText="1"/>
    </xf>
    <xf numFmtId="165" fontId="7" fillId="4" borderId="21" xfId="19" applyNumberFormat="1" applyFont="1" applyFill="1" applyBorder="1" applyAlignment="1">
      <alignment horizontal="center" vertical="top" wrapText="1"/>
    </xf>
    <xf numFmtId="167" fontId="8" fillId="0" borderId="20" xfId="19" applyNumberFormat="1" applyFont="1" applyBorder="1" applyAlignment="1">
      <alignment horizontal="center" vertical="top" wrapText="1"/>
    </xf>
    <xf numFmtId="167" fontId="8" fillId="0" borderId="11" xfId="19" applyNumberFormat="1" applyFont="1" applyBorder="1" applyAlignment="1">
      <alignment horizontal="center" vertical="top" wrapText="1"/>
    </xf>
    <xf numFmtId="165" fontId="7" fillId="5" borderId="47" xfId="19" applyNumberFormat="1" applyFont="1" applyFill="1" applyBorder="1" applyAlignment="1">
      <alignment horizontal="center" vertical="top" wrapText="1"/>
    </xf>
    <xf numFmtId="165" fontId="7" fillId="5" borderId="59" xfId="19" applyNumberFormat="1" applyFont="1" applyFill="1" applyBorder="1" applyAlignment="1">
      <alignment horizontal="center" vertical="top" wrapText="1"/>
    </xf>
    <xf numFmtId="165" fontId="7" fillId="5" borderId="54" xfId="19" applyNumberFormat="1" applyFont="1" applyFill="1" applyBorder="1" applyAlignment="1">
      <alignment horizontal="center" vertical="top" wrapText="1"/>
    </xf>
    <xf numFmtId="165" fontId="7" fillId="5" borderId="52" xfId="19" applyNumberFormat="1" applyFont="1" applyFill="1" applyBorder="1" applyAlignment="1">
      <alignment horizontal="center" vertical="top" wrapText="1"/>
    </xf>
    <xf numFmtId="164" fontId="8" fillId="5" borderId="59" xfId="19" applyNumberFormat="1" applyFont="1" applyFill="1" applyBorder="1" applyAlignment="1">
      <alignment horizontal="center" vertical="top" wrapText="1"/>
    </xf>
    <xf numFmtId="164" fontId="8" fillId="5" borderId="54" xfId="19" applyNumberFormat="1" applyFont="1" applyFill="1" applyBorder="1" applyAlignment="1">
      <alignment horizontal="center" vertical="top" wrapText="1"/>
    </xf>
    <xf numFmtId="0" fontId="11" fillId="6" borderId="26" xfId="19" applyFont="1" applyFill="1" applyBorder="1" applyAlignment="1">
      <alignment horizontal="left" vertical="top" wrapText="1"/>
    </xf>
    <xf numFmtId="0" fontId="8" fillId="6" borderId="26" xfId="19" applyFont="1" applyFill="1" applyBorder="1" applyAlignment="1">
      <alignment vertical="top"/>
    </xf>
    <xf numFmtId="0" fontId="8" fillId="6" borderId="22" xfId="19" applyFont="1" applyFill="1" applyBorder="1" applyAlignment="1">
      <alignment vertical="top"/>
    </xf>
    <xf numFmtId="165" fontId="10" fillId="3" borderId="31" xfId="19" applyNumberFormat="1" applyFont="1" applyFill="1" applyBorder="1" applyAlignment="1">
      <alignment horizontal="center" vertical="top" wrapText="1"/>
    </xf>
    <xf numFmtId="165" fontId="10" fillId="3" borderId="31" xfId="19" applyNumberFormat="1" applyFont="1" applyFill="1" applyBorder="1" applyAlignment="1">
      <alignment horizontal="center" vertical="top" wrapText="1"/>
    </xf>
    <xf numFmtId="0" fontId="8" fillId="3" borderId="59" xfId="19" applyFont="1" applyFill="1" applyBorder="1" applyAlignment="1">
      <alignment vertical="top"/>
    </xf>
    <xf numFmtId="0" fontId="8" fillId="3" borderId="54" xfId="19" applyFont="1" applyFill="1" applyBorder="1" applyAlignment="1">
      <alignment vertical="top"/>
    </xf>
    <xf numFmtId="49" fontId="8" fillId="0" borderId="0" xfId="19" applyNumberFormat="1" applyFont="1" applyFill="1" applyBorder="1" applyAlignment="1">
      <alignment horizontal="center" vertical="center" wrapText="1"/>
    </xf>
    <xf numFmtId="49" fontId="8" fillId="0" borderId="29" xfId="19" applyNumberFormat="1" applyFont="1" applyFill="1" applyBorder="1" applyAlignment="1">
      <alignment horizontal="left" vertical="top" wrapText="1"/>
    </xf>
    <xf numFmtId="49" fontId="8" fillId="0" borderId="0" xfId="19" applyNumberFormat="1" applyFont="1" applyFill="1" applyBorder="1" applyAlignment="1">
      <alignment horizontal="left" vertical="top" wrapText="1"/>
    </xf>
    <xf numFmtId="164" fontId="12" fillId="2" borderId="1" xfId="19" applyNumberFormat="1" applyFont="1" applyFill="1" applyBorder="1" applyAlignment="1">
      <alignment horizontal="center" vertical="top"/>
    </xf>
    <xf numFmtId="164" fontId="12" fillId="2" borderId="2" xfId="19" applyNumberFormat="1" applyFont="1" applyFill="1" applyBorder="1" applyAlignment="1">
      <alignment horizontal="center" vertical="top"/>
    </xf>
    <xf numFmtId="164" fontId="12" fillId="2" borderId="3" xfId="19" applyNumberFormat="1" applyFont="1" applyFill="1" applyBorder="1" applyAlignment="1">
      <alignment horizontal="center" vertical="top"/>
    </xf>
    <xf numFmtId="164" fontId="17" fillId="2" borderId="3" xfId="19" applyNumberFormat="1" applyFont="1" applyFill="1" applyBorder="1" applyAlignment="1">
      <alignment horizontal="center" vertical="center"/>
    </xf>
    <xf numFmtId="49" fontId="11" fillId="2" borderId="33" xfId="19" applyNumberFormat="1" applyFont="1" applyFill="1" applyBorder="1" applyAlignment="1">
      <alignment horizontal="center" vertical="top"/>
    </xf>
    <xf numFmtId="164" fontId="11" fillId="9" borderId="1" xfId="19" applyNumberFormat="1" applyFont="1" applyFill="1" applyBorder="1" applyAlignment="1">
      <alignment horizontal="center" vertical="top"/>
    </xf>
    <xf numFmtId="164" fontId="11" fillId="9" borderId="2" xfId="19" applyNumberFormat="1" applyFont="1" applyFill="1" applyBorder="1" applyAlignment="1">
      <alignment horizontal="center" vertical="top"/>
    </xf>
    <xf numFmtId="2" fontId="17" fillId="9" borderId="3" xfId="19" applyNumberFormat="1" applyFont="1" applyFill="1" applyBorder="1" applyAlignment="1">
      <alignment horizontal="center" vertical="center"/>
    </xf>
    <xf numFmtId="49" fontId="11" fillId="9" borderId="1" xfId="19" applyNumberFormat="1" applyFont="1" applyFill="1" applyBorder="1" applyAlignment="1">
      <alignment horizontal="right" vertical="top"/>
    </xf>
    <xf numFmtId="49" fontId="11" fillId="9" borderId="2" xfId="19" applyNumberFormat="1" applyFont="1" applyFill="1" applyBorder="1" applyAlignment="1">
      <alignment horizontal="right" vertical="top"/>
    </xf>
    <xf numFmtId="164" fontId="17" fillId="9" borderId="3" xfId="19" applyNumberFormat="1" applyFont="1" applyFill="1" applyBorder="1" applyAlignment="1">
      <alignment horizontal="center" vertical="center"/>
    </xf>
    <xf numFmtId="49" fontId="11" fillId="9" borderId="3" xfId="19" applyNumberFormat="1" applyFont="1" applyFill="1" applyBorder="1" applyAlignment="1">
      <alignment horizontal="right" vertical="top"/>
    </xf>
    <xf numFmtId="164" fontId="17" fillId="11" borderId="6" xfId="19" applyNumberFormat="1" applyFont="1" applyFill="1" applyBorder="1" applyAlignment="1">
      <alignment horizontal="center" vertical="top"/>
    </xf>
    <xf numFmtId="164" fontId="17" fillId="12" borderId="33" xfId="19" applyNumberFormat="1" applyFont="1" applyFill="1" applyBorder="1" applyAlignment="1">
      <alignment horizontal="center" vertical="top"/>
    </xf>
    <xf numFmtId="164" fontId="17" fillId="12" borderId="6" xfId="19" applyNumberFormat="1" applyFont="1" applyFill="1" applyBorder="1" applyAlignment="1">
      <alignment horizontal="center" vertical="top"/>
    </xf>
    <xf numFmtId="0" fontId="8" fillId="0" borderId="40" xfId="19" applyFont="1" applyBorder="1" applyAlignment="1">
      <alignment horizontal="center" vertical="center"/>
    </xf>
    <xf numFmtId="0" fontId="7" fillId="0" borderId="42" xfId="19" applyFont="1" applyBorder="1" applyAlignment="1">
      <alignment horizontal="left" vertical="top" wrapText="1"/>
    </xf>
    <xf numFmtId="164" fontId="16" fillId="5" borderId="24" xfId="19" applyNumberFormat="1" applyFont="1" applyFill="1" applyBorder="1" applyAlignment="1">
      <alignment horizontal="center" vertical="center"/>
    </xf>
    <xf numFmtId="164" fontId="16" fillId="5" borderId="25" xfId="19" applyNumberFormat="1" applyFont="1" applyFill="1" applyBorder="1" applyAlignment="1">
      <alignment horizontal="center" vertical="center"/>
    </xf>
    <xf numFmtId="0" fontId="7" fillId="0" borderId="33" xfId="19" applyFont="1" applyFill="1" applyBorder="1" applyAlignment="1">
      <alignment horizontal="center" vertical="center" wrapText="1"/>
    </xf>
    <xf numFmtId="49" fontId="11" fillId="0" borderId="33" xfId="19" applyNumberFormat="1" applyFont="1" applyFill="1" applyBorder="1" applyAlignment="1">
      <alignment horizontal="center" vertical="center"/>
    </xf>
    <xf numFmtId="0" fontId="22" fillId="13" borderId="40" xfId="19" applyFont="1" applyFill="1" applyBorder="1" applyAlignment="1">
      <alignment horizontal="left" vertical="top" wrapText="1"/>
    </xf>
    <xf numFmtId="49" fontId="11" fillId="13" borderId="72" xfId="19" applyNumberFormat="1" applyFont="1" applyFill="1" applyBorder="1" applyAlignment="1">
      <alignment vertical="top"/>
    </xf>
    <xf numFmtId="0" fontId="8" fillId="0" borderId="4" xfId="19" applyFont="1" applyBorder="1" applyAlignment="1">
      <alignment horizontal="center" vertical="center"/>
    </xf>
    <xf numFmtId="0" fontId="8" fillId="0" borderId="4" xfId="19" applyFont="1" applyBorder="1" applyAlignment="1">
      <alignment horizontal="center" vertical="center"/>
    </xf>
    <xf numFmtId="0" fontId="7" fillId="0" borderId="35" xfId="19" applyFont="1" applyBorder="1" applyAlignment="1">
      <alignment horizontal="left" vertical="top" wrapText="1"/>
    </xf>
    <xf numFmtId="164" fontId="16" fillId="5" borderId="9" xfId="19" applyNumberFormat="1" applyFont="1" applyFill="1" applyBorder="1" applyAlignment="1">
      <alignment horizontal="center" vertical="center"/>
    </xf>
    <xf numFmtId="164" fontId="16" fillId="5" borderId="10" xfId="19" applyNumberFormat="1" applyFont="1" applyFill="1" applyBorder="1" applyAlignment="1">
      <alignment horizontal="center" vertical="center"/>
    </xf>
    <xf numFmtId="0" fontId="7" fillId="0" borderId="35" xfId="19" applyFont="1" applyFill="1" applyBorder="1" applyAlignment="1">
      <alignment horizontal="center" vertical="center" wrapText="1"/>
    </xf>
    <xf numFmtId="49" fontId="11" fillId="0" borderId="42" xfId="19" applyNumberFormat="1" applyFont="1" applyFill="1" applyBorder="1" applyAlignment="1">
      <alignment horizontal="center" vertical="center"/>
    </xf>
    <xf numFmtId="49" fontId="8" fillId="0" borderId="42" xfId="19" applyNumberFormat="1" applyFont="1" applyFill="1" applyBorder="1" applyAlignment="1">
      <alignment horizontal="center" vertical="center" textRotation="90"/>
    </xf>
    <xf numFmtId="0" fontId="11" fillId="12" borderId="31" xfId="19" applyFont="1" applyFill="1" applyBorder="1" applyAlignment="1">
      <alignment horizontal="left" vertical="top" wrapText="1"/>
    </xf>
    <xf numFmtId="49" fontId="11" fillId="13" borderId="63" xfId="19" applyNumberFormat="1" applyFont="1" applyFill="1" applyBorder="1" applyAlignment="1">
      <alignment vertical="top"/>
    </xf>
    <xf numFmtId="164" fontId="8" fillId="0" borderId="33" xfId="19" applyNumberFormat="1" applyFont="1" applyBorder="1" applyAlignment="1">
      <alignment horizontal="center" vertical="center" wrapText="1"/>
    </xf>
    <xf numFmtId="164" fontId="8" fillId="0" borderId="33" xfId="19" applyNumberFormat="1" applyFont="1" applyBorder="1" applyAlignment="1">
      <alignment horizontal="center" vertical="center" wrapText="1"/>
    </xf>
    <xf numFmtId="0" fontId="16" fillId="0" borderId="33" xfId="19" applyFont="1" applyFill="1" applyBorder="1" applyAlignment="1">
      <alignment vertical="top" wrapText="1"/>
    </xf>
    <xf numFmtId="0" fontId="16" fillId="0" borderId="33" xfId="19" applyFont="1" applyFill="1" applyBorder="1" applyAlignment="1">
      <alignment horizontal="center" vertical="center" wrapText="1"/>
    </xf>
    <xf numFmtId="0" fontId="11" fillId="13" borderId="40" xfId="19" applyFont="1" applyFill="1" applyBorder="1" applyAlignment="1">
      <alignment horizontal="center" vertical="top" wrapText="1"/>
    </xf>
    <xf numFmtId="49" fontId="8" fillId="13" borderId="72" xfId="19" applyNumberFormat="1" applyFont="1" applyFill="1" applyBorder="1" applyAlignment="1">
      <alignment vertical="top"/>
    </xf>
    <xf numFmtId="164" fontId="8" fillId="0" borderId="35" xfId="19" applyNumberFormat="1" applyFont="1" applyBorder="1" applyAlignment="1">
      <alignment horizontal="center" vertical="center" wrapText="1"/>
    </xf>
    <xf numFmtId="164" fontId="8" fillId="0" borderId="35" xfId="19" applyNumberFormat="1" applyFont="1" applyBorder="1" applyAlignment="1">
      <alignment horizontal="center" vertical="center" wrapText="1"/>
    </xf>
    <xf numFmtId="0" fontId="16" fillId="0" borderId="35" xfId="19" applyFont="1" applyFill="1" applyBorder="1" applyAlignment="1">
      <alignment vertical="top" wrapText="1"/>
    </xf>
    <xf numFmtId="164" fontId="16" fillId="5" borderId="57" xfId="19" applyNumberFormat="1" applyFont="1" applyFill="1" applyBorder="1" applyAlignment="1">
      <alignment horizontal="center" vertical="center"/>
    </xf>
    <xf numFmtId="164" fontId="16" fillId="5" borderId="34" xfId="19" applyNumberFormat="1" applyFont="1" applyFill="1" applyBorder="1" applyAlignment="1">
      <alignment horizontal="center" vertical="center"/>
    </xf>
    <xf numFmtId="0" fontId="16" fillId="0" borderId="35" xfId="19" applyFont="1" applyFill="1" applyBorder="1" applyAlignment="1">
      <alignment horizontal="center" vertical="center" wrapText="1"/>
    </xf>
    <xf numFmtId="49" fontId="11" fillId="0" borderId="35" xfId="19" applyNumberFormat="1" applyFont="1" applyFill="1" applyBorder="1" applyAlignment="1">
      <alignment horizontal="center" vertical="center"/>
    </xf>
    <xf numFmtId="0" fontId="11" fillId="12" borderId="1" xfId="19" applyFont="1" applyFill="1" applyBorder="1" applyAlignment="1">
      <alignment horizontal="left" vertical="top" wrapText="1"/>
    </xf>
    <xf numFmtId="49" fontId="8" fillId="13" borderId="48" xfId="19" applyNumberFormat="1" applyFont="1" applyFill="1" applyBorder="1" applyAlignment="1">
      <alignment vertical="top"/>
    </xf>
    <xf numFmtId="164" fontId="17" fillId="12" borderId="32" xfId="19" applyNumberFormat="1" applyFont="1" applyFill="1" applyBorder="1" applyAlignment="1">
      <alignment horizontal="center" vertical="top"/>
    </xf>
    <xf numFmtId="0" fontId="11" fillId="12" borderId="3" xfId="19" applyFont="1" applyFill="1" applyBorder="1" applyAlignment="1">
      <alignment horizontal="center" vertical="top"/>
    </xf>
    <xf numFmtId="49" fontId="8" fillId="12" borderId="2" xfId="19" applyNumberFormat="1" applyFont="1" applyFill="1" applyBorder="1" applyAlignment="1">
      <alignment horizontal="center" vertical="center"/>
    </xf>
    <xf numFmtId="49" fontId="8" fillId="12" borderId="2" xfId="19" applyNumberFormat="1" applyFont="1" applyFill="1" applyBorder="1" applyAlignment="1">
      <alignment horizontal="center" vertical="top"/>
    </xf>
    <xf numFmtId="49" fontId="11" fillId="12" borderId="3" xfId="19" applyNumberFormat="1" applyFont="1" applyFill="1" applyBorder="1" applyAlignment="1">
      <alignment horizontal="center" vertical="top"/>
    </xf>
    <xf numFmtId="0" fontId="8" fillId="0" borderId="40" xfId="19" applyFont="1" applyBorder="1" applyAlignment="1">
      <alignment horizontal="left" vertical="center" wrapText="1"/>
    </xf>
    <xf numFmtId="0" fontId="8" fillId="0" borderId="6" xfId="19" applyFont="1" applyBorder="1" applyAlignment="1">
      <alignment horizontal="left" vertical="center" wrapText="1"/>
    </xf>
    <xf numFmtId="0" fontId="16" fillId="0" borderId="33" xfId="19" applyFont="1" applyBorder="1" applyAlignment="1">
      <alignment horizontal="left" vertical="top" wrapText="1"/>
    </xf>
    <xf numFmtId="2" fontId="16" fillId="5" borderId="46" xfId="19" applyNumberFormat="1" applyFont="1" applyFill="1" applyBorder="1" applyAlignment="1">
      <alignment horizontal="center" vertical="center"/>
    </xf>
    <xf numFmtId="2" fontId="16" fillId="5" borderId="58" xfId="19" applyNumberFormat="1" applyFont="1" applyFill="1" applyBorder="1" applyAlignment="1">
      <alignment horizontal="center" vertical="center"/>
    </xf>
    <xf numFmtId="0" fontId="8" fillId="0" borderId="46" xfId="19" applyFont="1" applyBorder="1" applyAlignment="1">
      <alignment horizontal="center" vertical="center"/>
    </xf>
    <xf numFmtId="49" fontId="11" fillId="0" borderId="6" xfId="19" applyNumberFormat="1" applyFont="1" applyBorder="1" applyAlignment="1">
      <alignment horizontal="center" vertical="center"/>
    </xf>
    <xf numFmtId="0" fontId="11" fillId="13" borderId="40" xfId="19" applyFont="1" applyFill="1" applyBorder="1" applyAlignment="1">
      <alignment vertical="top" wrapText="1"/>
    </xf>
    <xf numFmtId="49" fontId="11" fillId="13" borderId="6" xfId="19" applyNumberFormat="1" applyFont="1" applyFill="1" applyBorder="1" applyAlignment="1">
      <alignment vertical="top"/>
    </xf>
    <xf numFmtId="0" fontId="8" fillId="0" borderId="4" xfId="19" applyFont="1" applyBorder="1" applyAlignment="1">
      <alignment horizontal="left" vertical="center" wrapText="1"/>
    </xf>
    <xf numFmtId="0" fontId="8" fillId="0" borderId="5" xfId="19" applyFont="1" applyBorder="1" applyAlignment="1">
      <alignment horizontal="left" vertical="center" wrapText="1"/>
    </xf>
    <xf numFmtId="0" fontId="8" fillId="0" borderId="28" xfId="19" applyFont="1" applyBorder="1" applyAlignment="1">
      <alignment horizontal="center" vertical="top"/>
    </xf>
    <xf numFmtId="2" fontId="16" fillId="5" borderId="21" xfId="19" applyNumberFormat="1" applyFont="1" applyFill="1" applyBorder="1" applyAlignment="1">
      <alignment horizontal="center" vertical="center"/>
    </xf>
    <xf numFmtId="2" fontId="16" fillId="5" borderId="19" xfId="19" applyNumberFormat="1" applyFont="1" applyFill="1" applyBorder="1" applyAlignment="1">
      <alignment horizontal="center" vertical="center"/>
    </xf>
    <xf numFmtId="0" fontId="7" fillId="4" borderId="21" xfId="19" applyFont="1" applyFill="1" applyBorder="1" applyAlignment="1">
      <alignment horizontal="center" vertical="center"/>
    </xf>
    <xf numFmtId="49" fontId="11" fillId="0" borderId="5" xfId="19" applyNumberFormat="1" applyFont="1" applyBorder="1" applyAlignment="1">
      <alignment horizontal="center" vertical="center"/>
    </xf>
    <xf numFmtId="0" fontId="11" fillId="12" borderId="33" xfId="19" applyFont="1" applyFill="1" applyBorder="1" applyAlignment="1">
      <alignment horizontal="left" vertical="top" wrapText="1"/>
    </xf>
    <xf numFmtId="49" fontId="8" fillId="13" borderId="5" xfId="19" applyNumberFormat="1" applyFont="1" applyFill="1" applyBorder="1" applyAlignment="1">
      <alignment vertical="top"/>
    </xf>
    <xf numFmtId="0" fontId="8" fillId="0" borderId="1" xfId="19" applyFont="1" applyBorder="1" applyAlignment="1">
      <alignment horizontal="center" vertical="center"/>
    </xf>
    <xf numFmtId="0" fontId="8" fillId="0" borderId="31" xfId="19" applyFont="1" applyBorder="1" applyAlignment="1">
      <alignment vertical="center"/>
    </xf>
    <xf numFmtId="0" fontId="16" fillId="0" borderId="31" xfId="19" applyFont="1" applyBorder="1" applyAlignment="1">
      <alignment vertical="top" wrapText="1"/>
    </xf>
    <xf numFmtId="2" fontId="7" fillId="5" borderId="21" xfId="19" applyNumberFormat="1" applyFont="1" applyFill="1" applyBorder="1" applyAlignment="1">
      <alignment horizontal="center" vertical="center"/>
    </xf>
    <xf numFmtId="0" fontId="11" fillId="12" borderId="42" xfId="19" applyFont="1" applyFill="1" applyBorder="1" applyAlignment="1">
      <alignment horizontal="left" vertical="top" wrapText="1"/>
    </xf>
    <xf numFmtId="0" fontId="8" fillId="0" borderId="28" xfId="19" applyFont="1" applyBorder="1" applyAlignment="1">
      <alignment horizontal="left" vertical="center" wrapText="1"/>
    </xf>
    <xf numFmtId="0" fontId="8" fillId="0" borderId="30" xfId="19" applyFont="1" applyBorder="1" applyAlignment="1">
      <alignment horizontal="left" vertical="center" wrapText="1"/>
    </xf>
    <xf numFmtId="0" fontId="16" fillId="0" borderId="3" xfId="19" applyFont="1" applyBorder="1" applyAlignment="1">
      <alignment horizontal="left" vertical="top" wrapText="1"/>
    </xf>
    <xf numFmtId="164" fontId="16" fillId="5" borderId="47" xfId="19" applyNumberFormat="1" applyFont="1" applyFill="1" applyBorder="1" applyAlignment="1">
      <alignment horizontal="center" vertical="center"/>
    </xf>
    <xf numFmtId="0" fontId="7" fillId="4" borderId="52" xfId="19" applyFont="1" applyFill="1" applyBorder="1" applyAlignment="1">
      <alignment horizontal="center" vertical="center"/>
    </xf>
    <xf numFmtId="49" fontId="11" fillId="0" borderId="30" xfId="19" applyNumberFormat="1" applyFont="1" applyBorder="1" applyAlignment="1">
      <alignment horizontal="center" vertical="center"/>
    </xf>
    <xf numFmtId="0" fontId="11" fillId="12" borderId="35" xfId="19" applyFont="1" applyFill="1" applyBorder="1" applyAlignment="1">
      <alignment horizontal="left" vertical="top" wrapText="1"/>
    </xf>
    <xf numFmtId="49" fontId="8" fillId="13" borderId="30" xfId="19" applyNumberFormat="1" applyFont="1" applyFill="1" applyBorder="1" applyAlignment="1">
      <alignment vertical="top"/>
    </xf>
    <xf numFmtId="164" fontId="17" fillId="12" borderId="41" xfId="19" applyNumberFormat="1" applyFont="1" applyFill="1" applyBorder="1" applyAlignment="1">
      <alignment horizontal="center" vertical="top"/>
    </xf>
    <xf numFmtId="164" fontId="17" fillId="12" borderId="79" xfId="19" applyNumberFormat="1" applyFont="1" applyFill="1" applyBorder="1" applyAlignment="1">
      <alignment horizontal="center" vertical="top"/>
    </xf>
    <xf numFmtId="0" fontId="11" fillId="12" borderId="6" xfId="19" applyFont="1" applyFill="1" applyBorder="1" applyAlignment="1">
      <alignment horizontal="center" vertical="top"/>
    </xf>
    <xf numFmtId="49" fontId="8" fillId="12" borderId="7" xfId="19" applyNumberFormat="1" applyFont="1" applyFill="1" applyBorder="1" applyAlignment="1">
      <alignment horizontal="center" vertical="center"/>
    </xf>
    <xf numFmtId="49" fontId="8" fillId="12" borderId="7" xfId="19" applyNumberFormat="1" applyFont="1" applyFill="1" applyBorder="1" applyAlignment="1">
      <alignment horizontal="center" vertical="top"/>
    </xf>
    <xf numFmtId="0" fontId="5" fillId="0" borderId="40" xfId="19" applyFont="1" applyBorder="1" applyAlignment="1">
      <alignment horizontal="left" vertical="top" wrapText="1"/>
    </xf>
    <xf numFmtId="0" fontId="5" fillId="0" borderId="6" xfId="19" applyFont="1" applyBorder="1" applyAlignment="1">
      <alignment horizontal="left" vertical="top" wrapText="1"/>
    </xf>
    <xf numFmtId="0" fontId="16" fillId="0" borderId="33" xfId="19" applyFont="1" applyFill="1" applyBorder="1" applyAlignment="1">
      <alignment horizontal="left" vertical="top" wrapText="1"/>
    </xf>
    <xf numFmtId="2" fontId="16" fillId="5" borderId="46" xfId="19" applyNumberFormat="1" applyFont="1" applyFill="1" applyBorder="1" applyAlignment="1">
      <alignment horizontal="center" vertical="top"/>
    </xf>
    <xf numFmtId="0" fontId="8" fillId="0" borderId="6" xfId="19" applyFont="1" applyBorder="1" applyAlignment="1">
      <alignment horizontal="center" vertical="top"/>
    </xf>
    <xf numFmtId="49" fontId="8" fillId="0" borderId="6" xfId="19" applyNumberFormat="1" applyFont="1" applyBorder="1" applyAlignment="1">
      <alignment horizontal="center" vertical="top" textRotation="90"/>
    </xf>
    <xf numFmtId="0" fontId="8" fillId="13" borderId="58" xfId="19" applyFont="1" applyFill="1" applyBorder="1" applyAlignment="1">
      <alignment horizontal="left" vertical="top" wrapText="1"/>
    </xf>
    <xf numFmtId="0" fontId="5" fillId="0" borderId="28" xfId="19" applyFont="1" applyBorder="1" applyAlignment="1">
      <alignment horizontal="left" vertical="top" wrapText="1"/>
    </xf>
    <xf numFmtId="0" fontId="8" fillId="0" borderId="30" xfId="19" applyFont="1" applyBorder="1" applyAlignment="1">
      <alignment horizontal="left" vertical="top" wrapText="1"/>
    </xf>
    <xf numFmtId="0" fontId="8" fillId="0" borderId="28" xfId="19" applyFont="1" applyBorder="1" applyAlignment="1">
      <alignment horizontal="center" vertical="center"/>
    </xf>
    <xf numFmtId="0" fontId="16" fillId="0" borderId="35" xfId="19" applyFont="1" applyFill="1" applyBorder="1" applyAlignment="1">
      <alignment horizontal="left" vertical="top" wrapText="1"/>
    </xf>
    <xf numFmtId="2" fontId="16" fillId="5" borderId="52" xfId="19" applyNumberFormat="1" applyFont="1" applyFill="1" applyBorder="1" applyAlignment="1">
      <alignment horizontal="center" vertical="top"/>
    </xf>
    <xf numFmtId="0" fontId="7" fillId="4" borderId="30" xfId="19" applyFont="1" applyFill="1" applyBorder="1" applyAlignment="1">
      <alignment horizontal="center" vertical="center"/>
    </xf>
    <xf numFmtId="49" fontId="8" fillId="0" borderId="30" xfId="19" applyNumberFormat="1" applyFont="1" applyBorder="1" applyAlignment="1">
      <alignment horizontal="left" vertical="center" textRotation="90"/>
    </xf>
    <xf numFmtId="0" fontId="11" fillId="12" borderId="47" xfId="19" applyFont="1" applyFill="1" applyBorder="1" applyAlignment="1">
      <alignment horizontal="left" vertical="top" wrapText="1"/>
    </xf>
    <xf numFmtId="49" fontId="8" fillId="13" borderId="34" xfId="19" applyNumberFormat="1" applyFont="1" applyFill="1" applyBorder="1" applyAlignment="1">
      <alignment vertical="top"/>
    </xf>
    <xf numFmtId="0" fontId="8" fillId="0" borderId="28" xfId="19" applyFont="1" applyBorder="1" applyAlignment="1">
      <alignment horizontal="center" vertical="top"/>
    </xf>
    <xf numFmtId="164" fontId="8" fillId="0" borderId="35" xfId="19" applyNumberFormat="1" applyFont="1" applyBorder="1" applyAlignment="1">
      <alignment horizontal="center" vertical="top"/>
    </xf>
    <xf numFmtId="0" fontId="16" fillId="0" borderId="5" xfId="19" applyFont="1" applyBorder="1" applyAlignment="1">
      <alignment horizontal="left" vertical="top" wrapText="1"/>
    </xf>
    <xf numFmtId="164" fontId="17" fillId="12" borderId="36" xfId="19" applyNumberFormat="1" applyFont="1" applyFill="1" applyBorder="1" applyAlignment="1">
      <alignment horizontal="center" vertical="center"/>
    </xf>
    <xf numFmtId="164" fontId="17" fillId="12" borderId="42" xfId="19" applyNumberFormat="1" applyFont="1" applyFill="1" applyBorder="1" applyAlignment="1">
      <alignment horizontal="center" vertical="center"/>
    </xf>
    <xf numFmtId="0" fontId="11" fillId="12" borderId="42" xfId="19" applyFont="1" applyFill="1" applyBorder="1" applyAlignment="1">
      <alignment horizontal="center" vertical="top"/>
    </xf>
    <xf numFmtId="49" fontId="8" fillId="12" borderId="0" xfId="19" applyNumberFormat="1" applyFont="1" applyFill="1" applyBorder="1" applyAlignment="1">
      <alignment horizontal="center" vertical="center"/>
    </xf>
    <xf numFmtId="49" fontId="8" fillId="12" borderId="0" xfId="19" applyNumberFormat="1" applyFont="1" applyFill="1" applyBorder="1" applyAlignment="1">
      <alignment horizontal="center" vertical="top"/>
    </xf>
    <xf numFmtId="49" fontId="11" fillId="12" borderId="5" xfId="19" applyNumberFormat="1" applyFont="1" applyFill="1" applyBorder="1" applyAlignment="1">
      <alignment horizontal="center" vertical="top"/>
    </xf>
    <xf numFmtId="0" fontId="8" fillId="0" borderId="5" xfId="19" applyFont="1" applyBorder="1" applyAlignment="1">
      <alignment horizontal="left" vertical="top" wrapText="1"/>
    </xf>
    <xf numFmtId="0" fontId="8" fillId="0" borderId="40" xfId="19" applyFont="1" applyBorder="1" applyAlignment="1">
      <alignment horizontal="center" vertical="top"/>
    </xf>
    <xf numFmtId="164" fontId="8" fillId="0" borderId="42" xfId="19" applyNumberFormat="1" applyFont="1" applyBorder="1" applyAlignment="1">
      <alignment horizontal="center" vertical="top"/>
    </xf>
    <xf numFmtId="0" fontId="16" fillId="0" borderId="6" xfId="19" applyFont="1" applyBorder="1" applyAlignment="1">
      <alignment horizontal="left" vertical="top" wrapText="1"/>
    </xf>
    <xf numFmtId="2" fontId="16" fillId="5" borderId="46" xfId="19" applyNumberFormat="1" applyFont="1" applyFill="1" applyBorder="1" applyAlignment="1">
      <alignment horizontal="center" vertical="top"/>
    </xf>
    <xf numFmtId="2" fontId="16" fillId="5" borderId="58" xfId="19" applyNumberFormat="1" applyFont="1" applyFill="1" applyBorder="1" applyAlignment="1">
      <alignment horizontal="center" vertical="top"/>
    </xf>
    <xf numFmtId="0" fontId="8" fillId="0" borderId="46" xfId="19" applyFont="1" applyBorder="1" applyAlignment="1">
      <alignment horizontal="center" vertical="top"/>
    </xf>
    <xf numFmtId="0" fontId="10" fillId="12" borderId="7" xfId="19" applyFont="1" applyFill="1" applyBorder="1" applyAlignment="1">
      <alignment horizontal="center" vertical="center" textRotation="90" wrapText="1"/>
    </xf>
    <xf numFmtId="0" fontId="8" fillId="13" borderId="40" xfId="19" applyFont="1" applyFill="1" applyBorder="1" applyAlignment="1">
      <alignment horizontal="center" vertical="top" wrapText="1"/>
    </xf>
    <xf numFmtId="0" fontId="16" fillId="0" borderId="3" xfId="19" applyFont="1" applyBorder="1" applyAlignment="1">
      <alignment vertical="top" wrapText="1"/>
    </xf>
    <xf numFmtId="164" fontId="22" fillId="5" borderId="21" xfId="19" applyNumberFormat="1" applyFont="1" applyFill="1" applyBorder="1" applyAlignment="1">
      <alignment vertical="top"/>
    </xf>
    <xf numFmtId="164" fontId="22" fillId="5" borderId="19" xfId="19" applyNumberFormat="1" applyFont="1" applyFill="1" applyBorder="1" applyAlignment="1">
      <alignment vertical="top"/>
    </xf>
    <xf numFmtId="0" fontId="8" fillId="0" borderId="21" xfId="19" applyFont="1" applyBorder="1" applyAlignment="1">
      <alignment horizontal="center" vertical="top"/>
    </xf>
    <xf numFmtId="0" fontId="10" fillId="12" borderId="0" xfId="19" applyFont="1" applyFill="1" applyBorder="1" applyAlignment="1">
      <alignment horizontal="center" vertical="center" textRotation="90" wrapText="1"/>
    </xf>
    <xf numFmtId="49" fontId="8" fillId="13" borderId="5" xfId="19" applyNumberFormat="1" applyFont="1" applyFill="1" applyBorder="1" applyAlignment="1">
      <alignment horizontal="center" vertical="top"/>
    </xf>
    <xf numFmtId="0" fontId="48" fillId="0" borderId="33" xfId="19" applyFont="1" applyBorder="1" applyAlignment="1">
      <alignment horizontal="left" vertical="top" wrapText="1"/>
    </xf>
    <xf numFmtId="164" fontId="22" fillId="5" borderId="50" xfId="19" applyNumberFormat="1" applyFont="1" applyFill="1" applyBorder="1" applyAlignment="1">
      <alignment horizontal="center" vertical="top"/>
    </xf>
    <xf numFmtId="167" fontId="22" fillId="5" borderId="50" xfId="19" applyNumberFormat="1" applyFont="1" applyFill="1" applyBorder="1" applyAlignment="1">
      <alignment horizontal="center" vertical="top"/>
    </xf>
    <xf numFmtId="167" fontId="22" fillId="5" borderId="27" xfId="19" applyNumberFormat="1" applyFont="1" applyFill="1" applyBorder="1" applyAlignment="1">
      <alignment horizontal="center" vertical="top"/>
    </xf>
    <xf numFmtId="164" fontId="22" fillId="5" borderId="38" xfId="19" applyNumberFormat="1" applyFont="1" applyFill="1" applyBorder="1" applyAlignment="1">
      <alignment horizontal="center" vertical="top"/>
    </xf>
    <xf numFmtId="167" fontId="22" fillId="5" borderId="38" xfId="19" applyNumberFormat="1" applyFont="1" applyFill="1" applyBorder="1" applyAlignment="1">
      <alignment horizontal="center" vertical="top"/>
    </xf>
    <xf numFmtId="167" fontId="22" fillId="5" borderId="14" xfId="19" applyNumberFormat="1" applyFont="1" applyFill="1" applyBorder="1" applyAlignment="1">
      <alignment horizontal="center" vertical="top"/>
    </xf>
    <xf numFmtId="0" fontId="8" fillId="0" borderId="38" xfId="19" applyFont="1" applyBorder="1" applyAlignment="1">
      <alignment horizontal="center" vertical="top"/>
    </xf>
    <xf numFmtId="0" fontId="8" fillId="0" borderId="28" xfId="19" applyFont="1" applyBorder="1" applyAlignment="1">
      <alignment horizontal="left" vertical="top" wrapText="1"/>
    </xf>
    <xf numFmtId="167" fontId="16" fillId="5" borderId="52" xfId="19" applyNumberFormat="1" applyFont="1" applyFill="1" applyBorder="1" applyAlignment="1">
      <alignment horizontal="center" vertical="center"/>
    </xf>
    <xf numFmtId="167" fontId="16" fillId="5" borderId="47" xfId="19" applyNumberFormat="1" applyFont="1" applyFill="1" applyBorder="1" applyAlignment="1">
      <alignment horizontal="center" vertical="center"/>
    </xf>
    <xf numFmtId="0" fontId="16" fillId="0" borderId="52" xfId="19" applyFont="1" applyFill="1" applyBorder="1" applyAlignment="1">
      <alignment horizontal="center" vertical="center" wrapText="1"/>
    </xf>
    <xf numFmtId="0" fontId="10" fillId="12" borderId="29" xfId="19" applyFont="1" applyFill="1" applyBorder="1" applyAlignment="1">
      <alignment horizontal="center" vertical="center" textRotation="90" wrapText="1"/>
    </xf>
    <xf numFmtId="164" fontId="11" fillId="12" borderId="36" xfId="19" applyNumberFormat="1" applyFont="1" applyFill="1" applyBorder="1" applyAlignment="1">
      <alignment horizontal="center" vertical="center"/>
    </xf>
    <xf numFmtId="49" fontId="8" fillId="12" borderId="39" xfId="19" applyNumberFormat="1" applyFont="1" applyFill="1" applyBorder="1" applyAlignment="1">
      <alignment horizontal="center" vertical="top"/>
    </xf>
    <xf numFmtId="0" fontId="8" fillId="0" borderId="58" xfId="19" applyFont="1" applyBorder="1" applyAlignment="1">
      <alignment horizontal="center" vertical="center"/>
    </xf>
    <xf numFmtId="164" fontId="8" fillId="0" borderId="46" xfId="19" applyNumberFormat="1" applyFont="1" applyBorder="1" applyAlignment="1">
      <alignment horizontal="center" vertical="center"/>
    </xf>
    <xf numFmtId="0" fontId="22" fillId="0" borderId="41" xfId="19" applyFont="1" applyFill="1" applyBorder="1" applyAlignment="1">
      <alignment horizontal="left" vertical="top" wrapText="1"/>
    </xf>
    <xf numFmtId="164" fontId="8" fillId="5" borderId="69" xfId="19" applyNumberFormat="1" applyFont="1" applyFill="1" applyBorder="1" applyAlignment="1">
      <alignment vertical="top"/>
    </xf>
    <xf numFmtId="164" fontId="8" fillId="5" borderId="70" xfId="19" applyNumberFormat="1" applyFont="1" applyFill="1" applyBorder="1" applyAlignment="1">
      <alignment vertical="top"/>
    </xf>
    <xf numFmtId="49" fontId="11" fillId="0" borderId="33" xfId="19" applyNumberFormat="1" applyFont="1" applyBorder="1" applyAlignment="1">
      <alignment horizontal="center" vertical="center"/>
    </xf>
    <xf numFmtId="49" fontId="8" fillId="0" borderId="6" xfId="19" applyNumberFormat="1" applyFont="1" applyBorder="1" applyAlignment="1">
      <alignment horizontal="center" vertical="top"/>
    </xf>
    <xf numFmtId="0" fontId="8" fillId="13" borderId="20" xfId="19" applyFont="1" applyFill="1" applyBorder="1" applyAlignment="1">
      <alignment horizontal="left" vertical="top" wrapText="1"/>
    </xf>
    <xf numFmtId="49" fontId="8" fillId="13" borderId="24" xfId="19" applyNumberFormat="1" applyFont="1" applyFill="1" applyBorder="1" applyAlignment="1">
      <alignment vertical="top"/>
    </xf>
    <xf numFmtId="0" fontId="8" fillId="0" borderId="47" xfId="19" applyFont="1" applyBorder="1" applyAlignment="1">
      <alignment horizontal="center" vertical="center"/>
    </xf>
    <xf numFmtId="164" fontId="8" fillId="0" borderId="47" xfId="19" applyNumberFormat="1" applyFont="1" applyBorder="1" applyAlignment="1">
      <alignment horizontal="center" vertical="center"/>
    </xf>
    <xf numFmtId="0" fontId="22" fillId="0" borderId="31" xfId="19" applyFont="1" applyFill="1" applyBorder="1" applyAlignment="1">
      <alignment horizontal="left" vertical="top" wrapText="1"/>
    </xf>
    <xf numFmtId="164" fontId="16" fillId="5" borderId="71" xfId="19" applyNumberFormat="1" applyFont="1" applyFill="1" applyBorder="1" applyAlignment="1">
      <alignment horizontal="center" vertical="center"/>
    </xf>
    <xf numFmtId="49" fontId="8" fillId="0" borderId="30" xfId="19" applyNumberFormat="1" applyFont="1" applyBorder="1" applyAlignment="1">
      <alignment horizontal="center" vertical="center" textRotation="90"/>
    </xf>
    <xf numFmtId="0" fontId="11" fillId="12" borderId="59" xfId="19" applyFont="1" applyFill="1" applyBorder="1" applyAlignment="1">
      <alignment horizontal="left" vertical="top" wrapText="1"/>
    </xf>
    <xf numFmtId="49" fontId="8" fillId="13" borderId="57" xfId="19" applyNumberFormat="1" applyFont="1" applyFill="1" applyBorder="1" applyAlignment="1">
      <alignment vertical="top"/>
    </xf>
    <xf numFmtId="0" fontId="8" fillId="0" borderId="1" xfId="19" applyFont="1" applyFill="1" applyBorder="1" applyAlignment="1">
      <alignment horizontal="center" vertical="center"/>
    </xf>
    <xf numFmtId="0" fontId="8" fillId="0" borderId="31" xfId="19" applyFont="1" applyFill="1" applyBorder="1" applyAlignment="1">
      <alignment horizontal="center" vertical="center"/>
    </xf>
    <xf numFmtId="2" fontId="17" fillId="12" borderId="33" xfId="19" applyNumberFormat="1" applyFont="1" applyFill="1" applyBorder="1" applyAlignment="1">
      <alignment horizontal="center" vertical="top"/>
    </xf>
    <xf numFmtId="0" fontId="11" fillId="12" borderId="6" xfId="19" applyFont="1" applyFill="1" applyBorder="1" applyAlignment="1">
      <alignment horizontal="right" vertical="top" wrapText="1"/>
    </xf>
    <xf numFmtId="0" fontId="22" fillId="0" borderId="1" xfId="19" applyNumberFormat="1" applyFont="1" applyFill="1" applyBorder="1" applyAlignment="1">
      <alignment horizontal="center" vertical="center"/>
    </xf>
    <xf numFmtId="0" fontId="8" fillId="0" borderId="31" xfId="19" applyFont="1" applyBorder="1" applyAlignment="1">
      <alignment horizontal="center" vertical="center"/>
    </xf>
    <xf numFmtId="2" fontId="16" fillId="0" borderId="33" xfId="19" applyNumberFormat="1" applyFont="1" applyBorder="1" applyAlignment="1">
      <alignment horizontal="center" vertical="top"/>
    </xf>
    <xf numFmtId="2" fontId="16" fillId="0" borderId="40" xfId="19" applyNumberFormat="1" applyFont="1" applyBorder="1" applyAlignment="1">
      <alignment horizontal="center" vertical="top"/>
    </xf>
    <xf numFmtId="0" fontId="10" fillId="12" borderId="6" xfId="19" applyFont="1" applyFill="1" applyBorder="1" applyAlignment="1">
      <alignment horizontal="center" vertical="center" textRotation="90" wrapText="1"/>
    </xf>
    <xf numFmtId="0" fontId="8" fillId="13" borderId="40" xfId="19" applyFont="1" applyFill="1" applyBorder="1" applyAlignment="1">
      <alignment vertical="top" wrapText="1"/>
    </xf>
    <xf numFmtId="49" fontId="11" fillId="13" borderId="7" xfId="19" applyNumberFormat="1" applyFont="1" applyFill="1" applyBorder="1" applyAlignment="1">
      <alignment horizontal="center" vertical="top"/>
    </xf>
    <xf numFmtId="0" fontId="22" fillId="0" borderId="14" xfId="19" applyNumberFormat="1" applyFont="1" applyFill="1" applyBorder="1" applyAlignment="1">
      <alignment horizontal="center" vertical="center"/>
    </xf>
    <xf numFmtId="0" fontId="16" fillId="0" borderId="21" xfId="19" applyFont="1" applyBorder="1" applyAlignment="1">
      <alignment vertical="top" wrapText="1"/>
    </xf>
    <xf numFmtId="0" fontId="10" fillId="12" borderId="5" xfId="19" applyFont="1" applyFill="1" applyBorder="1" applyAlignment="1">
      <alignment horizontal="center" vertical="center" textRotation="90" wrapText="1"/>
    </xf>
    <xf numFmtId="0" fontId="8" fillId="13" borderId="4" xfId="19" applyFont="1" applyFill="1" applyBorder="1" applyAlignment="1">
      <alignment vertical="top" wrapText="1"/>
    </xf>
    <xf numFmtId="49" fontId="11" fillId="13" borderId="0" xfId="19" applyNumberFormat="1" applyFont="1" applyFill="1" applyBorder="1" applyAlignment="1">
      <alignment horizontal="center" vertical="top"/>
    </xf>
    <xf numFmtId="0" fontId="16" fillId="0" borderId="32" xfId="19" applyFont="1" applyBorder="1" applyAlignment="1">
      <alignment vertical="top" wrapText="1"/>
    </xf>
    <xf numFmtId="2" fontId="16" fillId="0" borderId="46" xfId="19" applyNumberFormat="1" applyFont="1" applyBorder="1" applyAlignment="1">
      <alignment horizontal="center" vertical="top"/>
    </xf>
    <xf numFmtId="0" fontId="8" fillId="0" borderId="38" xfId="19" applyFont="1" applyBorder="1" applyAlignment="1">
      <alignment horizontal="center" vertical="top"/>
    </xf>
    <xf numFmtId="0" fontId="8" fillId="0" borderId="38" xfId="19" applyFont="1" applyBorder="1" applyAlignment="1">
      <alignment horizontal="center" vertical="center"/>
    </xf>
    <xf numFmtId="0" fontId="22" fillId="0" borderId="10" xfId="19" applyFont="1" applyBorder="1" applyAlignment="1">
      <alignment vertical="top" wrapText="1"/>
    </xf>
    <xf numFmtId="2" fontId="16" fillId="0" borderId="50" xfId="19" applyNumberFormat="1" applyFont="1" applyBorder="1" applyAlignment="1">
      <alignment horizontal="center" vertical="top"/>
    </xf>
    <xf numFmtId="0" fontId="16" fillId="0" borderId="50" xfId="19" applyFont="1" applyBorder="1" applyAlignment="1">
      <alignment horizontal="center" vertical="center" wrapText="1"/>
    </xf>
    <xf numFmtId="0" fontId="22" fillId="0" borderId="47" xfId="19" applyNumberFormat="1" applyFont="1" applyFill="1" applyBorder="1" applyAlignment="1">
      <alignment horizontal="center" vertical="center"/>
    </xf>
    <xf numFmtId="0" fontId="8" fillId="0" borderId="52" xfId="19" applyFont="1" applyBorder="1" applyAlignment="1">
      <alignment horizontal="center" vertical="center"/>
    </xf>
    <xf numFmtId="0" fontId="22" fillId="0" borderId="51" xfId="19" applyFont="1" applyBorder="1" applyAlignment="1">
      <alignment horizontal="left" vertical="top" wrapText="1"/>
    </xf>
    <xf numFmtId="2" fontId="16" fillId="0" borderId="31" xfId="19" applyNumberFormat="1" applyFont="1" applyBorder="1" applyAlignment="1">
      <alignment horizontal="center" vertical="top"/>
    </xf>
    <xf numFmtId="0" fontId="16" fillId="0" borderId="31" xfId="19" applyFont="1" applyFill="1" applyBorder="1" applyAlignment="1">
      <alignment horizontal="center" vertical="top" wrapText="1"/>
    </xf>
    <xf numFmtId="0" fontId="22" fillId="0" borderId="28" xfId="19" applyFont="1" applyFill="1" applyBorder="1" applyAlignment="1">
      <alignment horizontal="center" vertical="center"/>
    </xf>
    <xf numFmtId="0" fontId="16" fillId="0" borderId="34" xfId="19" applyFont="1" applyFill="1" applyBorder="1" applyAlignment="1">
      <alignment vertical="top" wrapText="1"/>
    </xf>
    <xf numFmtId="2" fontId="16" fillId="0" borderId="35" xfId="19" applyNumberFormat="1" applyFont="1" applyBorder="1" applyAlignment="1">
      <alignment horizontal="center" vertical="top"/>
    </xf>
    <xf numFmtId="0" fontId="16" fillId="0" borderId="35" xfId="19" applyFont="1" applyBorder="1" applyAlignment="1">
      <alignment horizontal="center" vertical="top" wrapText="1"/>
    </xf>
    <xf numFmtId="0" fontId="8" fillId="0" borderId="19" xfId="19" applyFont="1" applyBorder="1" applyAlignment="1">
      <alignment vertical="top"/>
    </xf>
    <xf numFmtId="0" fontId="16" fillId="4" borderId="40" xfId="19" applyFont="1" applyFill="1" applyBorder="1" applyAlignment="1">
      <alignment vertical="top" wrapText="1"/>
    </xf>
    <xf numFmtId="0" fontId="16" fillId="0" borderId="31" xfId="19" applyFont="1" applyBorder="1" applyAlignment="1">
      <alignment horizontal="left" vertical="top" wrapText="1"/>
    </xf>
    <xf numFmtId="49" fontId="11" fillId="0" borderId="7" xfId="19" applyNumberFormat="1" applyFont="1" applyFill="1" applyBorder="1" applyAlignment="1">
      <alignment vertical="top"/>
    </xf>
    <xf numFmtId="49" fontId="11" fillId="0" borderId="0" xfId="19" applyNumberFormat="1" applyFont="1" applyFill="1" applyBorder="1" applyAlignment="1">
      <alignment vertical="top"/>
    </xf>
    <xf numFmtId="49" fontId="11" fillId="0" borderId="6" xfId="19" applyNumberFormat="1" applyFont="1" applyFill="1" applyBorder="1" applyAlignment="1">
      <alignment vertical="top"/>
    </xf>
    <xf numFmtId="49" fontId="11" fillId="19" borderId="33" xfId="19" applyNumberFormat="1" applyFont="1" applyFill="1" applyBorder="1" applyAlignment="1">
      <alignment horizontal="center" vertical="top"/>
    </xf>
    <xf numFmtId="0" fontId="7" fillId="4" borderId="23" xfId="19" applyFont="1" applyFill="1" applyBorder="1" applyAlignment="1">
      <alignment vertical="top" wrapText="1"/>
    </xf>
    <xf numFmtId="0" fontId="8" fillId="0" borderId="35" xfId="19" applyFont="1" applyFill="1" applyBorder="1" applyAlignment="1">
      <alignment horizontal="left" vertical="top" wrapText="1"/>
    </xf>
    <xf numFmtId="49" fontId="11" fillId="0" borderId="29" xfId="19" applyNumberFormat="1" applyFont="1" applyFill="1" applyBorder="1" applyAlignment="1">
      <alignment vertical="top"/>
    </xf>
    <xf numFmtId="49" fontId="11" fillId="0" borderId="30" xfId="19" applyNumberFormat="1" applyFont="1" applyFill="1" applyBorder="1" applyAlignment="1">
      <alignment vertical="top"/>
    </xf>
    <xf numFmtId="49" fontId="11" fillId="19" borderId="35" xfId="19" applyNumberFormat="1" applyFont="1" applyFill="1" applyBorder="1" applyAlignment="1">
      <alignment horizontal="center" vertical="top"/>
    </xf>
    <xf numFmtId="0" fontId="11" fillId="11" borderId="1" xfId="19" applyFont="1" applyFill="1" applyBorder="1" applyAlignment="1">
      <alignment horizontal="left" vertical="top" wrapText="1"/>
    </xf>
    <xf numFmtId="0" fontId="11" fillId="11" borderId="2" xfId="19" applyFont="1" applyFill="1" applyBorder="1" applyAlignment="1">
      <alignment horizontal="left" vertical="top" wrapText="1"/>
    </xf>
    <xf numFmtId="0" fontId="11" fillId="11" borderId="0" xfId="19" applyFont="1" applyFill="1" applyBorder="1" applyAlignment="1">
      <alignment horizontal="left" vertical="top" wrapText="1"/>
    </xf>
    <xf numFmtId="0" fontId="11" fillId="11" borderId="5" xfId="19" applyFont="1" applyFill="1" applyBorder="1" applyAlignment="1">
      <alignment horizontal="left" vertical="top" wrapText="1"/>
    </xf>
    <xf numFmtId="0" fontId="8" fillId="0" borderId="27" xfId="19" applyFont="1" applyBorder="1" applyAlignment="1">
      <alignment vertical="top"/>
    </xf>
    <xf numFmtId="0" fontId="7" fillId="4" borderId="75" xfId="19" applyFont="1" applyFill="1" applyBorder="1" applyAlignment="1">
      <alignment vertical="top" wrapText="1"/>
    </xf>
    <xf numFmtId="0" fontId="16" fillId="4" borderId="31" xfId="19" applyFont="1" applyFill="1" applyBorder="1" applyAlignment="1">
      <alignment horizontal="left" vertical="top"/>
    </xf>
    <xf numFmtId="0" fontId="8" fillId="0" borderId="2" xfId="19" applyFont="1" applyFill="1" applyBorder="1" applyAlignment="1">
      <alignment horizontal="left" vertical="top" wrapText="1"/>
    </xf>
    <xf numFmtId="0" fontId="16" fillId="4" borderId="31" xfId="19" applyFont="1" applyFill="1" applyBorder="1" applyAlignment="1">
      <alignment vertical="top" wrapText="1"/>
    </xf>
    <xf numFmtId="0" fontId="11" fillId="0" borderId="2" xfId="19" applyFont="1" applyFill="1" applyBorder="1" applyAlignment="1">
      <alignment vertical="top" wrapText="1"/>
    </xf>
    <xf numFmtId="0" fontId="11" fillId="0" borderId="3" xfId="19" applyFont="1" applyFill="1" applyBorder="1" applyAlignment="1">
      <alignment vertical="top" wrapText="1"/>
    </xf>
    <xf numFmtId="49" fontId="11" fillId="19" borderId="5" xfId="19" applyNumberFormat="1" applyFont="1" applyFill="1" applyBorder="1" applyAlignment="1">
      <alignment horizontal="center" vertical="top" wrapText="1"/>
    </xf>
    <xf numFmtId="49" fontId="11" fillId="19" borderId="6" xfId="19" applyNumberFormat="1" applyFont="1" applyFill="1" applyBorder="1" applyAlignment="1">
      <alignment horizontal="center" vertical="top" wrapText="1"/>
    </xf>
    <xf numFmtId="49" fontId="42" fillId="41" borderId="40" xfId="19" applyNumberFormat="1" applyFont="1" applyFill="1" applyBorder="1" applyAlignment="1">
      <alignment horizontal="left" vertical="top" wrapText="1"/>
    </xf>
    <xf numFmtId="49" fontId="42" fillId="41" borderId="7" xfId="19" applyNumberFormat="1" applyFont="1" applyFill="1" applyBorder="1" applyAlignment="1">
      <alignment horizontal="left" vertical="top" wrapText="1"/>
    </xf>
    <xf numFmtId="49" fontId="11" fillId="41" borderId="6" xfId="19" applyNumberFormat="1" applyFont="1" applyFill="1" applyBorder="1" applyAlignment="1">
      <alignment horizontal="left" vertical="top" wrapText="1"/>
    </xf>
    <xf numFmtId="0" fontId="8" fillId="0" borderId="6" xfId="19" applyFont="1" applyBorder="1" applyAlignment="1">
      <alignment horizontal="center" vertical="center"/>
    </xf>
    <xf numFmtId="0" fontId="8" fillId="0" borderId="40" xfId="19" applyFont="1" applyFill="1" applyBorder="1" applyAlignment="1">
      <alignment horizontal="center" vertical="center" textRotation="90" wrapText="1"/>
    </xf>
    <xf numFmtId="0" fontId="8" fillId="0" borderId="33" xfId="19" applyFont="1" applyBorder="1" applyAlignment="1">
      <alignment horizontal="center" vertical="center" textRotation="90" wrapText="1"/>
    </xf>
    <xf numFmtId="0" fontId="8" fillId="10" borderId="7" xfId="19" applyFont="1" applyFill="1" applyBorder="1" applyAlignment="1">
      <alignment horizontal="center" vertical="center" textRotation="90" wrapText="1"/>
    </xf>
    <xf numFmtId="0" fontId="8" fillId="0" borderId="30" xfId="19" applyFont="1" applyBorder="1" applyAlignment="1">
      <alignment horizontal="center" vertical="center"/>
    </xf>
    <xf numFmtId="0" fontId="8" fillId="0" borderId="28" xfId="19" applyFont="1" applyFill="1" applyBorder="1" applyAlignment="1">
      <alignment horizontal="center" vertical="center" textRotation="90" wrapText="1"/>
    </xf>
    <xf numFmtId="0" fontId="8" fillId="0" borderId="42" xfId="19" applyFont="1" applyBorder="1" applyAlignment="1">
      <alignment horizontal="center" vertical="center" textRotation="90" wrapText="1"/>
    </xf>
    <xf numFmtId="0" fontId="8" fillId="10" borderId="0" xfId="19" applyFont="1" applyFill="1" applyBorder="1" applyAlignment="1">
      <alignment horizontal="center" vertical="center" textRotation="90" wrapText="1"/>
    </xf>
    <xf numFmtId="0" fontId="8" fillId="10" borderId="29" xfId="19" applyFont="1" applyFill="1" applyBorder="1" applyAlignment="1">
      <alignment horizontal="center" vertical="center" textRotation="90" wrapText="1"/>
    </xf>
    <xf numFmtId="0" fontId="8" fillId="0" borderId="0" xfId="19" applyFont="1" applyAlignment="1">
      <alignment horizontal="center" vertical="top" wrapText="1"/>
    </xf>
    <xf numFmtId="0" fontId="72" fillId="0" borderId="0" xfId="19"/>
    <xf numFmtId="0" fontId="25" fillId="0" borderId="40" xfId="19" applyFont="1" applyBorder="1" applyAlignment="1">
      <alignment vertical="top" wrapText="1"/>
    </xf>
    <xf numFmtId="0" fontId="46" fillId="0" borderId="33" xfId="19" applyFont="1" applyBorder="1" applyAlignment="1">
      <alignment horizontal="center" vertical="top" wrapText="1"/>
    </xf>
    <xf numFmtId="0" fontId="25" fillId="0" borderId="4" xfId="19" applyFont="1" applyBorder="1" applyAlignment="1">
      <alignment vertical="top" wrapText="1"/>
    </xf>
    <xf numFmtId="0" fontId="46" fillId="0" borderId="42" xfId="19" applyFont="1" applyBorder="1" applyAlignment="1">
      <alignment horizontal="center" vertical="top" wrapText="1"/>
    </xf>
    <xf numFmtId="0" fontId="25" fillId="0" borderId="28" xfId="19" applyFont="1" applyBorder="1" applyAlignment="1">
      <alignment vertical="top" wrapText="1"/>
    </xf>
    <xf numFmtId="0" fontId="46" fillId="0" borderId="35" xfId="19" applyFont="1" applyBorder="1" applyAlignment="1">
      <alignment horizontal="center" vertical="top" wrapText="1"/>
    </xf>
    <xf numFmtId="0" fontId="46" fillId="0" borderId="1" xfId="19" applyFont="1" applyBorder="1" applyAlignment="1">
      <alignment vertical="top" wrapText="1"/>
    </xf>
    <xf numFmtId="0" fontId="46" fillId="0" borderId="31" xfId="19" applyFont="1" applyBorder="1" applyAlignment="1">
      <alignment horizontal="center" vertical="top" wrapText="1"/>
    </xf>
    <xf numFmtId="0" fontId="25" fillId="0" borderId="0" xfId="19" applyFont="1"/>
  </cellXfs>
  <cellStyles count="23">
    <cellStyle name="Įprastas" xfId="0" builtinId="0"/>
    <cellStyle name="Įprastas 2" xfId="2"/>
    <cellStyle name="Įprastas 2 2" xfId="4"/>
    <cellStyle name="Įprastas 2 3" xfId="12"/>
    <cellStyle name="Įprastas 2 4" xfId="17"/>
    <cellStyle name="Įprastas 3" xfId="6"/>
    <cellStyle name="Įprastas 3 2" xfId="11"/>
    <cellStyle name="Įprastas 4" xfId="8"/>
    <cellStyle name="Įprastas 4 2" xfId="22"/>
    <cellStyle name="Įprastas 5" xfId="5"/>
    <cellStyle name="Įprastas 6" xfId="9"/>
    <cellStyle name="Įprastas 7" xfId="10"/>
    <cellStyle name="Įprastas 8" xfId="15"/>
    <cellStyle name="Įprastas 9" xfId="19"/>
    <cellStyle name="Kablelis" xfId="13" builtinId="3"/>
    <cellStyle name="Kablelis 2" xfId="3"/>
    <cellStyle name="Kablelis 2 2" xfId="7"/>
    <cellStyle name="Kablelis 3" xfId="16"/>
    <cellStyle name="Normal 2 2" xfId="20"/>
    <cellStyle name="Normal 3" xfId="1"/>
    <cellStyle name="Normal_1 lentelė(1)" xfId="21"/>
    <cellStyle name="Normal_Kopija 13 programos Excel" xfId="18"/>
    <cellStyle name="Valiuta" xfId="14"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12"/>
  <sheetViews>
    <sheetView tabSelected="1" view="pageBreakPreview" zoomScale="90" zoomScaleNormal="90" zoomScaleSheetLayoutView="90" workbookViewId="0">
      <selection activeCell="X7" sqref="X7"/>
    </sheetView>
  </sheetViews>
  <sheetFormatPr defaultRowHeight="12.75" x14ac:dyDescent="0.2"/>
  <cols>
    <col min="1" max="4" width="2.7109375" style="1" customWidth="1"/>
    <col min="5" max="5" width="30.140625" style="5" customWidth="1"/>
    <col min="6" max="6" width="3.28515625" style="4" customWidth="1"/>
    <col min="7" max="7" width="3.28515625" style="1" customWidth="1"/>
    <col min="8" max="8" width="5.140625" style="1" customWidth="1"/>
    <col min="9" max="9" width="7" style="2" customWidth="1"/>
    <col min="10" max="10" width="9.42578125" style="2" customWidth="1"/>
    <col min="11" max="11" width="8.85546875" style="3" customWidth="1"/>
    <col min="12" max="12" width="9.140625" style="2" customWidth="1"/>
    <col min="13" max="13" width="18.28515625" style="1" customWidth="1"/>
    <col min="14" max="15" width="5.28515625" style="1" customWidth="1"/>
    <col min="16" max="16" width="6.140625" style="1" customWidth="1"/>
    <col min="17" max="17" width="23.140625" style="1" customWidth="1"/>
    <col min="18" max="18" width="23.28515625" style="1" customWidth="1"/>
    <col min="19" max="19" width="8.5703125" style="1" customWidth="1"/>
    <col min="20" max="20" width="16.140625" style="1" customWidth="1"/>
    <col min="21" max="21" width="3" style="1" customWidth="1"/>
    <col min="22" max="16384" width="9.140625" style="1"/>
  </cols>
  <sheetData>
    <row r="1" spans="1:29" ht="65.25" customHeight="1" x14ac:dyDescent="0.2">
      <c r="J1" s="300"/>
      <c r="K1" s="300"/>
      <c r="L1" s="300"/>
      <c r="M1" s="300"/>
      <c r="N1" s="300"/>
      <c r="O1" s="300"/>
      <c r="P1" s="300"/>
      <c r="Q1" s="2853" t="s">
        <v>1627</v>
      </c>
      <c r="R1" s="2853"/>
      <c r="S1" s="300"/>
      <c r="T1" s="300"/>
      <c r="U1" s="300"/>
    </row>
    <row r="2" spans="1:29" s="5" customFormat="1" ht="27" customHeight="1" x14ac:dyDescent="0.2">
      <c r="A2" s="2898" t="s">
        <v>145</v>
      </c>
      <c r="B2" s="2898"/>
      <c r="C2" s="2898"/>
      <c r="D2" s="2898"/>
      <c r="E2" s="2898"/>
      <c r="F2" s="2898"/>
      <c r="G2" s="2898"/>
      <c r="H2" s="2898"/>
      <c r="I2" s="2898"/>
      <c r="J2" s="2898"/>
      <c r="K2" s="2898"/>
      <c r="L2" s="2898"/>
      <c r="M2" s="2898"/>
      <c r="N2" s="2898"/>
      <c r="O2" s="2898"/>
      <c r="P2" s="2898"/>
      <c r="Q2" s="2898"/>
      <c r="R2" s="2898"/>
      <c r="S2" s="299"/>
    </row>
    <row r="3" spans="1:29" s="5" customFormat="1" ht="7.5" customHeight="1" thickBot="1" x14ac:dyDescent="0.25">
      <c r="F3" s="4"/>
      <c r="I3" s="36"/>
      <c r="J3" s="36"/>
      <c r="K3" s="298"/>
      <c r="L3" s="36"/>
      <c r="N3" s="297"/>
      <c r="O3" s="297"/>
      <c r="P3" s="297"/>
      <c r="Q3" s="297"/>
    </row>
    <row r="4" spans="1:29" s="22" customFormat="1" ht="36.75" customHeight="1" thickBot="1" x14ac:dyDescent="0.25">
      <c r="A4" s="2899" t="s">
        <v>144</v>
      </c>
      <c r="B4" s="2908" t="s">
        <v>143</v>
      </c>
      <c r="C4" s="2910" t="s">
        <v>142</v>
      </c>
      <c r="D4" s="2912" t="s">
        <v>141</v>
      </c>
      <c r="E4" s="2875"/>
      <c r="F4" s="2871" t="s">
        <v>140</v>
      </c>
      <c r="G4" s="2914" t="s">
        <v>139</v>
      </c>
      <c r="H4" s="2873" t="s">
        <v>138</v>
      </c>
      <c r="I4" s="2922" t="s">
        <v>137</v>
      </c>
      <c r="J4" s="2820" t="s">
        <v>136</v>
      </c>
      <c r="K4" s="2821"/>
      <c r="L4" s="2822"/>
      <c r="M4" s="2924" t="s">
        <v>135</v>
      </c>
      <c r="N4" s="2925"/>
      <c r="O4" s="2925"/>
      <c r="P4" s="2926"/>
      <c r="Q4" s="2894" t="s">
        <v>134</v>
      </c>
      <c r="R4" s="2896" t="s">
        <v>133</v>
      </c>
      <c r="S4" s="296"/>
    </row>
    <row r="5" spans="1:29" s="22" customFormat="1" ht="130.5" customHeight="1" thickBot="1" x14ac:dyDescent="0.25">
      <c r="A5" s="2900"/>
      <c r="B5" s="2909"/>
      <c r="C5" s="2911"/>
      <c r="D5" s="2913"/>
      <c r="E5" s="2876"/>
      <c r="F5" s="2872"/>
      <c r="G5" s="2915"/>
      <c r="H5" s="2874"/>
      <c r="I5" s="2923"/>
      <c r="J5" s="295" t="s">
        <v>132</v>
      </c>
      <c r="K5" s="294" t="s">
        <v>131</v>
      </c>
      <c r="L5" s="293" t="s">
        <v>11</v>
      </c>
      <c r="M5" s="114" t="s">
        <v>130</v>
      </c>
      <c r="N5" s="292" t="s">
        <v>129</v>
      </c>
      <c r="O5" s="291" t="s">
        <v>128</v>
      </c>
      <c r="P5" s="290" t="s">
        <v>127</v>
      </c>
      <c r="Q5" s="2895"/>
      <c r="R5" s="2897"/>
      <c r="S5" s="289"/>
    </row>
    <row r="6" spans="1:29" s="5" customFormat="1" ht="15.75" customHeight="1" thickBot="1" x14ac:dyDescent="0.25">
      <c r="A6" s="2901" t="s">
        <v>126</v>
      </c>
      <c r="B6" s="2902"/>
      <c r="C6" s="2902"/>
      <c r="D6" s="2902"/>
      <c r="E6" s="2902"/>
      <c r="F6" s="2902"/>
      <c r="G6" s="2902"/>
      <c r="H6" s="2902"/>
      <c r="I6" s="2902"/>
      <c r="J6" s="2903"/>
      <c r="K6" s="2903"/>
      <c r="L6" s="2903"/>
      <c r="M6" s="2902"/>
      <c r="N6" s="2902"/>
      <c r="O6" s="2902"/>
      <c r="P6" s="2902"/>
      <c r="Q6" s="2902"/>
      <c r="R6" s="2904"/>
      <c r="S6" s="288"/>
    </row>
    <row r="7" spans="1:29" s="5" customFormat="1" ht="15" customHeight="1" thickBot="1" x14ac:dyDescent="0.25">
      <c r="A7" s="2905" t="s">
        <v>125</v>
      </c>
      <c r="B7" s="2906"/>
      <c r="C7" s="2906"/>
      <c r="D7" s="2906"/>
      <c r="E7" s="2906"/>
      <c r="F7" s="2906"/>
      <c r="G7" s="2906"/>
      <c r="H7" s="2906"/>
      <c r="I7" s="2906"/>
      <c r="J7" s="2906"/>
      <c r="K7" s="2906"/>
      <c r="L7" s="2906"/>
      <c r="M7" s="2906"/>
      <c r="N7" s="2906"/>
      <c r="O7" s="2906"/>
      <c r="P7" s="2906"/>
      <c r="Q7" s="2906"/>
      <c r="R7" s="2907"/>
      <c r="S7" s="287"/>
      <c r="Z7" s="22"/>
      <c r="AA7" s="22"/>
      <c r="AB7" s="22"/>
      <c r="AC7" s="22"/>
    </row>
    <row r="8" spans="1:29" s="5" customFormat="1" ht="19.5" customHeight="1" thickBot="1" x14ac:dyDescent="0.25">
      <c r="A8" s="129" t="s">
        <v>20</v>
      </c>
      <c r="B8" s="2801" t="s">
        <v>124</v>
      </c>
      <c r="C8" s="2802"/>
      <c r="D8" s="2802"/>
      <c r="E8" s="2802"/>
      <c r="F8" s="2802"/>
      <c r="G8" s="2802"/>
      <c r="H8" s="2802"/>
      <c r="I8" s="2802"/>
      <c r="J8" s="2802"/>
      <c r="K8" s="2802"/>
      <c r="L8" s="2802"/>
      <c r="M8" s="2802"/>
      <c r="N8" s="2802"/>
      <c r="O8" s="2802"/>
      <c r="P8" s="2802"/>
      <c r="Q8" s="2802"/>
      <c r="R8" s="2803"/>
      <c r="S8" s="128"/>
      <c r="Z8" s="22"/>
      <c r="AA8" s="22"/>
      <c r="AB8" s="22"/>
      <c r="AC8" s="22"/>
    </row>
    <row r="9" spans="1:29" s="5" customFormat="1" ht="17.25" customHeight="1" thickBot="1" x14ac:dyDescent="0.25">
      <c r="A9" s="286" t="s">
        <v>20</v>
      </c>
      <c r="B9" s="126" t="s">
        <v>20</v>
      </c>
      <c r="C9" s="2804" t="s">
        <v>123</v>
      </c>
      <c r="D9" s="2916"/>
      <c r="E9" s="2805"/>
      <c r="F9" s="2805"/>
      <c r="G9" s="2805"/>
      <c r="H9" s="2805"/>
      <c r="I9" s="2916"/>
      <c r="J9" s="2916"/>
      <c r="K9" s="2916"/>
      <c r="L9" s="2916"/>
      <c r="M9" s="2916"/>
      <c r="N9" s="2916"/>
      <c r="O9" s="2917"/>
      <c r="P9" s="2917"/>
      <c r="Q9" s="2917"/>
      <c r="R9" s="2918"/>
      <c r="S9" s="125"/>
      <c r="Z9" s="22"/>
      <c r="AA9" s="22"/>
      <c r="AB9" s="22"/>
      <c r="AC9" s="22"/>
    </row>
    <row r="10" spans="1:29" s="5" customFormat="1" ht="62.25" customHeight="1" thickBot="1" x14ac:dyDescent="0.25">
      <c r="A10" s="286"/>
      <c r="B10" s="87"/>
      <c r="C10" s="2882"/>
      <c r="D10" s="2883"/>
      <c r="E10" s="2883"/>
      <c r="F10" s="2883"/>
      <c r="G10" s="2883"/>
      <c r="H10" s="2883"/>
      <c r="I10" s="2883"/>
      <c r="J10" s="2883"/>
      <c r="K10" s="2883"/>
      <c r="L10" s="2884"/>
      <c r="M10" s="285" t="s">
        <v>122</v>
      </c>
      <c r="N10" s="284" t="s">
        <v>30</v>
      </c>
      <c r="O10" s="283">
        <v>50</v>
      </c>
      <c r="P10" s="282">
        <v>48.79</v>
      </c>
      <c r="Q10" s="281"/>
      <c r="R10" s="280"/>
      <c r="S10" s="125"/>
      <c r="Z10" s="22"/>
      <c r="AA10" s="22"/>
      <c r="AB10" s="22"/>
      <c r="AC10" s="22"/>
    </row>
    <row r="11" spans="1:29" s="22" customFormat="1" ht="38.25" customHeight="1" x14ac:dyDescent="0.2">
      <c r="A11" s="2846" t="s">
        <v>20</v>
      </c>
      <c r="B11" s="2795" t="s">
        <v>20</v>
      </c>
      <c r="C11" s="2798" t="s">
        <v>20</v>
      </c>
      <c r="D11" s="243"/>
      <c r="E11" s="2927" t="s">
        <v>121</v>
      </c>
      <c r="F11" s="2837" t="s">
        <v>120</v>
      </c>
      <c r="G11" s="2816" t="s">
        <v>24</v>
      </c>
      <c r="H11" s="2937" t="s">
        <v>38</v>
      </c>
      <c r="I11" s="279" t="s">
        <v>22</v>
      </c>
      <c r="J11" s="278">
        <v>5397.6</v>
      </c>
      <c r="K11" s="277">
        <v>5416.43</v>
      </c>
      <c r="L11" s="276">
        <v>5236.24</v>
      </c>
      <c r="M11" s="275" t="s">
        <v>119</v>
      </c>
      <c r="N11" s="274" t="s">
        <v>70</v>
      </c>
      <c r="O11" s="272">
        <v>123</v>
      </c>
      <c r="P11" s="272">
        <v>123</v>
      </c>
      <c r="Q11" s="273"/>
      <c r="R11" s="272"/>
      <c r="S11" s="106"/>
      <c r="AA11" s="271"/>
    </row>
    <row r="12" spans="1:29" s="22" customFormat="1" ht="44.25" customHeight="1" x14ac:dyDescent="0.2">
      <c r="A12" s="2852"/>
      <c r="B12" s="2796"/>
      <c r="C12" s="2799"/>
      <c r="D12" s="221"/>
      <c r="E12" s="2928"/>
      <c r="F12" s="2933"/>
      <c r="G12" s="2880"/>
      <c r="H12" s="2939"/>
      <c r="I12" s="268" t="s">
        <v>32</v>
      </c>
      <c r="J12" s="270">
        <v>13.9</v>
      </c>
      <c r="K12" s="218">
        <v>14.6</v>
      </c>
      <c r="L12" s="269">
        <v>13</v>
      </c>
      <c r="M12" s="265" t="s">
        <v>118</v>
      </c>
      <c r="N12" s="219" t="s">
        <v>70</v>
      </c>
      <c r="O12" s="263">
        <v>120</v>
      </c>
      <c r="P12" s="219">
        <v>116</v>
      </c>
      <c r="Q12" s="264"/>
      <c r="R12" s="263"/>
      <c r="S12" s="106"/>
    </row>
    <row r="13" spans="1:29" s="22" customFormat="1" ht="58.5" customHeight="1" x14ac:dyDescent="0.2">
      <c r="A13" s="2852"/>
      <c r="B13" s="2796"/>
      <c r="C13" s="2799"/>
      <c r="D13" s="221"/>
      <c r="E13" s="2928"/>
      <c r="F13" s="2933"/>
      <c r="G13" s="2880"/>
      <c r="H13" s="2939"/>
      <c r="I13" s="268" t="s">
        <v>113</v>
      </c>
      <c r="J13" s="267">
        <v>15.92</v>
      </c>
      <c r="K13" s="266">
        <v>15.92</v>
      </c>
      <c r="L13" s="266">
        <v>15.92</v>
      </c>
      <c r="M13" s="265" t="s">
        <v>117</v>
      </c>
      <c r="N13" s="219" t="s">
        <v>70</v>
      </c>
      <c r="O13" s="219">
        <v>210</v>
      </c>
      <c r="P13" s="219">
        <v>200</v>
      </c>
      <c r="Q13" s="264"/>
      <c r="R13" s="263"/>
      <c r="S13" s="106"/>
    </row>
    <row r="14" spans="1:29" s="22" customFormat="1" ht="27.75" customHeight="1" thickBot="1" x14ac:dyDescent="0.25">
      <c r="A14" s="2852"/>
      <c r="B14" s="2796"/>
      <c r="C14" s="2799"/>
      <c r="D14" s="221"/>
      <c r="E14" s="2929"/>
      <c r="F14" s="2933"/>
      <c r="G14" s="2880"/>
      <c r="H14" s="2939"/>
      <c r="I14" s="237" t="s">
        <v>116</v>
      </c>
      <c r="J14" s="262"/>
      <c r="K14" s="234"/>
      <c r="L14" s="261"/>
      <c r="M14" s="260"/>
      <c r="N14" s="259"/>
      <c r="O14" s="258"/>
      <c r="P14" s="246"/>
      <c r="Q14" s="257"/>
      <c r="R14" s="256"/>
      <c r="S14" s="255"/>
    </row>
    <row r="15" spans="1:29" s="5" customFormat="1" ht="15" customHeight="1" thickBot="1" x14ac:dyDescent="0.25">
      <c r="A15" s="2847"/>
      <c r="B15" s="2797"/>
      <c r="C15" s="2800"/>
      <c r="D15" s="2934"/>
      <c r="E15" s="2934"/>
      <c r="F15" s="2934"/>
      <c r="G15" s="2934"/>
      <c r="H15" s="2934"/>
      <c r="I15" s="174" t="s">
        <v>21</v>
      </c>
      <c r="J15" s="173">
        <f>J11+J12+J13+J14</f>
        <v>5427.42</v>
      </c>
      <c r="K15" s="187">
        <f>K11+K12+K13+K14</f>
        <v>5446.9500000000007</v>
      </c>
      <c r="L15" s="187">
        <f>L11+L12+L13+L14</f>
        <v>5265.16</v>
      </c>
      <c r="M15" s="209"/>
      <c r="N15" s="209"/>
      <c r="O15" s="228"/>
      <c r="P15" s="209"/>
      <c r="Q15" s="208"/>
      <c r="R15" s="207"/>
      <c r="S15" s="206"/>
    </row>
    <row r="16" spans="1:29" s="5" customFormat="1" ht="46.5" customHeight="1" thickBot="1" x14ac:dyDescent="0.25">
      <c r="A16" s="2846" t="s">
        <v>20</v>
      </c>
      <c r="B16" s="2795" t="s">
        <v>20</v>
      </c>
      <c r="C16" s="2798" t="s">
        <v>29</v>
      </c>
      <c r="D16" s="2935"/>
      <c r="E16" s="2927" t="s">
        <v>115</v>
      </c>
      <c r="F16" s="2837" t="s">
        <v>114</v>
      </c>
      <c r="G16" s="2816" t="s">
        <v>24</v>
      </c>
      <c r="H16" s="2937" t="s">
        <v>38</v>
      </c>
      <c r="I16" s="109" t="s">
        <v>113</v>
      </c>
      <c r="J16" s="254">
        <v>0.97</v>
      </c>
      <c r="K16" s="254">
        <v>0.97</v>
      </c>
      <c r="L16" s="254">
        <v>0.97</v>
      </c>
      <c r="M16" s="253" t="s">
        <v>112</v>
      </c>
      <c r="N16" s="209" t="s">
        <v>70</v>
      </c>
      <c r="O16" s="228">
        <v>27</v>
      </c>
      <c r="P16" s="228">
        <v>27</v>
      </c>
      <c r="Q16" s="208"/>
      <c r="R16" s="207"/>
      <c r="S16" s="206"/>
    </row>
    <row r="17" spans="1:30" s="5" customFormat="1" ht="39" customHeight="1" thickBot="1" x14ac:dyDescent="0.25">
      <c r="A17" s="2852"/>
      <c r="B17" s="2796"/>
      <c r="C17" s="2799"/>
      <c r="D17" s="2936"/>
      <c r="E17" s="2940"/>
      <c r="F17" s="2838"/>
      <c r="G17" s="2817"/>
      <c r="H17" s="2938"/>
      <c r="I17" s="109" t="s">
        <v>22</v>
      </c>
      <c r="J17" s="182">
        <v>556.5</v>
      </c>
      <c r="K17" s="182">
        <v>556.5</v>
      </c>
      <c r="L17" s="182">
        <v>469.2</v>
      </c>
      <c r="M17" s="252" t="s">
        <v>111</v>
      </c>
      <c r="N17" s="96" t="s">
        <v>70</v>
      </c>
      <c r="O17" s="251">
        <v>8</v>
      </c>
      <c r="P17" s="251">
        <v>8</v>
      </c>
      <c r="Q17" s="69"/>
      <c r="R17" s="68"/>
      <c r="S17" s="67"/>
    </row>
    <row r="18" spans="1:30" s="5" customFormat="1" ht="15" customHeight="1" thickBot="1" x14ac:dyDescent="0.25">
      <c r="A18" s="2847"/>
      <c r="B18" s="2797"/>
      <c r="C18" s="2800"/>
      <c r="D18" s="2881"/>
      <c r="E18" s="2881"/>
      <c r="F18" s="2881"/>
      <c r="G18" s="2881"/>
      <c r="H18" s="2881"/>
      <c r="I18" s="250" t="s">
        <v>21</v>
      </c>
      <c r="J18" s="187">
        <f>J16+J17</f>
        <v>557.47</v>
      </c>
      <c r="K18" s="249">
        <f>K16+K17</f>
        <v>557.47</v>
      </c>
      <c r="L18" s="249">
        <f>L16+L17</f>
        <v>470.17</v>
      </c>
      <c r="M18" s="248"/>
      <c r="N18" s="246"/>
      <c r="O18" s="247"/>
      <c r="P18" s="246"/>
      <c r="Q18" s="245"/>
      <c r="R18" s="244"/>
      <c r="S18" s="206"/>
    </row>
    <row r="19" spans="1:30" s="22" customFormat="1" ht="51.75" customHeight="1" thickBot="1" x14ac:dyDescent="0.25">
      <c r="A19" s="2846" t="s">
        <v>20</v>
      </c>
      <c r="B19" s="2795" t="s">
        <v>20</v>
      </c>
      <c r="C19" s="186" t="s">
        <v>18</v>
      </c>
      <c r="D19" s="243"/>
      <c r="E19" s="2927" t="s">
        <v>110</v>
      </c>
      <c r="F19" s="2837" t="s">
        <v>109</v>
      </c>
      <c r="G19" s="2816" t="s">
        <v>24</v>
      </c>
      <c r="H19" s="242" t="s">
        <v>38</v>
      </c>
      <c r="I19" s="109" t="s">
        <v>22</v>
      </c>
      <c r="J19" s="241">
        <v>280.8</v>
      </c>
      <c r="K19" s="241">
        <v>280.8</v>
      </c>
      <c r="L19" s="182">
        <v>277.3</v>
      </c>
      <c r="M19" s="240" t="s">
        <v>108</v>
      </c>
      <c r="N19" s="109" t="s">
        <v>70</v>
      </c>
      <c r="O19" s="109">
        <v>8</v>
      </c>
      <c r="P19" s="109">
        <v>8</v>
      </c>
      <c r="Q19" s="239"/>
      <c r="R19" s="107"/>
      <c r="S19" s="106"/>
    </row>
    <row r="20" spans="1:30" s="22" customFormat="1" ht="28.5" customHeight="1" thickBot="1" x14ac:dyDescent="0.25">
      <c r="A20" s="2852"/>
      <c r="B20" s="2796"/>
      <c r="C20" s="222"/>
      <c r="D20" s="238"/>
      <c r="E20" s="2940"/>
      <c r="F20" s="2933"/>
      <c r="G20" s="2880"/>
      <c r="H20" s="220"/>
      <c r="I20" s="237" t="s">
        <v>32</v>
      </c>
      <c r="J20" s="236"/>
      <c r="K20" s="235"/>
      <c r="L20" s="234"/>
      <c r="N20" s="232"/>
      <c r="O20" s="233"/>
      <c r="P20" s="232"/>
      <c r="Q20" s="231"/>
      <c r="R20" s="230"/>
      <c r="S20" s="67"/>
    </row>
    <row r="21" spans="1:30" s="5" customFormat="1" ht="15" customHeight="1" thickBot="1" x14ac:dyDescent="0.25">
      <c r="A21" s="2847"/>
      <c r="B21" s="2797"/>
      <c r="C21" s="212"/>
      <c r="D21" s="2881"/>
      <c r="E21" s="2934"/>
      <c r="F21" s="2934"/>
      <c r="G21" s="2934"/>
      <c r="H21" s="2934"/>
      <c r="I21" s="174" t="s">
        <v>21</v>
      </c>
      <c r="J21" s="187">
        <f>J19+J20</f>
        <v>280.8</v>
      </c>
      <c r="K21" s="187">
        <f>K19+K20</f>
        <v>280.8</v>
      </c>
      <c r="L21" s="187">
        <f>L19+L20</f>
        <v>277.3</v>
      </c>
      <c r="M21" s="209"/>
      <c r="N21" s="229"/>
      <c r="O21" s="228"/>
      <c r="P21" s="209"/>
      <c r="Q21" s="208"/>
      <c r="R21" s="207"/>
      <c r="S21" s="206"/>
    </row>
    <row r="22" spans="1:30" s="22" customFormat="1" ht="51.75" customHeight="1" x14ac:dyDescent="0.2">
      <c r="A22" s="2852" t="s">
        <v>20</v>
      </c>
      <c r="B22" s="2796" t="s">
        <v>20</v>
      </c>
      <c r="C22" s="222" t="s">
        <v>78</v>
      </c>
      <c r="D22" s="221"/>
      <c r="E22" s="2928" t="s">
        <v>107</v>
      </c>
      <c r="F22" s="2933" t="s">
        <v>106</v>
      </c>
      <c r="G22" s="2880" t="s">
        <v>24</v>
      </c>
      <c r="H22" s="220" t="s">
        <v>38</v>
      </c>
      <c r="I22" s="225" t="s">
        <v>22</v>
      </c>
      <c r="J22" s="227">
        <v>25</v>
      </c>
      <c r="K22" s="227">
        <v>25</v>
      </c>
      <c r="L22" s="227">
        <v>18.5</v>
      </c>
      <c r="M22" s="226" t="s">
        <v>105</v>
      </c>
      <c r="N22" s="225" t="s">
        <v>70</v>
      </c>
      <c r="O22" s="225">
        <v>71</v>
      </c>
      <c r="P22" s="225">
        <v>71</v>
      </c>
      <c r="Q22" s="224"/>
      <c r="R22" s="223"/>
      <c r="S22" s="106"/>
    </row>
    <row r="23" spans="1:30" s="22" customFormat="1" ht="15" customHeight="1" thickBot="1" x14ac:dyDescent="0.25">
      <c r="A23" s="2852"/>
      <c r="B23" s="2796"/>
      <c r="C23" s="222"/>
      <c r="D23" s="221"/>
      <c r="E23" s="2941"/>
      <c r="F23" s="2933"/>
      <c r="G23" s="2880"/>
      <c r="H23" s="220"/>
      <c r="I23" s="219" t="s">
        <v>32</v>
      </c>
      <c r="J23" s="218">
        <v>0</v>
      </c>
      <c r="K23" s="218">
        <v>0</v>
      </c>
      <c r="L23" s="217">
        <v>0</v>
      </c>
      <c r="M23" s="216"/>
      <c r="N23" s="215"/>
      <c r="O23" s="215"/>
      <c r="P23" s="215"/>
      <c r="Q23" s="214"/>
      <c r="R23" s="213"/>
      <c r="S23" s="67"/>
    </row>
    <row r="24" spans="1:30" s="5" customFormat="1" ht="15" customHeight="1" thickBot="1" x14ac:dyDescent="0.25">
      <c r="A24" s="2847"/>
      <c r="B24" s="2797"/>
      <c r="C24" s="212"/>
      <c r="D24" s="2881"/>
      <c r="E24" s="2934"/>
      <c r="F24" s="2934"/>
      <c r="G24" s="2934"/>
      <c r="H24" s="2934"/>
      <c r="I24" s="211" t="s">
        <v>21</v>
      </c>
      <c r="J24" s="187">
        <f>J22+J23</f>
        <v>25</v>
      </c>
      <c r="K24" s="187">
        <f>K22+K23</f>
        <v>25</v>
      </c>
      <c r="L24" s="187">
        <f>L22+L23</f>
        <v>18.5</v>
      </c>
      <c r="M24" s="210"/>
      <c r="N24" s="209"/>
      <c r="O24" s="209"/>
      <c r="P24" s="209"/>
      <c r="Q24" s="208"/>
      <c r="R24" s="207"/>
      <c r="S24" s="206"/>
      <c r="Y24" s="22"/>
      <c r="Z24" s="22"/>
      <c r="AA24" s="22"/>
      <c r="AB24" s="22"/>
      <c r="AC24" s="22"/>
      <c r="AD24" s="22"/>
    </row>
    <row r="25" spans="1:30" s="5" customFormat="1" ht="14.25" customHeight="1" thickBot="1" x14ac:dyDescent="0.25">
      <c r="A25" s="146" t="s">
        <v>20</v>
      </c>
      <c r="B25" s="145" t="s">
        <v>20</v>
      </c>
      <c r="C25" s="2774" t="s">
        <v>19</v>
      </c>
      <c r="D25" s="2775"/>
      <c r="E25" s="2775"/>
      <c r="F25" s="2775"/>
      <c r="G25" s="2775"/>
      <c r="H25" s="2775"/>
      <c r="I25" s="2776"/>
      <c r="J25" s="144">
        <f>J15+J18+J21+J24</f>
        <v>6290.6900000000005</v>
      </c>
      <c r="K25" s="205">
        <f>K15+K18+K21+K24</f>
        <v>6310.2200000000012</v>
      </c>
      <c r="L25" s="205">
        <f>L15+L18+L21+L24</f>
        <v>6031.13</v>
      </c>
      <c r="M25" s="2888"/>
      <c r="N25" s="2889"/>
      <c r="O25" s="2889"/>
      <c r="P25" s="2889"/>
      <c r="Q25" s="2889"/>
      <c r="R25" s="2890"/>
      <c r="S25" s="64"/>
      <c r="Y25" s="22"/>
      <c r="Z25" s="22"/>
      <c r="AA25" s="22"/>
      <c r="AB25" s="22"/>
      <c r="AC25" s="22"/>
      <c r="AD25" s="22"/>
    </row>
    <row r="26" spans="1:30" s="5" customFormat="1" ht="25.5" customHeight="1" thickBot="1" x14ac:dyDescent="0.25">
      <c r="A26" s="127" t="s">
        <v>20</v>
      </c>
      <c r="B26" s="126" t="s">
        <v>29</v>
      </c>
      <c r="C26" s="2804" t="s">
        <v>104</v>
      </c>
      <c r="D26" s="2805"/>
      <c r="E26" s="2805"/>
      <c r="F26" s="2805"/>
      <c r="G26" s="2805"/>
      <c r="H26" s="2805"/>
      <c r="I26" s="2805"/>
      <c r="J26" s="2805"/>
      <c r="K26" s="2805"/>
      <c r="L26" s="2805"/>
      <c r="M26" s="2805"/>
      <c r="N26" s="2805"/>
      <c r="O26" s="2806"/>
      <c r="P26" s="2806"/>
      <c r="Q26" s="2806"/>
      <c r="R26" s="2807"/>
      <c r="S26" s="125"/>
      <c r="Y26" s="22"/>
      <c r="Z26" s="22"/>
      <c r="AA26" s="22"/>
      <c r="AB26" s="22"/>
      <c r="AC26" s="22"/>
      <c r="AD26" s="22"/>
    </row>
    <row r="27" spans="1:30" s="5" customFormat="1" ht="37.5" customHeight="1" thickBot="1" x14ac:dyDescent="0.25">
      <c r="A27" s="88" t="s">
        <v>20</v>
      </c>
      <c r="B27" s="87" t="s">
        <v>29</v>
      </c>
      <c r="C27" s="105" t="s">
        <v>20</v>
      </c>
      <c r="D27" s="104"/>
      <c r="E27" s="103" t="s">
        <v>103</v>
      </c>
      <c r="F27" s="102" t="s">
        <v>102</v>
      </c>
      <c r="G27" s="101" t="s">
        <v>24</v>
      </c>
      <c r="H27" s="160" t="s">
        <v>99</v>
      </c>
      <c r="I27" s="124" t="s">
        <v>47</v>
      </c>
      <c r="J27" s="123">
        <v>1.5</v>
      </c>
      <c r="K27" s="123">
        <v>1.5</v>
      </c>
      <c r="L27" s="123">
        <v>1.5</v>
      </c>
      <c r="M27" s="204"/>
      <c r="N27" s="149"/>
      <c r="O27" s="149"/>
      <c r="P27" s="149"/>
      <c r="Q27" s="69"/>
      <c r="R27" s="154"/>
      <c r="S27" s="67"/>
      <c r="Y27" s="22"/>
      <c r="Z27" s="22"/>
      <c r="AA27" s="22"/>
      <c r="AB27" s="22"/>
      <c r="AC27" s="22"/>
      <c r="AD27" s="22"/>
    </row>
    <row r="28" spans="1:30" s="5" customFormat="1" ht="13.5" customHeight="1" thickBot="1" x14ac:dyDescent="0.25">
      <c r="A28" s="75"/>
      <c r="B28" s="74"/>
      <c r="C28" s="95"/>
      <c r="D28" s="94"/>
      <c r="E28" s="73"/>
      <c r="F28" s="93"/>
      <c r="G28" s="167"/>
      <c r="H28" s="93"/>
      <c r="I28" s="136" t="s">
        <v>21</v>
      </c>
      <c r="J28" s="91">
        <f>J27</f>
        <v>1.5</v>
      </c>
      <c r="K28" s="187">
        <f>K27</f>
        <v>1.5</v>
      </c>
      <c r="L28" s="187">
        <f>L27</f>
        <v>1.5</v>
      </c>
      <c r="M28" s="23"/>
      <c r="N28" s="90"/>
      <c r="O28" s="90"/>
      <c r="P28" s="90"/>
      <c r="Q28" s="89"/>
      <c r="R28" s="68"/>
      <c r="S28" s="67"/>
      <c r="Y28" s="22"/>
      <c r="Z28" s="22"/>
      <c r="AA28" s="22"/>
      <c r="AB28" s="22"/>
      <c r="AC28" s="22"/>
      <c r="AD28" s="22"/>
    </row>
    <row r="29" spans="1:30" s="5" customFormat="1" ht="81.75" customHeight="1" thickBot="1" x14ac:dyDescent="0.25">
      <c r="A29" s="88" t="s">
        <v>20</v>
      </c>
      <c r="B29" s="87" t="s">
        <v>29</v>
      </c>
      <c r="C29" s="105" t="s">
        <v>29</v>
      </c>
      <c r="D29" s="203"/>
      <c r="E29" s="202" t="s">
        <v>101</v>
      </c>
      <c r="F29" s="102" t="s">
        <v>100</v>
      </c>
      <c r="G29" s="101" t="s">
        <v>24</v>
      </c>
      <c r="H29" s="199" t="s">
        <v>99</v>
      </c>
      <c r="I29" s="99" t="s">
        <v>47</v>
      </c>
      <c r="J29" s="182">
        <v>48.3</v>
      </c>
      <c r="K29" s="182">
        <v>48.3</v>
      </c>
      <c r="L29" s="182">
        <v>48.3</v>
      </c>
      <c r="M29" s="201" t="s">
        <v>98</v>
      </c>
      <c r="N29" s="148" t="s">
        <v>42</v>
      </c>
      <c r="O29" s="109">
        <v>5000</v>
      </c>
      <c r="P29" s="109" t="s">
        <v>97</v>
      </c>
      <c r="Q29" s="147"/>
      <c r="R29" s="107"/>
      <c r="S29" s="106"/>
      <c r="Y29" s="22"/>
      <c r="Z29" s="22"/>
      <c r="AA29" s="2942"/>
      <c r="AB29" s="22"/>
      <c r="AC29" s="22"/>
      <c r="AD29" s="22"/>
    </row>
    <row r="30" spans="1:30" s="5" customFormat="1" ht="13.5" customHeight="1" thickBot="1" x14ac:dyDescent="0.25">
      <c r="A30" s="75"/>
      <c r="B30" s="74"/>
      <c r="C30" s="95"/>
      <c r="D30" s="94"/>
      <c r="E30" s="93"/>
      <c r="F30" s="93"/>
      <c r="G30" s="93"/>
      <c r="H30" s="93"/>
      <c r="I30" s="136" t="s">
        <v>21</v>
      </c>
      <c r="J30" s="187">
        <f>J29</f>
        <v>48.3</v>
      </c>
      <c r="K30" s="187">
        <f>K29</f>
        <v>48.3</v>
      </c>
      <c r="L30" s="187">
        <f>L29</f>
        <v>48.3</v>
      </c>
      <c r="M30" s="190"/>
      <c r="N30" s="96"/>
      <c r="O30" s="96"/>
      <c r="P30" s="96"/>
      <c r="Q30" s="69"/>
      <c r="R30" s="68"/>
      <c r="S30" s="67"/>
      <c r="Y30" s="22"/>
      <c r="Z30" s="22"/>
      <c r="AA30" s="2942"/>
      <c r="AB30" s="22"/>
      <c r="AC30" s="22"/>
      <c r="AD30" s="22"/>
    </row>
    <row r="31" spans="1:30" s="5" customFormat="1" ht="45" customHeight="1" thickBot="1" x14ac:dyDescent="0.25">
      <c r="A31" s="88" t="s">
        <v>20</v>
      </c>
      <c r="B31" s="2767" t="s">
        <v>29</v>
      </c>
      <c r="C31" s="143" t="s">
        <v>18</v>
      </c>
      <c r="D31" s="163"/>
      <c r="E31" s="200" t="s">
        <v>96</v>
      </c>
      <c r="F31" s="140" t="s">
        <v>95</v>
      </c>
      <c r="G31" s="139" t="s">
        <v>24</v>
      </c>
      <c r="H31" s="199" t="s">
        <v>94</v>
      </c>
      <c r="I31" s="99" t="s">
        <v>47</v>
      </c>
      <c r="J31" s="182">
        <v>58.2</v>
      </c>
      <c r="K31" s="182">
        <v>58.2</v>
      </c>
      <c r="L31" s="137">
        <v>55.97</v>
      </c>
      <c r="M31" s="166"/>
      <c r="N31" s="198"/>
      <c r="O31" s="197"/>
      <c r="P31" s="196"/>
      <c r="Q31" s="77"/>
      <c r="R31" s="68"/>
      <c r="S31" s="67"/>
      <c r="Y31" s="22"/>
      <c r="Z31" s="22"/>
      <c r="AA31" s="2942"/>
      <c r="AB31" s="22"/>
      <c r="AC31" s="22"/>
      <c r="AD31" s="22"/>
    </row>
    <row r="32" spans="1:30" s="5" customFormat="1" ht="19.5" customHeight="1" thickBot="1" x14ac:dyDescent="0.25">
      <c r="A32" s="75"/>
      <c r="B32" s="2768"/>
      <c r="C32" s="95"/>
      <c r="D32" s="179"/>
      <c r="E32" s="195"/>
      <c r="F32" s="194"/>
      <c r="G32" s="193"/>
      <c r="H32" s="175"/>
      <c r="I32" s="136" t="s">
        <v>21</v>
      </c>
      <c r="J32" s="187">
        <f>J31</f>
        <v>58.2</v>
      </c>
      <c r="K32" s="187">
        <f>K31</f>
        <v>58.2</v>
      </c>
      <c r="L32" s="187">
        <f>L31</f>
        <v>55.97</v>
      </c>
      <c r="M32" s="192"/>
      <c r="N32" s="96"/>
      <c r="O32" s="96"/>
      <c r="P32" s="96"/>
      <c r="Q32" s="69"/>
      <c r="R32" s="68"/>
      <c r="S32" s="67"/>
      <c r="Y32" s="22"/>
      <c r="Z32" s="22"/>
      <c r="AA32" s="22"/>
      <c r="AB32" s="22"/>
      <c r="AC32" s="22"/>
      <c r="AD32" s="22"/>
    </row>
    <row r="33" spans="1:30" s="5" customFormat="1" ht="51" customHeight="1" thickBot="1" x14ac:dyDescent="0.25">
      <c r="A33" s="88" t="s">
        <v>20</v>
      </c>
      <c r="B33" s="87" t="s">
        <v>29</v>
      </c>
      <c r="C33" s="143" t="s">
        <v>37</v>
      </c>
      <c r="D33" s="163"/>
      <c r="E33" s="188" t="s">
        <v>93</v>
      </c>
      <c r="F33" s="140" t="s">
        <v>92</v>
      </c>
      <c r="G33" s="139" t="s">
        <v>24</v>
      </c>
      <c r="H33" s="138" t="s">
        <v>91</v>
      </c>
      <c r="I33" s="99" t="s">
        <v>47</v>
      </c>
      <c r="J33" s="191">
        <v>15.3</v>
      </c>
      <c r="K33" s="109">
        <v>15.3</v>
      </c>
      <c r="L33" s="191">
        <v>15.3</v>
      </c>
      <c r="M33" s="97"/>
      <c r="N33" s="96"/>
      <c r="O33" s="96"/>
      <c r="P33" s="96"/>
      <c r="Q33" s="69"/>
      <c r="R33" s="68"/>
      <c r="S33" s="67"/>
      <c r="Y33" s="22"/>
      <c r="Z33" s="22"/>
      <c r="AA33" s="22"/>
      <c r="AB33" s="22"/>
      <c r="AC33" s="22"/>
      <c r="AD33" s="22"/>
    </row>
    <row r="34" spans="1:30" s="5" customFormat="1" ht="15" customHeight="1" thickBot="1" x14ac:dyDescent="0.25">
      <c r="A34" s="75"/>
      <c r="B34" s="74"/>
      <c r="C34" s="95"/>
      <c r="D34" s="94"/>
      <c r="E34" s="93"/>
      <c r="F34" s="93"/>
      <c r="G34" s="167"/>
      <c r="H34" s="93"/>
      <c r="I34" s="136" t="s">
        <v>21</v>
      </c>
      <c r="J34" s="187">
        <f>J33</f>
        <v>15.3</v>
      </c>
      <c r="K34" s="187">
        <f>K33</f>
        <v>15.3</v>
      </c>
      <c r="L34" s="187">
        <f>L33</f>
        <v>15.3</v>
      </c>
      <c r="M34" s="190"/>
      <c r="N34" s="134"/>
      <c r="O34" s="134"/>
      <c r="P34" s="134"/>
      <c r="Q34" s="133"/>
      <c r="R34" s="189"/>
      <c r="S34" s="22"/>
      <c r="Y34" s="22"/>
      <c r="Z34" s="22"/>
      <c r="AA34" s="22"/>
      <c r="AB34" s="22"/>
      <c r="AC34" s="22"/>
      <c r="AD34" s="22"/>
    </row>
    <row r="35" spans="1:30" s="5" customFormat="1" ht="51.75" customHeight="1" thickBot="1" x14ac:dyDescent="0.25">
      <c r="A35" s="88" t="s">
        <v>20</v>
      </c>
      <c r="B35" s="87" t="s">
        <v>29</v>
      </c>
      <c r="C35" s="143" t="s">
        <v>90</v>
      </c>
      <c r="D35" s="163"/>
      <c r="E35" s="188" t="s">
        <v>89</v>
      </c>
      <c r="F35" s="140" t="s">
        <v>88</v>
      </c>
      <c r="G35" s="139" t="s">
        <v>24</v>
      </c>
      <c r="H35" s="138" t="s">
        <v>87</v>
      </c>
      <c r="I35" s="99" t="s">
        <v>47</v>
      </c>
      <c r="J35" s="182">
        <v>6.1</v>
      </c>
      <c r="K35" s="182">
        <v>6.1</v>
      </c>
      <c r="L35" s="182">
        <v>6.1</v>
      </c>
      <c r="M35" s="97"/>
      <c r="N35" s="96"/>
      <c r="O35" s="96"/>
      <c r="P35" s="96"/>
      <c r="Q35" s="69"/>
      <c r="R35" s="68"/>
      <c r="S35" s="67"/>
    </row>
    <row r="36" spans="1:30" s="5" customFormat="1" ht="15" customHeight="1" thickBot="1" x14ac:dyDescent="0.25">
      <c r="A36" s="75"/>
      <c r="B36" s="74"/>
      <c r="C36" s="95"/>
      <c r="D36" s="94"/>
      <c r="E36" s="93"/>
      <c r="F36" s="93"/>
      <c r="G36" s="167"/>
      <c r="H36" s="93"/>
      <c r="I36" s="136" t="s">
        <v>21</v>
      </c>
      <c r="J36" s="187">
        <f>J35</f>
        <v>6.1</v>
      </c>
      <c r="K36" s="187">
        <f>K35</f>
        <v>6.1</v>
      </c>
      <c r="L36" s="187">
        <f>L35</f>
        <v>6.1</v>
      </c>
      <c r="M36" s="135"/>
      <c r="N36" s="134"/>
      <c r="O36" s="134"/>
      <c r="P36" s="134"/>
      <c r="Q36" s="133"/>
      <c r="R36" s="68"/>
      <c r="S36" s="67"/>
    </row>
    <row r="37" spans="1:30" s="5" customFormat="1" ht="46.5" customHeight="1" thickBot="1" x14ac:dyDescent="0.25">
      <c r="A37" s="2846" t="s">
        <v>20</v>
      </c>
      <c r="B37" s="2767" t="s">
        <v>29</v>
      </c>
      <c r="C37" s="186" t="s">
        <v>86</v>
      </c>
      <c r="D37" s="163"/>
      <c r="E37" s="185" t="s">
        <v>85</v>
      </c>
      <c r="F37" s="184" t="s">
        <v>84</v>
      </c>
      <c r="G37" s="83" t="s">
        <v>24</v>
      </c>
      <c r="H37" s="183" t="s">
        <v>83</v>
      </c>
      <c r="I37" s="99" t="s">
        <v>47</v>
      </c>
      <c r="J37" s="182">
        <v>61.2</v>
      </c>
      <c r="K37" s="182">
        <v>61.2</v>
      </c>
      <c r="L37" s="182">
        <v>61.2</v>
      </c>
      <c r="M37" s="97"/>
      <c r="N37" s="96"/>
      <c r="O37" s="96"/>
      <c r="P37" s="96"/>
      <c r="Q37" s="69"/>
      <c r="R37" s="68"/>
      <c r="S37" s="67"/>
      <c r="T37" s="181"/>
    </row>
    <row r="38" spans="1:30" s="5" customFormat="1" ht="14.25" customHeight="1" thickBot="1" x14ac:dyDescent="0.25">
      <c r="A38" s="2847"/>
      <c r="B38" s="2768"/>
      <c r="C38" s="180"/>
      <c r="D38" s="179"/>
      <c r="E38" s="178"/>
      <c r="F38" s="177"/>
      <c r="G38" s="176"/>
      <c r="H38" s="175"/>
      <c r="I38" s="174" t="s">
        <v>21</v>
      </c>
      <c r="J38" s="173">
        <f>J37</f>
        <v>61.2</v>
      </c>
      <c r="K38" s="173">
        <f>K37</f>
        <v>61.2</v>
      </c>
      <c r="L38" s="173">
        <f>L37</f>
        <v>61.2</v>
      </c>
      <c r="M38" s="97"/>
      <c r="N38" s="96"/>
      <c r="O38" s="96"/>
      <c r="P38" s="96"/>
      <c r="Q38" s="69"/>
      <c r="R38" s="68"/>
      <c r="S38" s="67"/>
    </row>
    <row r="39" spans="1:30" s="5" customFormat="1" ht="52.5" customHeight="1" thickBot="1" x14ac:dyDescent="0.25">
      <c r="A39" s="2846" t="s">
        <v>20</v>
      </c>
      <c r="B39" s="2767" t="s">
        <v>29</v>
      </c>
      <c r="C39" s="2798" t="s">
        <v>82</v>
      </c>
      <c r="D39" s="163"/>
      <c r="E39" s="172" t="s">
        <v>81</v>
      </c>
      <c r="F39" s="140" t="s">
        <v>80</v>
      </c>
      <c r="G39" s="139" t="s">
        <v>24</v>
      </c>
      <c r="H39" s="138" t="s">
        <v>79</v>
      </c>
      <c r="I39" s="99" t="s">
        <v>47</v>
      </c>
      <c r="J39" s="98">
        <v>6.6</v>
      </c>
      <c r="K39" s="98">
        <v>6.6</v>
      </c>
      <c r="L39" s="98">
        <v>6.6</v>
      </c>
      <c r="M39" s="97"/>
      <c r="N39" s="96"/>
      <c r="O39" s="96"/>
      <c r="P39" s="96"/>
      <c r="Q39" s="69"/>
      <c r="R39" s="68"/>
      <c r="S39" s="67"/>
    </row>
    <row r="40" spans="1:30" s="5" customFormat="1" ht="13.5" customHeight="1" thickBot="1" x14ac:dyDescent="0.25">
      <c r="A40" s="2847"/>
      <c r="B40" s="2768"/>
      <c r="C40" s="2800"/>
      <c r="D40" s="94"/>
      <c r="E40" s="94"/>
      <c r="F40" s="94"/>
      <c r="G40" s="94"/>
      <c r="H40" s="94"/>
      <c r="I40" s="161" t="s">
        <v>21</v>
      </c>
      <c r="J40" s="151">
        <f>J39</f>
        <v>6.6</v>
      </c>
      <c r="K40" s="151">
        <f>K39</f>
        <v>6.6</v>
      </c>
      <c r="L40" s="151">
        <f>L39</f>
        <v>6.6</v>
      </c>
      <c r="M40" s="23"/>
      <c r="N40" s="90"/>
      <c r="O40" s="90"/>
      <c r="P40" s="90"/>
      <c r="Q40" s="89"/>
      <c r="R40" s="154"/>
      <c r="S40" s="67"/>
    </row>
    <row r="41" spans="1:30" s="5" customFormat="1" ht="45" customHeight="1" thickBot="1" x14ac:dyDescent="0.25">
      <c r="A41" s="88" t="s">
        <v>20</v>
      </c>
      <c r="B41" s="87" t="s">
        <v>29</v>
      </c>
      <c r="C41" s="105" t="s">
        <v>78</v>
      </c>
      <c r="D41" s="104"/>
      <c r="E41" s="171" t="s">
        <v>77</v>
      </c>
      <c r="F41" s="102" t="s">
        <v>76</v>
      </c>
      <c r="G41" s="101" t="s">
        <v>24</v>
      </c>
      <c r="H41" s="160" t="s">
        <v>75</v>
      </c>
      <c r="I41" s="99" t="s">
        <v>47</v>
      </c>
      <c r="J41" s="98">
        <v>22.3</v>
      </c>
      <c r="K41" s="98">
        <v>22.3</v>
      </c>
      <c r="L41" s="98">
        <v>22.3</v>
      </c>
      <c r="M41" s="97"/>
      <c r="N41" s="96"/>
      <c r="O41" s="96"/>
      <c r="P41" s="96"/>
      <c r="Q41" s="69"/>
      <c r="R41" s="68"/>
      <c r="S41" s="67"/>
    </row>
    <row r="42" spans="1:30" s="5" customFormat="1" ht="13.5" customHeight="1" thickBot="1" x14ac:dyDescent="0.25">
      <c r="A42" s="75"/>
      <c r="B42" s="74"/>
      <c r="C42" s="95"/>
      <c r="D42" s="94"/>
      <c r="E42" s="73"/>
      <c r="F42" s="93"/>
      <c r="G42" s="167"/>
      <c r="H42" s="93"/>
      <c r="I42" s="136" t="s">
        <v>21</v>
      </c>
      <c r="J42" s="91">
        <f>J41</f>
        <v>22.3</v>
      </c>
      <c r="K42" s="91">
        <f>K41</f>
        <v>22.3</v>
      </c>
      <c r="L42" s="91">
        <f>L41</f>
        <v>22.3</v>
      </c>
      <c r="M42" s="23"/>
      <c r="N42" s="90"/>
      <c r="O42" s="90"/>
      <c r="P42" s="90"/>
      <c r="Q42" s="89"/>
      <c r="R42" s="68"/>
      <c r="S42" s="67"/>
    </row>
    <row r="43" spans="1:30" s="5" customFormat="1" ht="45" customHeight="1" thickBot="1" x14ac:dyDescent="0.25">
      <c r="A43" s="88" t="s">
        <v>20</v>
      </c>
      <c r="B43" s="87" t="s">
        <v>29</v>
      </c>
      <c r="C43" s="105" t="s">
        <v>74</v>
      </c>
      <c r="D43" s="104"/>
      <c r="E43" s="103" t="s">
        <v>73</v>
      </c>
      <c r="F43" s="102" t="s">
        <v>72</v>
      </c>
      <c r="G43" s="101" t="s">
        <v>24</v>
      </c>
      <c r="H43" s="160" t="s">
        <v>62</v>
      </c>
      <c r="I43" s="99" t="s">
        <v>47</v>
      </c>
      <c r="J43" s="98">
        <v>25.7</v>
      </c>
      <c r="K43" s="98">
        <v>25.7</v>
      </c>
      <c r="L43" s="98">
        <v>25.6</v>
      </c>
      <c r="M43" s="97" t="s">
        <v>71</v>
      </c>
      <c r="N43" s="148" t="s">
        <v>70</v>
      </c>
      <c r="O43" s="109">
        <v>1500</v>
      </c>
      <c r="P43" s="170">
        <v>1662</v>
      </c>
      <c r="Q43" s="147"/>
      <c r="R43" s="107"/>
      <c r="S43" s="106"/>
    </row>
    <row r="44" spans="1:30" s="5" customFormat="1" ht="13.5" customHeight="1" thickBot="1" x14ac:dyDescent="0.25">
      <c r="A44" s="75"/>
      <c r="B44" s="74"/>
      <c r="C44" s="95"/>
      <c r="D44" s="94"/>
      <c r="E44" s="73"/>
      <c r="F44" s="93"/>
      <c r="G44" s="93"/>
      <c r="H44" s="93"/>
      <c r="I44" s="136" t="s">
        <v>21</v>
      </c>
      <c r="J44" s="91">
        <f>J43</f>
        <v>25.7</v>
      </c>
      <c r="K44" s="91">
        <f>K43</f>
        <v>25.7</v>
      </c>
      <c r="L44" s="91">
        <f>L43</f>
        <v>25.6</v>
      </c>
      <c r="M44" s="23"/>
      <c r="N44" s="90"/>
      <c r="O44" s="90"/>
      <c r="P44" s="90"/>
      <c r="Q44" s="89"/>
      <c r="R44" s="68"/>
      <c r="S44" s="67"/>
    </row>
    <row r="45" spans="1:30" s="5" customFormat="1" ht="56.25" customHeight="1" thickBot="1" x14ac:dyDescent="0.25">
      <c r="A45" s="88" t="s">
        <v>20</v>
      </c>
      <c r="B45" s="87" t="s">
        <v>29</v>
      </c>
      <c r="C45" s="143" t="s">
        <v>69</v>
      </c>
      <c r="D45" s="142"/>
      <c r="E45" s="141" t="s">
        <v>68</v>
      </c>
      <c r="F45" s="140" t="s">
        <v>67</v>
      </c>
      <c r="G45" s="139" t="s">
        <v>24</v>
      </c>
      <c r="H45" s="138" t="s">
        <v>66</v>
      </c>
      <c r="I45" s="99" t="s">
        <v>47</v>
      </c>
      <c r="J45" s="98">
        <v>16.600000000000001</v>
      </c>
      <c r="K45" s="98">
        <v>16.600000000000001</v>
      </c>
      <c r="L45" s="98">
        <v>16.600000000000001</v>
      </c>
      <c r="M45" s="166"/>
      <c r="N45" s="169"/>
      <c r="O45" s="168"/>
      <c r="P45" s="96"/>
      <c r="Q45" s="69"/>
      <c r="R45" s="68"/>
      <c r="S45" s="67"/>
    </row>
    <row r="46" spans="1:30" s="5" customFormat="1" ht="27.75" customHeight="1" thickBot="1" x14ac:dyDescent="0.25">
      <c r="A46" s="75"/>
      <c r="B46" s="74"/>
      <c r="C46" s="95"/>
      <c r="D46" s="94"/>
      <c r="E46" s="73"/>
      <c r="F46" s="93"/>
      <c r="G46" s="167"/>
      <c r="H46" s="93"/>
      <c r="I46" s="136" t="s">
        <v>21</v>
      </c>
      <c r="J46" s="91">
        <f>J45</f>
        <v>16.600000000000001</v>
      </c>
      <c r="K46" s="91">
        <f>K45</f>
        <v>16.600000000000001</v>
      </c>
      <c r="L46" s="91">
        <f>L45</f>
        <v>16.600000000000001</v>
      </c>
      <c r="M46" s="166"/>
      <c r="N46" s="165"/>
      <c r="O46" s="164"/>
      <c r="P46" s="134"/>
      <c r="Q46" s="133"/>
      <c r="R46" s="68"/>
      <c r="S46" s="67"/>
    </row>
    <row r="47" spans="1:30" s="5" customFormat="1" ht="38.25" customHeight="1" thickBot="1" x14ac:dyDescent="0.25">
      <c r="A47" s="2846" t="s">
        <v>20</v>
      </c>
      <c r="B47" s="2767" t="s">
        <v>29</v>
      </c>
      <c r="C47" s="2798" t="s">
        <v>65</v>
      </c>
      <c r="D47" s="163"/>
      <c r="E47" s="141" t="s">
        <v>64</v>
      </c>
      <c r="F47" s="140" t="s">
        <v>63</v>
      </c>
      <c r="G47" s="139" t="s">
        <v>24</v>
      </c>
      <c r="H47" s="138" t="s">
        <v>62</v>
      </c>
      <c r="I47" s="99" t="s">
        <v>47</v>
      </c>
      <c r="J47" s="98">
        <v>0.1</v>
      </c>
      <c r="K47" s="98">
        <v>0.1</v>
      </c>
      <c r="L47" s="98">
        <v>0.1</v>
      </c>
      <c r="M47" s="97"/>
      <c r="N47" s="96"/>
      <c r="O47" s="96"/>
      <c r="P47" s="96"/>
      <c r="Q47" s="69"/>
      <c r="R47" s="68"/>
      <c r="S47" s="67"/>
    </row>
    <row r="48" spans="1:30" s="5" customFormat="1" ht="13.5" customHeight="1" thickBot="1" x14ac:dyDescent="0.25">
      <c r="A48" s="2847"/>
      <c r="B48" s="2768"/>
      <c r="C48" s="2800"/>
      <c r="D48" s="94"/>
      <c r="E48" s="94"/>
      <c r="F48" s="94"/>
      <c r="G48" s="162"/>
      <c r="H48" s="94"/>
      <c r="I48" s="161" t="s">
        <v>21</v>
      </c>
      <c r="J48" s="151">
        <f>J47</f>
        <v>0.1</v>
      </c>
      <c r="K48" s="151">
        <f>K47</f>
        <v>0.1</v>
      </c>
      <c r="L48" s="151">
        <f>L47</f>
        <v>0.1</v>
      </c>
      <c r="M48" s="23"/>
      <c r="N48" s="90"/>
      <c r="O48" s="90"/>
      <c r="P48" s="90"/>
      <c r="Q48" s="89"/>
      <c r="R48" s="154"/>
      <c r="S48" s="67"/>
    </row>
    <row r="49" spans="1:19" s="5" customFormat="1" ht="38.25" customHeight="1" thickBot="1" x14ac:dyDescent="0.25">
      <c r="A49" s="88" t="s">
        <v>20</v>
      </c>
      <c r="B49" s="87" t="s">
        <v>29</v>
      </c>
      <c r="C49" s="143" t="s">
        <v>61</v>
      </c>
      <c r="D49" s="142"/>
      <c r="E49" s="141" t="s">
        <v>60</v>
      </c>
      <c r="F49" s="140" t="s">
        <v>59</v>
      </c>
      <c r="G49" s="139" t="s">
        <v>24</v>
      </c>
      <c r="H49" s="138" t="s">
        <v>58</v>
      </c>
      <c r="I49" s="99" t="s">
        <v>47</v>
      </c>
      <c r="J49" s="98">
        <v>96</v>
      </c>
      <c r="K49" s="98">
        <v>128.30000000000001</v>
      </c>
      <c r="L49" s="98">
        <v>116.84</v>
      </c>
      <c r="M49" s="97"/>
      <c r="N49" s="96"/>
      <c r="O49" s="96"/>
      <c r="P49" s="96"/>
      <c r="Q49" s="69"/>
      <c r="R49" s="68"/>
      <c r="S49" s="67"/>
    </row>
    <row r="50" spans="1:19" s="5" customFormat="1" ht="13.5" customHeight="1" thickBot="1" x14ac:dyDescent="0.25">
      <c r="A50" s="75"/>
      <c r="B50" s="74"/>
      <c r="C50" s="95"/>
      <c r="D50" s="94"/>
      <c r="E50" s="73"/>
      <c r="F50" s="93"/>
      <c r="G50" s="93"/>
      <c r="H50" s="93"/>
      <c r="I50" s="136" t="s">
        <v>21</v>
      </c>
      <c r="J50" s="91">
        <f>J49</f>
        <v>96</v>
      </c>
      <c r="K50" s="91">
        <f>K49</f>
        <v>128.30000000000001</v>
      </c>
      <c r="L50" s="91">
        <f>L49</f>
        <v>116.84</v>
      </c>
      <c r="M50" s="135"/>
      <c r="N50" s="134"/>
      <c r="O50" s="134"/>
      <c r="P50" s="134"/>
      <c r="Q50" s="133"/>
      <c r="R50" s="68"/>
      <c r="S50" s="67"/>
    </row>
    <row r="51" spans="1:19" s="5" customFormat="1" ht="51" customHeight="1" thickBot="1" x14ac:dyDescent="0.25">
      <c r="A51" s="88" t="s">
        <v>20</v>
      </c>
      <c r="B51" s="87" t="s">
        <v>29</v>
      </c>
      <c r="C51" s="143" t="s">
        <v>57</v>
      </c>
      <c r="D51" s="142"/>
      <c r="E51" s="141" t="s">
        <v>56</v>
      </c>
      <c r="F51" s="140" t="s">
        <v>55</v>
      </c>
      <c r="G51" s="139" t="s">
        <v>24</v>
      </c>
      <c r="H51" s="138" t="s">
        <v>51</v>
      </c>
      <c r="I51" s="99" t="s">
        <v>47</v>
      </c>
      <c r="J51" s="98">
        <v>0.3</v>
      </c>
      <c r="K51" s="98">
        <v>0.3</v>
      </c>
      <c r="L51" s="137">
        <v>0.25</v>
      </c>
      <c r="M51" s="97"/>
      <c r="N51" s="96"/>
      <c r="O51" s="96"/>
      <c r="P51" s="96"/>
      <c r="Q51" s="69"/>
      <c r="R51" s="68"/>
      <c r="S51" s="67"/>
    </row>
    <row r="52" spans="1:19" s="5" customFormat="1" ht="13.5" customHeight="1" thickBot="1" x14ac:dyDescent="0.25">
      <c r="A52" s="75"/>
      <c r="B52" s="74"/>
      <c r="C52" s="95"/>
      <c r="D52" s="94"/>
      <c r="E52" s="73"/>
      <c r="F52" s="93"/>
      <c r="G52" s="93"/>
      <c r="H52" s="93"/>
      <c r="I52" s="136" t="s">
        <v>21</v>
      </c>
      <c r="J52" s="91">
        <f>J51</f>
        <v>0.3</v>
      </c>
      <c r="K52" s="91">
        <f>K51</f>
        <v>0.3</v>
      </c>
      <c r="L52" s="91">
        <f>L51</f>
        <v>0.25</v>
      </c>
      <c r="M52" s="135"/>
      <c r="N52" s="134"/>
      <c r="O52" s="134"/>
      <c r="P52" s="134"/>
      <c r="Q52" s="133"/>
      <c r="R52" s="68"/>
      <c r="S52" s="67"/>
    </row>
    <row r="53" spans="1:19" s="5" customFormat="1" ht="42" customHeight="1" thickBot="1" x14ac:dyDescent="0.25">
      <c r="A53" s="88" t="s">
        <v>20</v>
      </c>
      <c r="B53" s="87" t="s">
        <v>29</v>
      </c>
      <c r="C53" s="105" t="s">
        <v>54</v>
      </c>
      <c r="D53" s="104"/>
      <c r="E53" s="103" t="s">
        <v>53</v>
      </c>
      <c r="F53" s="102" t="s">
        <v>52</v>
      </c>
      <c r="G53" s="101" t="s">
        <v>24</v>
      </c>
      <c r="H53" s="160" t="s">
        <v>51</v>
      </c>
      <c r="I53" s="99" t="s">
        <v>47</v>
      </c>
      <c r="J53" s="98">
        <v>27.5</v>
      </c>
      <c r="K53" s="98">
        <v>27.5</v>
      </c>
      <c r="L53" s="98">
        <v>23.7</v>
      </c>
      <c r="M53" s="97"/>
      <c r="N53" s="96"/>
      <c r="O53" s="96"/>
      <c r="P53" s="96"/>
      <c r="Q53" s="69"/>
      <c r="R53" s="68"/>
      <c r="S53" s="67"/>
    </row>
    <row r="54" spans="1:19" s="5" customFormat="1" ht="13.5" customHeight="1" thickBot="1" x14ac:dyDescent="0.25">
      <c r="A54" s="75"/>
      <c r="B54" s="74"/>
      <c r="C54" s="95"/>
      <c r="D54" s="94"/>
      <c r="E54" s="73"/>
      <c r="F54" s="93"/>
      <c r="G54" s="93"/>
      <c r="H54" s="93"/>
      <c r="I54" s="136" t="s">
        <v>21</v>
      </c>
      <c r="J54" s="91">
        <f>J53</f>
        <v>27.5</v>
      </c>
      <c r="K54" s="91">
        <f>K53</f>
        <v>27.5</v>
      </c>
      <c r="L54" s="91">
        <f>L53</f>
        <v>23.7</v>
      </c>
      <c r="M54" s="23"/>
      <c r="N54" s="78"/>
      <c r="O54" s="150"/>
      <c r="P54" s="78"/>
      <c r="Q54" s="77"/>
      <c r="R54" s="159"/>
      <c r="S54" s="67"/>
    </row>
    <row r="55" spans="1:19" s="5" customFormat="1" ht="21.75" customHeight="1" thickBot="1" x14ac:dyDescent="0.25">
      <c r="A55" s="2846" t="s">
        <v>20</v>
      </c>
      <c r="B55" s="158" t="s">
        <v>29</v>
      </c>
      <c r="C55" s="2818" t="s">
        <v>50</v>
      </c>
      <c r="D55" s="2839"/>
      <c r="E55" s="2943" t="s">
        <v>49</v>
      </c>
      <c r="F55" s="2848" t="s">
        <v>48</v>
      </c>
      <c r="G55" s="2850" t="s">
        <v>24</v>
      </c>
      <c r="H55" s="157" t="s">
        <v>38</v>
      </c>
      <c r="I55" s="99" t="s">
        <v>47</v>
      </c>
      <c r="J55" s="156">
        <v>20.6</v>
      </c>
      <c r="K55" s="156">
        <v>24.2</v>
      </c>
      <c r="L55" s="156">
        <v>24.2</v>
      </c>
      <c r="M55" s="23"/>
      <c r="N55" s="155"/>
      <c r="O55" s="150"/>
      <c r="P55" s="155"/>
      <c r="Q55" s="89"/>
      <c r="R55" s="154"/>
      <c r="S55" s="67"/>
    </row>
    <row r="56" spans="1:19" s="5" customFormat="1" ht="25.5" customHeight="1" thickBot="1" x14ac:dyDescent="0.25">
      <c r="A56" s="2847"/>
      <c r="B56" s="153"/>
      <c r="C56" s="2819"/>
      <c r="D56" s="2840"/>
      <c r="E56" s="2944"/>
      <c r="F56" s="2849"/>
      <c r="G56" s="2851"/>
      <c r="H56" s="152"/>
      <c r="I56" s="136" t="s">
        <v>21</v>
      </c>
      <c r="J56" s="151">
        <f>SUM(J55)</f>
        <v>20.6</v>
      </c>
      <c r="K56" s="151">
        <f>SUM(K55)</f>
        <v>24.2</v>
      </c>
      <c r="L56" s="151">
        <f>SUM(L55)</f>
        <v>24.2</v>
      </c>
      <c r="M56" s="23"/>
      <c r="N56" s="149"/>
      <c r="O56" s="150"/>
      <c r="P56" s="149"/>
      <c r="Q56" s="133"/>
      <c r="R56" s="68"/>
      <c r="S56" s="67"/>
    </row>
    <row r="57" spans="1:19" s="5" customFormat="1" ht="14.25" customHeight="1" thickBot="1" x14ac:dyDescent="0.25">
      <c r="A57" s="146" t="s">
        <v>20</v>
      </c>
      <c r="B57" s="145" t="s">
        <v>29</v>
      </c>
      <c r="C57" s="2774" t="s">
        <v>19</v>
      </c>
      <c r="D57" s="2775"/>
      <c r="E57" s="2775"/>
      <c r="F57" s="2775"/>
      <c r="G57" s="2775"/>
      <c r="H57" s="2775"/>
      <c r="I57" s="2776"/>
      <c r="J57" s="144">
        <f>J28+J30+J32+J34+J36+J38+J40+J42+J44+J46+J48+J50+J52+J54+J56</f>
        <v>406.30000000000007</v>
      </c>
      <c r="K57" s="144">
        <f>K28+K30+K32+K34+K36+K38+K40+K42+K44+K46+K48+K50+K52+K54+K56</f>
        <v>442.20000000000005</v>
      </c>
      <c r="L57" s="144">
        <f>L28+L30+L32+L34+L36+L38+L40+L42+L44+L46+L48+L50+L52+L54+L56</f>
        <v>424.56000000000006</v>
      </c>
      <c r="M57" s="2888"/>
      <c r="N57" s="2889"/>
      <c r="O57" s="2889"/>
      <c r="P57" s="2889"/>
      <c r="Q57" s="2889"/>
      <c r="R57" s="2890"/>
      <c r="S57" s="64"/>
    </row>
    <row r="58" spans="1:19" s="5" customFormat="1" ht="25.5" customHeight="1" thickBot="1" x14ac:dyDescent="0.25">
      <c r="A58" s="127" t="s">
        <v>20</v>
      </c>
      <c r="B58" s="126" t="s">
        <v>18</v>
      </c>
      <c r="C58" s="2804" t="s">
        <v>46</v>
      </c>
      <c r="D58" s="2805"/>
      <c r="E58" s="2805"/>
      <c r="F58" s="2805"/>
      <c r="G58" s="2805"/>
      <c r="H58" s="2805"/>
      <c r="I58" s="2805"/>
      <c r="J58" s="2805"/>
      <c r="K58" s="2805"/>
      <c r="L58" s="2805"/>
      <c r="M58" s="2805"/>
      <c r="N58" s="2805"/>
      <c r="O58" s="2806"/>
      <c r="P58" s="2806"/>
      <c r="Q58" s="2806"/>
      <c r="R58" s="2807"/>
      <c r="S58" s="125"/>
    </row>
    <row r="59" spans="1:19" s="5" customFormat="1" ht="52.5" customHeight="1" thickBot="1" x14ac:dyDescent="0.25">
      <c r="A59" s="88" t="s">
        <v>20</v>
      </c>
      <c r="B59" s="87" t="s">
        <v>18</v>
      </c>
      <c r="C59" s="143" t="s">
        <v>20</v>
      </c>
      <c r="D59" s="142"/>
      <c r="E59" s="141" t="s">
        <v>45</v>
      </c>
      <c r="F59" s="140" t="s">
        <v>44</v>
      </c>
      <c r="G59" s="139" t="s">
        <v>24</v>
      </c>
      <c r="H59" s="138" t="s">
        <v>38</v>
      </c>
      <c r="I59" s="99" t="s">
        <v>22</v>
      </c>
      <c r="J59" s="99">
        <v>35.299999999999997</v>
      </c>
      <c r="K59" s="99">
        <v>39.5</v>
      </c>
      <c r="L59" s="98">
        <v>39.450000000000003</v>
      </c>
      <c r="M59" s="97" t="s">
        <v>43</v>
      </c>
      <c r="N59" s="148" t="s">
        <v>42</v>
      </c>
      <c r="O59" s="109">
        <v>2</v>
      </c>
      <c r="P59" s="109">
        <v>2</v>
      </c>
      <c r="Q59" s="147"/>
      <c r="R59" s="107"/>
      <c r="S59" s="106"/>
    </row>
    <row r="60" spans="1:19" s="5" customFormat="1" ht="13.5" customHeight="1" thickBot="1" x14ac:dyDescent="0.25">
      <c r="A60" s="75"/>
      <c r="B60" s="74"/>
      <c r="C60" s="95"/>
      <c r="D60" s="94"/>
      <c r="E60" s="73"/>
      <c r="F60" s="93"/>
      <c r="G60" s="93"/>
      <c r="H60" s="93"/>
      <c r="I60" s="136" t="s">
        <v>21</v>
      </c>
      <c r="J60" s="91">
        <f t="shared" ref="J60:L61" si="0">J59</f>
        <v>35.299999999999997</v>
      </c>
      <c r="K60" s="91">
        <f t="shared" si="0"/>
        <v>39.5</v>
      </c>
      <c r="L60" s="91">
        <f t="shared" si="0"/>
        <v>39.450000000000003</v>
      </c>
      <c r="M60" s="23"/>
      <c r="N60" s="90"/>
      <c r="O60" s="90"/>
      <c r="P60" s="90"/>
      <c r="Q60" s="133"/>
      <c r="R60" s="68"/>
      <c r="S60" s="67"/>
    </row>
    <row r="61" spans="1:19" s="5" customFormat="1" ht="14.25" customHeight="1" thickBot="1" x14ac:dyDescent="0.25">
      <c r="A61" s="146" t="s">
        <v>20</v>
      </c>
      <c r="B61" s="145" t="s">
        <v>18</v>
      </c>
      <c r="C61" s="2774" t="s">
        <v>19</v>
      </c>
      <c r="D61" s="2775"/>
      <c r="E61" s="2775"/>
      <c r="F61" s="2775"/>
      <c r="G61" s="2775"/>
      <c r="H61" s="2775"/>
      <c r="I61" s="2776"/>
      <c r="J61" s="144">
        <f t="shared" si="0"/>
        <v>35.299999999999997</v>
      </c>
      <c r="K61" s="144">
        <f t="shared" si="0"/>
        <v>39.5</v>
      </c>
      <c r="L61" s="144">
        <f t="shared" si="0"/>
        <v>39.450000000000003</v>
      </c>
      <c r="M61" s="2888"/>
      <c r="N61" s="2889"/>
      <c r="O61" s="2889"/>
      <c r="P61" s="2889"/>
      <c r="Q61" s="2889"/>
      <c r="R61" s="2890"/>
      <c r="S61" s="64"/>
    </row>
    <row r="62" spans="1:19" s="5" customFormat="1" ht="25.5" customHeight="1" thickBot="1" x14ac:dyDescent="0.25">
      <c r="A62" s="127" t="s">
        <v>20</v>
      </c>
      <c r="B62" s="126" t="s">
        <v>37</v>
      </c>
      <c r="C62" s="2804" t="s">
        <v>41</v>
      </c>
      <c r="D62" s="2805"/>
      <c r="E62" s="2805"/>
      <c r="F62" s="2805"/>
      <c r="G62" s="2805"/>
      <c r="H62" s="2805"/>
      <c r="I62" s="2805"/>
      <c r="J62" s="2805"/>
      <c r="K62" s="2805"/>
      <c r="L62" s="2805"/>
      <c r="M62" s="2805"/>
      <c r="N62" s="2805"/>
      <c r="O62" s="2806"/>
      <c r="P62" s="2806"/>
      <c r="Q62" s="2806"/>
      <c r="R62" s="2807"/>
      <c r="S62" s="125"/>
    </row>
    <row r="63" spans="1:19" s="5" customFormat="1" ht="52.5" customHeight="1" thickBot="1" x14ac:dyDescent="0.25">
      <c r="A63" s="88" t="s">
        <v>20</v>
      </c>
      <c r="B63" s="87" t="s">
        <v>37</v>
      </c>
      <c r="C63" s="143" t="s">
        <v>20</v>
      </c>
      <c r="D63" s="142"/>
      <c r="E63" s="141" t="s">
        <v>40</v>
      </c>
      <c r="F63" s="140" t="s">
        <v>39</v>
      </c>
      <c r="G63" s="139" t="s">
        <v>24</v>
      </c>
      <c r="H63" s="138" t="s">
        <v>38</v>
      </c>
      <c r="I63" s="99" t="s">
        <v>22</v>
      </c>
      <c r="J63" s="98">
        <v>5.8</v>
      </c>
      <c r="K63" s="98">
        <v>5.8</v>
      </c>
      <c r="L63" s="137">
        <v>0.7</v>
      </c>
      <c r="M63" s="97"/>
      <c r="N63" s="96"/>
      <c r="O63" s="96"/>
      <c r="P63" s="96"/>
      <c r="Q63" s="69"/>
      <c r="R63" s="68"/>
      <c r="S63" s="67"/>
    </row>
    <row r="64" spans="1:19" s="5" customFormat="1" ht="13.5" customHeight="1" thickBot="1" x14ac:dyDescent="0.25">
      <c r="A64" s="75"/>
      <c r="B64" s="74"/>
      <c r="C64" s="95"/>
      <c r="D64" s="94"/>
      <c r="E64" s="73"/>
      <c r="F64" s="93"/>
      <c r="G64" s="93"/>
      <c r="H64" s="93"/>
      <c r="I64" s="136" t="s">
        <v>21</v>
      </c>
      <c r="J64" s="91">
        <f t="shared" ref="J64:L65" si="1">J63</f>
        <v>5.8</v>
      </c>
      <c r="K64" s="91">
        <f t="shared" si="1"/>
        <v>5.8</v>
      </c>
      <c r="L64" s="91">
        <f t="shared" si="1"/>
        <v>0.7</v>
      </c>
      <c r="M64" s="135"/>
      <c r="N64" s="134"/>
      <c r="O64" s="134"/>
      <c r="P64" s="134"/>
      <c r="Q64" s="133"/>
      <c r="R64" s="68"/>
      <c r="S64" s="67"/>
    </row>
    <row r="65" spans="1:19" s="5" customFormat="1" ht="14.25" customHeight="1" thickBot="1" x14ac:dyDescent="0.25">
      <c r="A65" s="63" t="s">
        <v>20</v>
      </c>
      <c r="B65" s="66" t="s">
        <v>37</v>
      </c>
      <c r="C65" s="2774" t="s">
        <v>19</v>
      </c>
      <c r="D65" s="2775"/>
      <c r="E65" s="2775"/>
      <c r="F65" s="2775"/>
      <c r="G65" s="2775"/>
      <c r="H65" s="2775"/>
      <c r="I65" s="2776"/>
      <c r="J65" s="65">
        <f t="shared" si="1"/>
        <v>5.8</v>
      </c>
      <c r="K65" s="65">
        <f t="shared" si="1"/>
        <v>5.8</v>
      </c>
      <c r="L65" s="65">
        <f t="shared" si="1"/>
        <v>0.7</v>
      </c>
      <c r="M65" s="2888"/>
      <c r="N65" s="2889"/>
      <c r="O65" s="2889"/>
      <c r="P65" s="2889"/>
      <c r="Q65" s="2889"/>
      <c r="R65" s="2890"/>
      <c r="S65" s="64"/>
    </row>
    <row r="66" spans="1:19" s="5" customFormat="1" ht="14.25" customHeight="1" thickBot="1" x14ac:dyDescent="0.25">
      <c r="A66" s="63" t="s">
        <v>20</v>
      </c>
      <c r="B66" s="2778" t="s">
        <v>17</v>
      </c>
      <c r="C66" s="2778"/>
      <c r="D66" s="2778"/>
      <c r="E66" s="2778"/>
      <c r="F66" s="2778"/>
      <c r="G66" s="2778"/>
      <c r="H66" s="2778"/>
      <c r="I66" s="132"/>
      <c r="J66" s="62">
        <f>J65+J61+J57+J25</f>
        <v>6738.09</v>
      </c>
      <c r="K66" s="62">
        <f>K65+K61+K57+K25</f>
        <v>6797.7200000000012</v>
      </c>
      <c r="L66" s="131">
        <f>L65+L61+L57+L25</f>
        <v>6495.84</v>
      </c>
      <c r="M66" s="2783"/>
      <c r="N66" s="2784"/>
      <c r="O66" s="2784"/>
      <c r="P66" s="2784"/>
      <c r="Q66" s="2784"/>
      <c r="R66" s="2785"/>
      <c r="S66" s="130"/>
    </row>
    <row r="67" spans="1:19" s="5" customFormat="1" ht="27" customHeight="1" thickBot="1" x14ac:dyDescent="0.25">
      <c r="A67" s="129" t="s">
        <v>18</v>
      </c>
      <c r="B67" s="2801" t="s">
        <v>36</v>
      </c>
      <c r="C67" s="2802"/>
      <c r="D67" s="2802"/>
      <c r="E67" s="2802"/>
      <c r="F67" s="2802"/>
      <c r="G67" s="2802"/>
      <c r="H67" s="2802"/>
      <c r="I67" s="2802"/>
      <c r="J67" s="2802"/>
      <c r="K67" s="2802"/>
      <c r="L67" s="2802"/>
      <c r="M67" s="2802"/>
      <c r="N67" s="2802"/>
      <c r="O67" s="2802"/>
      <c r="P67" s="2802"/>
      <c r="Q67" s="2802"/>
      <c r="R67" s="2803"/>
      <c r="S67" s="128"/>
    </row>
    <row r="68" spans="1:19" s="5" customFormat="1" ht="25.5" customHeight="1" thickBot="1" x14ac:dyDescent="0.25">
      <c r="A68" s="127" t="s">
        <v>18</v>
      </c>
      <c r="B68" s="126" t="s">
        <v>20</v>
      </c>
      <c r="C68" s="2804" t="s">
        <v>35</v>
      </c>
      <c r="D68" s="2805"/>
      <c r="E68" s="2805"/>
      <c r="F68" s="2805"/>
      <c r="G68" s="2805"/>
      <c r="H68" s="2805"/>
      <c r="I68" s="2805"/>
      <c r="J68" s="2805"/>
      <c r="K68" s="2805"/>
      <c r="L68" s="2805"/>
      <c r="M68" s="2805"/>
      <c r="N68" s="2805"/>
      <c r="O68" s="2806"/>
      <c r="P68" s="2806"/>
      <c r="Q68" s="2806"/>
      <c r="R68" s="2807"/>
      <c r="S68" s="125"/>
    </row>
    <row r="69" spans="1:19" s="5" customFormat="1" ht="62.25" customHeight="1" thickBot="1" x14ac:dyDescent="0.25">
      <c r="A69" s="88" t="s">
        <v>18</v>
      </c>
      <c r="B69" s="87" t="s">
        <v>20</v>
      </c>
      <c r="C69" s="119" t="s">
        <v>20</v>
      </c>
      <c r="D69" s="2839"/>
      <c r="E69" s="2841" t="s">
        <v>34</v>
      </c>
      <c r="F69" s="2837" t="s">
        <v>33</v>
      </c>
      <c r="G69" s="2816" t="s">
        <v>24</v>
      </c>
      <c r="H69" s="2814" t="s">
        <v>23</v>
      </c>
      <c r="I69" s="124" t="s">
        <v>22</v>
      </c>
      <c r="J69" s="123">
        <v>3832</v>
      </c>
      <c r="K69" s="123">
        <v>3592.6</v>
      </c>
      <c r="L69" s="123">
        <v>3592.4</v>
      </c>
      <c r="M69" s="122"/>
      <c r="N69" s="115"/>
      <c r="O69" s="114"/>
      <c r="P69" s="114"/>
      <c r="Q69" s="108"/>
      <c r="R69" s="112"/>
      <c r="S69" s="106"/>
    </row>
    <row r="70" spans="1:19" s="5" customFormat="1" ht="30" customHeight="1" thickBot="1" x14ac:dyDescent="0.25">
      <c r="A70" s="121"/>
      <c r="B70" s="120"/>
      <c r="C70" s="119"/>
      <c r="D70" s="2840"/>
      <c r="E70" s="2842"/>
      <c r="F70" s="2838"/>
      <c r="G70" s="2817"/>
      <c r="H70" s="2815"/>
      <c r="I70" s="118" t="s">
        <v>32</v>
      </c>
      <c r="J70" s="117">
        <v>0</v>
      </c>
      <c r="K70" s="117">
        <v>2434.6999999999998</v>
      </c>
      <c r="L70" s="117">
        <v>2434.6999999999998</v>
      </c>
      <c r="M70" s="116"/>
      <c r="N70" s="115"/>
      <c r="O70" s="114"/>
      <c r="P70" s="114"/>
      <c r="Q70" s="113"/>
      <c r="R70" s="112"/>
      <c r="S70" s="106"/>
    </row>
    <row r="71" spans="1:19" s="5" customFormat="1" ht="51.75" customHeight="1" thickBot="1" x14ac:dyDescent="0.25">
      <c r="A71" s="75"/>
      <c r="B71" s="74"/>
      <c r="C71" s="95"/>
      <c r="D71" s="94"/>
      <c r="E71" s="73"/>
      <c r="F71" s="93"/>
      <c r="G71" s="93"/>
      <c r="H71" s="93"/>
      <c r="I71" s="92" t="s">
        <v>21</v>
      </c>
      <c r="J71" s="91">
        <f>J69</f>
        <v>3832</v>
      </c>
      <c r="K71" s="91">
        <f>K69+K70</f>
        <v>6027.2999999999993</v>
      </c>
      <c r="L71" s="91">
        <f>L69+L70</f>
        <v>6027.1</v>
      </c>
      <c r="M71" s="111" t="s">
        <v>31</v>
      </c>
      <c r="N71" s="110" t="s">
        <v>30</v>
      </c>
      <c r="O71" s="109">
        <v>100</v>
      </c>
      <c r="P71" s="109">
        <v>100</v>
      </c>
      <c r="Q71" s="108"/>
      <c r="R71" s="107"/>
      <c r="S71" s="106"/>
    </row>
    <row r="72" spans="1:19" s="5" customFormat="1" ht="52.5" customHeight="1" thickBot="1" x14ac:dyDescent="0.25">
      <c r="A72" s="88" t="s">
        <v>18</v>
      </c>
      <c r="B72" s="87" t="s">
        <v>20</v>
      </c>
      <c r="C72" s="105" t="s">
        <v>29</v>
      </c>
      <c r="D72" s="104"/>
      <c r="E72" s="103" t="s">
        <v>28</v>
      </c>
      <c r="F72" s="102" t="s">
        <v>27</v>
      </c>
      <c r="G72" s="101" t="s">
        <v>24</v>
      </c>
      <c r="H72" s="100" t="s">
        <v>23</v>
      </c>
      <c r="I72" s="99" t="s">
        <v>22</v>
      </c>
      <c r="J72" s="98">
        <v>70</v>
      </c>
      <c r="K72" s="98">
        <v>67.400000000000006</v>
      </c>
      <c r="L72" s="98">
        <v>54.4</v>
      </c>
      <c r="M72" s="97"/>
      <c r="N72" s="96"/>
      <c r="O72" s="96"/>
      <c r="P72" s="96"/>
      <c r="Q72" s="69"/>
      <c r="R72" s="68"/>
      <c r="S72" s="67"/>
    </row>
    <row r="73" spans="1:19" s="5" customFormat="1" ht="13.5" customHeight="1" thickBot="1" x14ac:dyDescent="0.25">
      <c r="A73" s="75"/>
      <c r="B73" s="74"/>
      <c r="C73" s="95"/>
      <c r="D73" s="94"/>
      <c r="E73" s="73"/>
      <c r="F73" s="93"/>
      <c r="G73" s="93"/>
      <c r="H73" s="93"/>
      <c r="I73" s="92" t="s">
        <v>21</v>
      </c>
      <c r="J73" s="91">
        <f>J72</f>
        <v>70</v>
      </c>
      <c r="K73" s="91">
        <f>K72</f>
        <v>67.400000000000006</v>
      </c>
      <c r="L73" s="91">
        <f>L72</f>
        <v>54.4</v>
      </c>
      <c r="M73" s="23"/>
      <c r="N73" s="90"/>
      <c r="O73" s="90"/>
      <c r="P73" s="90"/>
      <c r="Q73" s="89"/>
      <c r="R73" s="68"/>
      <c r="S73" s="67"/>
    </row>
    <row r="74" spans="1:19" s="5" customFormat="1" ht="48" customHeight="1" thickBot="1" x14ac:dyDescent="0.25">
      <c r="A74" s="88" t="s">
        <v>18</v>
      </c>
      <c r="B74" s="87" t="s">
        <v>20</v>
      </c>
      <c r="C74" s="2844" t="s">
        <v>18</v>
      </c>
      <c r="D74" s="86"/>
      <c r="E74" s="85" t="s">
        <v>26</v>
      </c>
      <c r="F74" s="84" t="s">
        <v>25</v>
      </c>
      <c r="G74" s="83" t="s">
        <v>24</v>
      </c>
      <c r="H74" s="82" t="s">
        <v>23</v>
      </c>
      <c r="I74" s="81" t="s">
        <v>22</v>
      </c>
      <c r="J74" s="80">
        <v>0</v>
      </c>
      <c r="K74" s="80">
        <v>0</v>
      </c>
      <c r="L74" s="80">
        <v>0</v>
      </c>
      <c r="M74" s="79"/>
      <c r="N74" s="78"/>
      <c r="O74" s="78"/>
      <c r="P74" s="78"/>
      <c r="Q74" s="77"/>
      <c r="R74" s="76"/>
      <c r="S74" s="67"/>
    </row>
    <row r="75" spans="1:19" s="5" customFormat="1" ht="13.5" customHeight="1" thickBot="1" x14ac:dyDescent="0.25">
      <c r="A75" s="75"/>
      <c r="B75" s="74"/>
      <c r="C75" s="2845"/>
      <c r="D75" s="73"/>
      <c r="E75" s="73"/>
      <c r="F75" s="73"/>
      <c r="G75" s="73"/>
      <c r="H75" s="73"/>
      <c r="I75" s="72" t="s">
        <v>21</v>
      </c>
      <c r="J75" s="71">
        <f>J74</f>
        <v>0</v>
      </c>
      <c r="K75" s="71">
        <f>K74</f>
        <v>0</v>
      </c>
      <c r="L75" s="71">
        <f>L74</f>
        <v>0</v>
      </c>
      <c r="M75" s="48"/>
      <c r="N75" s="70"/>
      <c r="O75" s="70"/>
      <c r="P75" s="70"/>
      <c r="Q75" s="69"/>
      <c r="R75" s="68"/>
      <c r="S75" s="67"/>
    </row>
    <row r="76" spans="1:19" s="5" customFormat="1" ht="14.25" customHeight="1" thickBot="1" x14ac:dyDescent="0.25">
      <c r="A76" s="63" t="s">
        <v>18</v>
      </c>
      <c r="B76" s="66" t="s">
        <v>20</v>
      </c>
      <c r="C76" s="2774" t="s">
        <v>19</v>
      </c>
      <c r="D76" s="2775"/>
      <c r="E76" s="2775"/>
      <c r="F76" s="2775"/>
      <c r="G76" s="2775"/>
      <c r="H76" s="2775"/>
      <c r="I76" s="2776"/>
      <c r="J76" s="65">
        <f>J71+J73+J75</f>
        <v>3902</v>
      </c>
      <c r="K76" s="65">
        <f>K71+K73+K75</f>
        <v>6094.6999999999989</v>
      </c>
      <c r="L76" s="65">
        <f>L71+L73+L75</f>
        <v>6081.5</v>
      </c>
      <c r="M76" s="2888"/>
      <c r="N76" s="2889"/>
      <c r="O76" s="2889"/>
      <c r="P76" s="2889"/>
      <c r="Q76" s="2889"/>
      <c r="R76" s="2890"/>
      <c r="S76" s="64"/>
    </row>
    <row r="77" spans="1:19" s="5" customFormat="1" ht="14.25" customHeight="1" thickBot="1" x14ac:dyDescent="0.25">
      <c r="A77" s="63" t="s">
        <v>18</v>
      </c>
      <c r="B77" s="2777" t="s">
        <v>17</v>
      </c>
      <c r="C77" s="2778"/>
      <c r="D77" s="2778"/>
      <c r="E77" s="2778"/>
      <c r="F77" s="2778"/>
      <c r="G77" s="2778"/>
      <c r="H77" s="2778"/>
      <c r="I77" s="2779"/>
      <c r="J77" s="62">
        <f>J76</f>
        <v>3902</v>
      </c>
      <c r="K77" s="62">
        <f>K76</f>
        <v>6094.6999999999989</v>
      </c>
      <c r="L77" s="62">
        <f>L76</f>
        <v>6081.5</v>
      </c>
      <c r="M77" s="2783"/>
      <c r="N77" s="2784"/>
      <c r="O77" s="2784"/>
      <c r="P77" s="2784"/>
      <c r="Q77" s="2784"/>
      <c r="R77" s="2785"/>
      <c r="S77" s="61"/>
    </row>
    <row r="78" spans="1:19" s="22" customFormat="1" ht="15" customHeight="1" thickBot="1" x14ac:dyDescent="0.25">
      <c r="A78" s="60"/>
      <c r="B78" s="2789" t="s">
        <v>16</v>
      </c>
      <c r="C78" s="2790"/>
      <c r="D78" s="2790"/>
      <c r="E78" s="2790"/>
      <c r="F78" s="2790"/>
      <c r="G78" s="2790"/>
      <c r="H78" s="2790"/>
      <c r="I78" s="2791"/>
      <c r="J78" s="58">
        <f>J66+J77</f>
        <v>10640.09</v>
      </c>
      <c r="K78" s="59">
        <f>K66+K77</f>
        <v>12892.42</v>
      </c>
      <c r="L78" s="58">
        <f>L66+L77</f>
        <v>12577.34</v>
      </c>
      <c r="M78" s="2919"/>
      <c r="N78" s="2920"/>
      <c r="O78" s="2920"/>
      <c r="P78" s="2920"/>
      <c r="Q78" s="2920"/>
      <c r="R78" s="2921"/>
      <c r="S78" s="57"/>
    </row>
    <row r="79" spans="1:19" s="22" customFormat="1" ht="18.75" customHeight="1" x14ac:dyDescent="0.2">
      <c r="A79" s="2843"/>
      <c r="B79" s="2843"/>
      <c r="C79" s="2843"/>
      <c r="D79" s="2843"/>
      <c r="E79" s="2843"/>
      <c r="F79" s="2843"/>
      <c r="G79" s="2843"/>
      <c r="H79" s="2843"/>
      <c r="I79" s="55"/>
      <c r="J79" s="54"/>
      <c r="K79" s="54"/>
      <c r="L79" s="54"/>
    </row>
    <row r="80" spans="1:19" s="22" customFormat="1" ht="10.5" hidden="1" customHeight="1" x14ac:dyDescent="0.2">
      <c r="A80" s="56"/>
      <c r="B80" s="56"/>
      <c r="C80" s="56"/>
      <c r="D80" s="56"/>
      <c r="E80" s="56"/>
      <c r="F80" s="56"/>
      <c r="G80" s="56"/>
      <c r="H80" s="56"/>
      <c r="I80" s="55"/>
      <c r="J80" s="54"/>
      <c r="K80" s="54"/>
      <c r="L80" s="54"/>
    </row>
    <row r="81" spans="1:19" s="22" customFormat="1" ht="218.25" customHeight="1" x14ac:dyDescent="0.2">
      <c r="A81" s="51"/>
      <c r="B81" s="53"/>
      <c r="S81" s="52"/>
    </row>
    <row r="82" spans="1:19" s="22" customFormat="1" ht="13.5" customHeight="1" thickBot="1" x14ac:dyDescent="0.25">
      <c r="A82" s="51"/>
      <c r="B82" s="50"/>
      <c r="C82" s="2832" t="s">
        <v>15</v>
      </c>
      <c r="D82" s="2832"/>
      <c r="E82" s="2832"/>
      <c r="F82" s="2832"/>
      <c r="G82" s="2832"/>
      <c r="H82" s="2832"/>
      <c r="I82" s="2832"/>
      <c r="J82" s="2832"/>
      <c r="K82" s="2832"/>
      <c r="L82" s="2832"/>
      <c r="M82" s="2832"/>
      <c r="N82" s="2832"/>
      <c r="O82" s="2832"/>
      <c r="P82" s="2832"/>
      <c r="Q82" s="2832"/>
      <c r="R82" s="2832"/>
      <c r="S82" s="49"/>
    </row>
    <row r="83" spans="1:19" s="22" customFormat="1" ht="48" customHeight="1" thickBot="1" x14ac:dyDescent="0.25">
      <c r="A83" s="48"/>
      <c r="B83" s="47"/>
      <c r="C83" s="2833" t="s">
        <v>14</v>
      </c>
      <c r="D83" s="2833"/>
      <c r="E83" s="2833"/>
      <c r="F83" s="2833"/>
      <c r="G83" s="2833"/>
      <c r="H83" s="2833"/>
      <c r="I83" s="2834"/>
      <c r="J83" s="2887" t="s">
        <v>13</v>
      </c>
      <c r="K83" s="2833"/>
      <c r="L83" s="2833"/>
      <c r="M83" s="46" t="s">
        <v>12</v>
      </c>
      <c r="N83" s="2930" t="s">
        <v>11</v>
      </c>
      <c r="O83" s="2931"/>
      <c r="P83" s="2932"/>
    </row>
    <row r="84" spans="1:19" s="22" customFormat="1" ht="14.1" customHeight="1" thickBot="1" x14ac:dyDescent="0.25">
      <c r="A84" s="45"/>
      <c r="B84" s="44"/>
      <c r="C84" s="2835" t="s">
        <v>10</v>
      </c>
      <c r="D84" s="2835"/>
      <c r="E84" s="2835"/>
      <c r="F84" s="2835"/>
      <c r="G84" s="2835"/>
      <c r="H84" s="2835"/>
      <c r="I84" s="2836"/>
      <c r="J84" s="2885">
        <f>J85+J93</f>
        <v>10640.089999999998</v>
      </c>
      <c r="K84" s="2886"/>
      <c r="L84" s="2886"/>
      <c r="M84" s="43">
        <f>M85+M93</f>
        <v>12892.42</v>
      </c>
      <c r="N84" s="2786">
        <f>N85</f>
        <v>12577.339999999997</v>
      </c>
      <c r="O84" s="2787"/>
      <c r="P84" s="2788"/>
    </row>
    <row r="85" spans="1:19" s="22" customFormat="1" ht="18" customHeight="1" thickBot="1" x14ac:dyDescent="0.25">
      <c r="A85" s="42"/>
      <c r="B85" s="41"/>
      <c r="C85" s="2867" t="s">
        <v>9</v>
      </c>
      <c r="D85" s="2867"/>
      <c r="E85" s="2867"/>
      <c r="F85" s="2867"/>
      <c r="G85" s="2867"/>
      <c r="H85" s="2867"/>
      <c r="I85" s="2868"/>
      <c r="J85" s="2830">
        <f>J86+J87+J88+J89+J90+J91+J92</f>
        <v>10640.089999999998</v>
      </c>
      <c r="K85" s="2831"/>
      <c r="L85" s="2831"/>
      <c r="M85" s="40">
        <f>M86+M87+M88+M89+M90+M91+M92</f>
        <v>12892.42</v>
      </c>
      <c r="N85" s="2808">
        <f>N86+N87+N88+N89+N90+N91+N92</f>
        <v>12577.339999999997</v>
      </c>
      <c r="O85" s="2809"/>
      <c r="P85" s="2810"/>
    </row>
    <row r="86" spans="1:19" s="22" customFormat="1" ht="14.25" customHeight="1" x14ac:dyDescent="0.2">
      <c r="A86" s="39"/>
      <c r="B86" s="38"/>
      <c r="C86" s="2892" t="s">
        <v>8</v>
      </c>
      <c r="D86" s="2892"/>
      <c r="E86" s="2892"/>
      <c r="F86" s="2892"/>
      <c r="G86" s="2892"/>
      <c r="H86" s="2892"/>
      <c r="I86" s="2893"/>
      <c r="J86" s="2829">
        <f>J11+J17+J19+J22+J59+J63+J69+J72+J74</f>
        <v>10203</v>
      </c>
      <c r="K86" s="2829"/>
      <c r="L86" s="2829"/>
      <c r="M86" s="35">
        <f>K11+K17+K19+K22+K59+K63+K69+K72+K74</f>
        <v>9984.0300000000007</v>
      </c>
      <c r="N86" s="2811">
        <f>L11+L17+L19+L22+L59+L63+L69+L72+L74</f>
        <v>9688.1899999999987</v>
      </c>
      <c r="O86" s="2812"/>
      <c r="P86" s="2813"/>
    </row>
    <row r="87" spans="1:19" s="22" customFormat="1" ht="14.25" customHeight="1" x14ac:dyDescent="0.2">
      <c r="A87" s="32"/>
      <c r="B87" s="31"/>
      <c r="C87" s="2769" t="s">
        <v>7</v>
      </c>
      <c r="D87" s="2769"/>
      <c r="E87" s="2769"/>
      <c r="F87" s="2769"/>
      <c r="G87" s="2769"/>
      <c r="H87" s="2769"/>
      <c r="I87" s="2770"/>
      <c r="J87" s="2772">
        <f>J57</f>
        <v>406.30000000000007</v>
      </c>
      <c r="K87" s="2772"/>
      <c r="L87" s="2772"/>
      <c r="M87" s="37">
        <f>K27+K29+K31+K33+K35+K37+K39+K41+K43+K45+K47+K49+K51+K53+K55</f>
        <v>442.20000000000005</v>
      </c>
      <c r="N87" s="2780">
        <f>L27+L29+L31+L33+L35+L37+L39+L41+L43+L45+L47+L49+L51+L53+L55</f>
        <v>424.56000000000006</v>
      </c>
      <c r="O87" s="2781"/>
      <c r="P87" s="2782"/>
    </row>
    <row r="88" spans="1:19" s="5" customFormat="1" ht="13.5" customHeight="1" x14ac:dyDescent="0.2">
      <c r="A88" s="32"/>
      <c r="B88" s="31"/>
      <c r="C88" s="5" t="s">
        <v>6</v>
      </c>
      <c r="I88" s="36"/>
      <c r="J88" s="2771">
        <v>0</v>
      </c>
      <c r="K88" s="2772"/>
      <c r="L88" s="2772"/>
      <c r="M88" s="35"/>
      <c r="N88" s="2877">
        <v>0</v>
      </c>
      <c r="O88" s="2878"/>
      <c r="P88" s="2879"/>
    </row>
    <row r="89" spans="1:19" s="5" customFormat="1" ht="13.5" customHeight="1" x14ac:dyDescent="0.2">
      <c r="A89" s="32"/>
      <c r="B89" s="31"/>
      <c r="C89" s="2823" t="s">
        <v>5</v>
      </c>
      <c r="D89" s="2823"/>
      <c r="E89" s="2823"/>
      <c r="F89" s="2823"/>
      <c r="G89" s="2823"/>
      <c r="H89" s="2823"/>
      <c r="I89" s="2824"/>
      <c r="J89" s="2772"/>
      <c r="K89" s="2772"/>
      <c r="L89" s="2772"/>
      <c r="M89" s="34"/>
      <c r="N89" s="2877"/>
      <c r="O89" s="2878"/>
      <c r="P89" s="2879"/>
    </row>
    <row r="90" spans="1:19" s="5" customFormat="1" ht="13.5" customHeight="1" x14ac:dyDescent="0.2">
      <c r="A90" s="32"/>
      <c r="B90" s="31"/>
      <c r="C90" s="2769" t="s">
        <v>4</v>
      </c>
      <c r="D90" s="2769"/>
      <c r="E90" s="2769"/>
      <c r="F90" s="2769"/>
      <c r="G90" s="2769"/>
      <c r="H90" s="2769"/>
      <c r="I90" s="2770"/>
      <c r="J90" s="2771">
        <v>16.89</v>
      </c>
      <c r="K90" s="2772"/>
      <c r="L90" s="2773"/>
      <c r="M90" s="33">
        <f>K13+K16</f>
        <v>16.89</v>
      </c>
      <c r="N90" s="2758">
        <f>L13+L16</f>
        <v>16.89</v>
      </c>
      <c r="O90" s="2759"/>
      <c r="P90" s="2760"/>
    </row>
    <row r="91" spans="1:19" s="5" customFormat="1" ht="13.5" customHeight="1" x14ac:dyDescent="0.2">
      <c r="A91" s="32"/>
      <c r="B91" s="31"/>
      <c r="C91" s="2825" t="s">
        <v>3</v>
      </c>
      <c r="D91" s="2825"/>
      <c r="E91" s="2825"/>
      <c r="F91" s="2825"/>
      <c r="G91" s="2825"/>
      <c r="H91" s="2825"/>
      <c r="I91" s="2826"/>
      <c r="J91" s="2891">
        <f>J23+J20+J12</f>
        <v>13.9</v>
      </c>
      <c r="K91" s="2891"/>
      <c r="L91" s="2891"/>
      <c r="M91" s="30">
        <f>K12+K23+K70</f>
        <v>2449.2999999999997</v>
      </c>
      <c r="N91" s="2877">
        <f>L12+L70</f>
        <v>2447.6999999999998</v>
      </c>
      <c r="O91" s="2878"/>
      <c r="P91" s="2879"/>
    </row>
    <row r="92" spans="1:19" s="5" customFormat="1" ht="13.5" customHeight="1" thickBot="1" x14ac:dyDescent="0.25">
      <c r="A92" s="29"/>
      <c r="B92" s="28"/>
      <c r="C92" s="2827" t="s">
        <v>2</v>
      </c>
      <c r="D92" s="2827"/>
      <c r="E92" s="2827"/>
      <c r="F92" s="2827"/>
      <c r="G92" s="2827"/>
      <c r="H92" s="2827"/>
      <c r="I92" s="2828"/>
      <c r="J92" s="2869">
        <f>J14</f>
        <v>0</v>
      </c>
      <c r="K92" s="2870"/>
      <c r="L92" s="2870"/>
      <c r="M92" s="27"/>
      <c r="N92" s="2792">
        <f>L14</f>
        <v>0</v>
      </c>
      <c r="O92" s="2793"/>
      <c r="P92" s="2794"/>
    </row>
    <row r="93" spans="1:19" s="5" customFormat="1" ht="12.75" customHeight="1" thickBot="1" x14ac:dyDescent="0.25">
      <c r="A93" s="26"/>
      <c r="B93" s="25"/>
      <c r="C93" s="2854" t="s">
        <v>1</v>
      </c>
      <c r="D93" s="2855"/>
      <c r="E93" s="2855"/>
      <c r="F93" s="2855"/>
      <c r="G93" s="2855"/>
      <c r="H93" s="2855"/>
      <c r="I93" s="2856"/>
      <c r="J93" s="2861">
        <v>0</v>
      </c>
      <c r="K93" s="2862"/>
      <c r="L93" s="2862"/>
      <c r="M93" s="24">
        <v>0</v>
      </c>
      <c r="N93" s="2755">
        <v>0</v>
      </c>
      <c r="O93" s="2756"/>
      <c r="P93" s="2757"/>
    </row>
    <row r="94" spans="1:19" s="5" customFormat="1" ht="13.5" customHeight="1" thickBot="1" x14ac:dyDescent="0.25">
      <c r="A94" s="23"/>
      <c r="B94" s="22"/>
      <c r="C94" s="2857"/>
      <c r="D94" s="2857"/>
      <c r="E94" s="2857"/>
      <c r="F94" s="2857"/>
      <c r="G94" s="2857"/>
      <c r="H94" s="2857"/>
      <c r="I94" s="2858"/>
      <c r="J94" s="2863"/>
      <c r="K94" s="2864"/>
      <c r="L94" s="2864"/>
      <c r="M94" s="21"/>
      <c r="N94" s="2761">
        <v>0</v>
      </c>
      <c r="O94" s="2762"/>
      <c r="P94" s="2763"/>
    </row>
    <row r="95" spans="1:19" s="5" customFormat="1" ht="13.5" customHeight="1" thickBot="1" x14ac:dyDescent="0.25">
      <c r="A95" s="20"/>
      <c r="B95" s="19"/>
      <c r="C95" s="2859" t="s">
        <v>0</v>
      </c>
      <c r="D95" s="2859"/>
      <c r="E95" s="2859"/>
      <c r="F95" s="2859"/>
      <c r="G95" s="2859"/>
      <c r="H95" s="2859"/>
      <c r="I95" s="2860"/>
      <c r="J95" s="2865">
        <f>J84+J93</f>
        <v>10640.089999999998</v>
      </c>
      <c r="K95" s="2866"/>
      <c r="L95" s="2866"/>
      <c r="M95" s="18">
        <f>M84+M93</f>
        <v>12892.42</v>
      </c>
      <c r="N95" s="2764">
        <f>N85+N94</f>
        <v>12577.339999999997</v>
      </c>
      <c r="O95" s="2765"/>
      <c r="P95" s="2766"/>
    </row>
    <row r="96" spans="1:19" x14ac:dyDescent="0.2">
      <c r="C96" s="17"/>
      <c r="D96" s="17"/>
      <c r="F96" s="16"/>
      <c r="G96" s="16"/>
      <c r="H96" s="16"/>
      <c r="I96" s="15"/>
      <c r="J96" s="14"/>
      <c r="K96" s="14"/>
      <c r="L96" s="14"/>
    </row>
    <row r="97" spans="8:12" x14ac:dyDescent="0.2">
      <c r="H97" s="13"/>
      <c r="K97" s="11"/>
    </row>
    <row r="98" spans="8:12" x14ac:dyDescent="0.2">
      <c r="H98" s="13"/>
      <c r="I98" s="12"/>
      <c r="J98" s="10"/>
      <c r="K98" s="11"/>
      <c r="L98" s="9"/>
    </row>
    <row r="99" spans="8:12" x14ac:dyDescent="0.2">
      <c r="I99" s="6"/>
      <c r="J99" s="6"/>
      <c r="L99" s="8"/>
    </row>
    <row r="100" spans="8:12" x14ac:dyDescent="0.2">
      <c r="L100" s="8"/>
    </row>
    <row r="101" spans="8:12" x14ac:dyDescent="0.2">
      <c r="I101" s="6"/>
      <c r="J101" s="6"/>
      <c r="L101" s="8"/>
    </row>
    <row r="104" spans="8:12" x14ac:dyDescent="0.2">
      <c r="I104" s="7"/>
      <c r="J104" s="10"/>
      <c r="L104" s="9"/>
    </row>
    <row r="105" spans="8:12" x14ac:dyDescent="0.2">
      <c r="I105" s="6"/>
      <c r="J105" s="6"/>
      <c r="L105" s="8"/>
    </row>
    <row r="106" spans="8:12" x14ac:dyDescent="0.2">
      <c r="L106" s="8"/>
    </row>
    <row r="107" spans="8:12" x14ac:dyDescent="0.2">
      <c r="I107" s="6"/>
      <c r="J107" s="6"/>
      <c r="L107" s="8"/>
    </row>
    <row r="109" spans="8:12" x14ac:dyDescent="0.2">
      <c r="I109" s="7"/>
    </row>
    <row r="110" spans="8:12" x14ac:dyDescent="0.2">
      <c r="I110" s="6"/>
    </row>
    <row r="112" spans="8:12" x14ac:dyDescent="0.2">
      <c r="I112" s="6"/>
    </row>
  </sheetData>
  <mergeCells count="132">
    <mergeCell ref="AA29:AA31"/>
    <mergeCell ref="M25:R25"/>
    <mergeCell ref="C26:R26"/>
    <mergeCell ref="C58:R58"/>
    <mergeCell ref="C62:R62"/>
    <mergeCell ref="M61:R61"/>
    <mergeCell ref="M57:R57"/>
    <mergeCell ref="E55:E56"/>
    <mergeCell ref="D55:D56"/>
    <mergeCell ref="C39:C40"/>
    <mergeCell ref="A16:A18"/>
    <mergeCell ref="A11:A15"/>
    <mergeCell ref="B11:B15"/>
    <mergeCell ref="A47:A48"/>
    <mergeCell ref="C25:I25"/>
    <mergeCell ref="A39:A40"/>
    <mergeCell ref="F11:F14"/>
    <mergeCell ref="F19:F20"/>
    <mergeCell ref="G19:G20"/>
    <mergeCell ref="D15:H15"/>
    <mergeCell ref="D16:D17"/>
    <mergeCell ref="F16:F17"/>
    <mergeCell ref="G16:G17"/>
    <mergeCell ref="H16:H17"/>
    <mergeCell ref="H11:H14"/>
    <mergeCell ref="E16:E17"/>
    <mergeCell ref="E19:E20"/>
    <mergeCell ref="E22:E23"/>
    <mergeCell ref="F22:F23"/>
    <mergeCell ref="G22:G23"/>
    <mergeCell ref="D24:H24"/>
    <mergeCell ref="D21:H21"/>
    <mergeCell ref="A19:A21"/>
    <mergeCell ref="C9:R9"/>
    <mergeCell ref="M78:R78"/>
    <mergeCell ref="I4:I5"/>
    <mergeCell ref="M4:P4"/>
    <mergeCell ref="M65:R65"/>
    <mergeCell ref="E11:E14"/>
    <mergeCell ref="N83:P83"/>
    <mergeCell ref="C47:C48"/>
    <mergeCell ref="C57:I57"/>
    <mergeCell ref="C61:I61"/>
    <mergeCell ref="C11:C15"/>
    <mergeCell ref="Q4:Q5"/>
    <mergeCell ref="R4:R5"/>
    <mergeCell ref="A2:R2"/>
    <mergeCell ref="A4:A5"/>
    <mergeCell ref="A6:R6"/>
    <mergeCell ref="A7:R7"/>
    <mergeCell ref="B8:R8"/>
    <mergeCell ref="B4:B5"/>
    <mergeCell ref="C4:C5"/>
    <mergeCell ref="D4:D5"/>
    <mergeCell ref="G4:G5"/>
    <mergeCell ref="Q1:R1"/>
    <mergeCell ref="C93:I93"/>
    <mergeCell ref="C94:I94"/>
    <mergeCell ref="C95:I95"/>
    <mergeCell ref="J93:L93"/>
    <mergeCell ref="J94:L94"/>
    <mergeCell ref="J95:L95"/>
    <mergeCell ref="C85:I85"/>
    <mergeCell ref="J92:L92"/>
    <mergeCell ref="J88:L88"/>
    <mergeCell ref="F4:F5"/>
    <mergeCell ref="H4:H5"/>
    <mergeCell ref="E4:E5"/>
    <mergeCell ref="N88:P88"/>
    <mergeCell ref="N89:P89"/>
    <mergeCell ref="N91:P91"/>
    <mergeCell ref="G11:G14"/>
    <mergeCell ref="D18:H18"/>
    <mergeCell ref="C10:L10"/>
    <mergeCell ref="J87:L87"/>
    <mergeCell ref="J84:L84"/>
    <mergeCell ref="J83:L83"/>
    <mergeCell ref="M76:R76"/>
    <mergeCell ref="M77:R77"/>
    <mergeCell ref="J4:L4"/>
    <mergeCell ref="C87:I87"/>
    <mergeCell ref="C89:I89"/>
    <mergeCell ref="C91:I91"/>
    <mergeCell ref="C92:I92"/>
    <mergeCell ref="J86:L86"/>
    <mergeCell ref="J85:L85"/>
    <mergeCell ref="C82:R82"/>
    <mergeCell ref="C83:I83"/>
    <mergeCell ref="C84:I84"/>
    <mergeCell ref="F69:F70"/>
    <mergeCell ref="D69:D70"/>
    <mergeCell ref="E69:E70"/>
    <mergeCell ref="A79:H79"/>
    <mergeCell ref="C74:C75"/>
    <mergeCell ref="B19:B21"/>
    <mergeCell ref="A55:A56"/>
    <mergeCell ref="F55:F56"/>
    <mergeCell ref="G55:G56"/>
    <mergeCell ref="A37:A38"/>
    <mergeCell ref="A22:A24"/>
    <mergeCell ref="B22:B24"/>
    <mergeCell ref="J91:L91"/>
    <mergeCell ref="J89:L89"/>
    <mergeCell ref="B16:B18"/>
    <mergeCell ref="C16:C18"/>
    <mergeCell ref="B67:R67"/>
    <mergeCell ref="C68:R68"/>
    <mergeCell ref="N85:P85"/>
    <mergeCell ref="N86:P86"/>
    <mergeCell ref="H69:H70"/>
    <mergeCell ref="G69:G70"/>
    <mergeCell ref="C65:I65"/>
    <mergeCell ref="C55:C56"/>
    <mergeCell ref="C86:I86"/>
    <mergeCell ref="N93:P93"/>
    <mergeCell ref="N90:P90"/>
    <mergeCell ref="N94:P94"/>
    <mergeCell ref="N95:P95"/>
    <mergeCell ref="B31:B32"/>
    <mergeCell ref="C90:I90"/>
    <mergeCell ref="J90:L90"/>
    <mergeCell ref="B39:B40"/>
    <mergeCell ref="C76:I76"/>
    <mergeCell ref="B77:I77"/>
    <mergeCell ref="N87:P87"/>
    <mergeCell ref="M66:R66"/>
    <mergeCell ref="B47:B48"/>
    <mergeCell ref="B66:H66"/>
    <mergeCell ref="B37:B38"/>
    <mergeCell ref="N84:P84"/>
    <mergeCell ref="B78:I78"/>
    <mergeCell ref="N92:P92"/>
  </mergeCells>
  <printOptions horizontalCentered="1" verticalCentered="1"/>
  <pageMargins left="0.23622047244094491" right="0.23622047244094491" top="0.43307086614173229" bottom="0.15748031496062992" header="0.19685039370078741" footer="0.15748031496062992"/>
  <pageSetup paperSize="9" scale="84" firstPageNumber="2" fitToHeight="0" orientation="landscape" useFirstPageNumber="1" r:id="rId1"/>
  <headerFooter alignWithMargins="0">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9"/>
  <sheetViews>
    <sheetView view="pageBreakPreview" zoomScaleNormal="100" zoomScaleSheetLayoutView="100" workbookViewId="0">
      <selection activeCell="Q1" sqref="Q1:R1"/>
    </sheetView>
  </sheetViews>
  <sheetFormatPr defaultRowHeight="12.75" x14ac:dyDescent="0.2"/>
  <cols>
    <col min="1" max="4" width="2.7109375" style="2002" customWidth="1"/>
    <col min="5" max="5" width="30.140625" style="2006" customWidth="1"/>
    <col min="6" max="6" width="3.28515625" style="2005" customWidth="1"/>
    <col min="7" max="8" width="3.28515625" style="2002" customWidth="1"/>
    <col min="9" max="9" width="5.42578125" style="2002" customWidth="1"/>
    <col min="10" max="10" width="7" style="2002" customWidth="1"/>
    <col min="11" max="11" width="6" style="2003" customWidth="1"/>
    <col min="12" max="12" width="7" style="2002" customWidth="1"/>
    <col min="13" max="13" width="13.28515625" style="2002" customWidth="1"/>
    <col min="14" max="15" width="6.140625" style="2002" customWidth="1"/>
    <col min="16" max="16" width="14.140625" style="2002" customWidth="1"/>
    <col min="17" max="17" width="20.42578125" style="2002" customWidth="1"/>
    <col min="18" max="18" width="20" style="2002" customWidth="1"/>
    <col min="19" max="19" width="13.5703125" style="2002" customWidth="1"/>
    <col min="20" max="16384" width="9.140625" style="2002"/>
  </cols>
  <sheetData>
    <row r="1" spans="1:21" ht="70.5" customHeight="1" x14ac:dyDescent="0.2">
      <c r="I1" s="2753"/>
      <c r="J1" s="2753"/>
      <c r="K1" s="2753"/>
      <c r="L1" s="2753"/>
      <c r="M1" s="2753"/>
      <c r="N1" s="2753"/>
      <c r="O1" s="2753"/>
      <c r="P1" s="2753"/>
      <c r="Q1" s="2853" t="s">
        <v>1627</v>
      </c>
      <c r="R1" s="2853"/>
      <c r="S1" s="6372"/>
      <c r="T1" s="6372"/>
      <c r="U1" s="6372"/>
    </row>
    <row r="2" spans="1:21" s="2006" customFormat="1" ht="30" customHeight="1" thickBot="1" x14ac:dyDescent="0.25">
      <c r="A2" s="4405" t="s">
        <v>1180</v>
      </c>
      <c r="B2" s="4405"/>
      <c r="C2" s="4405"/>
      <c r="D2" s="4405"/>
      <c r="E2" s="4405"/>
      <c r="F2" s="4405"/>
      <c r="G2" s="4405"/>
      <c r="H2" s="4405"/>
      <c r="I2" s="4405"/>
      <c r="J2" s="4405"/>
      <c r="K2" s="4405"/>
      <c r="L2" s="4405"/>
      <c r="M2" s="4405"/>
      <c r="N2" s="4405"/>
      <c r="O2" s="4405"/>
      <c r="P2" s="4405"/>
      <c r="Q2" s="4405"/>
      <c r="R2" s="4405"/>
    </row>
    <row r="3" spans="1:21" s="2023" customFormat="1" ht="36.75" customHeight="1" thickBot="1" x14ac:dyDescent="0.25">
      <c r="A3" s="6371" t="s">
        <v>144</v>
      </c>
      <c r="B3" s="6370" t="s">
        <v>143</v>
      </c>
      <c r="C3" s="6369" t="s">
        <v>142</v>
      </c>
      <c r="D3" s="6368" t="s">
        <v>141</v>
      </c>
      <c r="E3" s="6367" t="s">
        <v>130</v>
      </c>
      <c r="F3" s="6366" t="s">
        <v>140</v>
      </c>
      <c r="G3" s="6364" t="s">
        <v>139</v>
      </c>
      <c r="H3" s="6365" t="s">
        <v>138</v>
      </c>
      <c r="I3" s="6364" t="s">
        <v>137</v>
      </c>
      <c r="J3" s="3822" t="s">
        <v>136</v>
      </c>
      <c r="K3" s="3823"/>
      <c r="L3" s="3824"/>
      <c r="M3" s="4535" t="s">
        <v>135</v>
      </c>
      <c r="N3" s="4536"/>
      <c r="O3" s="4536"/>
      <c r="P3" s="4537"/>
      <c r="Q3" s="6363" t="s">
        <v>134</v>
      </c>
      <c r="R3" s="6363" t="s">
        <v>133</v>
      </c>
    </row>
    <row r="4" spans="1:21" s="2023" customFormat="1" ht="147.75" customHeight="1" thickBot="1" x14ac:dyDescent="0.25">
      <c r="A4" s="6362"/>
      <c r="B4" s="6361"/>
      <c r="C4" s="6360"/>
      <c r="D4" s="6359"/>
      <c r="E4" s="6358"/>
      <c r="F4" s="6357"/>
      <c r="G4" s="6355"/>
      <c r="H4" s="6356"/>
      <c r="I4" s="6355"/>
      <c r="J4" s="2567" t="s">
        <v>373</v>
      </c>
      <c r="K4" s="2567" t="s">
        <v>372</v>
      </c>
      <c r="L4" s="1728" t="s">
        <v>11</v>
      </c>
      <c r="M4" s="2083" t="s">
        <v>130</v>
      </c>
      <c r="N4" s="2566" t="s">
        <v>129</v>
      </c>
      <c r="O4" s="2566" t="s">
        <v>128</v>
      </c>
      <c r="P4" s="2566" t="s">
        <v>127</v>
      </c>
      <c r="Q4" s="6354"/>
      <c r="R4" s="6354"/>
    </row>
    <row r="5" spans="1:21" s="2006" customFormat="1" ht="15" customHeight="1" thickBot="1" x14ac:dyDescent="0.25">
      <c r="A5" s="6353" t="s">
        <v>126</v>
      </c>
      <c r="B5" s="6352"/>
      <c r="C5" s="6352"/>
      <c r="D5" s="6352"/>
      <c r="E5" s="6352"/>
      <c r="F5" s="6352"/>
      <c r="G5" s="6352"/>
      <c r="H5" s="6352"/>
      <c r="I5" s="6352"/>
      <c r="J5" s="6352"/>
      <c r="K5" s="6352"/>
      <c r="L5" s="6352"/>
      <c r="M5" s="6352"/>
      <c r="N5" s="6352"/>
      <c r="O5" s="6351"/>
      <c r="P5" s="6350"/>
      <c r="Q5" s="2024"/>
      <c r="R5" s="2244"/>
    </row>
    <row r="6" spans="1:21" s="2006" customFormat="1" ht="15" customHeight="1" thickBot="1" x14ac:dyDescent="0.25">
      <c r="A6" s="6349" t="s">
        <v>1179</v>
      </c>
      <c r="B6" s="6348"/>
      <c r="C6" s="6348"/>
      <c r="D6" s="6348"/>
      <c r="E6" s="6348"/>
      <c r="F6" s="6348"/>
      <c r="G6" s="6348"/>
      <c r="H6" s="6348"/>
      <c r="I6" s="6348"/>
      <c r="J6" s="6348"/>
      <c r="K6" s="6348"/>
      <c r="L6" s="6348"/>
      <c r="M6" s="6348"/>
      <c r="N6" s="6348"/>
      <c r="O6" s="6347"/>
      <c r="P6" s="6346"/>
      <c r="Q6" s="2024"/>
      <c r="R6" s="2244"/>
    </row>
    <row r="7" spans="1:21" s="2006" customFormat="1" ht="15" customHeight="1" thickBot="1" x14ac:dyDescent="0.25">
      <c r="A7" s="6345" t="s">
        <v>20</v>
      </c>
      <c r="B7" s="6344" t="s">
        <v>1178</v>
      </c>
      <c r="C7" s="6344"/>
      <c r="D7" s="6344"/>
      <c r="E7" s="6344"/>
      <c r="F7" s="6344"/>
      <c r="G7" s="6344"/>
      <c r="H7" s="6344"/>
      <c r="I7" s="6344"/>
      <c r="J7" s="6344"/>
      <c r="K7" s="6344"/>
      <c r="L7" s="6344"/>
      <c r="M7" s="6344"/>
      <c r="N7" s="6344"/>
      <c r="O7" s="6343"/>
      <c r="P7" s="6342"/>
      <c r="Q7" s="2024"/>
      <c r="R7" s="2244"/>
    </row>
    <row r="8" spans="1:21" s="2006" customFormat="1" ht="15" customHeight="1" thickBot="1" x14ac:dyDescent="0.25">
      <c r="A8" s="2217" t="s">
        <v>20</v>
      </c>
      <c r="B8" s="2073" t="s">
        <v>20</v>
      </c>
      <c r="C8" s="6341" t="s">
        <v>1177</v>
      </c>
      <c r="D8" s="6340"/>
      <c r="E8" s="6340"/>
      <c r="F8" s="6340"/>
      <c r="G8" s="6340"/>
      <c r="H8" s="6340"/>
      <c r="I8" s="6340"/>
      <c r="J8" s="6340"/>
      <c r="K8" s="6340"/>
      <c r="L8" s="6340"/>
      <c r="M8" s="6340"/>
      <c r="N8" s="6340"/>
      <c r="O8" s="6339"/>
      <c r="P8" s="6338"/>
      <c r="Q8" s="2024"/>
      <c r="R8" s="2244"/>
    </row>
    <row r="9" spans="1:21" s="2023" customFormat="1" ht="70.5" customHeight="1" thickBot="1" x14ac:dyDescent="0.25">
      <c r="A9" s="6337" t="s">
        <v>20</v>
      </c>
      <c r="B9" s="2550" t="s">
        <v>20</v>
      </c>
      <c r="C9" s="6336" t="s">
        <v>82</v>
      </c>
      <c r="D9" s="2274"/>
      <c r="E9" s="6335" t="s">
        <v>1176</v>
      </c>
      <c r="F9" s="6334" t="s">
        <v>605</v>
      </c>
      <c r="G9" s="2230" t="s">
        <v>24</v>
      </c>
      <c r="H9" s="2229" t="s">
        <v>279</v>
      </c>
      <c r="I9" s="2273" t="s">
        <v>22</v>
      </c>
      <c r="J9" s="2362">
        <v>15</v>
      </c>
      <c r="K9" s="2362">
        <v>15</v>
      </c>
      <c r="L9" s="2362">
        <v>13.5</v>
      </c>
      <c r="M9" s="6333" t="s">
        <v>1175</v>
      </c>
      <c r="N9" s="2273" t="s">
        <v>42</v>
      </c>
      <c r="O9" s="2273">
        <v>10</v>
      </c>
      <c r="P9" s="6332">
        <v>11</v>
      </c>
      <c r="Q9" s="6240" t="s">
        <v>1174</v>
      </c>
      <c r="R9" s="6239"/>
    </row>
    <row r="10" spans="1:21" ht="13.5" thickBot="1" x14ac:dyDescent="0.25">
      <c r="A10" s="2068" t="s">
        <v>20</v>
      </c>
      <c r="B10" s="2073" t="s">
        <v>20</v>
      </c>
      <c r="C10" s="6268" t="s">
        <v>19</v>
      </c>
      <c r="D10" s="6267"/>
      <c r="E10" s="6267"/>
      <c r="F10" s="6267"/>
      <c r="G10" s="6267"/>
      <c r="H10" s="6267"/>
      <c r="I10" s="6266"/>
      <c r="J10" s="2313">
        <f>SUM(J9:J9)</f>
        <v>15</v>
      </c>
      <c r="K10" s="6331">
        <f>SUM(K9:K9)</f>
        <v>15</v>
      </c>
      <c r="L10" s="6331">
        <f>SUM(L9:L9)</f>
        <v>13.5</v>
      </c>
      <c r="M10" s="6303"/>
      <c r="N10" s="6302"/>
      <c r="O10" s="6301"/>
      <c r="P10" s="6300"/>
      <c r="Q10" s="6231"/>
      <c r="R10" s="6230"/>
    </row>
    <row r="11" spans="1:21" ht="19.5" customHeight="1" thickBot="1" x14ac:dyDescent="0.25">
      <c r="A11" s="2153" t="s">
        <v>20</v>
      </c>
      <c r="B11" s="6330" t="s">
        <v>29</v>
      </c>
      <c r="C11" s="6329" t="s">
        <v>1173</v>
      </c>
      <c r="D11" s="6327"/>
      <c r="E11" s="6327"/>
      <c r="F11" s="6328"/>
      <c r="G11" s="6327"/>
      <c r="H11" s="6327"/>
      <c r="I11" s="6327"/>
      <c r="J11" s="6327"/>
      <c r="K11" s="6327"/>
      <c r="L11" s="6327"/>
      <c r="M11" s="6327"/>
      <c r="N11" s="6327"/>
      <c r="O11" s="6326"/>
      <c r="P11" s="6325"/>
      <c r="Q11" s="6250"/>
      <c r="R11" s="6249"/>
    </row>
    <row r="12" spans="1:21" s="2006" customFormat="1" ht="46.5" hidden="1" thickBot="1" x14ac:dyDescent="0.25">
      <c r="A12" s="2113" t="s">
        <v>20</v>
      </c>
      <c r="B12" s="2099" t="s">
        <v>29</v>
      </c>
      <c r="C12" s="6324" t="s">
        <v>86</v>
      </c>
      <c r="D12" s="2191"/>
      <c r="E12" s="6257" t="s">
        <v>1172</v>
      </c>
      <c r="F12" s="2451" t="s">
        <v>84</v>
      </c>
      <c r="G12" s="2188" t="s">
        <v>24</v>
      </c>
      <c r="H12" s="2363" t="s">
        <v>279</v>
      </c>
      <c r="I12" s="6323" t="s">
        <v>22</v>
      </c>
      <c r="J12" s="2369">
        <v>0</v>
      </c>
      <c r="K12" s="2369">
        <v>0</v>
      </c>
      <c r="L12" s="2442">
        <v>0</v>
      </c>
      <c r="M12" s="6322" t="s">
        <v>1171</v>
      </c>
      <c r="N12" s="2101" t="s">
        <v>42</v>
      </c>
      <c r="O12" s="6321">
        <v>0</v>
      </c>
      <c r="P12" s="6321">
        <v>0</v>
      </c>
      <c r="Q12" s="6320"/>
      <c r="R12" s="6319"/>
    </row>
    <row r="13" spans="1:21" s="2006" customFormat="1" ht="53.25" customHeight="1" thickBot="1" x14ac:dyDescent="0.25">
      <c r="A13" s="6318" t="s">
        <v>20</v>
      </c>
      <c r="B13" s="6317" t="s">
        <v>29</v>
      </c>
      <c r="C13" s="6316" t="s">
        <v>82</v>
      </c>
      <c r="D13" s="2122"/>
      <c r="E13" s="6310" t="s">
        <v>1170</v>
      </c>
      <c r="F13" s="6309" t="s">
        <v>80</v>
      </c>
      <c r="G13" s="2137" t="s">
        <v>24</v>
      </c>
      <c r="H13" s="2363" t="s">
        <v>279</v>
      </c>
      <c r="I13" s="6315" t="s">
        <v>22</v>
      </c>
      <c r="J13" s="6243">
        <v>3</v>
      </c>
      <c r="K13" s="6243">
        <v>1.2</v>
      </c>
      <c r="L13" s="6243">
        <v>1.1499999999999999</v>
      </c>
      <c r="M13" s="6314" t="s">
        <v>1169</v>
      </c>
      <c r="N13" s="2273" t="s">
        <v>42</v>
      </c>
      <c r="O13" s="2448">
        <v>1</v>
      </c>
      <c r="P13" s="2448">
        <v>1</v>
      </c>
      <c r="Q13" s="6313" t="s">
        <v>1168</v>
      </c>
      <c r="R13" s="6312"/>
    </row>
    <row r="14" spans="1:21" s="2006" customFormat="1" ht="61.5" customHeight="1" thickBot="1" x14ac:dyDescent="0.25">
      <c r="A14" s="2125" t="s">
        <v>20</v>
      </c>
      <c r="B14" s="2124" t="s">
        <v>29</v>
      </c>
      <c r="C14" s="2123" t="s">
        <v>78</v>
      </c>
      <c r="D14" s="6311"/>
      <c r="E14" s="6310" t="s">
        <v>1167</v>
      </c>
      <c r="F14" s="6309" t="s">
        <v>76</v>
      </c>
      <c r="G14" s="2137" t="s">
        <v>24</v>
      </c>
      <c r="H14" s="2419" t="s">
        <v>279</v>
      </c>
      <c r="I14" s="6308" t="s">
        <v>22</v>
      </c>
      <c r="J14" s="6307">
        <v>3</v>
      </c>
      <c r="K14" s="6307">
        <v>3</v>
      </c>
      <c r="L14" s="6307">
        <v>3</v>
      </c>
      <c r="M14" s="6306" t="s">
        <v>1166</v>
      </c>
      <c r="N14" s="2273" t="s">
        <v>42</v>
      </c>
      <c r="O14" s="2448">
        <v>3</v>
      </c>
      <c r="P14" s="2448">
        <v>3</v>
      </c>
      <c r="Q14" s="6305" t="s">
        <v>1165</v>
      </c>
      <c r="R14" s="6304"/>
    </row>
    <row r="15" spans="1:21" ht="18" customHeight="1" thickBot="1" x14ac:dyDescent="0.25">
      <c r="A15" s="2068" t="s">
        <v>20</v>
      </c>
      <c r="B15" s="2073" t="s">
        <v>29</v>
      </c>
      <c r="C15" s="6268" t="s">
        <v>19</v>
      </c>
      <c r="D15" s="6267"/>
      <c r="E15" s="6267"/>
      <c r="F15" s="6267"/>
      <c r="G15" s="6267"/>
      <c r="H15" s="6267"/>
      <c r="I15" s="6266"/>
      <c r="J15" s="2313">
        <f>SUM(J12:J14)</f>
        <v>6</v>
      </c>
      <c r="K15" s="2313">
        <f>SUM(K12:K14)</f>
        <v>4.2</v>
      </c>
      <c r="L15" s="2313">
        <f>SUM(L12:L14)</f>
        <v>4.1500000000000004</v>
      </c>
      <c r="M15" s="6303"/>
      <c r="N15" s="6302"/>
      <c r="O15" s="6301"/>
      <c r="P15" s="6300"/>
      <c r="Q15" s="6299"/>
      <c r="R15" s="6298"/>
    </row>
    <row r="16" spans="1:21" ht="31.5" customHeight="1" thickBot="1" x14ac:dyDescent="0.25">
      <c r="A16" s="2068" t="s">
        <v>20</v>
      </c>
      <c r="B16" s="2073" t="s">
        <v>37</v>
      </c>
      <c r="C16" s="6264" t="s">
        <v>1164</v>
      </c>
      <c r="D16" s="6263"/>
      <c r="E16" s="6263"/>
      <c r="F16" s="6263"/>
      <c r="G16" s="6263"/>
      <c r="H16" s="6263"/>
      <c r="I16" s="6263"/>
      <c r="J16" s="6263"/>
      <c r="K16" s="6263"/>
      <c r="L16" s="6263"/>
      <c r="M16" s="6263"/>
      <c r="N16" s="6263"/>
      <c r="O16" s="6263"/>
      <c r="P16" s="6262"/>
      <c r="Q16" s="6297"/>
      <c r="R16" s="6296"/>
    </row>
    <row r="17" spans="1:27" ht="33.75" customHeight="1" thickBot="1" x14ac:dyDescent="0.25">
      <c r="A17" s="2153" t="s">
        <v>20</v>
      </c>
      <c r="B17" s="2152" t="s">
        <v>37</v>
      </c>
      <c r="C17" s="2232" t="s">
        <v>90</v>
      </c>
      <c r="D17" s="6295" t="s">
        <v>1163</v>
      </c>
      <c r="E17" s="6294"/>
      <c r="F17" s="6293" t="s">
        <v>486</v>
      </c>
      <c r="G17" s="4431" t="s">
        <v>24</v>
      </c>
      <c r="H17" s="4595" t="s">
        <v>279</v>
      </c>
      <c r="I17" s="4360" t="s">
        <v>22</v>
      </c>
      <c r="J17" s="6292">
        <v>53</v>
      </c>
      <c r="K17" s="6292">
        <v>54.1</v>
      </c>
      <c r="L17" s="6291" t="s">
        <v>1162</v>
      </c>
      <c r="M17" s="6290" t="s">
        <v>1161</v>
      </c>
      <c r="N17" s="4439" t="s">
        <v>42</v>
      </c>
      <c r="O17" s="4360">
        <v>30</v>
      </c>
      <c r="P17" s="4360">
        <v>31</v>
      </c>
      <c r="Q17" s="6289" t="s">
        <v>1160</v>
      </c>
      <c r="R17" s="6288"/>
    </row>
    <row r="18" spans="1:27" ht="70.5" customHeight="1" thickBot="1" x14ac:dyDescent="0.25">
      <c r="A18" s="2162"/>
      <c r="B18" s="2161"/>
      <c r="C18" s="2228"/>
      <c r="D18" s="2241" t="s">
        <v>20</v>
      </c>
      <c r="E18" s="6287" t="s">
        <v>1159</v>
      </c>
      <c r="F18" s="6279"/>
      <c r="G18" s="4432"/>
      <c r="H18" s="6286"/>
      <c r="I18" s="4362"/>
      <c r="J18" s="6285"/>
      <c r="K18" s="6285"/>
      <c r="L18" s="6284"/>
      <c r="M18" s="6283"/>
      <c r="N18" s="4441"/>
      <c r="O18" s="4362"/>
      <c r="P18" s="4362"/>
      <c r="Q18" s="6282"/>
      <c r="R18" s="6281"/>
    </row>
    <row r="19" spans="1:27" ht="47.25" customHeight="1" thickBot="1" x14ac:dyDescent="0.25">
      <c r="A19" s="2162"/>
      <c r="B19" s="2161"/>
      <c r="C19" s="2228"/>
      <c r="D19" s="2241" t="s">
        <v>29</v>
      </c>
      <c r="E19" s="6280" t="s">
        <v>1158</v>
      </c>
      <c r="F19" s="6279"/>
      <c r="G19" s="2137" t="s">
        <v>24</v>
      </c>
      <c r="H19" s="6278" t="s">
        <v>279</v>
      </c>
      <c r="I19" s="2083" t="s">
        <v>22</v>
      </c>
      <c r="J19" s="2394">
        <v>15</v>
      </c>
      <c r="K19" s="2394">
        <v>8.9</v>
      </c>
      <c r="L19" s="6277" t="s">
        <v>1157</v>
      </c>
      <c r="M19" s="6272" t="s">
        <v>1156</v>
      </c>
      <c r="N19" s="2114" t="s">
        <v>42</v>
      </c>
      <c r="O19" s="2569">
        <v>3</v>
      </c>
      <c r="P19" s="2569">
        <v>2</v>
      </c>
      <c r="Q19" s="6276" t="s">
        <v>1155</v>
      </c>
      <c r="R19" s="6275"/>
      <c r="S19" s="6269"/>
      <c r="T19" s="6269"/>
      <c r="U19" s="6269"/>
    </row>
    <row r="20" spans="1:27" ht="114" customHeight="1" thickBot="1" x14ac:dyDescent="0.25">
      <c r="A20" s="2147"/>
      <c r="B20" s="2146"/>
      <c r="C20" s="2236"/>
      <c r="D20" s="2241" t="s">
        <v>18</v>
      </c>
      <c r="E20" s="6274" t="s">
        <v>1154</v>
      </c>
      <c r="F20" s="6273"/>
      <c r="G20" s="2137" t="s">
        <v>24</v>
      </c>
      <c r="H20" s="2239" t="s">
        <v>279</v>
      </c>
      <c r="I20" s="2083" t="s">
        <v>22</v>
      </c>
      <c r="J20" s="2394">
        <v>23</v>
      </c>
      <c r="K20" s="2394">
        <v>19.899999999999999</v>
      </c>
      <c r="L20" s="2394">
        <v>19.7</v>
      </c>
      <c r="M20" s="6272" t="s">
        <v>1153</v>
      </c>
      <c r="N20" s="2114" t="s">
        <v>42</v>
      </c>
      <c r="O20" s="2282">
        <v>10</v>
      </c>
      <c r="P20" s="2569">
        <v>11</v>
      </c>
      <c r="Q20" s="6271" t="s">
        <v>1152</v>
      </c>
      <c r="R20" s="6270"/>
      <c r="S20" s="6269"/>
      <c r="T20" s="6269"/>
      <c r="U20" s="6269"/>
      <c r="V20" s="6269"/>
      <c r="W20" s="6269"/>
      <c r="X20" s="6269"/>
      <c r="Y20" s="6269"/>
      <c r="Z20" s="6269"/>
      <c r="AA20" s="6269"/>
    </row>
    <row r="21" spans="1:27" s="2023" customFormat="1" ht="15" customHeight="1" thickBot="1" x14ac:dyDescent="0.25">
      <c r="A21" s="2390" t="s">
        <v>20</v>
      </c>
      <c r="B21" s="2073" t="s">
        <v>37</v>
      </c>
      <c r="C21" s="6268" t="s">
        <v>19</v>
      </c>
      <c r="D21" s="6267"/>
      <c r="E21" s="6267"/>
      <c r="F21" s="6267"/>
      <c r="G21" s="6267"/>
      <c r="H21" s="6267"/>
      <c r="I21" s="6266"/>
      <c r="J21" s="6265">
        <f>SUM(J17:J20)</f>
        <v>91</v>
      </c>
      <c r="K21" s="2313">
        <f>SUM(K17:K20)</f>
        <v>82.9</v>
      </c>
      <c r="L21" s="2313">
        <v>74.58</v>
      </c>
      <c r="M21" s="6235"/>
      <c r="N21" s="6234"/>
      <c r="O21" s="6233"/>
      <c r="P21" s="6232"/>
      <c r="R21" s="2244"/>
    </row>
    <row r="22" spans="1:27" ht="31.5" customHeight="1" thickBot="1" x14ac:dyDescent="0.25">
      <c r="A22" s="2068" t="s">
        <v>20</v>
      </c>
      <c r="B22" s="2073" t="s">
        <v>90</v>
      </c>
      <c r="C22" s="6264" t="s">
        <v>1151</v>
      </c>
      <c r="D22" s="6263"/>
      <c r="E22" s="6263"/>
      <c r="F22" s="6263"/>
      <c r="G22" s="6263"/>
      <c r="H22" s="6263"/>
      <c r="I22" s="6263"/>
      <c r="J22" s="6263"/>
      <c r="K22" s="6263"/>
      <c r="L22" s="6263"/>
      <c r="M22" s="6263"/>
      <c r="N22" s="6263"/>
      <c r="O22" s="6263"/>
      <c r="P22" s="6262"/>
      <c r="Q22" s="6261"/>
      <c r="R22" s="6260"/>
    </row>
    <row r="23" spans="1:27" ht="63" hidden="1" customHeight="1" thickBot="1" x14ac:dyDescent="0.25">
      <c r="A23" s="2147" t="s">
        <v>20</v>
      </c>
      <c r="B23" s="2146" t="s">
        <v>90</v>
      </c>
      <c r="C23" s="6259" t="s">
        <v>29</v>
      </c>
      <c r="D23" s="6258"/>
      <c r="E23" s="6257" t="s">
        <v>1150</v>
      </c>
      <c r="F23" s="2397" t="s">
        <v>1149</v>
      </c>
      <c r="G23" s="6256" t="s">
        <v>24</v>
      </c>
      <c r="H23" s="2226" t="s">
        <v>279</v>
      </c>
      <c r="I23" s="2264" t="s">
        <v>22</v>
      </c>
      <c r="J23" s="2369">
        <v>0</v>
      </c>
      <c r="K23" s="2369">
        <v>0</v>
      </c>
      <c r="L23" s="6255"/>
      <c r="M23" s="6254" t="s">
        <v>1146</v>
      </c>
      <c r="N23" s="2096" t="s">
        <v>42</v>
      </c>
      <c r="O23" s="2096"/>
      <c r="P23" s="2264"/>
      <c r="Q23" s="6250"/>
      <c r="R23" s="6249"/>
    </row>
    <row r="24" spans="1:27" ht="63" hidden="1" customHeight="1" thickBot="1" x14ac:dyDescent="0.25">
      <c r="A24" s="2068" t="s">
        <v>20</v>
      </c>
      <c r="B24" s="2073" t="s">
        <v>90</v>
      </c>
      <c r="C24" s="6248" t="s">
        <v>18</v>
      </c>
      <c r="D24" s="6247"/>
      <c r="E24" s="6253" t="s">
        <v>1148</v>
      </c>
      <c r="F24" s="6245" t="s">
        <v>1147</v>
      </c>
      <c r="G24" s="6244" t="s">
        <v>24</v>
      </c>
      <c r="H24" s="2239" t="s">
        <v>279</v>
      </c>
      <c r="I24" s="2083" t="s">
        <v>22</v>
      </c>
      <c r="J24" s="6243">
        <v>0</v>
      </c>
      <c r="K24" s="6243">
        <v>0</v>
      </c>
      <c r="L24" s="6252"/>
      <c r="M24" s="6251" t="s">
        <v>1146</v>
      </c>
      <c r="N24" s="2114" t="s">
        <v>42</v>
      </c>
      <c r="O24" s="2114"/>
      <c r="P24" s="2083"/>
      <c r="Q24" s="6250"/>
      <c r="R24" s="6249"/>
    </row>
    <row r="25" spans="1:27" ht="117.75" customHeight="1" thickBot="1" x14ac:dyDescent="0.25">
      <c r="A25" s="2068" t="s">
        <v>20</v>
      </c>
      <c r="B25" s="2073" t="s">
        <v>90</v>
      </c>
      <c r="C25" s="6248" t="s">
        <v>86</v>
      </c>
      <c r="D25" s="6247"/>
      <c r="E25" s="6246" t="s">
        <v>1145</v>
      </c>
      <c r="F25" s="6245" t="s">
        <v>1144</v>
      </c>
      <c r="G25" s="6244" t="s">
        <v>24</v>
      </c>
      <c r="H25" s="2239" t="s">
        <v>279</v>
      </c>
      <c r="I25" s="2083" t="s">
        <v>22</v>
      </c>
      <c r="J25" s="6243">
        <v>8</v>
      </c>
      <c r="K25" s="6243">
        <v>8</v>
      </c>
      <c r="L25" s="6243">
        <v>8</v>
      </c>
      <c r="M25" s="6242" t="s">
        <v>1143</v>
      </c>
      <c r="N25" s="2520" t="s">
        <v>42</v>
      </c>
      <c r="O25" s="6241">
        <v>13</v>
      </c>
      <c r="P25" s="2569">
        <v>11</v>
      </c>
      <c r="Q25" s="6240" t="s">
        <v>1142</v>
      </c>
      <c r="R25" s="6239"/>
    </row>
    <row r="26" spans="1:27" ht="21" customHeight="1" thickBot="1" x14ac:dyDescent="0.25">
      <c r="A26" s="2147" t="s">
        <v>20</v>
      </c>
      <c r="B26" s="2073" t="s">
        <v>90</v>
      </c>
      <c r="C26" s="6238" t="s">
        <v>19</v>
      </c>
      <c r="D26" s="6237"/>
      <c r="E26" s="6237"/>
      <c r="F26" s="6237"/>
      <c r="G26" s="6237"/>
      <c r="H26" s="6237"/>
      <c r="I26" s="6236"/>
      <c r="J26" s="2313">
        <f>J23+J24+J25</f>
        <v>8</v>
      </c>
      <c r="K26" s="2313">
        <f>K23+K24+K25</f>
        <v>8</v>
      </c>
      <c r="L26" s="2313">
        <f>L23+L24+L25</f>
        <v>8</v>
      </c>
      <c r="M26" s="6235"/>
      <c r="N26" s="6234"/>
      <c r="O26" s="6233"/>
      <c r="P26" s="6232"/>
      <c r="Q26" s="6231"/>
      <c r="R26" s="6230"/>
    </row>
    <row r="27" spans="1:27" s="2023" customFormat="1" ht="15.75" customHeight="1" thickBot="1" x14ac:dyDescent="0.25">
      <c r="A27" s="2068" t="s">
        <v>20</v>
      </c>
      <c r="B27" s="6229" t="s">
        <v>152</v>
      </c>
      <c r="C27" s="4415"/>
      <c r="D27" s="4415"/>
      <c r="E27" s="4415"/>
      <c r="F27" s="4415"/>
      <c r="G27" s="4415"/>
      <c r="H27" s="4415"/>
      <c r="I27" s="4416"/>
      <c r="J27" s="2384">
        <f>J26+J21+J15+J10</f>
        <v>120</v>
      </c>
      <c r="K27" s="2384">
        <f>K26+K21+K15+K10</f>
        <v>110.10000000000001</v>
      </c>
      <c r="L27" s="2384">
        <f>L26+L21+L15+L10</f>
        <v>100.23</v>
      </c>
      <c r="M27" s="4598"/>
      <c r="N27" s="4598"/>
      <c r="O27" s="4598"/>
      <c r="P27" s="6228"/>
      <c r="Q27" s="2454"/>
      <c r="R27" s="6227"/>
    </row>
    <row r="28" spans="1:27" s="2023" customFormat="1" ht="13.5" customHeight="1" thickBot="1" x14ac:dyDescent="0.25">
      <c r="A28" s="2063"/>
      <c r="B28" s="4408" t="s">
        <v>16</v>
      </c>
      <c r="C28" s="4409"/>
      <c r="D28" s="4409"/>
      <c r="E28" s="4409"/>
      <c r="F28" s="4409"/>
      <c r="G28" s="4409"/>
      <c r="H28" s="4409"/>
      <c r="I28" s="4410"/>
      <c r="J28" s="2303">
        <f>J27</f>
        <v>120</v>
      </c>
      <c r="K28" s="2303">
        <f>K27</f>
        <v>110.10000000000001</v>
      </c>
      <c r="L28" s="2303">
        <f>L27</f>
        <v>100.23</v>
      </c>
      <c r="M28" s="6226"/>
      <c r="N28" s="6226"/>
      <c r="O28" s="6226"/>
      <c r="P28" s="6225"/>
      <c r="Q28" s="2302"/>
      <c r="R28" s="2301"/>
    </row>
    <row r="29" spans="1:27" s="2023" customFormat="1" ht="1.5" customHeight="1" x14ac:dyDescent="0.2">
      <c r="K29" s="2051"/>
    </row>
    <row r="30" spans="1:27" s="2023" customFormat="1" ht="158.25" customHeight="1" x14ac:dyDescent="0.2">
      <c r="K30" s="2051"/>
    </row>
    <row r="31" spans="1:27" s="2006" customFormat="1" ht="13.5" customHeight="1" x14ac:dyDescent="0.2">
      <c r="A31" s="2054"/>
      <c r="B31" s="2055"/>
      <c r="C31" s="4322" t="s">
        <v>15</v>
      </c>
      <c r="D31" s="4322"/>
      <c r="E31" s="4322"/>
      <c r="F31" s="4322"/>
      <c r="G31" s="4322"/>
      <c r="H31" s="4322"/>
      <c r="I31" s="4322"/>
      <c r="J31" s="4322"/>
      <c r="K31" s="4322"/>
      <c r="L31" s="4322"/>
      <c r="M31" s="4322"/>
      <c r="N31" s="4322"/>
      <c r="O31" s="4322"/>
      <c r="P31" s="4322"/>
    </row>
    <row r="32" spans="1:27" s="2006" customFormat="1" ht="13.5" customHeight="1" thickBot="1" x14ac:dyDescent="0.25">
      <c r="A32" s="2054"/>
      <c r="B32" s="2052"/>
      <c r="C32" s="2052"/>
      <c r="D32" s="2052"/>
      <c r="E32" s="2052"/>
      <c r="F32" s="2053"/>
      <c r="G32" s="2052"/>
      <c r="H32" s="2052"/>
      <c r="I32" s="2023"/>
      <c r="J32" s="4309"/>
      <c r="K32" s="4309"/>
      <c r="L32" s="4309"/>
      <c r="M32" s="4323"/>
      <c r="N32" s="4323"/>
      <c r="O32" s="4323"/>
      <c r="P32" s="4323"/>
    </row>
    <row r="33" spans="1:16" ht="49.5" customHeight="1" thickBot="1" x14ac:dyDescent="0.25">
      <c r="A33" s="2050"/>
      <c r="B33" s="2049"/>
      <c r="C33" s="4252" t="s">
        <v>14</v>
      </c>
      <c r="D33" s="4252"/>
      <c r="E33" s="4252"/>
      <c r="F33" s="4252"/>
      <c r="G33" s="4252"/>
      <c r="H33" s="4252"/>
      <c r="I33" s="4253"/>
      <c r="J33" s="6224" t="s">
        <v>13</v>
      </c>
      <c r="K33" s="6223"/>
      <c r="L33" s="6223"/>
      <c r="M33" s="6222" t="s">
        <v>12</v>
      </c>
      <c r="N33" s="4858" t="s">
        <v>11</v>
      </c>
      <c r="O33" s="4857"/>
      <c r="P33" s="4856"/>
    </row>
    <row r="34" spans="1:16" ht="13.5" thickBot="1" x14ac:dyDescent="0.25">
      <c r="A34" s="2027"/>
      <c r="B34" s="2026"/>
      <c r="C34" s="4289" t="s">
        <v>10</v>
      </c>
      <c r="D34" s="4289"/>
      <c r="E34" s="4289"/>
      <c r="F34" s="4289"/>
      <c r="G34" s="4289"/>
      <c r="H34" s="4289"/>
      <c r="I34" s="4474"/>
      <c r="J34" s="6221">
        <f>J35</f>
        <v>120</v>
      </c>
      <c r="K34" s="6220"/>
      <c r="L34" s="6220"/>
      <c r="M34" s="6219">
        <f>M35</f>
        <v>110.10000000000001</v>
      </c>
      <c r="N34" s="6218">
        <f>N35</f>
        <v>100.23</v>
      </c>
      <c r="O34" s="6218"/>
      <c r="P34" s="6218"/>
    </row>
    <row r="35" spans="1:16" ht="13.5" thickBot="1" x14ac:dyDescent="0.25">
      <c r="A35" s="2044"/>
      <c r="B35" s="2043"/>
      <c r="C35" s="6217" t="s">
        <v>9</v>
      </c>
      <c r="D35" s="6217"/>
      <c r="E35" s="6217"/>
      <c r="F35" s="6217"/>
      <c r="G35" s="6217"/>
      <c r="H35" s="6217"/>
      <c r="I35" s="6217"/>
      <c r="J35" s="6216">
        <f>J36</f>
        <v>120</v>
      </c>
      <c r="K35" s="6215"/>
      <c r="L35" s="6215"/>
      <c r="M35" s="6214">
        <f>M36</f>
        <v>110.10000000000001</v>
      </c>
      <c r="N35" s="6213">
        <f>N36</f>
        <v>100.23</v>
      </c>
      <c r="O35" s="6212"/>
      <c r="P35" s="6211"/>
    </row>
    <row r="36" spans="1:16" x14ac:dyDescent="0.2">
      <c r="A36" s="2041"/>
      <c r="B36" s="2036"/>
      <c r="C36" s="4286" t="s">
        <v>8</v>
      </c>
      <c r="D36" s="4286"/>
      <c r="E36" s="4286"/>
      <c r="F36" s="4286"/>
      <c r="G36" s="4286"/>
      <c r="H36" s="4286"/>
      <c r="I36" s="4286"/>
      <c r="J36" s="6210">
        <f>J28</f>
        <v>120</v>
      </c>
      <c r="K36" s="6209"/>
      <c r="L36" s="6209"/>
      <c r="M36" s="6198">
        <f>K28</f>
        <v>110.10000000000001</v>
      </c>
      <c r="N36" s="6208">
        <f>L28</f>
        <v>100.23</v>
      </c>
      <c r="O36" s="6207"/>
      <c r="P36" s="6206"/>
    </row>
    <row r="37" spans="1:16" x14ac:dyDescent="0.2">
      <c r="A37" s="2034"/>
      <c r="B37" s="2033"/>
      <c r="C37" s="4287" t="s">
        <v>7</v>
      </c>
      <c r="D37" s="4287"/>
      <c r="E37" s="4287"/>
      <c r="F37" s="4287"/>
      <c r="G37" s="4287"/>
      <c r="H37" s="4287"/>
      <c r="I37" s="4287"/>
      <c r="J37" s="6200"/>
      <c r="K37" s="6199"/>
      <c r="L37" s="6199"/>
      <c r="M37" s="6205"/>
      <c r="N37" s="6204"/>
      <c r="O37" s="6204"/>
      <c r="P37" s="6204"/>
    </row>
    <row r="38" spans="1:16" x14ac:dyDescent="0.2">
      <c r="A38" s="2034"/>
      <c r="B38" s="2033"/>
      <c r="C38" s="6203" t="s">
        <v>6</v>
      </c>
      <c r="D38" s="6203"/>
      <c r="E38" s="6203"/>
      <c r="F38" s="6203"/>
      <c r="G38" s="6203"/>
      <c r="H38" s="6203"/>
      <c r="I38" s="6202"/>
      <c r="J38" s="6200"/>
      <c r="K38" s="6199"/>
      <c r="L38" s="6199"/>
      <c r="M38" s="6201"/>
      <c r="N38" s="4394"/>
      <c r="O38" s="4395"/>
      <c r="P38" s="4396"/>
    </row>
    <row r="39" spans="1:16" s="2006" customFormat="1" ht="15" customHeight="1" x14ac:dyDescent="0.2">
      <c r="A39" s="2034"/>
      <c r="B39" s="2033"/>
      <c r="C39" s="4287" t="s">
        <v>5</v>
      </c>
      <c r="D39" s="4287"/>
      <c r="E39" s="4287"/>
      <c r="F39" s="4287"/>
      <c r="G39" s="4287"/>
      <c r="H39" s="4287"/>
      <c r="I39" s="4488"/>
      <c r="J39" s="6200"/>
      <c r="K39" s="6199"/>
      <c r="L39" s="6199"/>
      <c r="M39" s="6198"/>
      <c r="N39" s="4394"/>
      <c r="O39" s="4395"/>
      <c r="P39" s="4396"/>
    </row>
    <row r="40" spans="1:16" s="2006" customFormat="1" ht="15" hidden="1" customHeight="1" x14ac:dyDescent="0.2">
      <c r="A40" s="2034"/>
      <c r="B40" s="2033"/>
      <c r="C40" s="2032" t="s">
        <v>3</v>
      </c>
      <c r="D40" s="2032"/>
      <c r="E40" s="2032"/>
      <c r="F40" s="2032"/>
      <c r="G40" s="2032"/>
      <c r="H40" s="2032"/>
      <c r="I40" s="2032"/>
      <c r="J40" s="6197"/>
      <c r="K40" s="6196"/>
      <c r="L40" s="6195"/>
      <c r="M40" s="6194"/>
      <c r="N40" s="6193"/>
      <c r="O40" s="6193"/>
      <c r="P40" s="6193"/>
    </row>
    <row r="41" spans="1:16" s="2006" customFormat="1" ht="15" customHeight="1" thickBot="1" x14ac:dyDescent="0.25">
      <c r="A41" s="2030"/>
      <c r="B41" s="2029"/>
      <c r="C41" s="4251" t="s">
        <v>2</v>
      </c>
      <c r="D41" s="4251"/>
      <c r="E41" s="4251"/>
      <c r="F41" s="4251"/>
      <c r="G41" s="4251"/>
      <c r="H41" s="4251"/>
      <c r="I41" s="6192"/>
      <c r="J41" s="6191"/>
      <c r="K41" s="6190"/>
      <c r="L41" s="6190"/>
      <c r="M41" s="6189"/>
      <c r="N41" s="4514"/>
      <c r="O41" s="4515"/>
      <c r="P41" s="4516"/>
    </row>
    <row r="42" spans="1:16" s="2006" customFormat="1" ht="15" customHeight="1" thickBot="1" x14ac:dyDescent="0.25">
      <c r="A42" s="2027"/>
      <c r="B42" s="2026"/>
      <c r="C42" s="4289" t="s">
        <v>1</v>
      </c>
      <c r="D42" s="4289"/>
      <c r="E42" s="4289"/>
      <c r="F42" s="4289"/>
      <c r="G42" s="4289"/>
      <c r="H42" s="4289"/>
      <c r="I42" s="4474"/>
      <c r="J42" s="6188">
        <v>0</v>
      </c>
      <c r="K42" s="6187"/>
      <c r="L42" s="6187"/>
      <c r="M42" s="6186">
        <v>0</v>
      </c>
      <c r="N42" s="4345">
        <v>0</v>
      </c>
      <c r="O42" s="4346"/>
      <c r="P42" s="4347"/>
    </row>
    <row r="43" spans="1:16" s="2006" customFormat="1" ht="15" customHeight="1" thickBot="1" x14ac:dyDescent="0.25">
      <c r="A43" s="2024"/>
      <c r="B43" s="2023"/>
      <c r="C43" s="6185"/>
      <c r="D43" s="6185"/>
      <c r="E43" s="6185"/>
      <c r="F43" s="6185"/>
      <c r="G43" s="6185"/>
      <c r="H43" s="6185"/>
      <c r="I43" s="6184"/>
      <c r="J43" s="6183"/>
      <c r="K43" s="6182"/>
      <c r="L43" s="6182"/>
      <c r="M43" s="6181"/>
      <c r="N43" s="4357"/>
      <c r="O43" s="4358"/>
      <c r="P43" s="4359"/>
    </row>
    <row r="44" spans="1:16" s="2006" customFormat="1" ht="15" customHeight="1" thickBot="1" x14ac:dyDescent="0.25">
      <c r="A44" s="2021"/>
      <c r="B44" s="2020"/>
      <c r="C44" s="4292" t="s">
        <v>0</v>
      </c>
      <c r="D44" s="4292"/>
      <c r="E44" s="4292"/>
      <c r="F44" s="4292"/>
      <c r="G44" s="4292"/>
      <c r="H44" s="4292"/>
      <c r="I44" s="4497"/>
      <c r="J44" s="6180">
        <f>J34+J42</f>
        <v>120</v>
      </c>
      <c r="K44" s="6179"/>
      <c r="L44" s="6179"/>
      <c r="M44" s="6178">
        <f>M34+M42</f>
        <v>110.10000000000001</v>
      </c>
      <c r="N44" s="6177">
        <f>N34+N42</f>
        <v>100.23</v>
      </c>
      <c r="O44" s="6176"/>
      <c r="P44" s="6175"/>
    </row>
    <row r="45" spans="1:16" ht="12" x14ac:dyDescent="0.2">
      <c r="C45" s="2018"/>
      <c r="D45" s="2018"/>
      <c r="E45" s="2017"/>
      <c r="F45" s="2017"/>
      <c r="G45" s="2017"/>
      <c r="H45" s="2017"/>
      <c r="I45" s="2017"/>
      <c r="J45" s="6174"/>
      <c r="K45" s="2015"/>
      <c r="L45" s="6174"/>
    </row>
    <row r="46" spans="1:16" x14ac:dyDescent="0.2">
      <c r="I46" s="6173"/>
    </row>
    <row r="47" spans="1:16" x14ac:dyDescent="0.2">
      <c r="I47" s="6172"/>
    </row>
    <row r="49" spans="9:9" x14ac:dyDescent="0.2">
      <c r="I49" s="6172"/>
    </row>
  </sheetData>
  <mergeCells count="88">
    <mergeCell ref="K17:K18"/>
    <mergeCell ref="L17:L18"/>
    <mergeCell ref="B3:B4"/>
    <mergeCell ref="B7:P7"/>
    <mergeCell ref="A3:A4"/>
    <mergeCell ref="J3:L3"/>
    <mergeCell ref="Q1:R1"/>
    <mergeCell ref="Q17:R18"/>
    <mergeCell ref="Q13:R13"/>
    <mergeCell ref="Q14:R14"/>
    <mergeCell ref="Q9:R10"/>
    <mergeCell ref="A2:R2"/>
    <mergeCell ref="O17:O18"/>
    <mergeCell ref="C16:P16"/>
    <mergeCell ref="D17:E17"/>
    <mergeCell ref="J17:J18"/>
    <mergeCell ref="Q20:R20"/>
    <mergeCell ref="Q19:R19"/>
    <mergeCell ref="M26:P26"/>
    <mergeCell ref="C15:I15"/>
    <mergeCell ref="M15:P15"/>
    <mergeCell ref="F3:F4"/>
    <mergeCell ref="C3:C4"/>
    <mergeCell ref="D3:D4"/>
    <mergeCell ref="G17:G18"/>
    <mergeCell ref="H17:H18"/>
    <mergeCell ref="G3:G4"/>
    <mergeCell ref="H3:H4"/>
    <mergeCell ref="E3:E4"/>
    <mergeCell ref="M17:M18"/>
    <mergeCell ref="Q25:R26"/>
    <mergeCell ref="M3:P3"/>
    <mergeCell ref="Q3:Q4"/>
    <mergeCell ref="R3:R4"/>
    <mergeCell ref="M21:P21"/>
    <mergeCell ref="C8:P8"/>
    <mergeCell ref="I17:I18"/>
    <mergeCell ref="I3:I4"/>
    <mergeCell ref="A5:P5"/>
    <mergeCell ref="A6:P6"/>
    <mergeCell ref="F17:F20"/>
    <mergeCell ref="C10:I10"/>
    <mergeCell ref="M10:P10"/>
    <mergeCell ref="C11:P11"/>
    <mergeCell ref="N17:N18"/>
    <mergeCell ref="P17:P18"/>
    <mergeCell ref="J42:L42"/>
    <mergeCell ref="N41:P41"/>
    <mergeCell ref="J41:L41"/>
    <mergeCell ref="N42:P42"/>
    <mergeCell ref="N43:P43"/>
    <mergeCell ref="N33:P33"/>
    <mergeCell ref="N34:P34"/>
    <mergeCell ref="N35:P35"/>
    <mergeCell ref="N36:P36"/>
    <mergeCell ref="N39:P39"/>
    <mergeCell ref="C22:P22"/>
    <mergeCell ref="M27:P27"/>
    <mergeCell ref="B27:I27"/>
    <mergeCell ref="M32:P32"/>
    <mergeCell ref="M28:P28"/>
    <mergeCell ref="C31:P31"/>
    <mergeCell ref="C21:I21"/>
    <mergeCell ref="J38:L38"/>
    <mergeCell ref="J34:L34"/>
    <mergeCell ref="C36:I36"/>
    <mergeCell ref="J33:L33"/>
    <mergeCell ref="C34:I34"/>
    <mergeCell ref="J36:L36"/>
    <mergeCell ref="J35:L35"/>
    <mergeCell ref="J37:L37"/>
    <mergeCell ref="C26:I26"/>
    <mergeCell ref="C39:I39"/>
    <mergeCell ref="C41:I41"/>
    <mergeCell ref="J32:L32"/>
    <mergeCell ref="C37:I37"/>
    <mergeCell ref="C35:I35"/>
    <mergeCell ref="C33:I33"/>
    <mergeCell ref="N44:P44"/>
    <mergeCell ref="C44:I44"/>
    <mergeCell ref="C42:I42"/>
    <mergeCell ref="C38:I38"/>
    <mergeCell ref="B28:I28"/>
    <mergeCell ref="J44:L44"/>
    <mergeCell ref="N38:P38"/>
    <mergeCell ref="N37:P37"/>
    <mergeCell ref="J39:L39"/>
    <mergeCell ref="J43:L43"/>
  </mergeCells>
  <printOptions horizontalCentered="1" verticalCentered="1"/>
  <pageMargins left="0.23622047244094491" right="0.23622047244094491" top="0.43307086614173229" bottom="0.15748031496062992" header="0.19685039370078741" footer="0.15748031496062992"/>
  <pageSetup paperSize="9" scale="91" firstPageNumber="50" fitToHeight="0" orientation="landscape" useFirstPageNumber="1" r:id="rId1"/>
  <headerFooter alignWithMargins="0">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3"/>
  <sheetViews>
    <sheetView workbookViewId="0">
      <selection activeCell="V9" sqref="V9"/>
    </sheetView>
  </sheetViews>
  <sheetFormatPr defaultRowHeight="15" x14ac:dyDescent="0.25"/>
  <cols>
    <col min="1" max="1" width="2.7109375" style="6374" customWidth="1"/>
    <col min="2" max="2" width="3.42578125" style="6374" customWidth="1"/>
    <col min="3" max="3" width="2.85546875" style="6374" customWidth="1"/>
    <col min="4" max="4" width="2.7109375" style="6374" customWidth="1"/>
    <col min="5" max="5" width="31" style="6374" customWidth="1"/>
    <col min="6" max="6" width="4.7109375" style="6374" customWidth="1"/>
    <col min="7" max="7" width="4.5703125" style="6374" customWidth="1"/>
    <col min="8" max="8" width="4.85546875" style="6374" customWidth="1"/>
    <col min="9" max="9" width="6.5703125" style="6374" customWidth="1"/>
    <col min="10" max="10" width="7.42578125" style="6374" customWidth="1"/>
    <col min="11" max="11" width="7.5703125" style="6374" customWidth="1"/>
    <col min="12" max="12" width="8" style="6374" customWidth="1"/>
    <col min="13" max="13" width="15.7109375" style="6374" customWidth="1"/>
    <col min="14" max="14" width="7.28515625" style="6374" customWidth="1"/>
    <col min="15" max="15" width="6.42578125" style="6374" customWidth="1"/>
    <col min="16" max="16" width="7" style="6374" customWidth="1"/>
    <col min="17" max="17" width="18.28515625" style="6374" customWidth="1"/>
    <col min="18" max="18" width="28.140625" style="6374" customWidth="1"/>
    <col min="19" max="16384" width="9.140625" style="6374"/>
  </cols>
  <sheetData>
    <row r="1" spans="1:18" ht="77.25" customHeight="1" x14ac:dyDescent="0.25">
      <c r="A1" s="6895"/>
      <c r="B1" s="6895"/>
      <c r="C1" s="6895"/>
      <c r="D1" s="6895"/>
      <c r="E1" s="6890"/>
      <c r="F1" s="6893"/>
      <c r="G1" s="6895"/>
      <c r="H1" s="6895"/>
      <c r="I1" s="6895"/>
      <c r="J1" s="6372"/>
      <c r="K1" s="6895"/>
      <c r="L1" s="6372"/>
      <c r="M1" s="6373"/>
      <c r="N1" s="6373"/>
      <c r="O1" s="6373"/>
      <c r="P1" s="6373"/>
      <c r="Q1" s="2853" t="s">
        <v>1627</v>
      </c>
      <c r="R1" s="2853"/>
    </row>
    <row r="2" spans="1:18" x14ac:dyDescent="0.25">
      <c r="A2" s="6894" t="s">
        <v>1231</v>
      </c>
      <c r="B2" s="6894"/>
      <c r="C2" s="6894"/>
      <c r="D2" s="6894"/>
      <c r="E2" s="6894"/>
      <c r="F2" s="6894"/>
      <c r="G2" s="6894"/>
      <c r="H2" s="6894"/>
      <c r="I2" s="6894"/>
      <c r="J2" s="6894"/>
      <c r="K2" s="6894"/>
      <c r="L2" s="6894"/>
      <c r="M2" s="6894"/>
      <c r="N2" s="6894"/>
      <c r="O2" s="6894"/>
      <c r="P2" s="6894"/>
      <c r="Q2" s="6894"/>
      <c r="R2" s="6894"/>
    </row>
    <row r="3" spans="1:18" ht="23.25" customHeight="1" thickBot="1" x14ac:dyDescent="0.3">
      <c r="A3" s="6890"/>
      <c r="B3" s="6890"/>
      <c r="C3" s="6890"/>
      <c r="D3" s="6890"/>
      <c r="E3" s="6890"/>
      <c r="F3" s="6893"/>
      <c r="G3" s="6890"/>
      <c r="H3" s="6890"/>
      <c r="I3" s="6890"/>
      <c r="J3" s="6890"/>
      <c r="K3" s="6892" t="s">
        <v>1230</v>
      </c>
      <c r="L3" s="6890"/>
      <c r="M3" s="6890"/>
      <c r="N3" s="6891"/>
      <c r="O3" s="6891"/>
      <c r="P3" s="6890"/>
    </row>
    <row r="4" spans="1:18" ht="28.5" customHeight="1" thickBot="1" x14ac:dyDescent="0.3">
      <c r="A4" s="6889" t="s">
        <v>144</v>
      </c>
      <c r="B4" s="6888" t="s">
        <v>143</v>
      </c>
      <c r="C4" s="6887" t="s">
        <v>142</v>
      </c>
      <c r="D4" s="6886" t="s">
        <v>141</v>
      </c>
      <c r="E4" s="6885" t="s">
        <v>130</v>
      </c>
      <c r="F4" s="6884" t="s">
        <v>140</v>
      </c>
      <c r="G4" s="6882" t="s">
        <v>139</v>
      </c>
      <c r="H4" s="6883" t="s">
        <v>138</v>
      </c>
      <c r="I4" s="6882" t="s">
        <v>137</v>
      </c>
      <c r="J4" s="6881" t="s">
        <v>136</v>
      </c>
      <c r="K4" s="6880"/>
      <c r="L4" s="6879"/>
      <c r="M4" s="6878" t="s">
        <v>135</v>
      </c>
      <c r="N4" s="6877"/>
      <c r="O4" s="6877"/>
      <c r="P4" s="6876"/>
      <c r="Q4" s="6363" t="s">
        <v>134</v>
      </c>
      <c r="R4" s="6363" t="s">
        <v>133</v>
      </c>
    </row>
    <row r="5" spans="1:18" ht="130.5" customHeight="1" thickBot="1" x14ac:dyDescent="0.3">
      <c r="A5" s="6875"/>
      <c r="B5" s="6874"/>
      <c r="C5" s="6873"/>
      <c r="D5" s="6872"/>
      <c r="E5" s="6614"/>
      <c r="F5" s="6871"/>
      <c r="G5" s="6870"/>
      <c r="H5" s="6869"/>
      <c r="I5" s="6868"/>
      <c r="J5" s="6867" t="s">
        <v>373</v>
      </c>
      <c r="K5" s="6866" t="s">
        <v>372</v>
      </c>
      <c r="L5" s="6865" t="s">
        <v>11</v>
      </c>
      <c r="M5" s="6864" t="s">
        <v>130</v>
      </c>
      <c r="N5" s="6863" t="s">
        <v>129</v>
      </c>
      <c r="O5" s="6862" t="s">
        <v>128</v>
      </c>
      <c r="P5" s="6861" t="s">
        <v>127</v>
      </c>
      <c r="Q5" s="6354"/>
      <c r="R5" s="6354"/>
    </row>
    <row r="6" spans="1:18" ht="15.75" thickBot="1" x14ac:dyDescent="0.3">
      <c r="A6" s="6860" t="s">
        <v>126</v>
      </c>
      <c r="B6" s="6859"/>
      <c r="C6" s="6859"/>
      <c r="D6" s="6859"/>
      <c r="E6" s="6859"/>
      <c r="F6" s="6859"/>
      <c r="G6" s="6859"/>
      <c r="H6" s="6859"/>
      <c r="I6" s="6859"/>
      <c r="J6" s="6859"/>
      <c r="K6" s="6859"/>
      <c r="L6" s="6859"/>
      <c r="M6" s="6859"/>
      <c r="N6" s="6859"/>
      <c r="O6" s="6859"/>
      <c r="P6" s="6859"/>
      <c r="Q6" s="6859"/>
      <c r="R6" s="6858"/>
    </row>
    <row r="7" spans="1:18" ht="15.75" thickBot="1" x14ac:dyDescent="0.3">
      <c r="A7" s="6857" t="s">
        <v>1229</v>
      </c>
      <c r="B7" s="6856"/>
      <c r="C7" s="6856"/>
      <c r="D7" s="6856"/>
      <c r="E7" s="6856"/>
      <c r="F7" s="6856"/>
      <c r="G7" s="6856"/>
      <c r="H7" s="6856"/>
      <c r="I7" s="6856"/>
      <c r="J7" s="6856"/>
      <c r="K7" s="6856"/>
      <c r="L7" s="6856"/>
      <c r="M7" s="6856"/>
      <c r="N7" s="6856"/>
      <c r="O7" s="6856"/>
      <c r="P7" s="6856"/>
      <c r="Q7" s="6856"/>
      <c r="R7" s="6855"/>
    </row>
    <row r="8" spans="1:18" ht="26.25" thickBot="1" x14ac:dyDescent="0.3">
      <c r="A8" s="6854" t="s">
        <v>20</v>
      </c>
      <c r="B8" s="6853" t="s">
        <v>1228</v>
      </c>
      <c r="C8" s="6852"/>
      <c r="D8" s="6852"/>
      <c r="E8" s="6852"/>
      <c r="F8" s="6852"/>
      <c r="G8" s="6852"/>
      <c r="H8" s="6852"/>
      <c r="I8" s="6852"/>
      <c r="J8" s="6852"/>
      <c r="K8" s="6852"/>
      <c r="L8" s="6852"/>
      <c r="M8" s="6852"/>
      <c r="N8" s="6852"/>
      <c r="O8" s="6852"/>
      <c r="P8" s="6852"/>
      <c r="Q8" s="6852"/>
      <c r="R8" s="6851"/>
    </row>
    <row r="9" spans="1:18" ht="15.75" thickBot="1" x14ac:dyDescent="0.3">
      <c r="A9" s="6845" t="s">
        <v>20</v>
      </c>
      <c r="B9" s="6844" t="s">
        <v>20</v>
      </c>
      <c r="C9" s="6850" t="s">
        <v>1227</v>
      </c>
      <c r="D9" s="6849"/>
      <c r="E9" s="6849"/>
      <c r="F9" s="6849"/>
      <c r="G9" s="6849"/>
      <c r="H9" s="6849"/>
      <c r="I9" s="6849"/>
      <c r="J9" s="6849"/>
      <c r="K9" s="6849"/>
      <c r="L9" s="6849"/>
      <c r="M9" s="6848"/>
      <c r="N9" s="6848"/>
      <c r="O9" s="6848"/>
      <c r="P9" s="6848"/>
      <c r="Q9" s="6847"/>
      <c r="R9" s="6846"/>
    </row>
    <row r="10" spans="1:18" ht="43.5" customHeight="1" thickBot="1" x14ac:dyDescent="0.3">
      <c r="A10" s="6845"/>
      <c r="B10" s="6844"/>
      <c r="C10" s="6843"/>
      <c r="D10" s="6842"/>
      <c r="E10" s="6842"/>
      <c r="F10" s="6842"/>
      <c r="G10" s="6842"/>
      <c r="H10" s="6842"/>
      <c r="I10" s="6842"/>
      <c r="J10" s="6842"/>
      <c r="K10" s="6842"/>
      <c r="L10" s="6841"/>
      <c r="M10" s="6840" t="s">
        <v>1226</v>
      </c>
      <c r="N10" s="6839" t="s">
        <v>30</v>
      </c>
      <c r="O10" s="6838">
        <v>3.1</v>
      </c>
      <c r="P10" s="6837">
        <v>2.2999999999999998</v>
      </c>
      <c r="Q10" s="6634"/>
      <c r="R10" s="6633"/>
    </row>
    <row r="11" spans="1:18" ht="63" customHeight="1" thickBot="1" x14ac:dyDescent="0.3">
      <c r="A11" s="6541" t="s">
        <v>20</v>
      </c>
      <c r="B11" s="6836" t="s">
        <v>20</v>
      </c>
      <c r="C11" s="6593" t="s">
        <v>20</v>
      </c>
      <c r="D11" s="6593"/>
      <c r="E11" s="6835" t="s">
        <v>1225</v>
      </c>
      <c r="F11" s="6834"/>
      <c r="G11" s="6680" t="s">
        <v>24</v>
      </c>
      <c r="H11" s="6833"/>
      <c r="I11" s="6832"/>
      <c r="J11" s="6832"/>
      <c r="K11" s="6832"/>
      <c r="L11" s="6831"/>
      <c r="M11" s="6830"/>
      <c r="N11" s="6829"/>
      <c r="O11" s="6829"/>
      <c r="P11" s="6828"/>
      <c r="Q11" s="6827"/>
      <c r="R11" s="6826"/>
    </row>
    <row r="12" spans="1:18" ht="73.5" customHeight="1" thickBot="1" x14ac:dyDescent="0.3">
      <c r="A12" s="6510"/>
      <c r="B12" s="6804"/>
      <c r="C12" s="6593"/>
      <c r="D12" s="6525"/>
      <c r="E12" s="6825" t="s">
        <v>1224</v>
      </c>
      <c r="F12" s="6681" t="s">
        <v>120</v>
      </c>
      <c r="G12" s="6664"/>
      <c r="H12" s="6824" t="s">
        <v>69</v>
      </c>
      <c r="I12" s="6823" t="s">
        <v>22</v>
      </c>
      <c r="J12" s="6822">
        <v>400</v>
      </c>
      <c r="K12" s="6821">
        <v>391.3</v>
      </c>
      <c r="L12" s="6820">
        <v>391.3</v>
      </c>
      <c r="M12" s="6722" t="s">
        <v>1223</v>
      </c>
      <c r="N12" s="6721" t="s">
        <v>1182</v>
      </c>
      <c r="O12" s="6721" t="s">
        <v>1222</v>
      </c>
      <c r="P12" s="6719" t="s">
        <v>1221</v>
      </c>
      <c r="Q12" s="6819" t="s">
        <v>1220</v>
      </c>
      <c r="R12" s="6818"/>
    </row>
    <row r="13" spans="1:18" ht="39" hidden="1" customHeight="1" thickBot="1" x14ac:dyDescent="0.3">
      <c r="A13" s="6510"/>
      <c r="B13" s="6804"/>
      <c r="C13" s="6593"/>
      <c r="D13" s="6525"/>
      <c r="E13" s="6817" t="s">
        <v>1219</v>
      </c>
      <c r="F13" s="6767"/>
      <c r="G13" s="6816" t="s">
        <v>24</v>
      </c>
      <c r="H13" s="6815" t="s">
        <v>69</v>
      </c>
      <c r="I13" s="6814" t="s">
        <v>645</v>
      </c>
      <c r="J13" s="6813">
        <v>0</v>
      </c>
      <c r="K13" s="6812">
        <v>0</v>
      </c>
      <c r="L13" s="6811">
        <v>0</v>
      </c>
      <c r="M13" s="6810" t="s">
        <v>1218</v>
      </c>
      <c r="N13" s="6809" t="s">
        <v>1182</v>
      </c>
      <c r="O13" s="6808"/>
      <c r="P13" s="6807"/>
      <c r="Q13" s="6806"/>
      <c r="R13" s="6805"/>
    </row>
    <row r="14" spans="1:18" ht="159" customHeight="1" thickBot="1" x14ac:dyDescent="0.3">
      <c r="A14" s="6510"/>
      <c r="B14" s="6804"/>
      <c r="C14" s="6593"/>
      <c r="D14" s="6525"/>
      <c r="E14" s="6803" t="s">
        <v>1217</v>
      </c>
      <c r="F14" s="6631"/>
      <c r="G14" s="6802" t="s">
        <v>24</v>
      </c>
      <c r="H14" s="6801" t="s">
        <v>69</v>
      </c>
      <c r="I14" s="6712" t="s">
        <v>32</v>
      </c>
      <c r="J14" s="6800">
        <v>0</v>
      </c>
      <c r="K14" s="6799">
        <v>0</v>
      </c>
      <c r="L14" s="6798">
        <v>0</v>
      </c>
      <c r="M14" s="6708" t="s">
        <v>1216</v>
      </c>
      <c r="N14" s="6707" t="s">
        <v>1182</v>
      </c>
      <c r="O14" s="6797">
        <v>114</v>
      </c>
      <c r="P14" s="6796">
        <v>300</v>
      </c>
      <c r="Q14" s="6795"/>
      <c r="R14" s="6794"/>
    </row>
    <row r="15" spans="1:18" ht="35.25" customHeight="1" thickBot="1" x14ac:dyDescent="0.3">
      <c r="A15" s="6579"/>
      <c r="B15" s="6793"/>
      <c r="C15" s="6577"/>
      <c r="D15" s="6791"/>
      <c r="E15" s="6792"/>
      <c r="F15" s="6791"/>
      <c r="G15" s="6791"/>
      <c r="H15" s="6791"/>
      <c r="I15" s="6790" t="s">
        <v>21</v>
      </c>
      <c r="J15" s="6650">
        <f>SUM(J12:J14)</f>
        <v>400</v>
      </c>
      <c r="K15" s="6650">
        <f>SUM(K12:K14)</f>
        <v>391.3</v>
      </c>
      <c r="L15" s="6650">
        <f>SUM(L12:L14)</f>
        <v>391.3</v>
      </c>
      <c r="M15" s="6573"/>
      <c r="N15" s="6572"/>
      <c r="O15" s="6572"/>
      <c r="P15" s="6571"/>
      <c r="Q15" s="6789"/>
      <c r="R15" s="6788"/>
    </row>
    <row r="16" spans="1:18" ht="15" customHeight="1" x14ac:dyDescent="0.25">
      <c r="A16" s="6541" t="s">
        <v>20</v>
      </c>
      <c r="B16" s="6607" t="s">
        <v>20</v>
      </c>
      <c r="C16" s="6787" t="s">
        <v>29</v>
      </c>
      <c r="D16" s="6786" t="s">
        <v>1215</v>
      </c>
      <c r="E16" s="6786"/>
      <c r="F16" s="6785" t="s">
        <v>114</v>
      </c>
      <c r="G16" s="6689" t="s">
        <v>24</v>
      </c>
      <c r="H16" s="6784"/>
      <c r="I16" s="6783"/>
      <c r="J16" s="6783"/>
      <c r="K16" s="6783"/>
      <c r="L16" s="6783"/>
      <c r="M16" s="6783"/>
      <c r="N16" s="6783"/>
      <c r="O16" s="6783"/>
      <c r="P16" s="6782"/>
      <c r="Q16" s="6781"/>
      <c r="R16" s="6780"/>
    </row>
    <row r="17" spans="1:18" ht="66.75" customHeight="1" thickBot="1" x14ac:dyDescent="0.3">
      <c r="A17" s="6510"/>
      <c r="B17" s="6594"/>
      <c r="C17" s="6750"/>
      <c r="D17" s="6779"/>
      <c r="E17" s="6779"/>
      <c r="F17" s="6778"/>
      <c r="G17" s="6680"/>
      <c r="H17" s="6777"/>
      <c r="I17" s="6776"/>
      <c r="J17" s="6775"/>
      <c r="K17" s="6774"/>
      <c r="L17" s="6773"/>
      <c r="M17" s="6772"/>
      <c r="N17" s="6771"/>
      <c r="O17" s="6770"/>
      <c r="P17" s="6706"/>
      <c r="Q17" s="6769"/>
      <c r="R17" s="6768"/>
    </row>
    <row r="18" spans="1:18" ht="137.25" customHeight="1" thickBot="1" x14ac:dyDescent="0.3">
      <c r="A18" s="6510"/>
      <c r="B18" s="6594"/>
      <c r="C18" s="6750"/>
      <c r="D18" s="6667"/>
      <c r="E18" s="6762" t="s">
        <v>1214</v>
      </c>
      <c r="F18" s="6767"/>
      <c r="G18" s="6680"/>
      <c r="H18" s="6761" t="s">
        <v>69</v>
      </c>
      <c r="I18" s="6548" t="s">
        <v>22</v>
      </c>
      <c r="J18" s="6766">
        <v>50</v>
      </c>
      <c r="K18" s="6765">
        <v>59.6</v>
      </c>
      <c r="L18" s="6765">
        <v>59.6</v>
      </c>
      <c r="M18" s="6756" t="s">
        <v>1213</v>
      </c>
      <c r="N18" s="6755" t="s">
        <v>1209</v>
      </c>
      <c r="O18" s="6753">
        <v>12</v>
      </c>
      <c r="P18" s="6753">
        <v>134</v>
      </c>
      <c r="Q18" s="6764" t="s">
        <v>1212</v>
      </c>
      <c r="R18" s="6763"/>
    </row>
    <row r="19" spans="1:18" ht="84" customHeight="1" thickBot="1" x14ac:dyDescent="0.3">
      <c r="A19" s="6510"/>
      <c r="B19" s="6594"/>
      <c r="C19" s="6750"/>
      <c r="D19" s="6525"/>
      <c r="E19" s="6762" t="s">
        <v>1211</v>
      </c>
      <c r="F19" s="6681"/>
      <c r="G19" s="6680"/>
      <c r="H19" s="6761" t="s">
        <v>69</v>
      </c>
      <c r="I19" s="6760" t="s">
        <v>22</v>
      </c>
      <c r="J19" s="6759">
        <v>0</v>
      </c>
      <c r="K19" s="6758">
        <v>0</v>
      </c>
      <c r="L19" s="6757">
        <v>0</v>
      </c>
      <c r="M19" s="6756" t="s">
        <v>1210</v>
      </c>
      <c r="N19" s="6755" t="s">
        <v>1209</v>
      </c>
      <c r="O19" s="6754">
        <v>25</v>
      </c>
      <c r="P19" s="6753">
        <v>26</v>
      </c>
      <c r="Q19" s="6752"/>
      <c r="R19" s="6751"/>
    </row>
    <row r="20" spans="1:18" ht="78.75" customHeight="1" thickBot="1" x14ac:dyDescent="0.3">
      <c r="A20" s="6510"/>
      <c r="B20" s="6594"/>
      <c r="C20" s="6750"/>
      <c r="D20" s="6525"/>
      <c r="E20" s="6749" t="s">
        <v>1208</v>
      </c>
      <c r="F20" s="6631"/>
      <c r="G20" s="6664"/>
      <c r="H20" s="6748" t="s">
        <v>69</v>
      </c>
      <c r="I20" s="6747" t="s">
        <v>22</v>
      </c>
      <c r="J20" s="6746">
        <v>0</v>
      </c>
      <c r="K20" s="6745">
        <v>0</v>
      </c>
      <c r="L20" s="6744">
        <v>0</v>
      </c>
      <c r="M20" s="6585" t="s">
        <v>1207</v>
      </c>
      <c r="N20" s="6743" t="s">
        <v>1182</v>
      </c>
      <c r="O20" s="6742">
        <v>5</v>
      </c>
      <c r="P20" s="6742">
        <v>4</v>
      </c>
      <c r="Q20" s="6741"/>
      <c r="R20" s="6740"/>
    </row>
    <row r="21" spans="1:18" ht="15.75" thickBot="1" x14ac:dyDescent="0.3">
      <c r="A21" s="6579"/>
      <c r="B21" s="6578"/>
      <c r="C21" s="6739"/>
      <c r="D21" s="6738"/>
      <c r="E21" s="6738"/>
      <c r="F21" s="6738"/>
      <c r="G21" s="6738"/>
      <c r="H21" s="6738"/>
      <c r="I21" s="6737" t="s">
        <v>21</v>
      </c>
      <c r="J21" s="6736">
        <f>J18+J19+J20</f>
        <v>50</v>
      </c>
      <c r="K21" s="6736">
        <f>K18+K19+K20</f>
        <v>59.6</v>
      </c>
      <c r="L21" s="6736">
        <f>L18+L19+L20</f>
        <v>59.6</v>
      </c>
      <c r="M21" s="6735"/>
      <c r="N21" s="6734"/>
      <c r="O21" s="6734"/>
      <c r="P21" s="6733"/>
      <c r="Q21" s="6732"/>
      <c r="R21" s="6731"/>
    </row>
    <row r="22" spans="1:18" ht="26.25" hidden="1" thickBot="1" x14ac:dyDescent="0.3">
      <c r="A22" s="6730" t="s">
        <v>20</v>
      </c>
      <c r="B22" s="6729" t="s">
        <v>20</v>
      </c>
      <c r="C22" s="6593" t="s">
        <v>18</v>
      </c>
      <c r="D22" s="6606"/>
      <c r="E22" s="6728" t="s">
        <v>1206</v>
      </c>
      <c r="F22" s="6644" t="s">
        <v>109</v>
      </c>
      <c r="G22" s="6727"/>
      <c r="H22" s="6642"/>
      <c r="I22" s="6726"/>
      <c r="J22" s="6725"/>
      <c r="K22" s="6724"/>
      <c r="L22" s="6723"/>
      <c r="M22" s="6722"/>
      <c r="N22" s="6721"/>
      <c r="O22" s="6720"/>
      <c r="P22" s="6719"/>
      <c r="Q22" s="6718"/>
      <c r="R22" s="6717"/>
    </row>
    <row r="23" spans="1:18" ht="88.5" hidden="1" customHeight="1" thickBot="1" x14ac:dyDescent="0.3">
      <c r="A23" s="6702"/>
      <c r="B23" s="6716"/>
      <c r="C23" s="6593"/>
      <c r="D23" s="6525"/>
      <c r="E23" s="6715" t="s">
        <v>1205</v>
      </c>
      <c r="F23" s="6631"/>
      <c r="G23" s="6714" t="s">
        <v>24</v>
      </c>
      <c r="H23" s="6713" t="s">
        <v>69</v>
      </c>
      <c r="I23" s="6712" t="s">
        <v>22</v>
      </c>
      <c r="J23" s="6711">
        <v>0</v>
      </c>
      <c r="K23" s="6710">
        <v>0</v>
      </c>
      <c r="L23" s="6709">
        <v>0</v>
      </c>
      <c r="M23" s="6708" t="s">
        <v>1204</v>
      </c>
      <c r="N23" s="6707" t="s">
        <v>1203</v>
      </c>
      <c r="O23" s="6706">
        <v>0</v>
      </c>
      <c r="P23" s="6705"/>
      <c r="Q23" s="6704"/>
      <c r="R23" s="6703"/>
    </row>
    <row r="24" spans="1:18" ht="15.75" hidden="1" thickBot="1" x14ac:dyDescent="0.3">
      <c r="A24" s="6702"/>
      <c r="B24" s="6701"/>
      <c r="C24" s="6526"/>
      <c r="D24" s="6700"/>
      <c r="E24" s="6700"/>
      <c r="F24" s="6700"/>
      <c r="G24" s="6700"/>
      <c r="H24" s="6700"/>
      <c r="I24" s="6699" t="s">
        <v>21</v>
      </c>
      <c r="J24" s="6698">
        <f>J23</f>
        <v>0</v>
      </c>
      <c r="K24" s="6697">
        <f>K23</f>
        <v>0</v>
      </c>
      <c r="L24" s="6696">
        <f>L23</f>
        <v>0</v>
      </c>
      <c r="M24" s="6695"/>
      <c r="N24" s="6694"/>
      <c r="O24" s="6694"/>
      <c r="P24" s="6694"/>
      <c r="Q24" s="6694"/>
      <c r="R24" s="6693"/>
    </row>
    <row r="25" spans="1:18" ht="64.5" thickBot="1" x14ac:dyDescent="0.3">
      <c r="A25" s="6692" t="s">
        <v>20</v>
      </c>
      <c r="B25" s="6691" t="s">
        <v>20</v>
      </c>
      <c r="C25" s="6646" t="s">
        <v>37</v>
      </c>
      <c r="D25" s="6605"/>
      <c r="E25" s="6645" t="s">
        <v>1202</v>
      </c>
      <c r="F25" s="6690"/>
      <c r="G25" s="6689" t="s">
        <v>24</v>
      </c>
      <c r="H25" s="6688" t="s">
        <v>69</v>
      </c>
      <c r="I25" s="6687"/>
      <c r="J25" s="6687"/>
      <c r="K25" s="6687"/>
      <c r="L25" s="6687"/>
      <c r="M25" s="6687"/>
      <c r="N25" s="6687"/>
      <c r="O25" s="6687"/>
      <c r="P25" s="6686"/>
      <c r="Q25" s="6685" t="s">
        <v>1201</v>
      </c>
      <c r="R25" s="6684"/>
    </row>
    <row r="26" spans="1:18" ht="15.75" thickBot="1" x14ac:dyDescent="0.3">
      <c r="A26" s="6500"/>
      <c r="B26" s="6669"/>
      <c r="C26" s="6668"/>
      <c r="D26" s="6683"/>
      <c r="E26" s="6682" t="s">
        <v>1200</v>
      </c>
      <c r="F26" s="6681" t="s">
        <v>545</v>
      </c>
      <c r="G26" s="6680"/>
      <c r="H26" s="6679"/>
      <c r="I26" s="6678" t="s">
        <v>22</v>
      </c>
      <c r="J26" s="6677">
        <v>750</v>
      </c>
      <c r="K26" s="6676">
        <v>749</v>
      </c>
      <c r="L26" s="6676">
        <v>749</v>
      </c>
      <c r="M26" s="6675" t="s">
        <v>1199</v>
      </c>
      <c r="N26" s="6674" t="s">
        <v>1182</v>
      </c>
      <c r="O26" s="6673">
        <v>24</v>
      </c>
      <c r="P26" s="6672">
        <v>46</v>
      </c>
      <c r="Q26" s="6671"/>
      <c r="R26" s="6670"/>
    </row>
    <row r="27" spans="1:18" ht="138" customHeight="1" thickBot="1" x14ac:dyDescent="0.3">
      <c r="A27" s="6500"/>
      <c r="B27" s="6669"/>
      <c r="C27" s="6668"/>
      <c r="D27" s="6667"/>
      <c r="E27" s="6666"/>
      <c r="F27" s="6665"/>
      <c r="G27" s="6664"/>
      <c r="H27" s="6663"/>
      <c r="I27" s="6662"/>
      <c r="J27" s="6661"/>
      <c r="K27" s="6660"/>
      <c r="L27" s="6659"/>
      <c r="M27" s="6658" t="s">
        <v>1198</v>
      </c>
      <c r="N27" s="6657" t="s">
        <v>1182</v>
      </c>
      <c r="O27" s="6656">
        <v>5</v>
      </c>
      <c r="P27" s="6655">
        <v>9</v>
      </c>
      <c r="Q27" s="6654"/>
      <c r="R27" s="6653"/>
    </row>
    <row r="28" spans="1:18" ht="15.75" thickBot="1" x14ac:dyDescent="0.3">
      <c r="A28" s="6652"/>
      <c r="B28" s="6651"/>
      <c r="C28" s="6619"/>
      <c r="D28" s="6507"/>
      <c r="E28" s="6507"/>
      <c r="F28" s="6507"/>
      <c r="G28" s="6507"/>
      <c r="H28" s="6507"/>
      <c r="I28" s="6618" t="s">
        <v>21</v>
      </c>
      <c r="J28" s="6650">
        <f>J26</f>
        <v>750</v>
      </c>
      <c r="K28" s="6649">
        <f>K26</f>
        <v>749</v>
      </c>
      <c r="L28" s="6649">
        <f>L26</f>
        <v>749</v>
      </c>
      <c r="M28" s="6573"/>
      <c r="N28" s="6572"/>
      <c r="O28" s="6572"/>
      <c r="P28" s="6571"/>
      <c r="Q28" s="6570"/>
      <c r="R28" s="6569"/>
    </row>
    <row r="29" spans="1:18" ht="51.75" hidden="1" thickBot="1" x14ac:dyDescent="0.3">
      <c r="A29" s="6648" t="s">
        <v>20</v>
      </c>
      <c r="B29" s="6647" t="s">
        <v>20</v>
      </c>
      <c r="C29" s="6646" t="s">
        <v>90</v>
      </c>
      <c r="D29" s="6605"/>
      <c r="E29" s="6645" t="s">
        <v>1197</v>
      </c>
      <c r="F29" s="6644" t="s">
        <v>615</v>
      </c>
      <c r="G29" s="6643"/>
      <c r="H29" s="6642"/>
      <c r="I29" s="6641"/>
      <c r="J29" s="6640"/>
      <c r="K29" s="6639"/>
      <c r="L29" s="6639"/>
      <c r="M29" s="6638"/>
      <c r="N29" s="6637"/>
      <c r="O29" s="6636"/>
      <c r="P29" s="6635"/>
      <c r="Q29" s="6634"/>
      <c r="R29" s="6633"/>
    </row>
    <row r="30" spans="1:18" ht="51.75" hidden="1" thickBot="1" x14ac:dyDescent="0.3">
      <c r="A30" s="6621"/>
      <c r="B30" s="6620"/>
      <c r="C30" s="6619"/>
      <c r="D30" s="6525"/>
      <c r="E30" s="6632" t="s">
        <v>1197</v>
      </c>
      <c r="F30" s="6631"/>
      <c r="G30" s="6630" t="s">
        <v>24</v>
      </c>
      <c r="H30" s="6629" t="s">
        <v>1196</v>
      </c>
      <c r="I30" s="6628" t="s">
        <v>22</v>
      </c>
      <c r="J30" s="6627">
        <v>0</v>
      </c>
      <c r="K30" s="6626">
        <v>0</v>
      </c>
      <c r="L30" s="6626">
        <v>0</v>
      </c>
      <c r="M30" s="6625" t="s">
        <v>1195</v>
      </c>
      <c r="N30" s="6624" t="s">
        <v>1182</v>
      </c>
      <c r="O30" s="6623">
        <v>0</v>
      </c>
      <c r="P30" s="6622"/>
      <c r="Q30" s="6546"/>
      <c r="R30" s="6474"/>
    </row>
    <row r="31" spans="1:18" ht="15.75" hidden="1" thickBot="1" x14ac:dyDescent="0.3">
      <c r="A31" s="6621"/>
      <c r="B31" s="6620"/>
      <c r="C31" s="6619"/>
      <c r="D31" s="6507"/>
      <c r="E31" s="6507"/>
      <c r="F31" s="6507"/>
      <c r="G31" s="6507"/>
      <c r="H31" s="6507"/>
      <c r="I31" s="6618" t="s">
        <v>21</v>
      </c>
      <c r="J31" s="6617">
        <f>J30</f>
        <v>0</v>
      </c>
      <c r="K31" s="6616">
        <f>K30</f>
        <v>0</v>
      </c>
      <c r="L31" s="6616">
        <v>0</v>
      </c>
      <c r="M31" s="6615"/>
      <c r="N31" s="6614"/>
      <c r="O31" s="6614"/>
      <c r="P31" s="6614"/>
      <c r="Q31" s="6614"/>
      <c r="R31" s="6613"/>
    </row>
    <row r="32" spans="1:18" ht="26.25" thickBot="1" x14ac:dyDescent="0.3">
      <c r="A32" s="6493" t="s">
        <v>20</v>
      </c>
      <c r="B32" s="6568" t="s">
        <v>20</v>
      </c>
      <c r="C32" s="6612" t="s">
        <v>19</v>
      </c>
      <c r="D32" s="6612"/>
      <c r="E32" s="6612"/>
      <c r="F32" s="6612"/>
      <c r="G32" s="6612"/>
      <c r="H32" s="6612"/>
      <c r="I32" s="6611"/>
      <c r="J32" s="6610">
        <f>J15+J21+J24+J31+J28</f>
        <v>1200</v>
      </c>
      <c r="K32" s="6496">
        <f>K15+K21+K24+K31+K28</f>
        <v>1199.9000000000001</v>
      </c>
      <c r="L32" s="6496">
        <f>L15+L21+L24+L31+L28</f>
        <v>1199.9000000000001</v>
      </c>
      <c r="M32" s="6609"/>
      <c r="N32" s="6608"/>
      <c r="O32" s="6608"/>
      <c r="P32" s="6608"/>
      <c r="Q32" s="6475"/>
      <c r="R32" s="6474"/>
    </row>
    <row r="33" spans="1:18" ht="26.25" customHeight="1" thickBot="1" x14ac:dyDescent="0.3">
      <c r="A33" s="6493" t="s">
        <v>20</v>
      </c>
      <c r="B33" s="6568" t="s">
        <v>29</v>
      </c>
      <c r="C33" s="6561" t="s">
        <v>1194</v>
      </c>
      <c r="D33" s="6560"/>
      <c r="E33" s="6560"/>
      <c r="F33" s="6560"/>
      <c r="G33" s="6560"/>
      <c r="H33" s="6560"/>
      <c r="I33" s="6560"/>
      <c r="J33" s="6560"/>
      <c r="K33" s="6560"/>
      <c r="L33" s="6560"/>
      <c r="M33" s="6560"/>
      <c r="N33" s="6560"/>
      <c r="O33" s="6560"/>
      <c r="P33" s="6560"/>
      <c r="Q33" s="6560"/>
      <c r="R33" s="6559"/>
    </row>
    <row r="34" spans="1:18" ht="43.5" customHeight="1" thickBot="1" x14ac:dyDescent="0.3">
      <c r="A34" s="6541" t="s">
        <v>20</v>
      </c>
      <c r="B34" s="6607" t="s">
        <v>29</v>
      </c>
      <c r="C34" s="6606" t="s">
        <v>29</v>
      </c>
      <c r="D34" s="6605"/>
      <c r="E34" s="6604" t="s">
        <v>1193</v>
      </c>
      <c r="F34" s="6603"/>
      <c r="G34" s="6602" t="s">
        <v>24</v>
      </c>
      <c r="H34" s="6601" t="s">
        <v>1184</v>
      </c>
      <c r="I34" s="6556"/>
      <c r="J34" s="6600"/>
      <c r="K34" s="6599"/>
      <c r="L34" s="6599"/>
      <c r="M34" s="6597"/>
      <c r="N34" s="6598"/>
      <c r="O34" s="6597"/>
      <c r="P34" s="6597"/>
      <c r="Q34" s="6596" t="s">
        <v>1192</v>
      </c>
      <c r="R34" s="6595"/>
    </row>
    <row r="35" spans="1:18" ht="159" customHeight="1" thickBot="1" x14ac:dyDescent="0.3">
      <c r="A35" s="6510"/>
      <c r="B35" s="6594"/>
      <c r="C35" s="6593"/>
      <c r="D35" s="6525"/>
      <c r="E35" s="6592" t="s">
        <v>1191</v>
      </c>
      <c r="F35" s="6591" t="s">
        <v>100</v>
      </c>
      <c r="G35" s="6590"/>
      <c r="H35" s="6589"/>
      <c r="I35" s="6551" t="s">
        <v>22</v>
      </c>
      <c r="J35" s="6588">
        <v>56.9</v>
      </c>
      <c r="K35" s="6587">
        <v>57</v>
      </c>
      <c r="L35" s="6586">
        <v>56.47</v>
      </c>
      <c r="M35" s="6585" t="s">
        <v>1190</v>
      </c>
      <c r="N35" s="6584" t="s">
        <v>1182</v>
      </c>
      <c r="O35" s="6583">
        <v>40</v>
      </c>
      <c r="P35" s="6582">
        <v>30</v>
      </c>
      <c r="Q35" s="6581"/>
      <c r="R35" s="6580"/>
    </row>
    <row r="36" spans="1:18" ht="15.75" thickBot="1" x14ac:dyDescent="0.3">
      <c r="A36" s="6579"/>
      <c r="B36" s="6578"/>
      <c r="C36" s="6577"/>
      <c r="D36" s="6507"/>
      <c r="E36" s="6507"/>
      <c r="F36" s="6507"/>
      <c r="G36" s="6507"/>
      <c r="H36" s="6507"/>
      <c r="I36" s="6576" t="s">
        <v>21</v>
      </c>
      <c r="J36" s="6575">
        <f>J35</f>
        <v>56.9</v>
      </c>
      <c r="K36" s="6574">
        <f>K35</f>
        <v>57</v>
      </c>
      <c r="L36" s="6504">
        <f>L35</f>
        <v>56.47</v>
      </c>
      <c r="M36" s="6573"/>
      <c r="N36" s="6572"/>
      <c r="O36" s="6572"/>
      <c r="P36" s="6571"/>
      <c r="Q36" s="6570"/>
      <c r="R36" s="6569"/>
    </row>
    <row r="37" spans="1:18" ht="26.25" thickBot="1" x14ac:dyDescent="0.3">
      <c r="A37" s="6500" t="s">
        <v>20</v>
      </c>
      <c r="B37" s="6568" t="s">
        <v>29</v>
      </c>
      <c r="C37" s="6567" t="s">
        <v>19</v>
      </c>
      <c r="D37" s="6498"/>
      <c r="E37" s="6498"/>
      <c r="F37" s="6498"/>
      <c r="G37" s="6498"/>
      <c r="H37" s="6498"/>
      <c r="I37" s="6566"/>
      <c r="J37" s="6565">
        <f>J36</f>
        <v>56.9</v>
      </c>
      <c r="K37" s="6565">
        <f>K36</f>
        <v>57</v>
      </c>
      <c r="L37" s="6564">
        <f>L36</f>
        <v>56.47</v>
      </c>
      <c r="M37" s="6495"/>
      <c r="N37" s="6494"/>
      <c r="O37" s="6494"/>
      <c r="P37" s="6494"/>
      <c r="Q37" s="6563"/>
      <c r="R37" s="6484"/>
    </row>
    <row r="38" spans="1:18" ht="26.25" hidden="1" thickBot="1" x14ac:dyDescent="0.3">
      <c r="A38" s="6500" t="s">
        <v>20</v>
      </c>
      <c r="B38" s="6562" t="s">
        <v>18</v>
      </c>
      <c r="C38" s="6561" t="s">
        <v>1189</v>
      </c>
      <c r="D38" s="6560"/>
      <c r="E38" s="6560"/>
      <c r="F38" s="6560"/>
      <c r="G38" s="6560"/>
      <c r="H38" s="6560"/>
      <c r="I38" s="6560"/>
      <c r="J38" s="6560"/>
      <c r="K38" s="6560"/>
      <c r="L38" s="6560"/>
      <c r="M38" s="6560"/>
      <c r="N38" s="6560"/>
      <c r="O38" s="6560"/>
      <c r="P38" s="6559"/>
      <c r="Q38" s="6558"/>
      <c r="R38" s="6484"/>
    </row>
    <row r="39" spans="1:18" ht="26.25" hidden="1" thickBot="1" x14ac:dyDescent="0.3">
      <c r="A39" s="6541" t="s">
        <v>20</v>
      </c>
      <c r="B39" s="6540" t="s">
        <v>18</v>
      </c>
      <c r="C39" s="6526" t="s">
        <v>20</v>
      </c>
      <c r="D39" s="6539"/>
      <c r="E39" s="6538" t="s">
        <v>1188</v>
      </c>
      <c r="F39" s="6557" t="s">
        <v>44</v>
      </c>
      <c r="G39" s="6536"/>
      <c r="H39" s="6535"/>
      <c r="I39" s="6556"/>
      <c r="J39" s="6533"/>
      <c r="K39" s="6532"/>
      <c r="L39" s="6532"/>
      <c r="M39" s="6530"/>
      <c r="N39" s="6531"/>
      <c r="O39" s="6531"/>
      <c r="P39" s="6529"/>
      <c r="Q39" s="6555"/>
      <c r="R39" s="6554"/>
    </row>
    <row r="40" spans="1:18" ht="90.75" hidden="1" thickBot="1" x14ac:dyDescent="0.3">
      <c r="A40" s="6510"/>
      <c r="B40" s="6509"/>
      <c r="C40" s="6526"/>
      <c r="D40" s="6525"/>
      <c r="E40" s="6524"/>
      <c r="F40" s="6523"/>
      <c r="G40" s="6553" t="s">
        <v>24</v>
      </c>
      <c r="H40" s="6552" t="s">
        <v>1184</v>
      </c>
      <c r="I40" s="6551" t="s">
        <v>22</v>
      </c>
      <c r="J40" s="6519">
        <v>0</v>
      </c>
      <c r="K40" s="6518">
        <v>0</v>
      </c>
      <c r="L40" s="6517">
        <v>0</v>
      </c>
      <c r="M40" s="6550" t="s">
        <v>1187</v>
      </c>
      <c r="N40" s="6549" t="s">
        <v>1182</v>
      </c>
      <c r="O40" s="6548">
        <v>0</v>
      </c>
      <c r="P40" s="6547"/>
      <c r="Q40" s="6546"/>
      <c r="R40" s="6545"/>
    </row>
    <row r="41" spans="1:18" ht="15.75" hidden="1" thickBot="1" x14ac:dyDescent="0.3">
      <c r="A41" s="6510"/>
      <c r="B41" s="6509"/>
      <c r="C41" s="6508"/>
      <c r="D41" s="6507"/>
      <c r="E41" s="6507"/>
      <c r="F41" s="6507"/>
      <c r="G41" s="6507"/>
      <c r="H41" s="6507"/>
      <c r="I41" s="6506" t="s">
        <v>21</v>
      </c>
      <c r="J41" s="6505">
        <f>J40</f>
        <v>0</v>
      </c>
      <c r="K41" s="6504">
        <f>K40</f>
        <v>0</v>
      </c>
      <c r="L41" s="6504">
        <f>L40</f>
        <v>0</v>
      </c>
      <c r="M41" s="6544"/>
      <c r="N41" s="6543"/>
      <c r="O41" s="6543"/>
      <c r="P41" s="6543"/>
      <c r="Q41" s="6543"/>
      <c r="R41" s="6542"/>
    </row>
    <row r="42" spans="1:18" ht="26.25" hidden="1" thickBot="1" x14ac:dyDescent="0.3">
      <c r="A42" s="6541" t="s">
        <v>20</v>
      </c>
      <c r="B42" s="6540" t="s">
        <v>18</v>
      </c>
      <c r="C42" s="6526" t="s">
        <v>29</v>
      </c>
      <c r="D42" s="6539"/>
      <c r="E42" s="6538" t="s">
        <v>1186</v>
      </c>
      <c r="F42" s="6537" t="s">
        <v>1185</v>
      </c>
      <c r="G42" s="6536"/>
      <c r="H42" s="6535"/>
      <c r="I42" s="6534"/>
      <c r="J42" s="6533"/>
      <c r="K42" s="6532"/>
      <c r="L42" s="6532"/>
      <c r="M42" s="6530"/>
      <c r="N42" s="6531"/>
      <c r="O42" s="6530"/>
      <c r="P42" s="6529"/>
      <c r="Q42" s="6528"/>
      <c r="R42" s="6527"/>
    </row>
    <row r="43" spans="1:18" ht="52.5" hidden="1" thickBot="1" x14ac:dyDescent="0.3">
      <c r="A43" s="6510"/>
      <c r="B43" s="6509"/>
      <c r="C43" s="6526"/>
      <c r="D43" s="6525"/>
      <c r="E43" s="6524"/>
      <c r="F43" s="6523"/>
      <c r="G43" s="6522" t="s">
        <v>24</v>
      </c>
      <c r="H43" s="6521" t="s">
        <v>1184</v>
      </c>
      <c r="I43" s="6520" t="s">
        <v>22</v>
      </c>
      <c r="J43" s="6519">
        <v>0</v>
      </c>
      <c r="K43" s="6518">
        <v>0</v>
      </c>
      <c r="L43" s="6517">
        <v>0</v>
      </c>
      <c r="M43" s="6516" t="s">
        <v>1183</v>
      </c>
      <c r="N43" s="6515" t="s">
        <v>1182</v>
      </c>
      <c r="O43" s="6514">
        <v>0</v>
      </c>
      <c r="P43" s="6513"/>
      <c r="Q43" s="6512"/>
      <c r="R43" s="6511"/>
    </row>
    <row r="44" spans="1:18" ht="15.75" hidden="1" thickBot="1" x14ac:dyDescent="0.3">
      <c r="A44" s="6510"/>
      <c r="B44" s="6509"/>
      <c r="C44" s="6508"/>
      <c r="D44" s="6507"/>
      <c r="E44" s="6507"/>
      <c r="F44" s="6507"/>
      <c r="G44" s="6507"/>
      <c r="H44" s="6507"/>
      <c r="I44" s="6506" t="s">
        <v>21</v>
      </c>
      <c r="J44" s="6505">
        <f>J43</f>
        <v>0</v>
      </c>
      <c r="K44" s="6504">
        <f>K43</f>
        <v>0</v>
      </c>
      <c r="L44" s="6504">
        <f>L43</f>
        <v>0</v>
      </c>
      <c r="M44" s="6503"/>
      <c r="N44" s="6502"/>
      <c r="O44" s="6502"/>
      <c r="P44" s="6502"/>
      <c r="Q44" s="6502"/>
      <c r="R44" s="6501"/>
    </row>
    <row r="45" spans="1:18" ht="26.25" hidden="1" thickBot="1" x14ac:dyDescent="0.3">
      <c r="A45" s="6500" t="s">
        <v>20</v>
      </c>
      <c r="B45" s="6499" t="s">
        <v>18</v>
      </c>
      <c r="C45" s="6498" t="s">
        <v>19</v>
      </c>
      <c r="D45" s="6498"/>
      <c r="E45" s="6498"/>
      <c r="F45" s="6498"/>
      <c r="G45" s="6498"/>
      <c r="H45" s="6498"/>
      <c r="I45" s="6497"/>
      <c r="J45" s="6496">
        <f>J44+J41</f>
        <v>0</v>
      </c>
      <c r="K45" s="6496">
        <f>K44+K41</f>
        <v>0</v>
      </c>
      <c r="L45" s="6496">
        <f>L44+L41</f>
        <v>0</v>
      </c>
      <c r="M45" s="6495"/>
      <c r="N45" s="6494"/>
      <c r="O45" s="6494"/>
      <c r="P45" s="6494"/>
      <c r="Q45" s="6485"/>
      <c r="R45" s="6484"/>
    </row>
    <row r="46" spans="1:18" ht="20.25" customHeight="1" thickBot="1" x14ac:dyDescent="0.3">
      <c r="A46" s="6493" t="s">
        <v>20</v>
      </c>
      <c r="B46" s="6492" t="s">
        <v>152</v>
      </c>
      <c r="C46" s="6491"/>
      <c r="D46" s="6491"/>
      <c r="E46" s="6491"/>
      <c r="F46" s="6491"/>
      <c r="G46" s="6491"/>
      <c r="H46" s="6491"/>
      <c r="I46" s="6490"/>
      <c r="J46" s="6489">
        <f>J32+J37</f>
        <v>1256.9000000000001</v>
      </c>
      <c r="K46" s="6488">
        <f>K32+K37+K45</f>
        <v>1256.9000000000001</v>
      </c>
      <c r="L46" s="6488">
        <f>L32+L37+L45</f>
        <v>1256.3700000000001</v>
      </c>
      <c r="M46" s="6487"/>
      <c r="N46" s="6486"/>
      <c r="O46" s="6486"/>
      <c r="P46" s="6486"/>
      <c r="Q46" s="6485"/>
      <c r="R46" s="6484"/>
    </row>
    <row r="47" spans="1:18" ht="15.75" thickBot="1" x14ac:dyDescent="0.3">
      <c r="A47" s="6483"/>
      <c r="B47" s="6482" t="s">
        <v>16</v>
      </c>
      <c r="C47" s="6481"/>
      <c r="D47" s="6481"/>
      <c r="E47" s="6481"/>
      <c r="F47" s="6481"/>
      <c r="G47" s="6481"/>
      <c r="H47" s="6481"/>
      <c r="I47" s="6480"/>
      <c r="J47" s="6479">
        <f>J46</f>
        <v>1256.9000000000001</v>
      </c>
      <c r="K47" s="6478">
        <f>K46</f>
        <v>1256.9000000000001</v>
      </c>
      <c r="L47" s="6478">
        <f>L46</f>
        <v>1256.3700000000001</v>
      </c>
      <c r="M47" s="6477"/>
      <c r="N47" s="6476"/>
      <c r="O47" s="6476"/>
      <c r="P47" s="6476"/>
      <c r="Q47" s="6475"/>
      <c r="R47" s="6474"/>
    </row>
    <row r="48" spans="1:18" x14ac:dyDescent="0.25">
      <c r="A48" s="6473"/>
      <c r="B48" s="6473"/>
      <c r="C48" s="6473"/>
      <c r="D48" s="6473"/>
      <c r="E48" s="6473"/>
      <c r="F48" s="6473"/>
      <c r="G48" s="6473"/>
      <c r="H48" s="6473"/>
      <c r="I48" s="6473"/>
      <c r="J48" s="6472"/>
      <c r="K48" s="6472"/>
      <c r="L48" s="6472"/>
      <c r="M48" s="6472"/>
      <c r="N48" s="6472"/>
      <c r="O48" s="6472"/>
      <c r="P48" s="6472"/>
      <c r="Q48" s="6472"/>
      <c r="R48" s="6472"/>
    </row>
    <row r="49" spans="1:16" ht="54.75" customHeight="1" x14ac:dyDescent="0.25"/>
    <row r="50" spans="1:16" x14ac:dyDescent="0.25">
      <c r="B50" s="6471" t="s">
        <v>15</v>
      </c>
      <c r="C50" s="6471"/>
      <c r="D50" s="6471"/>
      <c r="E50" s="6471"/>
      <c r="F50" s="6471"/>
      <c r="G50" s="6471"/>
      <c r="H50" s="6471"/>
      <c r="I50" s="6471"/>
      <c r="J50" s="6471"/>
      <c r="K50" s="6471"/>
      <c r="L50" s="6471"/>
      <c r="M50" s="6471"/>
      <c r="N50" s="6471"/>
      <c r="O50" s="6471"/>
      <c r="P50" s="6471"/>
    </row>
    <row r="51" spans="1:16" ht="15.75" thickBot="1" x14ac:dyDescent="0.3"/>
    <row r="52" spans="1:16" ht="51.75" thickBot="1" x14ac:dyDescent="0.3">
      <c r="A52" s="6470"/>
      <c r="B52" s="6469"/>
      <c r="C52" s="6468" t="s">
        <v>14</v>
      </c>
      <c r="D52" s="6468"/>
      <c r="E52" s="6468"/>
      <c r="F52" s="6468"/>
      <c r="G52" s="6468"/>
      <c r="H52" s="6468"/>
      <c r="I52" s="6467"/>
      <c r="J52" s="6224" t="s">
        <v>13</v>
      </c>
      <c r="K52" s="6223"/>
      <c r="L52" s="6466"/>
      <c r="M52" s="6222" t="s">
        <v>12</v>
      </c>
      <c r="N52" s="4858" t="s">
        <v>11</v>
      </c>
      <c r="O52" s="4857"/>
      <c r="P52" s="4856"/>
    </row>
    <row r="53" spans="1:16" ht="15.75" thickBot="1" x14ac:dyDescent="0.3">
      <c r="A53" s="6465"/>
      <c r="B53" s="6464"/>
      <c r="C53" s="6405" t="s">
        <v>10</v>
      </c>
      <c r="D53" s="6405"/>
      <c r="E53" s="6405"/>
      <c r="F53" s="6405"/>
      <c r="G53" s="6405"/>
      <c r="H53" s="6405"/>
      <c r="I53" s="6404"/>
      <c r="J53" s="6463">
        <f>J54</f>
        <v>1256.9000000000001</v>
      </c>
      <c r="K53" s="6462"/>
      <c r="L53" s="6461"/>
      <c r="M53" s="6460">
        <f>M54</f>
        <v>1256.9000000000001</v>
      </c>
      <c r="N53" s="6459">
        <f>N54</f>
        <v>1256.3700000000001</v>
      </c>
      <c r="O53" s="6458"/>
      <c r="P53" s="6457"/>
    </row>
    <row r="54" spans="1:16" x14ac:dyDescent="0.25">
      <c r="A54" s="6456"/>
      <c r="B54" s="6455"/>
      <c r="C54" s="6454" t="s">
        <v>9</v>
      </c>
      <c r="D54" s="6454"/>
      <c r="E54" s="6454"/>
      <c r="F54" s="6454"/>
      <c r="G54" s="6454"/>
      <c r="H54" s="6454"/>
      <c r="I54" s="6453"/>
      <c r="J54" s="6452">
        <f>J55+J56+J57+J58+J59+J60</f>
        <v>1256.9000000000001</v>
      </c>
      <c r="K54" s="6451"/>
      <c r="L54" s="6450"/>
      <c r="M54" s="6449">
        <f>M55+M56+M57+M58+M59+M60</f>
        <v>1256.9000000000001</v>
      </c>
      <c r="N54" s="6448">
        <f>N55+N57+N59</f>
        <v>1256.3700000000001</v>
      </c>
      <c r="O54" s="6447"/>
      <c r="P54" s="6446"/>
    </row>
    <row r="55" spans="1:16" x14ac:dyDescent="0.25">
      <c r="A55" s="6426"/>
      <c r="B55" s="6425"/>
      <c r="C55" s="6444" t="s">
        <v>1181</v>
      </c>
      <c r="D55" s="6444"/>
      <c r="E55" s="6444"/>
      <c r="F55" s="6444"/>
      <c r="G55" s="6444"/>
      <c r="H55" s="6444"/>
      <c r="I55" s="6443"/>
      <c r="J55" s="6433">
        <f>J47</f>
        <v>1256.9000000000001</v>
      </c>
      <c r="K55" s="6432"/>
      <c r="L55" s="6431"/>
      <c r="M55" s="6445">
        <f>K47</f>
        <v>1256.9000000000001</v>
      </c>
      <c r="N55" s="6429">
        <f>L47</f>
        <v>1256.3700000000001</v>
      </c>
      <c r="O55" s="6428"/>
      <c r="P55" s="6427"/>
    </row>
    <row r="56" spans="1:16" x14ac:dyDescent="0.25">
      <c r="A56" s="6426"/>
      <c r="B56" s="6425"/>
      <c r="C56" s="6444" t="s">
        <v>7</v>
      </c>
      <c r="D56" s="6444"/>
      <c r="E56" s="6444"/>
      <c r="F56" s="6444"/>
      <c r="G56" s="6444"/>
      <c r="H56" s="6444"/>
      <c r="I56" s="6443"/>
      <c r="J56" s="6433"/>
      <c r="K56" s="6432"/>
      <c r="L56" s="6431"/>
      <c r="M56" s="6442"/>
      <c r="N56" s="6441"/>
      <c r="O56" s="6441"/>
      <c r="P56" s="6441"/>
    </row>
    <row r="57" spans="1:16" x14ac:dyDescent="0.25">
      <c r="A57" s="6426"/>
      <c r="B57" s="6425"/>
      <c r="C57" s="6395" t="s">
        <v>6</v>
      </c>
      <c r="D57" s="6395"/>
      <c r="E57" s="6395"/>
      <c r="F57" s="6395"/>
      <c r="G57" s="6395"/>
      <c r="H57" s="6395"/>
      <c r="I57" s="6440"/>
      <c r="J57" s="6433">
        <v>0</v>
      </c>
      <c r="K57" s="6432"/>
      <c r="L57" s="6431"/>
      <c r="M57" s="6439">
        <v>0</v>
      </c>
      <c r="N57" s="6438">
        <v>0</v>
      </c>
      <c r="O57" s="6437"/>
      <c r="P57" s="6436"/>
    </row>
    <row r="58" spans="1:16" x14ac:dyDescent="0.25">
      <c r="A58" s="6426"/>
      <c r="B58" s="6425"/>
      <c r="C58" s="6435" t="s">
        <v>5</v>
      </c>
      <c r="D58" s="6435"/>
      <c r="E58" s="6435"/>
      <c r="F58" s="6435"/>
      <c r="G58" s="6435"/>
      <c r="H58" s="6435"/>
      <c r="I58" s="6434"/>
      <c r="J58" s="6433"/>
      <c r="K58" s="6432"/>
      <c r="L58" s="6431"/>
      <c r="M58" s="6430"/>
      <c r="N58" s="6429"/>
      <c r="O58" s="6428"/>
      <c r="P58" s="6427"/>
    </row>
    <row r="59" spans="1:16" x14ac:dyDescent="0.25">
      <c r="A59" s="6426"/>
      <c r="B59" s="6425"/>
      <c r="C59" s="6424" t="s">
        <v>3</v>
      </c>
      <c r="D59" s="6424"/>
      <c r="E59" s="6424"/>
      <c r="F59" s="6424"/>
      <c r="G59" s="6424"/>
      <c r="H59" s="6424"/>
      <c r="I59" s="6423"/>
      <c r="J59" s="6422">
        <v>0</v>
      </c>
      <c r="K59" s="6421"/>
      <c r="L59" s="6420"/>
      <c r="M59" s="6419">
        <v>0</v>
      </c>
      <c r="N59" s="6418">
        <v>0</v>
      </c>
      <c r="O59" s="6418"/>
      <c r="P59" s="6418"/>
    </row>
    <row r="60" spans="1:16" ht="15.75" thickBot="1" x14ac:dyDescent="0.3">
      <c r="A60" s="6417"/>
      <c r="B60" s="6416"/>
      <c r="C60" s="6415" t="s">
        <v>2</v>
      </c>
      <c r="D60" s="6415"/>
      <c r="E60" s="6415"/>
      <c r="F60" s="6415"/>
      <c r="G60" s="6415"/>
      <c r="H60" s="6415"/>
      <c r="I60" s="6414"/>
      <c r="J60" s="6413"/>
      <c r="K60" s="6412"/>
      <c r="L60" s="6411"/>
      <c r="M60" s="6410"/>
      <c r="N60" s="6409"/>
      <c r="O60" s="6408"/>
      <c r="P60" s="6407"/>
    </row>
    <row r="61" spans="1:16" ht="15.75" thickBot="1" x14ac:dyDescent="0.3">
      <c r="A61" s="6406" t="s">
        <v>1</v>
      </c>
      <c r="B61" s="6405"/>
      <c r="C61" s="6405"/>
      <c r="D61" s="6405"/>
      <c r="E61" s="6405"/>
      <c r="F61" s="6405"/>
      <c r="G61" s="6405"/>
      <c r="H61" s="6405"/>
      <c r="I61" s="6404"/>
      <c r="J61" s="6403">
        <v>0</v>
      </c>
      <c r="K61" s="6402"/>
      <c r="L61" s="6401"/>
      <c r="M61" s="6400">
        <v>0</v>
      </c>
      <c r="N61" s="6399">
        <v>0</v>
      </c>
      <c r="O61" s="6398"/>
      <c r="P61" s="6397"/>
    </row>
    <row r="62" spans="1:16" ht="15.75" thickBot="1" x14ac:dyDescent="0.3">
      <c r="A62" s="6396"/>
      <c r="B62" s="6395"/>
      <c r="C62" s="6394"/>
      <c r="D62" s="6394"/>
      <c r="E62" s="6394"/>
      <c r="F62" s="6394"/>
      <c r="G62" s="6394"/>
      <c r="H62" s="6394"/>
      <c r="I62" s="6393"/>
      <c r="J62" s="6392"/>
      <c r="K62" s="6391"/>
      <c r="L62" s="6390"/>
      <c r="M62" s="6389"/>
      <c r="N62" s="6388"/>
      <c r="O62" s="6387"/>
      <c r="P62" s="6386"/>
    </row>
    <row r="63" spans="1:16" ht="15.75" thickBot="1" x14ac:dyDescent="0.3">
      <c r="A63" s="6385"/>
      <c r="B63" s="6384"/>
      <c r="C63" s="6383" t="s">
        <v>0</v>
      </c>
      <c r="D63" s="6383"/>
      <c r="E63" s="6383"/>
      <c r="F63" s="6383"/>
      <c r="G63" s="6383"/>
      <c r="H63" s="6383"/>
      <c r="I63" s="6382"/>
      <c r="J63" s="6381">
        <f>J53+J61</f>
        <v>1256.9000000000001</v>
      </c>
      <c r="K63" s="6380"/>
      <c r="L63" s="6379"/>
      <c r="M63" s="6378">
        <f>M53+M61</f>
        <v>1256.9000000000001</v>
      </c>
      <c r="N63" s="6377">
        <f>N53+N61</f>
        <v>1256.3700000000001</v>
      </c>
      <c r="O63" s="6376"/>
      <c r="P63" s="6375"/>
    </row>
  </sheetData>
  <mergeCells count="120">
    <mergeCell ref="N56:P56"/>
    <mergeCell ref="J57:L57"/>
    <mergeCell ref="N57:P57"/>
    <mergeCell ref="C58:I58"/>
    <mergeCell ref="J62:L62"/>
    <mergeCell ref="N62:P62"/>
    <mergeCell ref="C59:I59"/>
    <mergeCell ref="J59:L59"/>
    <mergeCell ref="N59:P59"/>
    <mergeCell ref="C60:I60"/>
    <mergeCell ref="J60:L60"/>
    <mergeCell ref="N60:P60"/>
    <mergeCell ref="C63:I63"/>
    <mergeCell ref="J63:L63"/>
    <mergeCell ref="N63:P63"/>
    <mergeCell ref="Q17:R17"/>
    <mergeCell ref="D16:E17"/>
    <mergeCell ref="C16:C21"/>
    <mergeCell ref="A61:I61"/>
    <mergeCell ref="J61:L61"/>
    <mergeCell ref="N61:P61"/>
    <mergeCell ref="C62:I62"/>
    <mergeCell ref="A48:I48"/>
    <mergeCell ref="B50:P50"/>
    <mergeCell ref="C52:I52"/>
    <mergeCell ref="J52:L52"/>
    <mergeCell ref="N52:P52"/>
    <mergeCell ref="C53:I53"/>
    <mergeCell ref="J53:L53"/>
    <mergeCell ref="N53:P53"/>
    <mergeCell ref="J58:L58"/>
    <mergeCell ref="N58:P58"/>
    <mergeCell ref="C54:I54"/>
    <mergeCell ref="J54:L54"/>
    <mergeCell ref="N54:P54"/>
    <mergeCell ref="C55:I55"/>
    <mergeCell ref="J55:L55"/>
    <mergeCell ref="N55:P55"/>
    <mergeCell ref="C56:I56"/>
    <mergeCell ref="J56:L56"/>
    <mergeCell ref="B46:I46"/>
    <mergeCell ref="M46:P46"/>
    <mergeCell ref="B47:I47"/>
    <mergeCell ref="M47:P47"/>
    <mergeCell ref="A42:A44"/>
    <mergeCell ref="B42:B44"/>
    <mergeCell ref="F42:F43"/>
    <mergeCell ref="A39:A41"/>
    <mergeCell ref="B39:B41"/>
    <mergeCell ref="F39:F40"/>
    <mergeCell ref="D41:H41"/>
    <mergeCell ref="M41:R41"/>
    <mergeCell ref="C45:I45"/>
    <mergeCell ref="M45:P45"/>
    <mergeCell ref="Q43:R43"/>
    <mergeCell ref="D44:H44"/>
    <mergeCell ref="M44:R44"/>
    <mergeCell ref="C37:I37"/>
    <mergeCell ref="M37:P37"/>
    <mergeCell ref="C38:P38"/>
    <mergeCell ref="A34:A36"/>
    <mergeCell ref="B34:B36"/>
    <mergeCell ref="G34:G35"/>
    <mergeCell ref="H34:H35"/>
    <mergeCell ref="Q34:R35"/>
    <mergeCell ref="D36:H36"/>
    <mergeCell ref="C33:R33"/>
    <mergeCell ref="G25:G27"/>
    <mergeCell ref="H25:H27"/>
    <mergeCell ref="Q25:R27"/>
    <mergeCell ref="E26:E27"/>
    <mergeCell ref="D28:H28"/>
    <mergeCell ref="M24:R24"/>
    <mergeCell ref="F29:F30"/>
    <mergeCell ref="D31:H31"/>
    <mergeCell ref="M31:R31"/>
    <mergeCell ref="F26:F27"/>
    <mergeCell ref="C32:I32"/>
    <mergeCell ref="M32:P32"/>
    <mergeCell ref="Q18:R18"/>
    <mergeCell ref="Q19:R19"/>
    <mergeCell ref="Q20:R20"/>
    <mergeCell ref="D21:H21"/>
    <mergeCell ref="F12:F14"/>
    <mergeCell ref="A22:A24"/>
    <mergeCell ref="B22:B24"/>
    <mergeCell ref="F22:F23"/>
    <mergeCell ref="Q22:R23"/>
    <mergeCell ref="D24:H24"/>
    <mergeCell ref="A6:R6"/>
    <mergeCell ref="A7:R7"/>
    <mergeCell ref="B8:R8"/>
    <mergeCell ref="C9:P9"/>
    <mergeCell ref="A11:A15"/>
    <mergeCell ref="B11:B15"/>
    <mergeCell ref="G11:G12"/>
    <mergeCell ref="H11:L11"/>
    <mergeCell ref="Q12:R14"/>
    <mergeCell ref="D15:H15"/>
    <mergeCell ref="A16:A21"/>
    <mergeCell ref="B16:B21"/>
    <mergeCell ref="F16:F20"/>
    <mergeCell ref="G16:G20"/>
    <mergeCell ref="H16:P16"/>
    <mergeCell ref="M1:P1"/>
    <mergeCell ref="Q1:R1"/>
    <mergeCell ref="A2:R2"/>
    <mergeCell ref="A4:A5"/>
    <mergeCell ref="B4:B5"/>
    <mergeCell ref="C4:C5"/>
    <mergeCell ref="D4:D5"/>
    <mergeCell ref="E4:E5"/>
    <mergeCell ref="F4:F5"/>
    <mergeCell ref="G4:G5"/>
    <mergeCell ref="H4:H5"/>
    <mergeCell ref="I4:I5"/>
    <mergeCell ref="J4:L4"/>
    <mergeCell ref="M4:P4"/>
    <mergeCell ref="Q4:Q5"/>
    <mergeCell ref="R4:R5"/>
  </mergeCells>
  <pageMargins left="0.70866141732283472" right="0.70866141732283472" top="0.74803149606299213" bottom="0.74803149606299213" header="0.31496062992125984" footer="0.31496062992125984"/>
  <pageSetup scale="72" firstPageNumber="53" fitToHeight="0" orientation="landscape" useFirstPageNumber="1" verticalDpi="0" r:id="rId1"/>
  <headerFooter>
    <oddHeader>&amp;C&amp;P</oddHead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899"/>
  <sheetViews>
    <sheetView zoomScaleNormal="100" workbookViewId="0">
      <selection activeCell="T9" sqref="T9"/>
    </sheetView>
  </sheetViews>
  <sheetFormatPr defaultColWidth="8" defaultRowHeight="12.75" x14ac:dyDescent="0.2"/>
  <cols>
    <col min="1" max="1" width="4.140625" style="6903" customWidth="1"/>
    <col min="2" max="2" width="3.42578125" style="6903" customWidth="1"/>
    <col min="3" max="3" width="3.140625" style="6902" customWidth="1"/>
    <col min="4" max="4" width="4" style="6896" customWidth="1"/>
    <col min="5" max="5" width="24.5703125" style="6896" customWidth="1"/>
    <col min="6" max="6" width="4.7109375" style="6896" customWidth="1"/>
    <col min="7" max="7" width="5" style="6901" customWidth="1"/>
    <col min="8" max="8" width="4.5703125" style="6900" customWidth="1"/>
    <col min="9" max="9" width="6.28515625" style="6900" customWidth="1"/>
    <col min="10" max="11" width="9.28515625" style="6899" customWidth="1"/>
    <col min="12" max="12" width="10.85546875" style="6899" customWidth="1"/>
    <col min="13" max="13" width="18.140625" style="6898" customWidth="1"/>
    <col min="14" max="14" width="8.7109375" style="6897" customWidth="1"/>
    <col min="15" max="15" width="6" style="6897" customWidth="1"/>
    <col min="16" max="16" width="7.42578125" style="6897" customWidth="1"/>
    <col min="17" max="17" width="20.28515625" style="6896" customWidth="1"/>
    <col min="18" max="18" width="23.42578125" style="6896" customWidth="1"/>
    <col min="19" max="19" width="13.7109375" style="6896" customWidth="1"/>
    <col min="20" max="16384" width="8" style="6896"/>
  </cols>
  <sheetData>
    <row r="1" spans="1:19" ht="67.5" customHeight="1" x14ac:dyDescent="0.2">
      <c r="A1" s="6904"/>
      <c r="B1" s="6904"/>
      <c r="C1" s="6904"/>
      <c r="K1" s="7535"/>
      <c r="L1" s="2853"/>
      <c r="M1" s="2853"/>
      <c r="N1" s="7533"/>
      <c r="O1" s="7533"/>
      <c r="P1" s="7534" t="s">
        <v>1627</v>
      </c>
      <c r="Q1" s="7534"/>
      <c r="R1" s="7534"/>
      <c r="S1" s="7533"/>
    </row>
    <row r="2" spans="1:19" s="7022" customFormat="1" ht="20.25" customHeight="1" x14ac:dyDescent="0.2">
      <c r="A2" s="7532" t="s">
        <v>1351</v>
      </c>
      <c r="B2" s="7532"/>
      <c r="C2" s="7532"/>
      <c r="D2" s="7532"/>
      <c r="E2" s="7532"/>
      <c r="F2" s="7532"/>
      <c r="G2" s="7532"/>
      <c r="H2" s="7532"/>
      <c r="I2" s="7532"/>
      <c r="J2" s="7532"/>
      <c r="K2" s="7532"/>
      <c r="L2" s="7532"/>
      <c r="M2" s="7532"/>
      <c r="N2" s="7532"/>
      <c r="O2" s="7532"/>
      <c r="P2" s="7532"/>
      <c r="Q2" s="7532"/>
      <c r="R2" s="7532"/>
      <c r="S2" s="7531"/>
    </row>
    <row r="3" spans="1:19" s="7022" customFormat="1" ht="21" customHeight="1" thickBot="1" x14ac:dyDescent="0.25">
      <c r="A3" s="7530" t="s">
        <v>1350</v>
      </c>
      <c r="B3" s="7530"/>
      <c r="C3" s="7530"/>
      <c r="D3" s="7530"/>
      <c r="E3" s="7530"/>
      <c r="F3" s="7530"/>
      <c r="G3" s="7530"/>
      <c r="H3" s="7530"/>
      <c r="I3" s="7530"/>
      <c r="J3" s="7530"/>
      <c r="K3" s="7530"/>
      <c r="L3" s="7530"/>
      <c r="M3" s="7530"/>
      <c r="N3" s="7530"/>
      <c r="O3" s="7530"/>
      <c r="P3" s="7530"/>
      <c r="Q3" s="7530"/>
      <c r="R3" s="7530"/>
    </row>
    <row r="4" spans="1:19" ht="56.25" customHeight="1" thickBot="1" x14ac:dyDescent="0.25">
      <c r="A4" s="7529" t="s">
        <v>144</v>
      </c>
      <c r="B4" s="7528" t="s">
        <v>143</v>
      </c>
      <c r="C4" s="7527" t="s">
        <v>142</v>
      </c>
      <c r="D4" s="7526" t="s">
        <v>141</v>
      </c>
      <c r="E4" s="7508" t="s">
        <v>130</v>
      </c>
      <c r="F4" s="7525" t="s">
        <v>140</v>
      </c>
      <c r="G4" s="7525" t="s">
        <v>1140</v>
      </c>
      <c r="H4" s="7525" t="s">
        <v>138</v>
      </c>
      <c r="I4" s="7525" t="s">
        <v>137</v>
      </c>
      <c r="J4" s="7524" t="s">
        <v>136</v>
      </c>
      <c r="K4" s="7523"/>
      <c r="L4" s="7522"/>
      <c r="M4" s="7521" t="s">
        <v>374</v>
      </c>
      <c r="N4" s="7520"/>
      <c r="O4" s="7520"/>
      <c r="P4" s="7519"/>
      <c r="Q4" s="7518" t="s">
        <v>134</v>
      </c>
      <c r="R4" s="7518" t="s">
        <v>133</v>
      </c>
    </row>
    <row r="5" spans="1:19" ht="32.25" customHeight="1" x14ac:dyDescent="0.2">
      <c r="A5" s="7517"/>
      <c r="B5" s="7516"/>
      <c r="C5" s="7515"/>
      <c r="D5" s="7514"/>
      <c r="E5" s="7513"/>
      <c r="F5" s="7512"/>
      <c r="G5" s="7512"/>
      <c r="H5" s="7512"/>
      <c r="I5" s="7512"/>
      <c r="J5" s="7511" t="s">
        <v>373</v>
      </c>
      <c r="K5" s="7510" t="s">
        <v>372</v>
      </c>
      <c r="L5" s="7509" t="s">
        <v>11</v>
      </c>
      <c r="M5" s="7508" t="s">
        <v>130</v>
      </c>
      <c r="N5" s="7507" t="s">
        <v>1349</v>
      </c>
      <c r="O5" s="7507" t="s">
        <v>1348</v>
      </c>
      <c r="P5" s="7506" t="s">
        <v>127</v>
      </c>
      <c r="Q5" s="7505"/>
      <c r="R5" s="7505"/>
    </row>
    <row r="6" spans="1:19" ht="58.5" customHeight="1" thickBot="1" x14ac:dyDescent="0.25">
      <c r="A6" s="7504"/>
      <c r="B6" s="7503"/>
      <c r="C6" s="7502"/>
      <c r="D6" s="7501"/>
      <c r="E6" s="7496"/>
      <c r="F6" s="7500"/>
      <c r="G6" s="7500"/>
      <c r="H6" s="7500"/>
      <c r="I6" s="7500"/>
      <c r="J6" s="7499"/>
      <c r="K6" s="7498"/>
      <c r="L6" s="7497"/>
      <c r="M6" s="7496"/>
      <c r="N6" s="7495"/>
      <c r="O6" s="7495"/>
      <c r="P6" s="7494"/>
      <c r="Q6" s="7493"/>
      <c r="R6" s="7493"/>
    </row>
    <row r="7" spans="1:19" ht="18" hidden="1" customHeight="1" thickBot="1" x14ac:dyDescent="0.25">
      <c r="A7" s="7492" t="s">
        <v>1347</v>
      </c>
      <c r="B7" s="7491"/>
      <c r="C7" s="7491"/>
      <c r="D7" s="7491"/>
      <c r="E7" s="7491"/>
      <c r="F7" s="7491"/>
      <c r="G7" s="7491"/>
      <c r="H7" s="7491"/>
      <c r="I7" s="7491"/>
      <c r="J7" s="7491"/>
      <c r="K7" s="7491"/>
      <c r="L7" s="7491"/>
      <c r="M7" s="7491"/>
      <c r="N7" s="7491"/>
      <c r="O7" s="7490"/>
    </row>
    <row r="8" spans="1:19" ht="15" thickBot="1" x14ac:dyDescent="0.25">
      <c r="A8" s="7489" t="s">
        <v>1346</v>
      </c>
      <c r="B8" s="7488"/>
      <c r="C8" s="7488"/>
      <c r="D8" s="7488"/>
      <c r="E8" s="7488"/>
      <c r="F8" s="7488"/>
      <c r="G8" s="7488"/>
      <c r="H8" s="7488"/>
      <c r="I8" s="7488"/>
      <c r="J8" s="7488"/>
      <c r="K8" s="7488"/>
      <c r="L8" s="7488"/>
      <c r="M8" s="7488"/>
      <c r="N8" s="7488"/>
      <c r="O8" s="7488"/>
      <c r="P8" s="7488"/>
      <c r="Q8" s="7488"/>
      <c r="R8" s="7487"/>
    </row>
    <row r="9" spans="1:19" ht="13.5" thickBot="1" x14ac:dyDescent="0.25">
      <c r="A9" s="7486" t="s">
        <v>20</v>
      </c>
      <c r="B9" s="7485" t="s">
        <v>1345</v>
      </c>
      <c r="C9" s="7484"/>
      <c r="D9" s="7484"/>
      <c r="E9" s="7484"/>
      <c r="F9" s="7484"/>
      <c r="G9" s="7484"/>
      <c r="H9" s="7484"/>
      <c r="I9" s="7484"/>
      <c r="J9" s="7484"/>
      <c r="K9" s="7484"/>
      <c r="L9" s="7484"/>
      <c r="M9" s="7484"/>
      <c r="N9" s="7484"/>
      <c r="O9" s="7484"/>
      <c r="P9" s="7484"/>
      <c r="Q9" s="7484"/>
      <c r="R9" s="7483"/>
    </row>
    <row r="10" spans="1:19" ht="72.75" thickBot="1" x14ac:dyDescent="0.25">
      <c r="A10" s="7482"/>
      <c r="B10" s="7481"/>
      <c r="C10" s="7475"/>
      <c r="D10" s="7475"/>
      <c r="E10" s="7475"/>
      <c r="F10" s="7475"/>
      <c r="G10" s="7475"/>
      <c r="H10" s="7475"/>
      <c r="I10" s="7475"/>
      <c r="J10" s="7475"/>
      <c r="K10" s="7475"/>
      <c r="L10" s="7475"/>
      <c r="M10" s="7480" t="s">
        <v>1344</v>
      </c>
      <c r="N10" s="7479" t="s">
        <v>30</v>
      </c>
      <c r="O10" s="7479">
        <v>63</v>
      </c>
      <c r="P10" s="7478">
        <v>63</v>
      </c>
      <c r="Q10" s="7059"/>
      <c r="R10" s="7058"/>
    </row>
    <row r="11" spans="1:19" ht="36.75" thickBot="1" x14ac:dyDescent="0.25">
      <c r="A11" s="7477"/>
      <c r="B11" s="7476"/>
      <c r="C11" s="7475"/>
      <c r="D11" s="7475"/>
      <c r="E11" s="7475"/>
      <c r="F11" s="7475"/>
      <c r="G11" s="7475"/>
      <c r="H11" s="7475"/>
      <c r="I11" s="7475"/>
      <c r="J11" s="7475"/>
      <c r="K11" s="7475"/>
      <c r="L11" s="7475"/>
      <c r="M11" s="7474" t="s">
        <v>1343</v>
      </c>
      <c r="N11" s="7473" t="s">
        <v>30</v>
      </c>
      <c r="O11" s="7472">
        <v>54</v>
      </c>
      <c r="P11" s="7471">
        <v>52</v>
      </c>
      <c r="Q11" s="6903"/>
      <c r="R11" s="7121"/>
    </row>
    <row r="12" spans="1:19" ht="13.5" thickBot="1" x14ac:dyDescent="0.25">
      <c r="A12" s="7470" t="s">
        <v>20</v>
      </c>
      <c r="B12" s="7469" t="s">
        <v>20</v>
      </c>
      <c r="C12" s="7468" t="s">
        <v>1342</v>
      </c>
      <c r="D12" s="7467"/>
      <c r="E12" s="7467"/>
      <c r="F12" s="7467"/>
      <c r="G12" s="7467"/>
      <c r="H12" s="7467"/>
      <c r="I12" s="7467"/>
      <c r="J12" s="7467"/>
      <c r="K12" s="7467"/>
      <c r="L12" s="7467"/>
      <c r="M12" s="7467"/>
      <c r="N12" s="7467"/>
      <c r="O12" s="7467"/>
      <c r="P12" s="7466"/>
      <c r="Q12" s="7032"/>
      <c r="R12" s="7031"/>
    </row>
    <row r="13" spans="1:19" ht="24" x14ac:dyDescent="0.2">
      <c r="A13" s="7120" t="s">
        <v>20</v>
      </c>
      <c r="B13" s="7035" t="s">
        <v>20</v>
      </c>
      <c r="C13" s="7455" t="s">
        <v>20</v>
      </c>
      <c r="D13" s="7071"/>
      <c r="E13" s="7266" t="s">
        <v>1341</v>
      </c>
      <c r="F13" s="7069" t="s">
        <v>1340</v>
      </c>
      <c r="G13" s="7068" t="s">
        <v>24</v>
      </c>
      <c r="H13" s="7067">
        <v>12</v>
      </c>
      <c r="I13" s="7435" t="s">
        <v>22</v>
      </c>
      <c r="J13" s="7434">
        <v>10532.4</v>
      </c>
      <c r="K13" s="7434">
        <v>11216.1</v>
      </c>
      <c r="L13" s="7434">
        <v>11173.2</v>
      </c>
      <c r="M13" s="7465" t="s">
        <v>1339</v>
      </c>
      <c r="N13" s="7296" t="s">
        <v>42</v>
      </c>
      <c r="O13" s="7295">
        <v>29</v>
      </c>
      <c r="P13" s="7295">
        <v>29</v>
      </c>
      <c r="Q13" s="7059"/>
      <c r="R13" s="7058"/>
    </row>
    <row r="14" spans="1:19" ht="36" x14ac:dyDescent="0.2">
      <c r="A14" s="7133"/>
      <c r="B14" s="7132"/>
      <c r="C14" s="7448"/>
      <c r="D14" s="7131"/>
      <c r="E14" s="7256"/>
      <c r="F14" s="7154"/>
      <c r="G14" s="7129"/>
      <c r="H14" s="7128"/>
      <c r="I14" s="7462" t="s">
        <v>645</v>
      </c>
      <c r="J14" s="7461">
        <v>1792.9</v>
      </c>
      <c r="K14" s="7461">
        <v>1792.9</v>
      </c>
      <c r="L14" s="7461">
        <v>1396.6</v>
      </c>
      <c r="M14" s="7463" t="s">
        <v>1338</v>
      </c>
      <c r="N14" s="7280">
        <v>85.65</v>
      </c>
      <c r="O14" s="7279">
        <v>4500</v>
      </c>
      <c r="P14" s="7464">
        <v>4452</v>
      </c>
      <c r="Q14" s="6903"/>
      <c r="R14" s="7121"/>
    </row>
    <row r="15" spans="1:19" x14ac:dyDescent="0.2">
      <c r="A15" s="7133"/>
      <c r="B15" s="7132"/>
      <c r="C15" s="7448"/>
      <c r="D15" s="7131"/>
      <c r="E15" s="7256"/>
      <c r="F15" s="7154"/>
      <c r="G15" s="7129"/>
      <c r="H15" s="7128"/>
      <c r="I15" s="7462" t="s">
        <v>113</v>
      </c>
      <c r="J15" s="7461"/>
      <c r="K15" s="7461">
        <v>235.72</v>
      </c>
      <c r="L15" s="7461">
        <v>235.72</v>
      </c>
      <c r="M15" s="7463"/>
      <c r="N15" s="7280"/>
      <c r="O15" s="7279"/>
      <c r="P15" s="7459"/>
      <c r="Q15" s="6903"/>
      <c r="R15" s="7121"/>
    </row>
    <row r="16" spans="1:19" ht="18" customHeight="1" thickBot="1" x14ac:dyDescent="0.25">
      <c r="A16" s="7133"/>
      <c r="B16" s="7132"/>
      <c r="C16" s="7448"/>
      <c r="D16" s="7131"/>
      <c r="E16" s="7256"/>
      <c r="F16" s="7154"/>
      <c r="G16" s="7129"/>
      <c r="H16" s="7128"/>
      <c r="I16" s="7462" t="s">
        <v>32</v>
      </c>
      <c r="J16" s="7461">
        <v>0</v>
      </c>
      <c r="K16" s="7461">
        <v>0</v>
      </c>
      <c r="L16" s="7461">
        <v>0</v>
      </c>
      <c r="M16" s="7460"/>
      <c r="N16" s="7279"/>
      <c r="O16" s="7279"/>
      <c r="P16" s="7459"/>
      <c r="Q16" s="6903"/>
      <c r="R16" s="7121"/>
    </row>
    <row r="17" spans="1:25" ht="21.75" customHeight="1" thickBot="1" x14ac:dyDescent="0.25">
      <c r="A17" s="7133"/>
      <c r="B17" s="7132"/>
      <c r="C17" s="7448"/>
      <c r="D17" s="7131"/>
      <c r="E17" s="7256"/>
      <c r="F17" s="7154"/>
      <c r="G17" s="7129"/>
      <c r="H17" s="7128"/>
      <c r="I17" s="7458" t="s">
        <v>21</v>
      </c>
      <c r="J17" s="7457">
        <f>SUM(J13:J16)</f>
        <v>12325.3</v>
      </c>
      <c r="K17" s="7457">
        <f>SUM(K13:K16)</f>
        <v>13244.72</v>
      </c>
      <c r="L17" s="7456">
        <f>SUM(L13:L16)</f>
        <v>12805.52</v>
      </c>
      <c r="M17" s="7124"/>
      <c r="N17" s="7123"/>
      <c r="O17" s="7123"/>
      <c r="P17" s="7123"/>
      <c r="Q17" s="7032"/>
      <c r="R17" s="7031"/>
    </row>
    <row r="18" spans="1:25" ht="36.75" customHeight="1" x14ac:dyDescent="0.2">
      <c r="A18" s="7120" t="s">
        <v>20</v>
      </c>
      <c r="B18" s="7035" t="s">
        <v>20</v>
      </c>
      <c r="C18" s="7455" t="s">
        <v>29</v>
      </c>
      <c r="D18" s="7071"/>
      <c r="E18" s="7117" t="s">
        <v>1337</v>
      </c>
      <c r="F18" s="7069" t="s">
        <v>688</v>
      </c>
      <c r="G18" s="7068" t="s">
        <v>24</v>
      </c>
      <c r="H18" s="7067">
        <v>12</v>
      </c>
      <c r="I18" s="7435" t="s">
        <v>1303</v>
      </c>
      <c r="J18" s="7434">
        <v>7807</v>
      </c>
      <c r="K18" s="7434">
        <v>8057.4</v>
      </c>
      <c r="L18" s="7434">
        <v>8057.4</v>
      </c>
      <c r="M18" s="7454" t="s">
        <v>1336</v>
      </c>
      <c r="N18" s="7296" t="s">
        <v>563</v>
      </c>
      <c r="O18" s="7295">
        <v>920</v>
      </c>
      <c r="P18" s="7294">
        <v>911</v>
      </c>
      <c r="Q18" s="7453"/>
      <c r="R18" s="7058"/>
    </row>
    <row r="19" spans="1:25" ht="27" customHeight="1" x14ac:dyDescent="0.2">
      <c r="A19" s="7133"/>
      <c r="B19" s="7132"/>
      <c r="C19" s="7448"/>
      <c r="D19" s="7131"/>
      <c r="E19" s="7321"/>
      <c r="F19" s="7154"/>
      <c r="G19" s="7129"/>
      <c r="H19" s="7128"/>
      <c r="I19" s="7452" t="s">
        <v>1303</v>
      </c>
      <c r="J19" s="7451">
        <v>155.80000000000001</v>
      </c>
      <c r="K19" s="7451">
        <v>0</v>
      </c>
      <c r="L19" s="7451"/>
      <c r="M19" s="7450" t="s">
        <v>1334</v>
      </c>
      <c r="N19" s="7449" t="s">
        <v>563</v>
      </c>
      <c r="O19" s="7346">
        <v>605</v>
      </c>
      <c r="P19" s="7324">
        <v>607</v>
      </c>
      <c r="Q19" s="6904"/>
      <c r="R19" s="7121"/>
    </row>
    <row r="20" spans="1:25" ht="22.5" customHeight="1" thickBot="1" x14ac:dyDescent="0.25">
      <c r="A20" s="7133"/>
      <c r="B20" s="7132"/>
      <c r="C20" s="7448"/>
      <c r="D20" s="7131"/>
      <c r="E20" s="7321"/>
      <c r="F20" s="7154"/>
      <c r="G20" s="7129"/>
      <c r="H20" s="7128"/>
      <c r="I20" s="7429" t="s">
        <v>32</v>
      </c>
      <c r="J20" s="7447">
        <v>0</v>
      </c>
      <c r="K20" s="7428">
        <v>127</v>
      </c>
      <c r="L20" s="7447">
        <v>126.94</v>
      </c>
      <c r="M20" s="7446"/>
      <c r="N20" s="7253"/>
      <c r="O20" s="7253"/>
      <c r="P20" s="7445"/>
      <c r="Q20" s="7444"/>
      <c r="R20" s="7041"/>
    </row>
    <row r="21" spans="1:25" ht="17.25" customHeight="1" thickBot="1" x14ac:dyDescent="0.25">
      <c r="A21" s="7119"/>
      <c r="B21" s="7090"/>
      <c r="C21" s="7443"/>
      <c r="D21" s="7054"/>
      <c r="E21" s="7112"/>
      <c r="F21" s="7052"/>
      <c r="G21" s="7051"/>
      <c r="H21" s="7050"/>
      <c r="I21" s="7422" t="s">
        <v>21</v>
      </c>
      <c r="J21" s="7421">
        <f>SUM(J18:J20)</f>
        <v>7962.8</v>
      </c>
      <c r="K21" s="7421">
        <f>SUM(K18:K20)</f>
        <v>8184.4</v>
      </c>
      <c r="L21" s="7421">
        <f>SUM(L18:L20)</f>
        <v>8184.3399999999992</v>
      </c>
      <c r="M21" s="7442"/>
      <c r="N21" s="7441"/>
      <c r="O21" s="7441"/>
      <c r="P21" s="7440"/>
      <c r="Q21" s="7439"/>
      <c r="R21" s="7031"/>
    </row>
    <row r="22" spans="1:25" ht="37.5" customHeight="1" thickBot="1" x14ac:dyDescent="0.25">
      <c r="A22" s="7120" t="s">
        <v>20</v>
      </c>
      <c r="B22" s="7035" t="s">
        <v>20</v>
      </c>
      <c r="C22" s="7438" t="s">
        <v>18</v>
      </c>
      <c r="D22" s="7437"/>
      <c r="E22" s="7436" t="s">
        <v>1335</v>
      </c>
      <c r="F22" s="7370" t="s">
        <v>624</v>
      </c>
      <c r="G22" s="7068" t="s">
        <v>24</v>
      </c>
      <c r="H22" s="7067">
        <v>12</v>
      </c>
      <c r="I22" s="7435"/>
      <c r="J22" s="7434"/>
      <c r="K22" s="7434"/>
      <c r="L22" s="7434"/>
      <c r="M22" s="7433" t="s">
        <v>1334</v>
      </c>
      <c r="N22" s="7432" t="s">
        <v>563</v>
      </c>
      <c r="O22" s="7080">
        <v>7</v>
      </c>
      <c r="P22" s="7080">
        <v>7</v>
      </c>
      <c r="Q22" s="7059"/>
      <c r="R22" s="7058"/>
      <c r="T22" s="7425"/>
      <c r="U22" s="7431"/>
      <c r="V22" s="7424"/>
      <c r="W22" s="7424"/>
      <c r="X22" s="7424"/>
      <c r="Y22" s="7424"/>
    </row>
    <row r="23" spans="1:25" ht="52.5" customHeight="1" thickBot="1" x14ac:dyDescent="0.25">
      <c r="A23" s="7133"/>
      <c r="B23" s="7132"/>
      <c r="C23" s="7430"/>
      <c r="D23" s="7118" t="s">
        <v>1333</v>
      </c>
      <c r="E23" s="7117" t="s">
        <v>1332</v>
      </c>
      <c r="F23" s="7154"/>
      <c r="G23" s="7129"/>
      <c r="H23" s="7128"/>
      <c r="I23" s="7429" t="s">
        <v>1303</v>
      </c>
      <c r="J23" s="7428">
        <v>77.3</v>
      </c>
      <c r="K23" s="7428">
        <v>76.3</v>
      </c>
      <c r="L23" s="7428">
        <v>76.3</v>
      </c>
      <c r="M23" s="7427" t="s">
        <v>1331</v>
      </c>
      <c r="N23" s="7426" t="s">
        <v>563</v>
      </c>
      <c r="O23" s="7076">
        <v>34</v>
      </c>
      <c r="P23" s="7043">
        <v>30</v>
      </c>
      <c r="Q23" s="7042"/>
      <c r="R23" s="7041"/>
      <c r="T23" s="7425"/>
      <c r="U23" s="7424"/>
      <c r="V23" s="7424"/>
      <c r="W23" s="7424"/>
      <c r="X23" s="7424"/>
      <c r="Y23" s="7424"/>
    </row>
    <row r="24" spans="1:25" ht="18" customHeight="1" thickBot="1" x14ac:dyDescent="0.25">
      <c r="A24" s="7119"/>
      <c r="B24" s="7090"/>
      <c r="C24" s="7423"/>
      <c r="D24" s="7113"/>
      <c r="E24" s="7112"/>
      <c r="F24" s="7052"/>
      <c r="G24" s="7051"/>
      <c r="H24" s="7050"/>
      <c r="I24" s="7422" t="s">
        <v>21</v>
      </c>
      <c r="J24" s="7421">
        <f>J23</f>
        <v>77.3</v>
      </c>
      <c r="K24" s="7421">
        <f>K23</f>
        <v>76.3</v>
      </c>
      <c r="L24" s="7421">
        <f>L23</f>
        <v>76.3</v>
      </c>
      <c r="M24" s="7142"/>
      <c r="N24" s="7141"/>
      <c r="O24" s="7141"/>
      <c r="P24" s="7140"/>
      <c r="Q24" s="7032"/>
      <c r="R24" s="7031"/>
    </row>
    <row r="25" spans="1:25" ht="12.75" customHeight="1" thickBot="1" x14ac:dyDescent="0.25">
      <c r="A25" s="7420" t="s">
        <v>20</v>
      </c>
      <c r="B25" s="7419" t="s">
        <v>20</v>
      </c>
      <c r="C25" s="7418" t="s">
        <v>19</v>
      </c>
      <c r="D25" s="7245"/>
      <c r="E25" s="7245"/>
      <c r="F25" s="7245"/>
      <c r="G25" s="7245"/>
      <c r="H25" s="7245"/>
      <c r="I25" s="7417"/>
      <c r="J25" s="7416">
        <f>J17+J21+J24</f>
        <v>20365.399999999998</v>
      </c>
      <c r="K25" s="7416">
        <f>K17+K21+K24</f>
        <v>21505.42</v>
      </c>
      <c r="L25" s="7416">
        <f>L17+L21+L24</f>
        <v>21066.16</v>
      </c>
      <c r="M25" s="7213"/>
      <c r="N25" s="7212"/>
      <c r="O25" s="7212"/>
      <c r="P25" s="7211"/>
      <c r="Q25" s="7032"/>
      <c r="R25" s="7031"/>
    </row>
    <row r="26" spans="1:25" ht="13.5" customHeight="1" thickBot="1" x14ac:dyDescent="0.25">
      <c r="A26" s="7415" t="s">
        <v>20</v>
      </c>
      <c r="B26" s="7334" t="s">
        <v>29</v>
      </c>
      <c r="C26" s="7208" t="s">
        <v>1330</v>
      </c>
      <c r="D26" s="7207"/>
      <c r="E26" s="7207"/>
      <c r="F26" s="7207"/>
      <c r="G26" s="7207"/>
      <c r="H26" s="7207"/>
      <c r="I26" s="7207"/>
      <c r="J26" s="7207"/>
      <c r="K26" s="7207"/>
      <c r="L26" s="7207"/>
      <c r="M26" s="7207"/>
      <c r="N26" s="7207"/>
      <c r="O26" s="7207"/>
      <c r="P26" s="7206"/>
      <c r="Q26" s="7032"/>
      <c r="R26" s="7031"/>
    </row>
    <row r="27" spans="1:25" ht="72" customHeight="1" thickBot="1" x14ac:dyDescent="0.25">
      <c r="A27" s="7414"/>
      <c r="B27" s="7413"/>
      <c r="C27" s="7412"/>
      <c r="D27" s="7411"/>
      <c r="E27" s="7410"/>
      <c r="F27" s="7410"/>
      <c r="G27" s="7410"/>
      <c r="H27" s="7410"/>
      <c r="I27" s="7410"/>
      <c r="J27" s="7410"/>
      <c r="K27" s="7410"/>
      <c r="L27" s="7410"/>
      <c r="M27" s="7409" t="s">
        <v>1329</v>
      </c>
      <c r="N27" s="7408" t="s">
        <v>1328</v>
      </c>
      <c r="O27" s="7408">
        <v>1</v>
      </c>
      <c r="P27" s="7407">
        <v>1</v>
      </c>
      <c r="Q27" s="7059"/>
      <c r="R27" s="7058"/>
    </row>
    <row r="28" spans="1:25" ht="24" x14ac:dyDescent="0.2">
      <c r="A28" s="7120" t="s">
        <v>20</v>
      </c>
      <c r="B28" s="7035" t="s">
        <v>29</v>
      </c>
      <c r="C28" s="7072" t="s">
        <v>20</v>
      </c>
      <c r="D28" s="7071"/>
      <c r="E28" s="7391" t="s">
        <v>1327</v>
      </c>
      <c r="F28" s="7154" t="s">
        <v>336</v>
      </c>
      <c r="G28" s="7129" t="s">
        <v>24</v>
      </c>
      <c r="H28" s="7128">
        <v>12</v>
      </c>
      <c r="I28" s="7265" t="s">
        <v>22</v>
      </c>
      <c r="J28" s="7186">
        <v>5642.5</v>
      </c>
      <c r="K28" s="7186">
        <v>5926.8</v>
      </c>
      <c r="L28" s="7406">
        <v>5853.9</v>
      </c>
      <c r="M28" s="7297" t="s">
        <v>1326</v>
      </c>
      <c r="N28" s="7405" t="s">
        <v>42</v>
      </c>
      <c r="O28" s="7404">
        <v>22</v>
      </c>
      <c r="P28" s="7404">
        <v>22</v>
      </c>
      <c r="Q28" s="6903"/>
      <c r="R28" s="7121"/>
    </row>
    <row r="29" spans="1:25" ht="57" customHeight="1" x14ac:dyDescent="0.2">
      <c r="A29" s="7133"/>
      <c r="B29" s="7132"/>
      <c r="C29" s="7155"/>
      <c r="D29" s="7131"/>
      <c r="E29" s="7391"/>
      <c r="F29" s="7154"/>
      <c r="G29" s="7129"/>
      <c r="H29" s="7128"/>
      <c r="I29" s="7293" t="s">
        <v>645</v>
      </c>
      <c r="J29" s="7291">
        <v>289.5</v>
      </c>
      <c r="K29" s="7291">
        <v>289.5</v>
      </c>
      <c r="L29" s="7403">
        <v>160.30000000000001</v>
      </c>
      <c r="M29" s="7402" t="s">
        <v>1325</v>
      </c>
      <c r="N29" s="7401" t="s">
        <v>42</v>
      </c>
      <c r="O29" s="7401">
        <v>10</v>
      </c>
      <c r="P29" s="7401">
        <v>10</v>
      </c>
      <c r="Q29" s="6903"/>
      <c r="R29" s="7121"/>
    </row>
    <row r="30" spans="1:25" ht="30" customHeight="1" x14ac:dyDescent="0.2">
      <c r="A30" s="7133"/>
      <c r="B30" s="7132"/>
      <c r="C30" s="7155"/>
      <c r="D30" s="7131"/>
      <c r="E30" s="7391"/>
      <c r="F30" s="7154"/>
      <c r="G30" s="7129"/>
      <c r="H30" s="7128"/>
      <c r="I30" s="7293" t="s">
        <v>1321</v>
      </c>
      <c r="J30" s="7291">
        <v>0</v>
      </c>
      <c r="K30" s="7291">
        <v>1962.1</v>
      </c>
      <c r="L30" s="7400">
        <v>1962.1</v>
      </c>
      <c r="M30" s="7399"/>
      <c r="N30" s="7398"/>
      <c r="O30" s="7398"/>
      <c r="P30" s="7104"/>
      <c r="Q30" s="6903"/>
      <c r="R30" s="7121"/>
    </row>
    <row r="31" spans="1:25" ht="42.75" customHeight="1" thickBot="1" x14ac:dyDescent="0.25">
      <c r="A31" s="7133"/>
      <c r="B31" s="7132"/>
      <c r="C31" s="7155"/>
      <c r="D31" s="7131"/>
      <c r="E31" s="7391"/>
      <c r="F31" s="7154"/>
      <c r="G31" s="7129"/>
      <c r="H31" s="7128"/>
      <c r="I31" s="7397" t="s">
        <v>113</v>
      </c>
      <c r="J31" s="7396">
        <v>0</v>
      </c>
      <c r="K31" s="7395">
        <v>85.65</v>
      </c>
      <c r="L31" s="7395">
        <v>85.65</v>
      </c>
      <c r="M31" s="7394" t="s">
        <v>1324</v>
      </c>
      <c r="N31" s="7393" t="s">
        <v>563</v>
      </c>
      <c r="O31" s="7393">
        <v>875</v>
      </c>
      <c r="P31" s="7392">
        <v>839</v>
      </c>
      <c r="Q31" s="7042"/>
      <c r="R31" s="7041"/>
    </row>
    <row r="32" spans="1:25" ht="25.5" customHeight="1" thickBot="1" x14ac:dyDescent="0.25">
      <c r="A32" s="7119"/>
      <c r="B32" s="7090"/>
      <c r="C32" s="7055"/>
      <c r="D32" s="7054"/>
      <c r="E32" s="7391"/>
      <c r="F32" s="7052"/>
      <c r="G32" s="7051"/>
      <c r="H32" s="7050"/>
      <c r="I32" s="7218" t="s">
        <v>21</v>
      </c>
      <c r="J32" s="7390">
        <f>J28+J31+J29+J30</f>
        <v>5932</v>
      </c>
      <c r="K32" s="7390">
        <f>K28+K31+K29+K30</f>
        <v>8264.0499999999993</v>
      </c>
      <c r="L32" s="7390">
        <f>L28+L31+L29+L30</f>
        <v>8061.9499999999989</v>
      </c>
      <c r="M32" s="7389"/>
      <c r="N32" s="7388"/>
      <c r="O32" s="7388"/>
      <c r="P32" s="7387"/>
      <c r="Q32" s="7059"/>
      <c r="R32" s="7058"/>
    </row>
    <row r="33" spans="1:21" ht="27.75" customHeight="1" x14ac:dyDescent="0.2">
      <c r="A33" s="7133" t="s">
        <v>20</v>
      </c>
      <c r="B33" s="7132" t="s">
        <v>29</v>
      </c>
      <c r="C33" s="7155" t="s">
        <v>29</v>
      </c>
      <c r="D33" s="7131"/>
      <c r="E33" s="7189" t="s">
        <v>1323</v>
      </c>
      <c r="F33" s="7069" t="s">
        <v>1322</v>
      </c>
      <c r="G33" s="7386">
        <v>288724610</v>
      </c>
      <c r="H33" s="7067">
        <v>12</v>
      </c>
      <c r="I33" s="7299" t="s">
        <v>1303</v>
      </c>
      <c r="J33" s="7186">
        <v>18468.599999999999</v>
      </c>
      <c r="K33" s="7186">
        <v>18757.900000000001</v>
      </c>
      <c r="L33" s="7186">
        <v>18757.900000000001</v>
      </c>
      <c r="M33" s="7297" t="s">
        <v>1240</v>
      </c>
      <c r="N33" s="7296" t="s">
        <v>563</v>
      </c>
      <c r="O33" s="7295">
        <v>9560</v>
      </c>
      <c r="P33" s="7294">
        <v>9545</v>
      </c>
      <c r="Q33" s="6903"/>
      <c r="R33" s="7121"/>
    </row>
    <row r="34" spans="1:21" ht="23.25" customHeight="1" x14ac:dyDescent="0.2">
      <c r="A34" s="7133"/>
      <c r="B34" s="7132"/>
      <c r="C34" s="7155"/>
      <c r="D34" s="7131"/>
      <c r="E34" s="7182"/>
      <c r="F34" s="7154"/>
      <c r="G34" s="7378"/>
      <c r="H34" s="7128"/>
      <c r="I34" s="7265" t="s">
        <v>1321</v>
      </c>
      <c r="J34" s="7264">
        <v>1962.1</v>
      </c>
      <c r="K34" s="7264">
        <v>0</v>
      </c>
      <c r="L34" s="7333">
        <v>0</v>
      </c>
      <c r="M34" s="7382"/>
      <c r="N34" s="7288"/>
      <c r="O34" s="7287"/>
      <c r="P34" s="7324"/>
      <c r="Q34" s="6903"/>
      <c r="R34" s="7121"/>
    </row>
    <row r="35" spans="1:21" ht="21" customHeight="1" x14ac:dyDescent="0.2">
      <c r="A35" s="7133"/>
      <c r="B35" s="7132"/>
      <c r="C35" s="7155"/>
      <c r="D35" s="7131"/>
      <c r="E35" s="7182"/>
      <c r="F35" s="7154"/>
      <c r="G35" s="7378"/>
      <c r="H35" s="7128"/>
      <c r="I35" s="7293" t="s">
        <v>32</v>
      </c>
      <c r="J35" s="7385">
        <v>323.10000000000002</v>
      </c>
      <c r="K35" s="7384">
        <v>563.70000000000005</v>
      </c>
      <c r="L35" s="7383">
        <v>558.96</v>
      </c>
      <c r="M35" s="7382"/>
      <c r="N35" s="7288"/>
      <c r="O35" s="7287"/>
      <c r="P35" s="7324"/>
      <c r="Q35" s="6903"/>
      <c r="R35" s="7121"/>
    </row>
    <row r="36" spans="1:21" ht="26.25" thickBot="1" x14ac:dyDescent="0.25">
      <c r="A36" s="7133"/>
      <c r="B36" s="7132"/>
      <c r="C36" s="7155"/>
      <c r="D36" s="7131"/>
      <c r="E36" s="7182"/>
      <c r="F36" s="7154"/>
      <c r="G36" s="7378"/>
      <c r="H36" s="7128"/>
      <c r="I36" s="7381" t="s">
        <v>1303</v>
      </c>
      <c r="J36" s="7380">
        <v>104.7</v>
      </c>
      <c r="K36" s="7147">
        <v>0</v>
      </c>
      <c r="L36" s="7379">
        <v>0</v>
      </c>
      <c r="M36" s="7364"/>
      <c r="N36" s="7363"/>
      <c r="O36" s="7254"/>
      <c r="P36" s="7043"/>
      <c r="Q36" s="7042"/>
      <c r="R36" s="7041"/>
    </row>
    <row r="37" spans="1:21" ht="25.5" customHeight="1" thickBot="1" x14ac:dyDescent="0.25">
      <c r="A37" s="7133"/>
      <c r="B37" s="7132"/>
      <c r="C37" s="7155"/>
      <c r="D37" s="7131"/>
      <c r="E37" s="7182"/>
      <c r="F37" s="7154"/>
      <c r="G37" s="7378"/>
      <c r="H37" s="7128"/>
      <c r="I37" s="7377" t="s">
        <v>21</v>
      </c>
      <c r="J37" s="7376">
        <f>SUM(J33:J36)</f>
        <v>20858.499999999996</v>
      </c>
      <c r="K37" s="7376">
        <f>SUM(K33:K36)</f>
        <v>19321.600000000002</v>
      </c>
      <c r="L37" s="7376">
        <f>SUM(L33:L36)</f>
        <v>19316.86</v>
      </c>
      <c r="M37" s="7375"/>
      <c r="N37" s="7374"/>
      <c r="O37" s="7374"/>
      <c r="P37" s="7373"/>
      <c r="Q37" s="7059"/>
      <c r="R37" s="7058"/>
    </row>
    <row r="38" spans="1:21" ht="27.75" customHeight="1" thickBot="1" x14ac:dyDescent="0.25">
      <c r="A38" s="7120" t="s">
        <v>20</v>
      </c>
      <c r="B38" s="7035" t="s">
        <v>29</v>
      </c>
      <c r="C38" s="7372" t="s">
        <v>18</v>
      </c>
      <c r="D38" s="7371" t="s">
        <v>1320</v>
      </c>
      <c r="E38" s="7371"/>
      <c r="F38" s="7370" t="s">
        <v>95</v>
      </c>
      <c r="G38" s="7369" t="s">
        <v>24</v>
      </c>
      <c r="H38" s="7067">
        <v>12</v>
      </c>
      <c r="I38" s="7275"/>
      <c r="J38" s="7098"/>
      <c r="K38" s="7368"/>
      <c r="L38" s="7098"/>
      <c r="M38" s="7297"/>
      <c r="N38" s="7296"/>
      <c r="O38" s="7295"/>
      <c r="P38" s="7294"/>
      <c r="Q38" s="7059"/>
      <c r="R38" s="7058"/>
    </row>
    <row r="39" spans="1:21" ht="58.5" customHeight="1" thickBot="1" x14ac:dyDescent="0.25">
      <c r="A39" s="7133"/>
      <c r="B39" s="7132"/>
      <c r="C39" s="7257"/>
      <c r="D39" s="7118"/>
      <c r="E39" s="7367" t="s">
        <v>1319</v>
      </c>
      <c r="F39" s="7366"/>
      <c r="G39" s="7365"/>
      <c r="H39" s="7128"/>
      <c r="I39" s="7299" t="s">
        <v>22</v>
      </c>
      <c r="J39" s="7186">
        <v>2</v>
      </c>
      <c r="K39" s="7186">
        <v>2</v>
      </c>
      <c r="L39" s="7186">
        <v>1.58</v>
      </c>
      <c r="M39" s="7364" t="s">
        <v>1318</v>
      </c>
      <c r="N39" s="7363" t="s">
        <v>42</v>
      </c>
      <c r="O39" s="7254">
        <v>3600</v>
      </c>
      <c r="P39" s="7043">
        <v>3594</v>
      </c>
      <c r="Q39" s="6903"/>
      <c r="R39" s="7121"/>
    </row>
    <row r="40" spans="1:21" ht="26.25" customHeight="1" thickBot="1" x14ac:dyDescent="0.25">
      <c r="A40" s="7119"/>
      <c r="B40" s="7090"/>
      <c r="C40" s="7252"/>
      <c r="D40" s="7113"/>
      <c r="E40" s="7362"/>
      <c r="F40" s="7361"/>
      <c r="G40" s="7360"/>
      <c r="H40" s="7050"/>
      <c r="I40" s="7359" t="s">
        <v>21</v>
      </c>
      <c r="J40" s="7358">
        <f>SUM(J39:J39)</f>
        <v>2</v>
      </c>
      <c r="K40" s="7358">
        <f>SUM(K39:K39)</f>
        <v>2</v>
      </c>
      <c r="L40" s="7358">
        <f>SUM(L39:L39)</f>
        <v>1.58</v>
      </c>
      <c r="M40" s="7142"/>
      <c r="N40" s="7141"/>
      <c r="O40" s="7141"/>
      <c r="P40" s="7140"/>
      <c r="Q40" s="7042"/>
      <c r="R40" s="7041"/>
    </row>
    <row r="41" spans="1:21" ht="25.5" customHeight="1" x14ac:dyDescent="0.2">
      <c r="A41" s="7120" t="s">
        <v>20</v>
      </c>
      <c r="B41" s="7035" t="s">
        <v>29</v>
      </c>
      <c r="C41" s="7357" t="s">
        <v>82</v>
      </c>
      <c r="D41" s="7071"/>
      <c r="E41" s="7189" t="s">
        <v>1317</v>
      </c>
      <c r="F41" s="7069" t="s">
        <v>664</v>
      </c>
      <c r="G41" s="7068" t="s">
        <v>24</v>
      </c>
      <c r="H41" s="7067">
        <v>12</v>
      </c>
      <c r="I41" s="7299" t="s">
        <v>22</v>
      </c>
      <c r="J41" s="7186">
        <v>0</v>
      </c>
      <c r="K41" s="7186">
        <v>0</v>
      </c>
      <c r="L41" s="7356">
        <v>0</v>
      </c>
      <c r="M41" s="7297" t="s">
        <v>1240</v>
      </c>
      <c r="N41" s="7296" t="s">
        <v>563</v>
      </c>
      <c r="O41" s="7295">
        <v>920</v>
      </c>
      <c r="P41" s="7079">
        <v>905</v>
      </c>
      <c r="Q41" s="7059"/>
      <c r="R41" s="7058"/>
      <c r="T41" s="7030"/>
      <c r="U41" s="7114"/>
    </row>
    <row r="42" spans="1:21" ht="25.5" customHeight="1" x14ac:dyDescent="0.2">
      <c r="A42" s="7133"/>
      <c r="B42" s="7132"/>
      <c r="C42" s="7355"/>
      <c r="D42" s="7131"/>
      <c r="E42" s="7182"/>
      <c r="F42" s="7154"/>
      <c r="G42" s="7129"/>
      <c r="H42" s="7128"/>
      <c r="I42" s="7284" t="s">
        <v>1303</v>
      </c>
      <c r="J42" s="7283">
        <v>1653.9</v>
      </c>
      <c r="K42" s="7283">
        <v>1680.7</v>
      </c>
      <c r="L42" s="7331">
        <v>1680.7</v>
      </c>
      <c r="M42" s="7325"/>
      <c r="N42" s="7287"/>
      <c r="O42" s="7287"/>
      <c r="P42" s="7324"/>
      <c r="Q42" s="6903"/>
      <c r="R42" s="7121"/>
      <c r="T42" s="7030"/>
    </row>
    <row r="43" spans="1:21" ht="13.5" thickBot="1" x14ac:dyDescent="0.25">
      <c r="A43" s="7133"/>
      <c r="B43" s="7132"/>
      <c r="C43" s="7355"/>
      <c r="D43" s="7131"/>
      <c r="E43" s="7182"/>
      <c r="F43" s="7154"/>
      <c r="G43" s="7129"/>
      <c r="H43" s="7128"/>
      <c r="I43" s="7284" t="s">
        <v>32</v>
      </c>
      <c r="J43" s="7283">
        <v>31.2</v>
      </c>
      <c r="K43" s="7354">
        <v>52.4</v>
      </c>
      <c r="L43" s="7331">
        <v>52.4</v>
      </c>
      <c r="M43" s="7318"/>
      <c r="N43" s="7094"/>
      <c r="O43" s="7094"/>
      <c r="P43" s="7104"/>
      <c r="Q43" s="6903"/>
      <c r="R43" s="7121"/>
    </row>
    <row r="44" spans="1:21" ht="18.75" customHeight="1" thickBot="1" x14ac:dyDescent="0.25">
      <c r="A44" s="7119"/>
      <c r="B44" s="7090"/>
      <c r="C44" s="7353"/>
      <c r="D44" s="7054"/>
      <c r="E44" s="7180"/>
      <c r="F44" s="7052"/>
      <c r="G44" s="7051"/>
      <c r="H44" s="7050"/>
      <c r="I44" s="7218" t="s">
        <v>21</v>
      </c>
      <c r="J44" s="7250">
        <f>SUM(J41:J43)</f>
        <v>1685.1000000000001</v>
      </c>
      <c r="K44" s="7250">
        <f>SUM(K41:K43)</f>
        <v>1733.1000000000001</v>
      </c>
      <c r="L44" s="7250">
        <f>SUM(L41:L43)</f>
        <v>1733.1000000000001</v>
      </c>
      <c r="M44" s="7124"/>
      <c r="N44" s="7123"/>
      <c r="O44" s="7123"/>
      <c r="P44" s="7122"/>
      <c r="Q44" s="7042"/>
      <c r="R44" s="7041"/>
    </row>
    <row r="45" spans="1:21" ht="30" customHeight="1" x14ac:dyDescent="0.2">
      <c r="A45" s="7120" t="s">
        <v>20</v>
      </c>
      <c r="B45" s="7138" t="s">
        <v>29</v>
      </c>
      <c r="C45" s="7352" t="s">
        <v>74</v>
      </c>
      <c r="D45" s="7071"/>
      <c r="E45" s="7117" t="s">
        <v>1316</v>
      </c>
      <c r="F45" s="7069" t="s">
        <v>1315</v>
      </c>
      <c r="G45" s="7068" t="s">
        <v>24</v>
      </c>
      <c r="H45" s="7067">
        <v>12</v>
      </c>
      <c r="I45" s="7188" t="s">
        <v>22</v>
      </c>
      <c r="J45" s="7350">
        <v>32</v>
      </c>
      <c r="K45" s="7351">
        <v>23</v>
      </c>
      <c r="L45" s="7350">
        <v>21.23</v>
      </c>
      <c r="M45" s="7349" t="s">
        <v>1314</v>
      </c>
      <c r="N45" s="7080" t="s">
        <v>42</v>
      </c>
      <c r="O45" s="7080">
        <v>4</v>
      </c>
      <c r="P45" s="7080">
        <v>4</v>
      </c>
      <c r="Q45" s="7059"/>
      <c r="R45" s="7058"/>
    </row>
    <row r="46" spans="1:21" ht="17.25" customHeight="1" x14ac:dyDescent="0.2">
      <c r="A46" s="7133"/>
      <c r="B46" s="7132"/>
      <c r="C46" s="7345"/>
      <c r="D46" s="7131"/>
      <c r="E46" s="7321"/>
      <c r="F46" s="7154"/>
      <c r="G46" s="7129"/>
      <c r="H46" s="7128"/>
      <c r="I46" s="7344" t="s">
        <v>116</v>
      </c>
      <c r="J46" s="7348">
        <v>120</v>
      </c>
      <c r="K46" s="7292">
        <v>466.3</v>
      </c>
      <c r="L46" s="7343">
        <v>160.1</v>
      </c>
      <c r="M46" s="7347"/>
      <c r="N46" s="7346"/>
      <c r="O46" s="7346"/>
      <c r="P46" s="7324"/>
      <c r="Q46" s="6903"/>
      <c r="R46" s="7121"/>
      <c r="T46" s="7005"/>
    </row>
    <row r="47" spans="1:21" ht="18.75" customHeight="1" thickBot="1" x14ac:dyDescent="0.25">
      <c r="A47" s="7133"/>
      <c r="B47" s="7132"/>
      <c r="C47" s="7345"/>
      <c r="D47" s="7131"/>
      <c r="E47" s="7321"/>
      <c r="F47" s="7154"/>
      <c r="G47" s="7129"/>
      <c r="H47" s="7128"/>
      <c r="I47" s="7344" t="s">
        <v>32</v>
      </c>
      <c r="J47" s="7343">
        <v>0</v>
      </c>
      <c r="K47" s="7292">
        <v>0</v>
      </c>
      <c r="L47" s="7343">
        <v>0</v>
      </c>
      <c r="M47" s="7342"/>
      <c r="N47" s="7076"/>
      <c r="O47" s="7076"/>
      <c r="P47" s="7043"/>
      <c r="Q47" s="6903"/>
      <c r="R47" s="7121"/>
    </row>
    <row r="48" spans="1:21" ht="18.75" customHeight="1" thickBot="1" x14ac:dyDescent="0.25">
      <c r="A48" s="7119"/>
      <c r="B48" s="7341"/>
      <c r="C48" s="7340"/>
      <c r="D48" s="7054"/>
      <c r="E48" s="7112"/>
      <c r="F48" s="7052"/>
      <c r="G48" s="7051"/>
      <c r="H48" s="7050"/>
      <c r="I48" s="7195" t="s">
        <v>21</v>
      </c>
      <c r="J48" s="7339">
        <f>SUM(J45:J47)</f>
        <v>152</v>
      </c>
      <c r="K48" s="7338">
        <f>SUM(K45:K47)</f>
        <v>489.3</v>
      </c>
      <c r="L48" s="7337">
        <f>SUM(L45:L47)</f>
        <v>181.32999999999998</v>
      </c>
      <c r="M48" s="7124"/>
      <c r="N48" s="7123"/>
      <c r="O48" s="7123"/>
      <c r="P48" s="7122"/>
      <c r="Q48" s="7042"/>
      <c r="R48" s="7041"/>
    </row>
    <row r="49" spans="1:23" ht="12.75" customHeight="1" thickBot="1" x14ac:dyDescent="0.25">
      <c r="A49" s="7237" t="s">
        <v>20</v>
      </c>
      <c r="B49" s="7334" t="s">
        <v>29</v>
      </c>
      <c r="C49" s="7038" t="s">
        <v>19</v>
      </c>
      <c r="D49" s="7245"/>
      <c r="E49" s="7037"/>
      <c r="F49" s="7037"/>
      <c r="G49" s="7037"/>
      <c r="H49" s="7037"/>
      <c r="I49" s="7336"/>
      <c r="J49" s="7335">
        <f>J32+J37+J44+J40+J48</f>
        <v>28629.599999999995</v>
      </c>
      <c r="K49" s="7335">
        <f>K32+K37+K44+K40+K48</f>
        <v>29810.05</v>
      </c>
      <c r="L49" s="7335">
        <f>L32+L37+L44+L40+L48</f>
        <v>29294.82</v>
      </c>
      <c r="M49" s="7213"/>
      <c r="N49" s="7212"/>
      <c r="O49" s="7212"/>
      <c r="P49" s="7211"/>
      <c r="Q49" s="7032"/>
      <c r="R49" s="7031"/>
    </row>
    <row r="50" spans="1:23" ht="19.5" customHeight="1" thickBot="1" x14ac:dyDescent="0.25">
      <c r="A50" s="7237" t="s">
        <v>20</v>
      </c>
      <c r="B50" s="7334" t="s">
        <v>18</v>
      </c>
      <c r="C50" s="7208" t="s">
        <v>1313</v>
      </c>
      <c r="D50" s="7207"/>
      <c r="E50" s="7207"/>
      <c r="F50" s="7207"/>
      <c r="G50" s="7207"/>
      <c r="H50" s="7207"/>
      <c r="I50" s="7207"/>
      <c r="J50" s="7207"/>
      <c r="K50" s="7207"/>
      <c r="L50" s="7207"/>
      <c r="M50" s="7207"/>
      <c r="N50" s="7207"/>
      <c r="O50" s="7207"/>
      <c r="P50" s="7206"/>
      <c r="Q50" s="7032"/>
      <c r="R50" s="7031"/>
    </row>
    <row r="51" spans="1:23" ht="60" customHeight="1" x14ac:dyDescent="0.2">
      <c r="A51" s="7074" t="s">
        <v>20</v>
      </c>
      <c r="B51" s="7073" t="s">
        <v>18</v>
      </c>
      <c r="C51" s="7155" t="s">
        <v>20</v>
      </c>
      <c r="D51" s="7131"/>
      <c r="E51" s="7321" t="s">
        <v>1312</v>
      </c>
      <c r="F51" s="7154" t="s">
        <v>1311</v>
      </c>
      <c r="G51" s="7129" t="s">
        <v>24</v>
      </c>
      <c r="H51" s="7128">
        <v>12</v>
      </c>
      <c r="I51" s="7265" t="s">
        <v>22</v>
      </c>
      <c r="J51" s="7264">
        <v>1931.2</v>
      </c>
      <c r="K51" s="7186">
        <v>2113.6999999999998</v>
      </c>
      <c r="L51" s="7333">
        <v>2156.25</v>
      </c>
      <c r="M51" s="7297" t="s">
        <v>1310</v>
      </c>
      <c r="N51" s="7296" t="s">
        <v>42</v>
      </c>
      <c r="O51" s="7295">
        <v>4</v>
      </c>
      <c r="P51" s="7294">
        <v>5</v>
      </c>
      <c r="Q51" s="7103" t="s">
        <v>1309</v>
      </c>
      <c r="R51" s="7102"/>
    </row>
    <row r="52" spans="1:23" ht="21" customHeight="1" x14ac:dyDescent="0.2">
      <c r="A52" s="7201"/>
      <c r="B52" s="7183"/>
      <c r="C52" s="7155"/>
      <c r="D52" s="7131"/>
      <c r="E52" s="7321"/>
      <c r="F52" s="7154"/>
      <c r="G52" s="7129"/>
      <c r="H52" s="7128"/>
      <c r="I52" s="7320" t="s">
        <v>22</v>
      </c>
      <c r="J52" s="7151">
        <v>144.30000000000001</v>
      </c>
      <c r="K52" s="7151">
        <v>53.5</v>
      </c>
      <c r="L52" s="7332">
        <v>0</v>
      </c>
      <c r="M52" s="7222"/>
      <c r="N52" s="7288"/>
      <c r="O52" s="7287"/>
      <c r="P52" s="7324"/>
      <c r="Q52" s="7323"/>
      <c r="R52" s="7322"/>
      <c r="T52" s="7005"/>
      <c r="U52" s="7005"/>
      <c r="V52" s="7005"/>
      <c r="W52" s="7005"/>
    </row>
    <row r="53" spans="1:23" ht="21" customHeight="1" x14ac:dyDescent="0.2">
      <c r="A53" s="7201"/>
      <c r="B53" s="7183"/>
      <c r="C53" s="7155"/>
      <c r="D53" s="7131"/>
      <c r="E53" s="7321"/>
      <c r="F53" s="7154"/>
      <c r="G53" s="7129"/>
      <c r="H53" s="7128"/>
      <c r="I53" s="7329" t="s">
        <v>645</v>
      </c>
      <c r="J53" s="7283">
        <v>187</v>
      </c>
      <c r="K53" s="7283">
        <v>178.1</v>
      </c>
      <c r="L53" s="7331">
        <v>92.5</v>
      </c>
      <c r="M53" s="7330"/>
      <c r="N53" s="7287"/>
      <c r="O53" s="7287"/>
      <c r="P53" s="7324"/>
      <c r="Q53" s="7323"/>
      <c r="R53" s="7322"/>
    </row>
    <row r="54" spans="1:23" ht="15" customHeight="1" x14ac:dyDescent="0.2">
      <c r="A54" s="7201"/>
      <c r="B54" s="7183"/>
      <c r="C54" s="7155"/>
      <c r="D54" s="7131"/>
      <c r="E54" s="7321"/>
      <c r="F54" s="7154"/>
      <c r="G54" s="7129"/>
      <c r="H54" s="7128"/>
      <c r="I54" s="7329" t="s">
        <v>113</v>
      </c>
      <c r="J54" s="7328">
        <v>0</v>
      </c>
      <c r="K54" s="7327">
        <v>17.32</v>
      </c>
      <c r="L54" s="7326">
        <v>17.32</v>
      </c>
      <c r="M54" s="7325"/>
      <c r="N54" s="7287"/>
      <c r="O54" s="7287"/>
      <c r="P54" s="7324"/>
      <c r="Q54" s="7323"/>
      <c r="R54" s="7322"/>
    </row>
    <row r="55" spans="1:23" ht="15" customHeight="1" thickBot="1" x14ac:dyDescent="0.25">
      <c r="A55" s="7201"/>
      <c r="B55" s="7183"/>
      <c r="C55" s="7155"/>
      <c r="D55" s="7131"/>
      <c r="E55" s="7321"/>
      <c r="F55" s="7154"/>
      <c r="G55" s="7129"/>
      <c r="H55" s="7128"/>
      <c r="I55" s="7320" t="s">
        <v>116</v>
      </c>
      <c r="J55" s="7319">
        <v>10.3</v>
      </c>
      <c r="K55" s="7147">
        <v>4.5999999999999996</v>
      </c>
      <c r="L55" s="7150">
        <v>4.5999999999999996</v>
      </c>
      <c r="M55" s="7318"/>
      <c r="N55" s="7094"/>
      <c r="O55" s="7094"/>
      <c r="P55" s="7104"/>
      <c r="Q55" s="7216"/>
      <c r="R55" s="7215"/>
    </row>
    <row r="56" spans="1:23" ht="15" customHeight="1" thickBot="1" x14ac:dyDescent="0.25">
      <c r="A56" s="7057"/>
      <c r="B56" s="7056"/>
      <c r="C56" s="7055"/>
      <c r="D56" s="7054"/>
      <c r="E56" s="7112"/>
      <c r="F56" s="7052"/>
      <c r="G56" s="7051"/>
      <c r="H56" s="7050"/>
      <c r="I56" s="7218" t="s">
        <v>21</v>
      </c>
      <c r="J56" s="7250">
        <f>SUM(J51:J55)</f>
        <v>2272.8000000000002</v>
      </c>
      <c r="K56" s="7250">
        <f>SUM(K51:K55)</f>
        <v>2367.2199999999998</v>
      </c>
      <c r="L56" s="7317">
        <f>SUM(L51:L55)</f>
        <v>2270.67</v>
      </c>
      <c r="M56" s="7124"/>
      <c r="N56" s="7123"/>
      <c r="O56" s="7123"/>
      <c r="P56" s="7122"/>
      <c r="Q56" s="7042"/>
      <c r="R56" s="7041"/>
    </row>
    <row r="57" spans="1:23" ht="36" customHeight="1" thickBot="1" x14ac:dyDescent="0.25">
      <c r="A57" s="7074" t="s">
        <v>20</v>
      </c>
      <c r="B57" s="7073" t="s">
        <v>18</v>
      </c>
      <c r="C57" s="7072" t="s">
        <v>29</v>
      </c>
      <c r="D57" s="7309"/>
      <c r="E57" s="7189" t="s">
        <v>1308</v>
      </c>
      <c r="F57" s="7069" t="s">
        <v>1307</v>
      </c>
      <c r="G57" s="7316">
        <v>288724610</v>
      </c>
      <c r="H57" s="7307">
        <v>12</v>
      </c>
      <c r="I57" s="7315" t="s">
        <v>1306</v>
      </c>
      <c r="J57" s="7305">
        <v>209.6</v>
      </c>
      <c r="K57" s="7305">
        <v>209.6</v>
      </c>
      <c r="L57" s="7305">
        <v>209.6</v>
      </c>
      <c r="M57" s="7314"/>
      <c r="N57" s="7313"/>
      <c r="O57" s="7313"/>
      <c r="P57" s="7312"/>
      <c r="Q57" s="7311"/>
      <c r="R57" s="7310"/>
      <c r="S57" s="7030"/>
      <c r="T57" s="7040"/>
      <c r="U57" s="7030"/>
    </row>
    <row r="58" spans="1:23" ht="24" customHeight="1" thickBot="1" x14ac:dyDescent="0.25">
      <c r="A58" s="7057"/>
      <c r="B58" s="7056"/>
      <c r="C58" s="7055"/>
      <c r="D58" s="7309"/>
      <c r="E58" s="7180"/>
      <c r="F58" s="7052"/>
      <c r="G58" s="7308"/>
      <c r="H58" s="7307"/>
      <c r="I58" s="7306" t="s">
        <v>21</v>
      </c>
      <c r="J58" s="7305">
        <f>J57</f>
        <v>209.6</v>
      </c>
      <c r="K58" s="7305">
        <f>K57</f>
        <v>209.6</v>
      </c>
      <c r="L58" s="7305">
        <f>L57</f>
        <v>209.6</v>
      </c>
      <c r="M58" s="7304"/>
      <c r="N58" s="7303"/>
      <c r="O58" s="7303"/>
      <c r="P58" s="7302"/>
      <c r="Q58" s="7301"/>
      <c r="R58" s="7300"/>
    </row>
    <row r="59" spans="1:23" ht="72" customHeight="1" x14ac:dyDescent="0.2">
      <c r="A59" s="7120" t="s">
        <v>20</v>
      </c>
      <c r="B59" s="7035" t="s">
        <v>18</v>
      </c>
      <c r="C59" s="7267" t="s">
        <v>18</v>
      </c>
      <c r="D59" s="7071"/>
      <c r="E59" s="7266" t="s">
        <v>1305</v>
      </c>
      <c r="F59" s="7069" t="s">
        <v>1304</v>
      </c>
      <c r="G59" s="7068" t="s">
        <v>24</v>
      </c>
      <c r="H59" s="7067">
        <v>12</v>
      </c>
      <c r="I59" s="7299" t="s">
        <v>1303</v>
      </c>
      <c r="J59" s="7186">
        <v>0</v>
      </c>
      <c r="K59" s="7186">
        <v>0</v>
      </c>
      <c r="L59" s="7298">
        <v>0</v>
      </c>
      <c r="M59" s="7297" t="s">
        <v>1302</v>
      </c>
      <c r="N59" s="7296" t="s">
        <v>563</v>
      </c>
      <c r="O59" s="7295">
        <v>93</v>
      </c>
      <c r="P59" s="7294">
        <v>143</v>
      </c>
      <c r="Q59" s="7116" t="s">
        <v>1301</v>
      </c>
      <c r="R59" s="7115"/>
    </row>
    <row r="60" spans="1:23" ht="38.25" customHeight="1" x14ac:dyDescent="0.2">
      <c r="A60" s="7133"/>
      <c r="B60" s="7132"/>
      <c r="C60" s="7257"/>
      <c r="D60" s="7131"/>
      <c r="E60" s="7256"/>
      <c r="F60" s="7154"/>
      <c r="G60" s="7129"/>
      <c r="H60" s="7128"/>
      <c r="I60" s="7293" t="s">
        <v>32</v>
      </c>
      <c r="J60" s="7292">
        <v>563.6</v>
      </c>
      <c r="K60" s="7291">
        <v>463.6</v>
      </c>
      <c r="L60" s="7290">
        <v>438.3</v>
      </c>
      <c r="M60" s="7289" t="s">
        <v>1300</v>
      </c>
      <c r="N60" s="7288" t="s">
        <v>42</v>
      </c>
      <c r="O60" s="7287">
        <v>25</v>
      </c>
      <c r="P60" s="7287">
        <v>25</v>
      </c>
      <c r="Q60" s="7286"/>
      <c r="R60" s="7285"/>
    </row>
    <row r="61" spans="1:23" ht="52.5" customHeight="1" thickBot="1" x14ac:dyDescent="0.25">
      <c r="A61" s="7133"/>
      <c r="B61" s="7132"/>
      <c r="C61" s="7257"/>
      <c r="D61" s="7131"/>
      <c r="E61" s="7256"/>
      <c r="F61" s="7154"/>
      <c r="G61" s="7129"/>
      <c r="H61" s="7128"/>
      <c r="I61" s="7284" t="s">
        <v>22</v>
      </c>
      <c r="J61" s="7283">
        <v>1</v>
      </c>
      <c r="K61" s="7283">
        <v>1</v>
      </c>
      <c r="L61" s="7282">
        <v>1</v>
      </c>
      <c r="M61" s="7281" t="s">
        <v>1299</v>
      </c>
      <c r="N61" s="7280" t="s">
        <v>42</v>
      </c>
      <c r="O61" s="7279">
        <v>110</v>
      </c>
      <c r="P61" s="7278">
        <v>94</v>
      </c>
      <c r="Q61" s="7277"/>
      <c r="R61" s="7276"/>
    </row>
    <row r="62" spans="1:23" ht="60.75" thickBot="1" x14ac:dyDescent="0.25">
      <c r="A62" s="7133"/>
      <c r="B62" s="7132"/>
      <c r="C62" s="7257"/>
      <c r="D62" s="7131"/>
      <c r="E62" s="7256"/>
      <c r="F62" s="7154"/>
      <c r="G62" s="7129"/>
      <c r="H62" s="7128"/>
      <c r="I62" s="7275" t="s">
        <v>116</v>
      </c>
      <c r="J62" s="7274">
        <v>47.8</v>
      </c>
      <c r="K62" s="7273">
        <v>47.8</v>
      </c>
      <c r="L62" s="7097">
        <v>47.75</v>
      </c>
      <c r="M62" s="7272" t="s">
        <v>1298</v>
      </c>
      <c r="N62" s="7271" t="s">
        <v>563</v>
      </c>
      <c r="O62" s="7270">
        <v>3800</v>
      </c>
      <c r="P62" s="7269">
        <v>3188</v>
      </c>
      <c r="Q62" s="7116" t="s">
        <v>1297</v>
      </c>
      <c r="R62" s="7115"/>
    </row>
    <row r="63" spans="1:23" ht="17.25" customHeight="1" thickBot="1" x14ac:dyDescent="0.25">
      <c r="A63" s="7119"/>
      <c r="B63" s="7090"/>
      <c r="C63" s="7252"/>
      <c r="D63" s="7054"/>
      <c r="E63" s="7251"/>
      <c r="F63" s="7052"/>
      <c r="G63" s="7051"/>
      <c r="H63" s="7050"/>
      <c r="I63" s="7218" t="s">
        <v>21</v>
      </c>
      <c r="J63" s="7250">
        <f>SUM(J59:J62)</f>
        <v>612.4</v>
      </c>
      <c r="K63" s="7250">
        <f>SUM(K59:K62)</f>
        <v>512.4</v>
      </c>
      <c r="L63" s="7268">
        <f>SUM(L59:L62)</f>
        <v>487.05</v>
      </c>
      <c r="M63" s="7142"/>
      <c r="N63" s="7141"/>
      <c r="O63" s="7141"/>
      <c r="P63" s="7140"/>
      <c r="Q63" s="7111"/>
      <c r="R63" s="7110"/>
    </row>
    <row r="64" spans="1:23" ht="48.75" thickBot="1" x14ac:dyDescent="0.25">
      <c r="A64" s="7120" t="s">
        <v>20</v>
      </c>
      <c r="B64" s="7035" t="s">
        <v>18</v>
      </c>
      <c r="C64" s="7267" t="s">
        <v>37</v>
      </c>
      <c r="D64" s="7071"/>
      <c r="E64" s="7266" t="s">
        <v>1296</v>
      </c>
      <c r="F64" s="7069" t="s">
        <v>1295</v>
      </c>
      <c r="G64" s="7068">
        <v>288724610</v>
      </c>
      <c r="H64" s="7067">
        <v>12</v>
      </c>
      <c r="I64" s="7265" t="s">
        <v>22</v>
      </c>
      <c r="J64" s="7264">
        <v>15</v>
      </c>
      <c r="K64" s="7264">
        <v>15</v>
      </c>
      <c r="L64" s="7264">
        <v>15</v>
      </c>
      <c r="M64" s="7263" t="s">
        <v>1294</v>
      </c>
      <c r="N64" s="7262" t="s">
        <v>42</v>
      </c>
      <c r="O64" s="7261">
        <v>7</v>
      </c>
      <c r="P64" s="7260">
        <v>7</v>
      </c>
      <c r="Q64" s="7259"/>
      <c r="R64" s="7258"/>
    </row>
    <row r="65" spans="1:20" ht="13.5" thickBot="1" x14ac:dyDescent="0.25">
      <c r="A65" s="7133"/>
      <c r="B65" s="7132"/>
      <c r="C65" s="7257"/>
      <c r="D65" s="7131"/>
      <c r="E65" s="7256"/>
      <c r="F65" s="7154"/>
      <c r="G65" s="7129"/>
      <c r="H65" s="7128"/>
      <c r="I65" s="7226" t="s">
        <v>32</v>
      </c>
      <c r="J65" s="7151">
        <v>0</v>
      </c>
      <c r="K65" s="7150">
        <v>0</v>
      </c>
      <c r="L65" s="7223">
        <v>0</v>
      </c>
      <c r="M65" s="7255"/>
      <c r="N65" s="7254"/>
      <c r="O65" s="7253"/>
      <c r="P65" s="7043"/>
      <c r="Q65" s="6903"/>
      <c r="R65" s="7121"/>
    </row>
    <row r="66" spans="1:20" ht="18.75" customHeight="1" thickBot="1" x14ac:dyDescent="0.25">
      <c r="A66" s="7119"/>
      <c r="B66" s="7090"/>
      <c r="C66" s="7252"/>
      <c r="D66" s="7054"/>
      <c r="E66" s="7251"/>
      <c r="F66" s="7052"/>
      <c r="G66" s="7051"/>
      <c r="H66" s="7050"/>
      <c r="I66" s="7218" t="s">
        <v>21</v>
      </c>
      <c r="J66" s="7250">
        <f>J64+J65</f>
        <v>15</v>
      </c>
      <c r="K66" s="7250">
        <f>K64+K65</f>
        <v>15</v>
      </c>
      <c r="L66" s="7249">
        <f>L64+L65</f>
        <v>15</v>
      </c>
      <c r="M66" s="7124"/>
      <c r="N66" s="7123"/>
      <c r="O66" s="7123"/>
      <c r="P66" s="7122"/>
      <c r="Q66" s="6903"/>
      <c r="R66" s="7121"/>
    </row>
    <row r="67" spans="1:20" ht="12.75" customHeight="1" thickBot="1" x14ac:dyDescent="0.25">
      <c r="A67" s="7248" t="s">
        <v>20</v>
      </c>
      <c r="B67" s="7247" t="s">
        <v>18</v>
      </c>
      <c r="C67" s="7246" t="s">
        <v>19</v>
      </c>
      <c r="D67" s="7245"/>
      <c r="E67" s="7245"/>
      <c r="F67" s="7245"/>
      <c r="G67" s="7245"/>
      <c r="H67" s="7245"/>
      <c r="I67" s="7245"/>
      <c r="J67" s="7244">
        <f>J66+J63+J56+J58</f>
        <v>3109.8</v>
      </c>
      <c r="K67" s="7244">
        <f>K66+K63+K56+K58</f>
        <v>3104.22</v>
      </c>
      <c r="L67" s="7244">
        <f>L66+L63+L56+L58</f>
        <v>2982.32</v>
      </c>
      <c r="M67" s="7213"/>
      <c r="N67" s="7212"/>
      <c r="O67" s="7212"/>
      <c r="P67" s="7211"/>
      <c r="Q67" s="7042"/>
      <c r="R67" s="7041"/>
    </row>
    <row r="68" spans="1:20" ht="12.75" customHeight="1" thickBot="1" x14ac:dyDescent="0.25">
      <c r="A68" s="7237" t="s">
        <v>20</v>
      </c>
      <c r="B68" s="7028" t="s">
        <v>152</v>
      </c>
      <c r="C68" s="7027"/>
      <c r="D68" s="7027"/>
      <c r="E68" s="7027"/>
      <c r="F68" s="7027"/>
      <c r="G68" s="7027"/>
      <c r="H68" s="7027"/>
      <c r="I68" s="7027"/>
      <c r="J68" s="7026">
        <f>J67+J49+J25</f>
        <v>52104.799999999988</v>
      </c>
      <c r="K68" s="7026">
        <f>K67+K49+K25</f>
        <v>54419.689999999995</v>
      </c>
      <c r="L68" s="7026">
        <f>L67+L49+L25</f>
        <v>53343.3</v>
      </c>
      <c r="M68" s="7243"/>
      <c r="N68" s="7242"/>
      <c r="O68" s="7242"/>
      <c r="P68" s="7241"/>
      <c r="Q68" s="7059"/>
      <c r="R68" s="7058"/>
    </row>
    <row r="69" spans="1:20" ht="13.5" customHeight="1" thickBot="1" x14ac:dyDescent="0.25">
      <c r="A69" s="7210" t="s">
        <v>29</v>
      </c>
      <c r="B69" s="7240" t="s">
        <v>1293</v>
      </c>
      <c r="C69" s="7239"/>
      <c r="D69" s="7239"/>
      <c r="E69" s="7239"/>
      <c r="F69" s="7239"/>
      <c r="G69" s="7239"/>
      <c r="H69" s="7239"/>
      <c r="I69" s="7239"/>
      <c r="J69" s="7239"/>
      <c r="K69" s="7239"/>
      <c r="L69" s="7239"/>
      <c r="M69" s="7239"/>
      <c r="N69" s="7239"/>
      <c r="O69" s="7239"/>
      <c r="P69" s="7238"/>
      <c r="Q69" s="6903"/>
      <c r="R69" s="7121"/>
    </row>
    <row r="70" spans="1:20" ht="13.5" customHeight="1" thickBot="1" x14ac:dyDescent="0.25">
      <c r="A70" s="7237" t="s">
        <v>29</v>
      </c>
      <c r="B70" s="7236" t="s">
        <v>20</v>
      </c>
      <c r="C70" s="7235" t="s">
        <v>1292</v>
      </c>
      <c r="D70" s="7234"/>
      <c r="E70" s="7234"/>
      <c r="F70" s="7234"/>
      <c r="G70" s="7234"/>
      <c r="H70" s="7234"/>
      <c r="I70" s="7234"/>
      <c r="J70" s="7234"/>
      <c r="K70" s="7234"/>
      <c r="L70" s="7234"/>
      <c r="M70" s="7234"/>
      <c r="N70" s="7234"/>
      <c r="O70" s="7234"/>
      <c r="P70" s="7233"/>
      <c r="Q70" s="7042"/>
      <c r="R70" s="7041"/>
    </row>
    <row r="71" spans="1:20" ht="36.75" thickBot="1" x14ac:dyDescent="0.25">
      <c r="A71" s="7120" t="s">
        <v>29</v>
      </c>
      <c r="B71" s="7035" t="s">
        <v>20</v>
      </c>
      <c r="C71" s="7155" t="s">
        <v>20</v>
      </c>
      <c r="D71" s="7220"/>
      <c r="E71" s="7130" t="s">
        <v>1291</v>
      </c>
      <c r="F71" s="7154" t="s">
        <v>1290</v>
      </c>
      <c r="G71" s="7129" t="s">
        <v>24</v>
      </c>
      <c r="H71" s="7128">
        <v>12</v>
      </c>
      <c r="I71" s="7226" t="s">
        <v>22</v>
      </c>
      <c r="J71" s="7225">
        <v>21.7</v>
      </c>
      <c r="K71" s="7225">
        <v>21.7</v>
      </c>
      <c r="L71" s="7225">
        <v>21.7</v>
      </c>
      <c r="M71" s="7232" t="s">
        <v>1289</v>
      </c>
      <c r="N71" s="7231" t="s">
        <v>30</v>
      </c>
      <c r="O71" s="7159">
        <v>25</v>
      </c>
      <c r="P71" s="7164">
        <v>22</v>
      </c>
      <c r="Q71" s="7103" t="s">
        <v>1288</v>
      </c>
      <c r="R71" s="7102"/>
    </row>
    <row r="72" spans="1:20" ht="17.25" customHeight="1" thickBot="1" x14ac:dyDescent="0.25">
      <c r="A72" s="7119"/>
      <c r="B72" s="7090"/>
      <c r="C72" s="7055"/>
      <c r="D72" s="7230"/>
      <c r="E72" s="7156"/>
      <c r="F72" s="7052"/>
      <c r="G72" s="7051"/>
      <c r="H72" s="7050"/>
      <c r="I72" s="7218" t="s">
        <v>21</v>
      </c>
      <c r="J72" s="7229">
        <f>SUM(J71:J71)</f>
        <v>21.7</v>
      </c>
      <c r="K72" s="7229">
        <f>SUM(K71:K71)</f>
        <v>21.7</v>
      </c>
      <c r="L72" s="7229">
        <f>SUM(L71:L71)</f>
        <v>21.7</v>
      </c>
      <c r="M72" s="7142"/>
      <c r="N72" s="7141"/>
      <c r="O72" s="7141"/>
      <c r="P72" s="7140"/>
      <c r="Q72" s="7216"/>
      <c r="R72" s="7215"/>
    </row>
    <row r="73" spans="1:20" ht="38.25" customHeight="1" thickBot="1" x14ac:dyDescent="0.25">
      <c r="A73" s="7139" t="s">
        <v>29</v>
      </c>
      <c r="B73" s="7138" t="s">
        <v>20</v>
      </c>
      <c r="C73" s="7228" t="s">
        <v>18</v>
      </c>
      <c r="D73" s="7227"/>
      <c r="E73" s="7137" t="s">
        <v>1287</v>
      </c>
      <c r="F73" s="7069" t="s">
        <v>1286</v>
      </c>
      <c r="G73" s="7219" t="s">
        <v>24</v>
      </c>
      <c r="H73" s="7067">
        <v>12</v>
      </c>
      <c r="I73" s="7226" t="s">
        <v>22</v>
      </c>
      <c r="J73" s="7225">
        <v>10</v>
      </c>
      <c r="K73" s="7224">
        <v>0</v>
      </c>
      <c r="L73" s="7223">
        <v>0</v>
      </c>
      <c r="M73" s="7222" t="s">
        <v>1285</v>
      </c>
      <c r="N73" s="7221" t="s">
        <v>563</v>
      </c>
      <c r="O73" s="7094">
        <v>1000</v>
      </c>
      <c r="P73" s="7104">
        <v>0</v>
      </c>
      <c r="Q73" s="7103" t="s">
        <v>1284</v>
      </c>
      <c r="R73" s="7102"/>
    </row>
    <row r="74" spans="1:20" ht="17.25" customHeight="1" thickBot="1" x14ac:dyDescent="0.25">
      <c r="A74" s="7133"/>
      <c r="B74" s="7132"/>
      <c r="C74" s="7155"/>
      <c r="D74" s="7220"/>
      <c r="E74" s="7130"/>
      <c r="F74" s="7154"/>
      <c r="G74" s="7219"/>
      <c r="H74" s="7128"/>
      <c r="I74" s="7218" t="s">
        <v>21</v>
      </c>
      <c r="J74" s="7217">
        <f>SUM(J73:J73)</f>
        <v>10</v>
      </c>
      <c r="K74" s="7217">
        <f>SUM(K73:K73)</f>
        <v>0</v>
      </c>
      <c r="L74" s="7217">
        <f>SUM(L73:L73)</f>
        <v>0</v>
      </c>
      <c r="M74" s="7124"/>
      <c r="N74" s="7123"/>
      <c r="O74" s="7123"/>
      <c r="P74" s="7122"/>
      <c r="Q74" s="7216"/>
      <c r="R74" s="7215"/>
    </row>
    <row r="75" spans="1:20" ht="12.75" customHeight="1" thickBot="1" x14ac:dyDescent="0.25">
      <c r="A75" s="7210" t="s">
        <v>29</v>
      </c>
      <c r="B75" s="7209" t="s">
        <v>20</v>
      </c>
      <c r="C75" s="7038" t="s">
        <v>19</v>
      </c>
      <c r="D75" s="7037"/>
      <c r="E75" s="7037"/>
      <c r="F75" s="7037"/>
      <c r="G75" s="7037"/>
      <c r="H75" s="7037"/>
      <c r="I75" s="7037"/>
      <c r="J75" s="7214">
        <f>J72+J74</f>
        <v>31.7</v>
      </c>
      <c r="K75" s="7214">
        <f>K72+K74</f>
        <v>21.7</v>
      </c>
      <c r="L75" s="7214">
        <f>L72+L74</f>
        <v>21.7</v>
      </c>
      <c r="M75" s="7213"/>
      <c r="N75" s="7212"/>
      <c r="O75" s="7212"/>
      <c r="P75" s="7211"/>
      <c r="Q75" s="7032"/>
      <c r="R75" s="7031"/>
    </row>
    <row r="76" spans="1:20" ht="17.25" customHeight="1" thickBot="1" x14ac:dyDescent="0.25">
      <c r="A76" s="7210" t="s">
        <v>29</v>
      </c>
      <c r="B76" s="7209" t="s">
        <v>29</v>
      </c>
      <c r="C76" s="7208" t="s">
        <v>1283</v>
      </c>
      <c r="D76" s="7207"/>
      <c r="E76" s="7207"/>
      <c r="F76" s="7207"/>
      <c r="G76" s="7207"/>
      <c r="H76" s="7207"/>
      <c r="I76" s="7207"/>
      <c r="J76" s="7207"/>
      <c r="K76" s="7207"/>
      <c r="L76" s="7207"/>
      <c r="M76" s="7207"/>
      <c r="N76" s="7207"/>
      <c r="O76" s="7207"/>
      <c r="P76" s="7206"/>
      <c r="Q76" s="7032"/>
      <c r="R76" s="7031"/>
    </row>
    <row r="77" spans="1:20" ht="25.5" customHeight="1" thickBot="1" x14ac:dyDescent="0.25">
      <c r="A77" s="7074" t="s">
        <v>29</v>
      </c>
      <c r="B77" s="7073" t="s">
        <v>29</v>
      </c>
      <c r="C77" s="7175">
        <v>13</v>
      </c>
      <c r="D77" s="7197" t="s">
        <v>1282</v>
      </c>
      <c r="E77" s="7196"/>
      <c r="F77" s="7154" t="s">
        <v>1237</v>
      </c>
      <c r="G77" s="7204"/>
      <c r="H77" s="7202"/>
      <c r="I77" s="7195" t="s">
        <v>21</v>
      </c>
      <c r="J77" s="7205">
        <f>J78+J79</f>
        <v>172.3</v>
      </c>
      <c r="K77" s="7205">
        <f>K78+K79</f>
        <v>239.10000000000002</v>
      </c>
      <c r="L77" s="7205">
        <f>L78+L79</f>
        <v>237.19</v>
      </c>
      <c r="M77" s="7204"/>
      <c r="N77" s="7203"/>
      <c r="O77" s="7203"/>
      <c r="P77" s="7202"/>
      <c r="Q77" s="7059"/>
      <c r="R77" s="7058"/>
    </row>
    <row r="78" spans="1:20" ht="25.5" customHeight="1" thickBot="1" x14ac:dyDescent="0.25">
      <c r="A78" s="7201"/>
      <c r="B78" s="7183"/>
      <c r="C78" s="7175"/>
      <c r="D78" s="7197"/>
      <c r="E78" s="7196"/>
      <c r="F78" s="7154"/>
      <c r="G78" s="7200"/>
      <c r="H78" s="7198"/>
      <c r="I78" s="7195" t="s">
        <v>1281</v>
      </c>
      <c r="J78" s="7047">
        <v>0</v>
      </c>
      <c r="K78" s="7047">
        <v>99.3</v>
      </c>
      <c r="L78" s="7047">
        <v>99.2</v>
      </c>
      <c r="M78" s="7200"/>
      <c r="N78" s="7199"/>
      <c r="O78" s="7199"/>
      <c r="P78" s="7198"/>
      <c r="Q78" s="6903"/>
      <c r="R78" s="7121"/>
    </row>
    <row r="79" spans="1:20" ht="23.25" customHeight="1" thickBot="1" x14ac:dyDescent="0.25">
      <c r="A79" s="7057"/>
      <c r="B79" s="7183"/>
      <c r="C79" s="7175"/>
      <c r="D79" s="7197"/>
      <c r="E79" s="7196"/>
      <c r="F79" s="7052"/>
      <c r="G79" s="7193"/>
      <c r="H79" s="7191"/>
      <c r="I79" s="7195" t="s">
        <v>1280</v>
      </c>
      <c r="J79" s="7194">
        <f>J80+J86+J88+J90+J92+J94+J96+J98+J100+J102+J104+J106+J108+J110+J111</f>
        <v>172.3</v>
      </c>
      <c r="K79" s="7194">
        <f>K80+K86+K88+K90+K92+K94+K96+K98+K100+K102+K104+K106+K108+K110+K111</f>
        <v>139.80000000000001</v>
      </c>
      <c r="L79" s="7194">
        <f>L80+L86+L88+L90+L92+L94+L96+L98+L100+L102+L104+L106+L108+L110+L111</f>
        <v>137.98999999999998</v>
      </c>
      <c r="M79" s="7193"/>
      <c r="N79" s="7192"/>
      <c r="O79" s="7192"/>
      <c r="P79" s="7191"/>
      <c r="Q79" s="7042"/>
      <c r="R79" s="7041"/>
      <c r="T79" s="7190"/>
    </row>
    <row r="80" spans="1:20" ht="12.75" customHeight="1" x14ac:dyDescent="0.2">
      <c r="A80" s="7133" t="s">
        <v>29</v>
      </c>
      <c r="B80" s="7073" t="s">
        <v>29</v>
      </c>
      <c r="C80" s="7175"/>
      <c r="D80" s="7071" t="s">
        <v>20</v>
      </c>
      <c r="E80" s="7189" t="s">
        <v>1279</v>
      </c>
      <c r="F80" s="7069" t="s">
        <v>1237</v>
      </c>
      <c r="G80" s="7129">
        <v>288724610</v>
      </c>
      <c r="H80" s="7128">
        <v>12</v>
      </c>
      <c r="I80" s="7188" t="s">
        <v>22</v>
      </c>
      <c r="J80" s="7187">
        <v>21</v>
      </c>
      <c r="K80" s="7186">
        <v>21</v>
      </c>
      <c r="L80" s="7185">
        <v>20.14</v>
      </c>
      <c r="M80" s="7184" t="s">
        <v>1278</v>
      </c>
      <c r="N80" s="7160" t="s">
        <v>563</v>
      </c>
      <c r="O80" s="7159">
        <v>2000</v>
      </c>
      <c r="P80" s="7164">
        <v>4027</v>
      </c>
      <c r="Q80" s="7116" t="s">
        <v>1277</v>
      </c>
      <c r="R80" s="7115"/>
    </row>
    <row r="81" spans="1:20" ht="13.5" thickBot="1" x14ac:dyDescent="0.25">
      <c r="A81" s="7133"/>
      <c r="B81" s="7183"/>
      <c r="C81" s="7175"/>
      <c r="D81" s="7131"/>
      <c r="E81" s="7182"/>
      <c r="F81" s="7154"/>
      <c r="G81" s="7129"/>
      <c r="H81" s="7128"/>
      <c r="I81" s="7136" t="s">
        <v>32</v>
      </c>
      <c r="J81" s="7135">
        <v>0</v>
      </c>
      <c r="K81" s="7151">
        <v>99.3</v>
      </c>
      <c r="L81" s="7150">
        <v>99.22</v>
      </c>
      <c r="M81" s="7181"/>
      <c r="N81" s="7095"/>
      <c r="O81" s="7094"/>
      <c r="P81" s="7104"/>
      <c r="Q81" s="7178"/>
      <c r="R81" s="7177"/>
    </row>
    <row r="82" spans="1:20" ht="26.25" thickBot="1" x14ac:dyDescent="0.25">
      <c r="A82" s="7146"/>
      <c r="B82" s="7056"/>
      <c r="C82" s="7175"/>
      <c r="D82" s="7054"/>
      <c r="E82" s="7180"/>
      <c r="F82" s="7052"/>
      <c r="G82" s="7051"/>
      <c r="H82" s="7050"/>
      <c r="I82" s="7049" t="s">
        <v>21</v>
      </c>
      <c r="J82" s="7179">
        <f>J80+J81</f>
        <v>21</v>
      </c>
      <c r="K82" s="7179">
        <f>K80+K81</f>
        <v>120.3</v>
      </c>
      <c r="L82" s="7179">
        <f>L80+L81</f>
        <v>119.36</v>
      </c>
      <c r="M82" s="7173"/>
      <c r="N82" s="7142"/>
      <c r="O82" s="7141"/>
      <c r="P82" s="7140"/>
      <c r="Q82" s="7178"/>
      <c r="R82" s="7177"/>
    </row>
    <row r="83" spans="1:20" ht="37.5" hidden="1" customHeight="1" thickBot="1" x14ac:dyDescent="0.25">
      <c r="A83" s="7139" t="s">
        <v>29</v>
      </c>
      <c r="B83" s="7073" t="s">
        <v>29</v>
      </c>
      <c r="C83" s="7175"/>
      <c r="D83" s="7071" t="s">
        <v>29</v>
      </c>
      <c r="E83" s="7176" t="s">
        <v>1244</v>
      </c>
      <c r="F83" s="7069" t="s">
        <v>1237</v>
      </c>
      <c r="G83" s="7068" t="s">
        <v>24</v>
      </c>
      <c r="H83" s="7067">
        <v>12</v>
      </c>
      <c r="I83" s="7136" t="s">
        <v>22</v>
      </c>
      <c r="J83" s="7135">
        <v>0</v>
      </c>
      <c r="K83" s="7151"/>
      <c r="L83" s="7150">
        <v>0</v>
      </c>
      <c r="M83" s="7096" t="s">
        <v>1276</v>
      </c>
      <c r="N83" s="7095" t="s">
        <v>563</v>
      </c>
      <c r="O83" s="7094">
        <v>20</v>
      </c>
      <c r="P83" s="7104"/>
      <c r="Q83" s="6903"/>
      <c r="R83" s="7121"/>
    </row>
    <row r="84" spans="1:20" ht="28.5" hidden="1" customHeight="1" thickBot="1" x14ac:dyDescent="0.25">
      <c r="A84" s="7146"/>
      <c r="B84" s="7056"/>
      <c r="C84" s="7175"/>
      <c r="D84" s="7054"/>
      <c r="E84" s="7174"/>
      <c r="F84" s="7052"/>
      <c r="G84" s="7051"/>
      <c r="H84" s="7050"/>
      <c r="I84" s="7049" t="s">
        <v>21</v>
      </c>
      <c r="J84" s="7048">
        <f>SUM(J83:J83)</f>
        <v>0</v>
      </c>
      <c r="K84" s="7047"/>
      <c r="L84" s="7143">
        <f>SUM(L83:L83)</f>
        <v>0</v>
      </c>
      <c r="M84" s="7173"/>
      <c r="N84" s="7172"/>
      <c r="O84" s="7171"/>
      <c r="P84" s="7104"/>
      <c r="Q84" s="6903"/>
      <c r="R84" s="7121"/>
    </row>
    <row r="85" spans="1:20" ht="31.5" customHeight="1" thickBot="1" x14ac:dyDescent="0.25">
      <c r="A85" s="7139" t="s">
        <v>29</v>
      </c>
      <c r="B85" s="7073" t="s">
        <v>29</v>
      </c>
      <c r="C85" s="7170"/>
      <c r="D85" s="7131" t="s">
        <v>18</v>
      </c>
      <c r="E85" s="7117" t="s">
        <v>1275</v>
      </c>
      <c r="F85" s="7069" t="s">
        <v>1237</v>
      </c>
      <c r="G85" s="7068" t="s">
        <v>24</v>
      </c>
      <c r="H85" s="7067">
        <v>12</v>
      </c>
      <c r="I85" s="7136" t="s">
        <v>22</v>
      </c>
      <c r="J85" s="7135">
        <v>3</v>
      </c>
      <c r="K85" s="7151">
        <v>5</v>
      </c>
      <c r="L85" s="7150">
        <v>4.91</v>
      </c>
      <c r="M85" s="7096" t="s">
        <v>1274</v>
      </c>
      <c r="N85" s="7095" t="s">
        <v>563</v>
      </c>
      <c r="O85" s="7094">
        <v>15</v>
      </c>
      <c r="P85" s="7104">
        <v>37</v>
      </c>
      <c r="Q85" s="7103" t="s">
        <v>1273</v>
      </c>
      <c r="R85" s="7102"/>
      <c r="T85" s="7114"/>
    </row>
    <row r="86" spans="1:20" ht="18.75" customHeight="1" thickBot="1" x14ac:dyDescent="0.25">
      <c r="A86" s="7146"/>
      <c r="B86" s="7056"/>
      <c r="C86" s="7170"/>
      <c r="D86" s="7131"/>
      <c r="E86" s="7112"/>
      <c r="F86" s="7154"/>
      <c r="G86" s="7129"/>
      <c r="H86" s="7128"/>
      <c r="I86" s="7049" t="s">
        <v>21</v>
      </c>
      <c r="J86" s="7048">
        <f>SUM(J85:J85)</f>
        <v>3</v>
      </c>
      <c r="K86" s="7048">
        <f>SUM(K85:K85)</f>
        <v>5</v>
      </c>
      <c r="L86" s="7048">
        <f>SUM(L85:L85)</f>
        <v>4.91</v>
      </c>
      <c r="M86" s="7142"/>
      <c r="N86" s="7141"/>
      <c r="O86" s="7141"/>
      <c r="P86" s="7140"/>
      <c r="Q86" s="7042"/>
      <c r="R86" s="7041"/>
    </row>
    <row r="87" spans="1:20" ht="24" customHeight="1" thickBot="1" x14ac:dyDescent="0.25">
      <c r="A87" s="7139" t="s">
        <v>29</v>
      </c>
      <c r="B87" s="7073" t="s">
        <v>29</v>
      </c>
      <c r="C87" s="7166"/>
      <c r="D87" s="7071" t="s">
        <v>37</v>
      </c>
      <c r="E87" s="7117" t="s">
        <v>1272</v>
      </c>
      <c r="F87" s="7069" t="s">
        <v>1237</v>
      </c>
      <c r="G87" s="7068" t="s">
        <v>24</v>
      </c>
      <c r="H87" s="7067">
        <v>12</v>
      </c>
      <c r="I87" s="7169" t="s">
        <v>22</v>
      </c>
      <c r="J87" s="7168">
        <v>5</v>
      </c>
      <c r="K87" s="7134">
        <v>5</v>
      </c>
      <c r="L87" s="7167">
        <v>4.83</v>
      </c>
      <c r="M87" s="7096" t="s">
        <v>1271</v>
      </c>
      <c r="N87" s="7095" t="s">
        <v>42</v>
      </c>
      <c r="O87" s="7094">
        <v>1</v>
      </c>
      <c r="P87" s="7094">
        <v>1</v>
      </c>
      <c r="Q87" s="6903"/>
      <c r="R87" s="7121"/>
    </row>
    <row r="88" spans="1:20" ht="28.5" customHeight="1" thickBot="1" x14ac:dyDescent="0.25">
      <c r="A88" s="7119"/>
      <c r="B88" s="7056"/>
      <c r="C88" s="7162"/>
      <c r="D88" s="7054"/>
      <c r="E88" s="7112"/>
      <c r="F88" s="7052"/>
      <c r="G88" s="7051"/>
      <c r="H88" s="7050"/>
      <c r="I88" s="7049" t="s">
        <v>21</v>
      </c>
      <c r="J88" s="7048">
        <f>SUM(J87:J87)</f>
        <v>5</v>
      </c>
      <c r="K88" s="7048">
        <f>SUM(K87:K87)</f>
        <v>5</v>
      </c>
      <c r="L88" s="7048">
        <f>SUM(L87:L87)</f>
        <v>4.83</v>
      </c>
      <c r="M88" s="7124"/>
      <c r="N88" s="7123"/>
      <c r="O88" s="7123"/>
      <c r="P88" s="7122"/>
      <c r="Q88" s="6903"/>
      <c r="R88" s="7121"/>
    </row>
    <row r="89" spans="1:20" ht="39.75" customHeight="1" thickBot="1" x14ac:dyDescent="0.25">
      <c r="A89" s="7120" t="s">
        <v>29</v>
      </c>
      <c r="B89" s="7073" t="s">
        <v>29</v>
      </c>
      <c r="C89" s="7166"/>
      <c r="D89" s="7071" t="s">
        <v>90</v>
      </c>
      <c r="E89" s="7157" t="s">
        <v>1270</v>
      </c>
      <c r="F89" s="7069" t="s">
        <v>1237</v>
      </c>
      <c r="G89" s="7068" t="s">
        <v>24</v>
      </c>
      <c r="H89" s="7067">
        <v>12</v>
      </c>
      <c r="I89" s="7083" t="s">
        <v>22</v>
      </c>
      <c r="J89" s="7099">
        <v>30</v>
      </c>
      <c r="K89" s="7098">
        <v>24.2</v>
      </c>
      <c r="L89" s="7097">
        <v>24.15</v>
      </c>
      <c r="M89" s="7161" t="s">
        <v>1269</v>
      </c>
      <c r="N89" s="7165" t="s">
        <v>30</v>
      </c>
      <c r="O89" s="7159">
        <v>80</v>
      </c>
      <c r="P89" s="7164">
        <v>100</v>
      </c>
      <c r="Q89" s="7103" t="s">
        <v>1268</v>
      </c>
      <c r="R89" s="7163"/>
      <c r="T89" s="7114"/>
    </row>
    <row r="90" spans="1:20" ht="17.25" customHeight="1" thickBot="1" x14ac:dyDescent="0.25">
      <c r="A90" s="7119"/>
      <c r="B90" s="7056"/>
      <c r="C90" s="7162"/>
      <c r="D90" s="7054"/>
      <c r="E90" s="7156"/>
      <c r="F90" s="7052"/>
      <c r="G90" s="7051"/>
      <c r="H90" s="7050"/>
      <c r="I90" s="7049" t="s">
        <v>21</v>
      </c>
      <c r="J90" s="7048">
        <f>SUM(J89:J89)</f>
        <v>30</v>
      </c>
      <c r="K90" s="7048">
        <f>SUM(K89:K89)</f>
        <v>24.2</v>
      </c>
      <c r="L90" s="7048">
        <f>SUM(L89:L89)</f>
        <v>24.15</v>
      </c>
      <c r="M90" s="7124"/>
      <c r="N90" s="7123"/>
      <c r="O90" s="7123"/>
      <c r="P90" s="7122"/>
      <c r="Q90" s="7042"/>
      <c r="R90" s="7041"/>
    </row>
    <row r="91" spans="1:20" ht="39" customHeight="1" thickBot="1" x14ac:dyDescent="0.25">
      <c r="A91" s="7120" t="s">
        <v>29</v>
      </c>
      <c r="B91" s="7035" t="s">
        <v>29</v>
      </c>
      <c r="C91" s="7072"/>
      <c r="D91" s="7071" t="s">
        <v>86</v>
      </c>
      <c r="E91" s="7157" t="s">
        <v>1267</v>
      </c>
      <c r="F91" s="7069" t="s">
        <v>1237</v>
      </c>
      <c r="G91" s="7068" t="s">
        <v>24</v>
      </c>
      <c r="H91" s="7067">
        <v>12</v>
      </c>
      <c r="I91" s="7083" t="s">
        <v>22</v>
      </c>
      <c r="J91" s="7099">
        <v>0</v>
      </c>
      <c r="K91" s="7098">
        <v>0</v>
      </c>
      <c r="L91" s="7097">
        <v>0</v>
      </c>
      <c r="M91" s="7161" t="s">
        <v>1266</v>
      </c>
      <c r="N91" s="7160" t="s">
        <v>1249</v>
      </c>
      <c r="O91" s="7159">
        <v>0</v>
      </c>
      <c r="P91" s="7158">
        <v>0</v>
      </c>
      <c r="Q91" s="7059"/>
      <c r="R91" s="7058"/>
    </row>
    <row r="92" spans="1:20" ht="18.75" customHeight="1" thickBot="1" x14ac:dyDescent="0.25">
      <c r="A92" s="7119"/>
      <c r="B92" s="7090"/>
      <c r="C92" s="7055"/>
      <c r="D92" s="7054"/>
      <c r="E92" s="7156"/>
      <c r="F92" s="7052"/>
      <c r="G92" s="7051"/>
      <c r="H92" s="7050"/>
      <c r="I92" s="7049" t="s">
        <v>21</v>
      </c>
      <c r="J92" s="7048">
        <f>SUM(J91:J91)</f>
        <v>0</v>
      </c>
      <c r="K92" s="7048">
        <f>SUM(K91:K91)</f>
        <v>0</v>
      </c>
      <c r="L92" s="7048">
        <f>SUM(L91:L91)</f>
        <v>0</v>
      </c>
      <c r="M92" s="7142"/>
      <c r="N92" s="7141"/>
      <c r="O92" s="7141"/>
      <c r="P92" s="7140"/>
      <c r="Q92" s="7042"/>
      <c r="R92" s="7041"/>
    </row>
    <row r="93" spans="1:20" ht="20.25" customHeight="1" thickBot="1" x14ac:dyDescent="0.25">
      <c r="A93" s="7120" t="s">
        <v>29</v>
      </c>
      <c r="B93" s="7035" t="s">
        <v>29</v>
      </c>
      <c r="C93" s="7072"/>
      <c r="D93" s="7071" t="s">
        <v>82</v>
      </c>
      <c r="E93" s="7157" t="s">
        <v>1265</v>
      </c>
      <c r="F93" s="7069" t="s">
        <v>1237</v>
      </c>
      <c r="G93" s="7068" t="s">
        <v>24</v>
      </c>
      <c r="H93" s="7067">
        <v>12</v>
      </c>
      <c r="I93" s="7083" t="s">
        <v>22</v>
      </c>
      <c r="J93" s="7099">
        <v>2</v>
      </c>
      <c r="K93" s="7098">
        <v>7.9</v>
      </c>
      <c r="L93" s="7098">
        <v>7.9</v>
      </c>
      <c r="M93" s="7096" t="s">
        <v>1264</v>
      </c>
      <c r="N93" s="7095" t="s">
        <v>1249</v>
      </c>
      <c r="O93" s="7094">
        <v>40</v>
      </c>
      <c r="P93" s="7104">
        <v>32</v>
      </c>
      <c r="Q93" s="7103" t="s">
        <v>1263</v>
      </c>
      <c r="R93" s="7102"/>
    </row>
    <row r="94" spans="1:20" ht="30.75" customHeight="1" thickBot="1" x14ac:dyDescent="0.25">
      <c r="A94" s="7119"/>
      <c r="B94" s="7090"/>
      <c r="C94" s="7055"/>
      <c r="D94" s="7054"/>
      <c r="E94" s="7156"/>
      <c r="F94" s="7052"/>
      <c r="G94" s="7051"/>
      <c r="H94" s="7050"/>
      <c r="I94" s="7049" t="s">
        <v>21</v>
      </c>
      <c r="J94" s="7048">
        <f>SUM(J93:J93)</f>
        <v>2</v>
      </c>
      <c r="K94" s="7048">
        <f>SUM(K93:K93)</f>
        <v>7.9</v>
      </c>
      <c r="L94" s="7048">
        <f>SUM(L93:L93)</f>
        <v>7.9</v>
      </c>
      <c r="M94" s="7142"/>
      <c r="N94" s="7141"/>
      <c r="O94" s="7141"/>
      <c r="P94" s="7140"/>
      <c r="Q94" s="6903"/>
      <c r="R94" s="7121"/>
    </row>
    <row r="95" spans="1:20" ht="38.25" customHeight="1" thickBot="1" x14ac:dyDescent="0.25">
      <c r="A95" s="7133" t="s">
        <v>29</v>
      </c>
      <c r="B95" s="7132" t="s">
        <v>29</v>
      </c>
      <c r="C95" s="7155"/>
      <c r="D95" s="7131" t="s">
        <v>78</v>
      </c>
      <c r="E95" s="7130" t="s">
        <v>1262</v>
      </c>
      <c r="F95" s="7154" t="s">
        <v>1237</v>
      </c>
      <c r="G95" s="7129" t="s">
        <v>24</v>
      </c>
      <c r="H95" s="7128">
        <v>12</v>
      </c>
      <c r="I95" s="7153" t="s">
        <v>22</v>
      </c>
      <c r="J95" s="7152">
        <v>13</v>
      </c>
      <c r="K95" s="7151">
        <v>0</v>
      </c>
      <c r="L95" s="7150">
        <v>0</v>
      </c>
      <c r="M95" s="7096" t="s">
        <v>1261</v>
      </c>
      <c r="N95" s="7095" t="s">
        <v>1249</v>
      </c>
      <c r="O95" s="7094">
        <v>40</v>
      </c>
      <c r="P95" s="7104">
        <v>0</v>
      </c>
      <c r="Q95" s="7103" t="s">
        <v>1260</v>
      </c>
      <c r="R95" s="7102"/>
    </row>
    <row r="96" spans="1:20" ht="36.75" customHeight="1" thickBot="1" x14ac:dyDescent="0.25">
      <c r="A96" s="7146"/>
      <c r="B96" s="7145"/>
      <c r="C96" s="7055"/>
      <c r="D96" s="7054"/>
      <c r="E96" s="7144"/>
      <c r="F96" s="7052"/>
      <c r="G96" s="7051"/>
      <c r="H96" s="7050"/>
      <c r="I96" s="7149" t="s">
        <v>21</v>
      </c>
      <c r="J96" s="7048">
        <f>SUM(J95:J95)</f>
        <v>13</v>
      </c>
      <c r="K96" s="7048">
        <f>SUM(K95:K95)</f>
        <v>0</v>
      </c>
      <c r="L96" s="7047">
        <f>SUM(L95:L95)</f>
        <v>0</v>
      </c>
      <c r="M96" s="7142"/>
      <c r="N96" s="7141"/>
      <c r="O96" s="7141"/>
      <c r="P96" s="7140"/>
      <c r="Q96" s="7042"/>
      <c r="R96" s="7041"/>
    </row>
    <row r="97" spans="1:28" ht="24.75" customHeight="1" thickBot="1" x14ac:dyDescent="0.25">
      <c r="A97" s="7139" t="s">
        <v>29</v>
      </c>
      <c r="B97" s="7138" t="s">
        <v>29</v>
      </c>
      <c r="C97" s="7072"/>
      <c r="D97" s="7071" t="s">
        <v>74</v>
      </c>
      <c r="E97" s="7137" t="s">
        <v>1259</v>
      </c>
      <c r="F97" s="7069" t="s">
        <v>1237</v>
      </c>
      <c r="G97" s="7068" t="s">
        <v>24</v>
      </c>
      <c r="H97" s="7067">
        <v>12</v>
      </c>
      <c r="I97" s="7148" t="s">
        <v>22</v>
      </c>
      <c r="J97" s="7135">
        <v>0.3</v>
      </c>
      <c r="K97" s="7147">
        <v>0.3</v>
      </c>
      <c r="L97" s="7147">
        <v>0.3</v>
      </c>
      <c r="M97" s="7096" t="s">
        <v>1258</v>
      </c>
      <c r="N97" s="7095" t="s">
        <v>1249</v>
      </c>
      <c r="O97" s="7094">
        <v>3</v>
      </c>
      <c r="P97" s="7104">
        <v>4</v>
      </c>
      <c r="Q97" s="7116" t="s">
        <v>1257</v>
      </c>
      <c r="R97" s="7115"/>
      <c r="T97" s="7114"/>
    </row>
    <row r="98" spans="1:28" ht="24.75" customHeight="1" thickBot="1" x14ac:dyDescent="0.25">
      <c r="A98" s="7146"/>
      <c r="B98" s="7145"/>
      <c r="C98" s="7055"/>
      <c r="D98" s="7054"/>
      <c r="E98" s="7144"/>
      <c r="F98" s="7052"/>
      <c r="G98" s="7051"/>
      <c r="H98" s="7050"/>
      <c r="I98" s="7049" t="s">
        <v>21</v>
      </c>
      <c r="J98" s="7048">
        <f>SUM(J97:J97)</f>
        <v>0.3</v>
      </c>
      <c r="K98" s="7047">
        <f>SUM(K97:K97)</f>
        <v>0.3</v>
      </c>
      <c r="L98" s="7143">
        <f>SUM(L97:L97)</f>
        <v>0.3</v>
      </c>
      <c r="M98" s="7142"/>
      <c r="N98" s="7141"/>
      <c r="O98" s="7141"/>
      <c r="P98" s="7140"/>
      <c r="Q98" s="7111"/>
      <c r="R98" s="7110"/>
    </row>
    <row r="99" spans="1:28" ht="38.25" customHeight="1" thickBot="1" x14ac:dyDescent="0.25">
      <c r="A99" s="7139" t="s">
        <v>29</v>
      </c>
      <c r="B99" s="7138" t="s">
        <v>29</v>
      </c>
      <c r="C99" s="7072"/>
      <c r="D99" s="7131" t="s">
        <v>69</v>
      </c>
      <c r="E99" s="7137" t="s">
        <v>1256</v>
      </c>
      <c r="F99" s="7069" t="s">
        <v>1237</v>
      </c>
      <c r="G99" s="7068" t="s">
        <v>24</v>
      </c>
      <c r="H99" s="7067">
        <v>12</v>
      </c>
      <c r="I99" s="7136" t="s">
        <v>22</v>
      </c>
      <c r="J99" s="7135">
        <v>3</v>
      </c>
      <c r="K99" s="7134">
        <v>3</v>
      </c>
      <c r="L99" s="7134">
        <v>3</v>
      </c>
      <c r="M99" s="7096" t="s">
        <v>1255</v>
      </c>
      <c r="N99" s="7095" t="s">
        <v>1249</v>
      </c>
      <c r="O99" s="7094">
        <v>3</v>
      </c>
      <c r="P99" s="7104">
        <v>3</v>
      </c>
      <c r="Q99" s="6903"/>
      <c r="R99" s="7121"/>
      <c r="T99" s="7114"/>
    </row>
    <row r="100" spans="1:28" ht="17.25" customHeight="1" thickBot="1" x14ac:dyDescent="0.25">
      <c r="A100" s="7133"/>
      <c r="B100" s="7132"/>
      <c r="C100" s="7055"/>
      <c r="D100" s="7131"/>
      <c r="E100" s="7130"/>
      <c r="F100" s="7052"/>
      <c r="G100" s="7129"/>
      <c r="H100" s="7128"/>
      <c r="I100" s="7127" t="s">
        <v>21</v>
      </c>
      <c r="J100" s="7126">
        <f>SUM(J99:J99)</f>
        <v>3</v>
      </c>
      <c r="K100" s="7126">
        <f>SUM(K99:K99)</f>
        <v>3</v>
      </c>
      <c r="L100" s="7125">
        <f>SUM(L99:L99)</f>
        <v>3</v>
      </c>
      <c r="M100" s="7124"/>
      <c r="N100" s="7123"/>
      <c r="O100" s="7123"/>
      <c r="P100" s="7122"/>
      <c r="Q100" s="6903"/>
      <c r="R100" s="7121"/>
    </row>
    <row r="101" spans="1:28" ht="50.25" customHeight="1" thickBot="1" x14ac:dyDescent="0.25">
      <c r="A101" s="7120" t="s">
        <v>29</v>
      </c>
      <c r="B101" s="7035" t="s">
        <v>29</v>
      </c>
      <c r="C101" s="7101"/>
      <c r="D101" s="7071">
        <v>11</v>
      </c>
      <c r="E101" s="7117" t="s">
        <v>1254</v>
      </c>
      <c r="F101" s="7069" t="s">
        <v>1237</v>
      </c>
      <c r="G101" s="7068" t="s">
        <v>24</v>
      </c>
      <c r="H101" s="7067">
        <v>12</v>
      </c>
      <c r="I101" s="7064" t="s">
        <v>22</v>
      </c>
      <c r="J101" s="7065">
        <v>3</v>
      </c>
      <c r="K101" s="7064">
        <v>3</v>
      </c>
      <c r="L101" s="7108">
        <v>2.8</v>
      </c>
      <c r="M101" s="7107" t="s">
        <v>1253</v>
      </c>
      <c r="N101" s="7106" t="s">
        <v>1249</v>
      </c>
      <c r="O101" s="7105">
        <v>18</v>
      </c>
      <c r="P101" s="7104">
        <v>46</v>
      </c>
      <c r="Q101" s="7116" t="s">
        <v>1252</v>
      </c>
      <c r="R101" s="7115"/>
    </row>
    <row r="102" spans="1:28" ht="27.75" customHeight="1" thickBot="1" x14ac:dyDescent="0.25">
      <c r="A102" s="7119"/>
      <c r="B102" s="7090"/>
      <c r="C102" s="7089"/>
      <c r="D102" s="7054"/>
      <c r="E102" s="7112"/>
      <c r="F102" s="7052"/>
      <c r="G102" s="7051"/>
      <c r="H102" s="7050"/>
      <c r="I102" s="7049" t="s">
        <v>21</v>
      </c>
      <c r="J102" s="7048">
        <f>J101</f>
        <v>3</v>
      </c>
      <c r="K102" s="7048">
        <f>K101</f>
        <v>3</v>
      </c>
      <c r="L102" s="7048">
        <f>L101</f>
        <v>2.8</v>
      </c>
      <c r="M102" s="7087"/>
      <c r="N102" s="7086"/>
      <c r="O102" s="7086"/>
      <c r="P102" s="7085"/>
      <c r="Q102" s="7111"/>
      <c r="R102" s="7110"/>
    </row>
    <row r="103" spans="1:28" ht="40.5" customHeight="1" thickBot="1" x14ac:dyDescent="0.25">
      <c r="A103" s="7074" t="s">
        <v>29</v>
      </c>
      <c r="B103" s="7073" t="s">
        <v>29</v>
      </c>
      <c r="C103" s="7101"/>
      <c r="D103" s="7118">
        <v>12</v>
      </c>
      <c r="E103" s="7117" t="s">
        <v>1251</v>
      </c>
      <c r="F103" s="7069" t="s">
        <v>1237</v>
      </c>
      <c r="G103" s="7068" t="s">
        <v>24</v>
      </c>
      <c r="H103" s="7067">
        <v>12</v>
      </c>
      <c r="I103" s="7109" t="s">
        <v>22</v>
      </c>
      <c r="J103" s="7065">
        <v>10</v>
      </c>
      <c r="K103" s="7064">
        <v>10</v>
      </c>
      <c r="L103" s="7108">
        <v>9.94</v>
      </c>
      <c r="M103" s="7107" t="s">
        <v>1250</v>
      </c>
      <c r="N103" s="7106" t="s">
        <v>1249</v>
      </c>
      <c r="O103" s="7105">
        <v>10</v>
      </c>
      <c r="P103" s="7104">
        <v>7</v>
      </c>
      <c r="Q103" s="7116" t="s">
        <v>1248</v>
      </c>
      <c r="R103" s="7115"/>
      <c r="T103" s="7114"/>
    </row>
    <row r="104" spans="1:28" ht="27" customHeight="1" thickBot="1" x14ac:dyDescent="0.25">
      <c r="A104" s="7057"/>
      <c r="B104" s="7056"/>
      <c r="C104" s="7089"/>
      <c r="D104" s="7113"/>
      <c r="E104" s="7112"/>
      <c r="F104" s="7052"/>
      <c r="G104" s="7051"/>
      <c r="H104" s="7050"/>
      <c r="I104" s="7049"/>
      <c r="J104" s="7048">
        <f>J103</f>
        <v>10</v>
      </c>
      <c r="K104" s="7048">
        <f>K103</f>
        <v>10</v>
      </c>
      <c r="L104" s="7048">
        <f>L103</f>
        <v>9.94</v>
      </c>
      <c r="M104" s="7087"/>
      <c r="N104" s="7086"/>
      <c r="O104" s="7086"/>
      <c r="P104" s="7085"/>
      <c r="Q104" s="7111"/>
      <c r="R104" s="7110"/>
    </row>
    <row r="105" spans="1:28" ht="44.25" customHeight="1" thickBot="1" x14ac:dyDescent="0.25">
      <c r="A105" s="7074" t="s">
        <v>29</v>
      </c>
      <c r="B105" s="7035" t="s">
        <v>29</v>
      </c>
      <c r="C105" s="7101"/>
      <c r="D105" s="7071">
        <v>14</v>
      </c>
      <c r="E105" s="7100" t="s">
        <v>1247</v>
      </c>
      <c r="F105" s="7069" t="s">
        <v>1237</v>
      </c>
      <c r="G105" s="7068" t="s">
        <v>24</v>
      </c>
      <c r="H105" s="7067">
        <v>12</v>
      </c>
      <c r="I105" s="7109" t="s">
        <v>22</v>
      </c>
      <c r="J105" s="7065">
        <v>32</v>
      </c>
      <c r="K105" s="7064">
        <v>21.6</v>
      </c>
      <c r="L105" s="7108">
        <v>21.4</v>
      </c>
      <c r="M105" s="7107" t="s">
        <v>1246</v>
      </c>
      <c r="N105" s="7106" t="s">
        <v>42</v>
      </c>
      <c r="O105" s="7105">
        <v>36</v>
      </c>
      <c r="P105" s="7104">
        <v>37</v>
      </c>
      <c r="Q105" s="7103" t="s">
        <v>1245</v>
      </c>
      <c r="R105" s="7102"/>
    </row>
    <row r="106" spans="1:28" ht="34.5" customHeight="1" thickBot="1" x14ac:dyDescent="0.25">
      <c r="A106" s="7057"/>
      <c r="B106" s="7090"/>
      <c r="C106" s="7089"/>
      <c r="D106" s="7054"/>
      <c r="E106" s="7088"/>
      <c r="F106" s="7052"/>
      <c r="G106" s="7051"/>
      <c r="H106" s="7050"/>
      <c r="I106" s="7049" t="s">
        <v>21</v>
      </c>
      <c r="J106" s="7048">
        <f>J105</f>
        <v>32</v>
      </c>
      <c r="K106" s="7048">
        <f>K105</f>
        <v>21.6</v>
      </c>
      <c r="L106" s="7048">
        <f>L105</f>
        <v>21.4</v>
      </c>
      <c r="M106" s="7087"/>
      <c r="N106" s="7086"/>
      <c r="O106" s="7086"/>
      <c r="P106" s="7085"/>
      <c r="Q106" s="7042"/>
      <c r="R106" s="7041"/>
    </row>
    <row r="107" spans="1:28" ht="52.5" customHeight="1" thickBot="1" x14ac:dyDescent="0.25">
      <c r="A107" s="7074" t="s">
        <v>29</v>
      </c>
      <c r="B107" s="7035" t="s">
        <v>29</v>
      </c>
      <c r="C107" s="7101"/>
      <c r="D107" s="7071">
        <v>15</v>
      </c>
      <c r="E107" s="7100" t="s">
        <v>1244</v>
      </c>
      <c r="F107" s="7069" t="s">
        <v>1237</v>
      </c>
      <c r="G107" s="7068" t="s">
        <v>24</v>
      </c>
      <c r="H107" s="7067">
        <v>12</v>
      </c>
      <c r="I107" s="7083" t="s">
        <v>22</v>
      </c>
      <c r="J107" s="7099">
        <v>20</v>
      </c>
      <c r="K107" s="7098">
        <v>5.6</v>
      </c>
      <c r="L107" s="7097">
        <v>5.5</v>
      </c>
      <c r="M107" s="7096" t="s">
        <v>1243</v>
      </c>
      <c r="N107" s="7095" t="s">
        <v>563</v>
      </c>
      <c r="O107" s="7094">
        <v>40</v>
      </c>
      <c r="P107" s="7093">
        <v>0</v>
      </c>
      <c r="Q107" s="7092" t="s">
        <v>1242</v>
      </c>
      <c r="R107" s="7091"/>
    </row>
    <row r="108" spans="1:28" ht="18" customHeight="1" thickBot="1" x14ac:dyDescent="0.25">
      <c r="A108" s="7057"/>
      <c r="B108" s="7090"/>
      <c r="C108" s="7089"/>
      <c r="D108" s="7054"/>
      <c r="E108" s="7088"/>
      <c r="F108" s="7052"/>
      <c r="G108" s="7051"/>
      <c r="H108" s="7050"/>
      <c r="I108" s="7049" t="s">
        <v>21</v>
      </c>
      <c r="J108" s="7048">
        <f>J107</f>
        <v>20</v>
      </c>
      <c r="K108" s="7048">
        <f>K107</f>
        <v>5.6</v>
      </c>
      <c r="L108" s="7048">
        <f>L107</f>
        <v>5.5</v>
      </c>
      <c r="M108" s="7087"/>
      <c r="N108" s="7086"/>
      <c r="O108" s="7086"/>
      <c r="P108" s="7085"/>
      <c r="Q108" s="7042"/>
      <c r="R108" s="7041"/>
    </row>
    <row r="109" spans="1:28" ht="36.75" customHeight="1" thickBot="1" x14ac:dyDescent="0.25">
      <c r="A109" s="7074" t="s">
        <v>29</v>
      </c>
      <c r="B109" s="7073" t="s">
        <v>29</v>
      </c>
      <c r="C109" s="7072"/>
      <c r="D109" s="7071">
        <v>16</v>
      </c>
      <c r="E109" s="7084" t="s">
        <v>1241</v>
      </c>
      <c r="F109" s="7069" t="s">
        <v>1237</v>
      </c>
      <c r="G109" s="7068" t="s">
        <v>24</v>
      </c>
      <c r="H109" s="7067">
        <v>12</v>
      </c>
      <c r="I109" s="7083" t="s">
        <v>22</v>
      </c>
      <c r="J109" s="7065">
        <v>30</v>
      </c>
      <c r="K109" s="7064">
        <v>24.8</v>
      </c>
      <c r="L109" s="7064">
        <v>24.72</v>
      </c>
      <c r="M109" s="7082" t="s">
        <v>1240</v>
      </c>
      <c r="N109" s="7081" t="s">
        <v>563</v>
      </c>
      <c r="O109" s="7080">
        <v>100</v>
      </c>
      <c r="P109" s="7079">
        <v>100</v>
      </c>
      <c r="Q109" s="7059"/>
      <c r="R109" s="7058"/>
      <c r="T109" s="7040"/>
      <c r="U109" s="7030"/>
      <c r="V109" s="7030"/>
      <c r="W109" s="7030"/>
      <c r="X109" s="7030"/>
      <c r="Y109" s="7030"/>
      <c r="Z109" s="7030"/>
      <c r="AA109" s="7040"/>
      <c r="AB109" s="7030"/>
    </row>
    <row r="110" spans="1:28" ht="37.5" customHeight="1" thickBot="1" x14ac:dyDescent="0.25">
      <c r="A110" s="7057"/>
      <c r="B110" s="7056"/>
      <c r="C110" s="7055"/>
      <c r="D110" s="7054"/>
      <c r="E110" s="7078"/>
      <c r="F110" s="7052"/>
      <c r="G110" s="7051"/>
      <c r="H110" s="7050"/>
      <c r="I110" s="7049" t="s">
        <v>21</v>
      </c>
      <c r="J110" s="7048">
        <f>J109</f>
        <v>30</v>
      </c>
      <c r="K110" s="7048">
        <f>K109</f>
        <v>24.8</v>
      </c>
      <c r="L110" s="7047">
        <f>L109</f>
        <v>24.72</v>
      </c>
      <c r="M110" s="7046" t="s">
        <v>1239</v>
      </c>
      <c r="N110" s="7077" t="s">
        <v>563</v>
      </c>
      <c r="O110" s="7076">
        <v>100</v>
      </c>
      <c r="P110" s="7075">
        <v>100</v>
      </c>
      <c r="Q110" s="7042"/>
      <c r="R110" s="7041"/>
      <c r="T110" s="7040"/>
      <c r="U110" s="7030"/>
      <c r="V110" s="7030"/>
      <c r="W110" s="7030"/>
      <c r="X110" s="7030"/>
      <c r="Y110" s="7030"/>
      <c r="Z110" s="7030"/>
      <c r="AA110" s="7040"/>
      <c r="AB110" s="7030"/>
    </row>
    <row r="111" spans="1:28" ht="24" customHeight="1" thickBot="1" x14ac:dyDescent="0.25">
      <c r="A111" s="7074" t="s">
        <v>29</v>
      </c>
      <c r="B111" s="7073" t="s">
        <v>29</v>
      </c>
      <c r="C111" s="7072"/>
      <c r="D111" s="7071">
        <v>17</v>
      </c>
      <c r="E111" s="7070" t="s">
        <v>1238</v>
      </c>
      <c r="F111" s="7069" t="s">
        <v>1237</v>
      </c>
      <c r="G111" s="7068" t="s">
        <v>24</v>
      </c>
      <c r="H111" s="7067">
        <v>12</v>
      </c>
      <c r="I111" s="7066"/>
      <c r="J111" s="7065">
        <v>0</v>
      </c>
      <c r="K111" s="7064">
        <v>8.4</v>
      </c>
      <c r="L111" s="7064">
        <v>8.4</v>
      </c>
      <c r="M111" s="7063" t="s">
        <v>1236</v>
      </c>
      <c r="N111" s="7062" t="s">
        <v>563</v>
      </c>
      <c r="O111" s="7061">
        <v>840</v>
      </c>
      <c r="P111" s="7060">
        <v>840</v>
      </c>
      <c r="Q111" s="7059"/>
      <c r="R111" s="7058"/>
      <c r="T111" s="7040"/>
      <c r="U111" s="7030"/>
      <c r="V111" s="7030"/>
      <c r="W111" s="7030"/>
      <c r="X111" s="7030"/>
      <c r="Y111" s="7030"/>
      <c r="Z111" s="7030"/>
      <c r="AA111" s="7040"/>
      <c r="AB111" s="7030"/>
    </row>
    <row r="112" spans="1:28" ht="24" customHeight="1" thickBot="1" x14ac:dyDescent="0.25">
      <c r="A112" s="7057"/>
      <c r="B112" s="7056"/>
      <c r="C112" s="7055"/>
      <c r="D112" s="7054"/>
      <c r="E112" s="7053"/>
      <c r="F112" s="7052"/>
      <c r="G112" s="7051"/>
      <c r="H112" s="7050"/>
      <c r="I112" s="7049" t="s">
        <v>21</v>
      </c>
      <c r="J112" s="7048">
        <f>SUM(J111)</f>
        <v>0</v>
      </c>
      <c r="K112" s="7048">
        <f>SUM(K111)</f>
        <v>8.4</v>
      </c>
      <c r="L112" s="7047">
        <f>SUM(L111)</f>
        <v>8.4</v>
      </c>
      <c r="M112" s="7046"/>
      <c r="N112" s="7045"/>
      <c r="O112" s="7044"/>
      <c r="P112" s="7043"/>
      <c r="Q112" s="7042"/>
      <c r="R112" s="7041"/>
      <c r="T112" s="7040"/>
      <c r="U112" s="7030"/>
      <c r="V112" s="7030"/>
      <c r="W112" s="7030"/>
      <c r="X112" s="7030"/>
      <c r="Y112" s="7030"/>
      <c r="Z112" s="7030"/>
      <c r="AA112" s="7040"/>
      <c r="AB112" s="7030"/>
    </row>
    <row r="113" spans="1:28" ht="15.75" customHeight="1" thickBot="1" x14ac:dyDescent="0.25">
      <c r="A113" s="7039" t="s">
        <v>29</v>
      </c>
      <c r="B113" s="7039" t="s">
        <v>29</v>
      </c>
      <c r="C113" s="7038" t="s">
        <v>19</v>
      </c>
      <c r="D113" s="7037"/>
      <c r="E113" s="7037"/>
      <c r="F113" s="7037"/>
      <c r="G113" s="7037"/>
      <c r="H113" s="7037"/>
      <c r="I113" s="7037"/>
      <c r="J113" s="7036">
        <f>J77</f>
        <v>172.3</v>
      </c>
      <c r="K113" s="7036">
        <f>K77</f>
        <v>239.10000000000002</v>
      </c>
      <c r="L113" s="7036">
        <f>L77</f>
        <v>237.19</v>
      </c>
      <c r="M113" s="7035"/>
      <c r="N113" s="7034"/>
      <c r="O113" s="7034"/>
      <c r="P113" s="7033"/>
      <c r="Q113" s="7032"/>
      <c r="R113" s="7031"/>
      <c r="T113" s="7030"/>
      <c r="U113" s="7030"/>
      <c r="V113" s="7030"/>
      <c r="W113" s="7030"/>
      <c r="X113" s="7030"/>
      <c r="Y113" s="7030"/>
      <c r="Z113" s="7030"/>
      <c r="AA113" s="7030"/>
      <c r="AB113" s="7030"/>
    </row>
    <row r="114" spans="1:28" s="7022" customFormat="1" ht="12.75" customHeight="1" thickBot="1" x14ac:dyDescent="0.25">
      <c r="A114" s="7029" t="s">
        <v>29</v>
      </c>
      <c r="B114" s="7028" t="s">
        <v>152</v>
      </c>
      <c r="C114" s="7027"/>
      <c r="D114" s="7027"/>
      <c r="E114" s="7027"/>
      <c r="F114" s="7027"/>
      <c r="G114" s="7027"/>
      <c r="H114" s="7027"/>
      <c r="I114" s="7027"/>
      <c r="J114" s="7026">
        <f>J113+J75</f>
        <v>204</v>
      </c>
      <c r="K114" s="7026">
        <f>K113+K75</f>
        <v>260.8</v>
      </c>
      <c r="L114" s="7026">
        <f>L113+L75</f>
        <v>258.89</v>
      </c>
      <c r="M114" s="7025"/>
      <c r="N114" s="7024"/>
      <c r="O114" s="7024"/>
      <c r="P114" s="7024"/>
      <c r="Q114" s="7024"/>
      <c r="R114" s="7023"/>
    </row>
    <row r="115" spans="1:28" ht="14.25" customHeight="1" thickBot="1" x14ac:dyDescent="0.25">
      <c r="A115" s="7021"/>
      <c r="B115" s="7020" t="s">
        <v>1235</v>
      </c>
      <c r="C115" s="7020"/>
      <c r="D115" s="7020"/>
      <c r="E115" s="7020"/>
      <c r="F115" s="7020"/>
      <c r="G115" s="7020"/>
      <c r="H115" s="7020"/>
      <c r="I115" s="7020"/>
      <c r="J115" s="7019">
        <f>J114+J68+J130</f>
        <v>52652.869999999988</v>
      </c>
      <c r="K115" s="7019">
        <f>K114+K68</f>
        <v>54680.49</v>
      </c>
      <c r="L115" s="7019">
        <f>L114+L68</f>
        <v>53602.19</v>
      </c>
      <c r="M115" s="7018"/>
      <c r="N115" s="7017"/>
      <c r="O115" s="7017"/>
      <c r="P115" s="7017"/>
      <c r="Q115" s="7017"/>
      <c r="R115" s="7016"/>
    </row>
    <row r="116" spans="1:28" ht="18.75" customHeight="1" x14ac:dyDescent="0.2">
      <c r="A116" s="6913" t="s">
        <v>1234</v>
      </c>
      <c r="B116" s="6913"/>
      <c r="C116" s="6913"/>
      <c r="D116" s="6913"/>
      <c r="E116" s="6913"/>
      <c r="F116" s="6913"/>
      <c r="G116" s="6913"/>
      <c r="H116" s="6913"/>
      <c r="I116" s="6913"/>
      <c r="J116" s="7015"/>
      <c r="K116" s="7015"/>
      <c r="L116" s="7015"/>
      <c r="M116" s="7014"/>
      <c r="N116" s="7013"/>
      <c r="O116" s="7013"/>
    </row>
    <row r="117" spans="1:28" ht="17.25" customHeight="1" x14ac:dyDescent="0.2">
      <c r="A117" s="6913"/>
      <c r="B117" s="6913"/>
      <c r="C117" s="7012" t="s">
        <v>15</v>
      </c>
      <c r="D117" s="7012"/>
      <c r="E117" s="7012"/>
      <c r="F117" s="7012"/>
      <c r="G117" s="7012"/>
      <c r="H117" s="7012"/>
      <c r="I117" s="7012"/>
      <c r="J117" s="7012"/>
      <c r="K117" s="7012"/>
      <c r="L117" s="7012"/>
      <c r="M117" s="7012"/>
      <c r="N117" s="7012"/>
      <c r="O117" s="7012"/>
    </row>
    <row r="118" spans="1:28" ht="12.75" customHeight="1" thickBot="1" x14ac:dyDescent="0.25">
      <c r="A118" s="6913"/>
      <c r="B118" s="6913"/>
      <c r="C118" s="7010"/>
      <c r="D118" s="7010"/>
      <c r="E118" s="7010"/>
      <c r="F118" s="7011"/>
      <c r="G118" s="7010"/>
      <c r="H118" s="7009"/>
      <c r="I118" s="7008"/>
      <c r="J118" s="7007"/>
      <c r="K118" s="7007"/>
      <c r="L118" s="7007"/>
      <c r="M118" s="7006"/>
      <c r="N118" s="7006"/>
      <c r="O118" s="7006"/>
      <c r="U118" s="7005"/>
    </row>
    <row r="119" spans="1:28" ht="42.75" customHeight="1" thickBot="1" x14ac:dyDescent="0.25">
      <c r="A119" s="6913"/>
      <c r="B119" s="6913"/>
      <c r="C119" s="7004" t="s">
        <v>14</v>
      </c>
      <c r="D119" s="7003"/>
      <c r="E119" s="7003"/>
      <c r="F119" s="7003"/>
      <c r="G119" s="7003"/>
      <c r="H119" s="7003"/>
      <c r="I119" s="7003"/>
      <c r="J119" s="7004" t="s">
        <v>13</v>
      </c>
      <c r="K119" s="7003"/>
      <c r="L119" s="7003"/>
      <c r="M119" s="7002" t="s">
        <v>12</v>
      </c>
      <c r="N119" s="7001" t="s">
        <v>11</v>
      </c>
      <c r="O119" s="7000"/>
      <c r="P119" s="6999"/>
    </row>
    <row r="120" spans="1:28" ht="12.75" customHeight="1" thickBot="1" x14ac:dyDescent="0.25">
      <c r="A120" s="6913"/>
      <c r="B120" s="6913"/>
      <c r="C120" s="6942" t="s">
        <v>10</v>
      </c>
      <c r="D120" s="6941"/>
      <c r="E120" s="6941"/>
      <c r="F120" s="6941"/>
      <c r="G120" s="6941"/>
      <c r="H120" s="6941"/>
      <c r="I120" s="6941"/>
      <c r="J120" s="6998">
        <f>J121</f>
        <v>52652.869999999995</v>
      </c>
      <c r="K120" s="6997"/>
      <c r="L120" s="6997"/>
      <c r="M120" s="6996">
        <f>M121</f>
        <v>54680.490000000005</v>
      </c>
      <c r="N120" s="6995">
        <f>N121</f>
        <v>53602.19</v>
      </c>
      <c r="O120" s="6995"/>
      <c r="P120" s="6918"/>
    </row>
    <row r="121" spans="1:28" ht="12.75" customHeight="1" x14ac:dyDescent="0.2">
      <c r="A121" s="6913"/>
      <c r="B121" s="6913"/>
      <c r="C121" s="6994" t="s">
        <v>9</v>
      </c>
      <c r="D121" s="6993"/>
      <c r="E121" s="6993"/>
      <c r="F121" s="6993"/>
      <c r="G121" s="6993"/>
      <c r="H121" s="6993"/>
      <c r="I121" s="6993"/>
      <c r="J121" s="6992">
        <f>J122+J123+J124+J127+J128+J129+J125+J126+J130</f>
        <v>52652.869999999995</v>
      </c>
      <c r="K121" s="6991"/>
      <c r="L121" s="6991"/>
      <c r="M121" s="6990">
        <f>M122+M123+M124+M125+M126+M127+M128+M129+M130</f>
        <v>54680.490000000005</v>
      </c>
      <c r="N121" s="6989">
        <f>N122+N123+N124+N125+N126+N127+N128+N129+N130</f>
        <v>53602.19</v>
      </c>
      <c r="O121" s="6988"/>
      <c r="P121" s="6918"/>
    </row>
    <row r="122" spans="1:28" ht="12.75" customHeight="1" x14ac:dyDescent="0.2">
      <c r="A122" s="6913"/>
      <c r="B122" s="6913"/>
      <c r="C122" s="6985" t="s">
        <v>8</v>
      </c>
      <c r="D122" s="6984"/>
      <c r="E122" s="6984"/>
      <c r="F122" s="6984"/>
      <c r="G122" s="6984"/>
      <c r="H122" s="6984"/>
      <c r="I122" s="6984"/>
      <c r="J122" s="6967">
        <f>J13+J28+J39+J41+J45+J51+J52+J61+J64+J71+J73+J79</f>
        <v>18504.399999999998</v>
      </c>
      <c r="K122" s="6966"/>
      <c r="L122" s="6966"/>
      <c r="M122" s="6960">
        <f>K13+K28+K39+K41+K45+K51+K52+K61+K64+K71+K73+K79</f>
        <v>19512.600000000002</v>
      </c>
      <c r="N122" s="6987">
        <f>L13+L28+L39+L41+L45+L51+L52+L61+L64+L71+L73+L79</f>
        <v>19381.850000000002</v>
      </c>
      <c r="O122" s="6986"/>
      <c r="P122" s="6918"/>
    </row>
    <row r="123" spans="1:28" ht="12.75" customHeight="1" x14ac:dyDescent="0.2">
      <c r="A123" s="6913"/>
      <c r="B123" s="6913"/>
      <c r="C123" s="6985" t="s">
        <v>7</v>
      </c>
      <c r="D123" s="6984"/>
      <c r="E123" s="6984"/>
      <c r="F123" s="6984"/>
      <c r="G123" s="6984"/>
      <c r="H123" s="6984"/>
      <c r="I123" s="6984"/>
      <c r="J123" s="6967">
        <f>J18+J23+J33+J34+J42+J57+J59</f>
        <v>30178.499999999996</v>
      </c>
      <c r="K123" s="6966"/>
      <c r="L123" s="6966"/>
      <c r="M123" s="6983">
        <f>K30+K34</f>
        <v>1962.1</v>
      </c>
      <c r="N123" s="6982">
        <f>L30</f>
        <v>1962.1</v>
      </c>
      <c r="O123" s="6981"/>
      <c r="P123" s="6980"/>
    </row>
    <row r="124" spans="1:28" ht="13.5" customHeight="1" x14ac:dyDescent="0.2">
      <c r="A124" s="6913"/>
      <c r="B124" s="6913"/>
      <c r="C124" s="6979" t="s">
        <v>6</v>
      </c>
      <c r="D124" s="6978"/>
      <c r="E124" s="6978"/>
      <c r="F124" s="6978"/>
      <c r="G124" s="6978"/>
      <c r="H124" s="6978"/>
      <c r="I124" s="6978"/>
      <c r="J124" s="6967">
        <f>J14+J29+J53</f>
        <v>2269.4</v>
      </c>
      <c r="K124" s="6966"/>
      <c r="L124" s="6966"/>
      <c r="M124" s="6960">
        <f>K14+K29+K53</f>
        <v>2260.5</v>
      </c>
      <c r="N124" s="6959">
        <f>L14+L29+L53</f>
        <v>1649.3999999999999</v>
      </c>
      <c r="O124" s="6958"/>
      <c r="P124" s="6918"/>
    </row>
    <row r="125" spans="1:28" ht="13.5" customHeight="1" x14ac:dyDescent="0.2">
      <c r="A125" s="6913"/>
      <c r="B125" s="6913"/>
      <c r="C125" s="6977" t="s">
        <v>1233</v>
      </c>
      <c r="D125" s="6976"/>
      <c r="E125" s="6976"/>
      <c r="F125" s="6976"/>
      <c r="G125" s="6976"/>
      <c r="H125" s="6976"/>
      <c r="I125" s="6976"/>
      <c r="J125" s="6973">
        <f>J31</f>
        <v>0</v>
      </c>
      <c r="K125" s="6972"/>
      <c r="L125" s="6972"/>
      <c r="M125" s="6960">
        <v>0</v>
      </c>
      <c r="N125" s="6959">
        <v>0</v>
      </c>
      <c r="O125" s="6958"/>
      <c r="P125" s="6918"/>
    </row>
    <row r="126" spans="1:28" ht="13.5" customHeight="1" x14ac:dyDescent="0.2">
      <c r="A126" s="6913"/>
      <c r="B126" s="6913"/>
      <c r="C126" s="6975" t="s">
        <v>1232</v>
      </c>
      <c r="D126" s="6974"/>
      <c r="E126" s="6974"/>
      <c r="F126" s="6974"/>
      <c r="G126" s="6974"/>
      <c r="H126" s="6974"/>
      <c r="I126" s="6974"/>
      <c r="J126" s="6973">
        <f>J19+J36</f>
        <v>260.5</v>
      </c>
      <c r="K126" s="6972"/>
      <c r="L126" s="6972"/>
      <c r="M126" s="6960">
        <f>K18+K19+K23+K33+K36+K42+K57+K59</f>
        <v>28781.9</v>
      </c>
      <c r="N126" s="6971">
        <f>L18+L23+L33+L36+L42+L57+L59</f>
        <v>28781.9</v>
      </c>
      <c r="O126" s="6970"/>
      <c r="P126" s="6918"/>
    </row>
    <row r="127" spans="1:28" ht="13.5" customHeight="1" x14ac:dyDescent="0.2">
      <c r="A127" s="6913"/>
      <c r="B127" s="6913"/>
      <c r="C127" s="6969" t="s">
        <v>5</v>
      </c>
      <c r="D127" s="6968"/>
      <c r="E127" s="6968"/>
      <c r="F127" s="6968"/>
      <c r="G127" s="6968"/>
      <c r="H127" s="6968"/>
      <c r="I127" s="6968"/>
      <c r="J127" s="6967">
        <v>0</v>
      </c>
      <c r="K127" s="6966"/>
      <c r="L127" s="6966"/>
      <c r="M127" s="6965"/>
      <c r="N127" s="6959"/>
      <c r="O127" s="6958"/>
      <c r="P127" s="6918"/>
    </row>
    <row r="128" spans="1:28" ht="12.75" customHeight="1" x14ac:dyDescent="0.2">
      <c r="A128" s="6913"/>
      <c r="B128" s="6913"/>
      <c r="C128" s="6964" t="s">
        <v>3</v>
      </c>
      <c r="D128" s="6963"/>
      <c r="E128" s="6963"/>
      <c r="F128" s="6963"/>
      <c r="G128" s="6963"/>
      <c r="H128" s="6963"/>
      <c r="I128" s="6963"/>
      <c r="J128" s="6962">
        <f>J16+J20+J35+J43+J47+J54+J60+J65+J81</f>
        <v>917.90000000000009</v>
      </c>
      <c r="K128" s="6961"/>
      <c r="L128" s="6961"/>
      <c r="M128" s="6960">
        <f>K16+K20+K35+K43+K47+K60+K65+K78</f>
        <v>1306</v>
      </c>
      <c r="N128" s="6959">
        <f>L16+L20+L35+L43+L47+L60+L65+L78</f>
        <v>1275.8000000000002</v>
      </c>
      <c r="O128" s="6958"/>
      <c r="P128" s="6918"/>
    </row>
    <row r="129" spans="1:16" ht="13.5" customHeight="1" x14ac:dyDescent="0.2">
      <c r="A129" s="6913"/>
      <c r="B129" s="6913"/>
      <c r="C129" s="6957" t="s">
        <v>2</v>
      </c>
      <c r="D129" s="6956"/>
      <c r="E129" s="6956"/>
      <c r="F129" s="6956"/>
      <c r="G129" s="6956"/>
      <c r="H129" s="6956"/>
      <c r="I129" s="6956"/>
      <c r="J129" s="6955">
        <f>J46+J55+J62</f>
        <v>178.10000000000002</v>
      </c>
      <c r="K129" s="6954"/>
      <c r="L129" s="6954"/>
      <c r="M129" s="6953">
        <f>K46+K55+K62</f>
        <v>518.70000000000005</v>
      </c>
      <c r="N129" s="6952">
        <f>L46+L55+L62</f>
        <v>212.45</v>
      </c>
      <c r="O129" s="6951"/>
      <c r="P129" s="6943"/>
    </row>
    <row r="130" spans="1:16" ht="13.5" customHeight="1" thickBot="1" x14ac:dyDescent="0.25">
      <c r="A130" s="6913"/>
      <c r="B130" s="6913"/>
      <c r="C130" s="6950" t="s">
        <v>642</v>
      </c>
      <c r="D130" s="6949"/>
      <c r="E130" s="6949"/>
      <c r="F130" s="6949"/>
      <c r="G130" s="6949"/>
      <c r="H130" s="6949"/>
      <c r="I130" s="6949"/>
      <c r="J130" s="6948">
        <v>344.07</v>
      </c>
      <c r="K130" s="6947"/>
      <c r="L130" s="6947"/>
      <c r="M130" s="6946">
        <f>K15+K31+K54</f>
        <v>338.69</v>
      </c>
      <c r="N130" s="6945">
        <f>L15+L31+L54</f>
        <v>338.69</v>
      </c>
      <c r="O130" s="6944"/>
      <c r="P130" s="6943"/>
    </row>
    <row r="131" spans="1:16" ht="13.5" customHeight="1" thickBot="1" x14ac:dyDescent="0.25">
      <c r="A131" s="6913"/>
      <c r="B131" s="6913"/>
      <c r="C131" s="6942" t="s">
        <v>1</v>
      </c>
      <c r="D131" s="6941"/>
      <c r="E131" s="6941"/>
      <c r="F131" s="6941"/>
      <c r="G131" s="6941"/>
      <c r="H131" s="6941"/>
      <c r="I131" s="6941"/>
      <c r="J131" s="6940">
        <v>0</v>
      </c>
      <c r="K131" s="6939"/>
      <c r="L131" s="6938"/>
      <c r="M131" s="6937">
        <v>0</v>
      </c>
      <c r="N131" s="6936">
        <v>0</v>
      </c>
      <c r="O131" s="6935"/>
      <c r="P131" s="6918"/>
    </row>
    <row r="132" spans="1:16" ht="13.5" customHeight="1" thickBot="1" x14ac:dyDescent="0.25">
      <c r="A132" s="6913"/>
      <c r="B132" s="6913"/>
      <c r="C132" s="6934"/>
      <c r="D132" s="6933"/>
      <c r="E132" s="6933"/>
      <c r="F132" s="6933"/>
      <c r="G132" s="6933"/>
      <c r="H132" s="6933"/>
      <c r="I132" s="6933"/>
      <c r="J132" s="6932"/>
      <c r="K132" s="6931"/>
      <c r="L132" s="6930"/>
      <c r="M132" s="6929"/>
      <c r="N132" s="6928"/>
      <c r="O132" s="6927"/>
      <c r="P132" s="6918"/>
    </row>
    <row r="133" spans="1:16" ht="13.5" customHeight="1" thickBot="1" x14ac:dyDescent="0.25">
      <c r="A133" s="6913"/>
      <c r="B133" s="6913"/>
      <c r="C133" s="6926" t="s">
        <v>0</v>
      </c>
      <c r="D133" s="6925"/>
      <c r="E133" s="6925"/>
      <c r="F133" s="6925"/>
      <c r="G133" s="6925"/>
      <c r="H133" s="6925"/>
      <c r="I133" s="6925"/>
      <c r="J133" s="6924">
        <f>J120+J131</f>
        <v>52652.869999999995</v>
      </c>
      <c r="K133" s="6923"/>
      <c r="L133" s="6922"/>
      <c r="M133" s="6921">
        <f>M120+M131</f>
        <v>54680.490000000005</v>
      </c>
      <c r="N133" s="6920">
        <f>N120+N131</f>
        <v>53602.19</v>
      </c>
      <c r="O133" s="6919"/>
      <c r="P133" s="6918"/>
    </row>
    <row r="134" spans="1:16" x14ac:dyDescent="0.2">
      <c r="A134" s="6913"/>
      <c r="B134" s="6913"/>
      <c r="C134" s="6917"/>
      <c r="D134" s="6917"/>
      <c r="E134" s="6916"/>
      <c r="F134" s="6916"/>
      <c r="G134" s="6916"/>
      <c r="H134" s="6915"/>
      <c r="I134" s="6915"/>
      <c r="J134" s="6914"/>
      <c r="K134" s="6914"/>
      <c r="L134" s="6914"/>
      <c r="M134" s="6906"/>
      <c r="N134" s="6905"/>
      <c r="O134" s="6905"/>
    </row>
    <row r="135" spans="1:16" x14ac:dyDescent="0.2">
      <c r="A135" s="6913"/>
      <c r="B135" s="6913"/>
      <c r="C135" s="6912"/>
      <c r="D135" s="6909"/>
      <c r="E135" s="6911"/>
      <c r="F135" s="6910"/>
      <c r="G135" s="6909"/>
      <c r="H135" s="6908"/>
      <c r="I135" s="6907"/>
      <c r="J135" s="6907"/>
      <c r="K135" s="6907"/>
      <c r="L135" s="6907"/>
      <c r="M135" s="6906"/>
      <c r="N135" s="6905"/>
      <c r="O135" s="6905"/>
    </row>
    <row r="136" spans="1:16" x14ac:dyDescent="0.2">
      <c r="A136" s="6904"/>
      <c r="B136" s="6904"/>
      <c r="C136" s="6904"/>
      <c r="G136" s="6896"/>
      <c r="J136" s="6900"/>
      <c r="K136" s="6900"/>
      <c r="L136" s="6900"/>
    </row>
    <row r="137" spans="1:16" x14ac:dyDescent="0.2">
      <c r="A137" s="6904"/>
      <c r="B137" s="6904"/>
      <c r="C137" s="6904"/>
      <c r="G137" s="6896"/>
      <c r="J137" s="6900"/>
      <c r="K137" s="6900"/>
      <c r="L137" s="6900"/>
    </row>
    <row r="138" spans="1:16" x14ac:dyDescent="0.2">
      <c r="A138" s="6904"/>
      <c r="B138" s="6904"/>
      <c r="C138" s="6904"/>
    </row>
    <row r="139" spans="1:16" x14ac:dyDescent="0.2">
      <c r="A139" s="6904"/>
      <c r="B139" s="6904"/>
      <c r="C139" s="6904"/>
    </row>
    <row r="140" spans="1:16" x14ac:dyDescent="0.2">
      <c r="A140" s="6904"/>
      <c r="B140" s="6904"/>
      <c r="C140" s="6904"/>
    </row>
    <row r="141" spans="1:16" x14ac:dyDescent="0.2">
      <c r="A141" s="6904"/>
      <c r="B141" s="6904"/>
      <c r="C141" s="6904"/>
    </row>
    <row r="142" spans="1:16" x14ac:dyDescent="0.2">
      <c r="A142" s="6904"/>
      <c r="B142" s="6904"/>
      <c r="C142" s="6904"/>
    </row>
    <row r="143" spans="1:16" x14ac:dyDescent="0.2">
      <c r="A143" s="6904"/>
      <c r="B143" s="6904"/>
      <c r="C143" s="6904"/>
    </row>
    <row r="144" spans="1:16" x14ac:dyDescent="0.2">
      <c r="A144" s="6904"/>
      <c r="B144" s="6904"/>
      <c r="C144" s="6904"/>
    </row>
    <row r="145" spans="1:3" x14ac:dyDescent="0.2">
      <c r="A145" s="6904"/>
      <c r="B145" s="6904"/>
      <c r="C145" s="6904"/>
    </row>
    <row r="146" spans="1:3" x14ac:dyDescent="0.2">
      <c r="A146" s="6904"/>
      <c r="B146" s="6904"/>
      <c r="C146" s="6904"/>
    </row>
    <row r="147" spans="1:3" x14ac:dyDescent="0.2">
      <c r="A147" s="6904"/>
      <c r="B147" s="6904"/>
      <c r="C147" s="6904"/>
    </row>
    <row r="148" spans="1:3" x14ac:dyDescent="0.2">
      <c r="A148" s="6904"/>
      <c r="B148" s="6904"/>
      <c r="C148" s="6904"/>
    </row>
    <row r="149" spans="1:3" x14ac:dyDescent="0.2">
      <c r="A149" s="6904"/>
      <c r="B149" s="6904"/>
      <c r="C149" s="6904"/>
    </row>
    <row r="150" spans="1:3" x14ac:dyDescent="0.2">
      <c r="A150" s="6904"/>
      <c r="B150" s="6904"/>
      <c r="C150" s="6904"/>
    </row>
    <row r="151" spans="1:3" x14ac:dyDescent="0.2">
      <c r="A151" s="6904"/>
      <c r="B151" s="6904"/>
      <c r="C151" s="6904"/>
    </row>
    <row r="152" spans="1:3" x14ac:dyDescent="0.2">
      <c r="A152" s="6904"/>
      <c r="B152" s="6904"/>
      <c r="C152" s="6904"/>
    </row>
    <row r="153" spans="1:3" x14ac:dyDescent="0.2">
      <c r="A153" s="6904"/>
      <c r="B153" s="6904"/>
      <c r="C153" s="6904"/>
    </row>
    <row r="154" spans="1:3" x14ac:dyDescent="0.2">
      <c r="A154" s="6904"/>
      <c r="B154" s="6904"/>
      <c r="C154" s="6904"/>
    </row>
    <row r="155" spans="1:3" x14ac:dyDescent="0.2">
      <c r="A155" s="6904"/>
      <c r="B155" s="6904"/>
      <c r="C155" s="6904"/>
    </row>
    <row r="156" spans="1:3" x14ac:dyDescent="0.2">
      <c r="A156" s="6904"/>
      <c r="B156" s="6904"/>
      <c r="C156" s="6904"/>
    </row>
    <row r="157" spans="1:3" x14ac:dyDescent="0.2">
      <c r="A157" s="6904"/>
      <c r="B157" s="6904"/>
      <c r="C157" s="6904"/>
    </row>
    <row r="158" spans="1:3" x14ac:dyDescent="0.2">
      <c r="A158" s="6904"/>
      <c r="B158" s="6904"/>
      <c r="C158" s="6904"/>
    </row>
    <row r="159" spans="1:3" x14ac:dyDescent="0.2">
      <c r="A159" s="6904"/>
      <c r="B159" s="6904"/>
      <c r="C159" s="6904"/>
    </row>
    <row r="160" spans="1:3" x14ac:dyDescent="0.2">
      <c r="A160" s="6904"/>
      <c r="B160" s="6904"/>
      <c r="C160" s="6904"/>
    </row>
    <row r="161" spans="1:3" x14ac:dyDescent="0.2">
      <c r="A161" s="6904"/>
      <c r="B161" s="6904"/>
      <c r="C161" s="6904"/>
    </row>
    <row r="162" spans="1:3" x14ac:dyDescent="0.2">
      <c r="A162" s="6904"/>
      <c r="B162" s="6904"/>
      <c r="C162" s="6904"/>
    </row>
    <row r="163" spans="1:3" x14ac:dyDescent="0.2">
      <c r="A163" s="6904"/>
      <c r="B163" s="6904"/>
      <c r="C163" s="6904"/>
    </row>
    <row r="164" spans="1:3" x14ac:dyDescent="0.2">
      <c r="A164" s="6904"/>
      <c r="B164" s="6904"/>
      <c r="C164" s="6904"/>
    </row>
    <row r="165" spans="1:3" x14ac:dyDescent="0.2">
      <c r="A165" s="6904"/>
      <c r="B165" s="6904"/>
      <c r="C165" s="6904"/>
    </row>
    <row r="166" spans="1:3" x14ac:dyDescent="0.2">
      <c r="A166" s="6904"/>
      <c r="B166" s="6904"/>
      <c r="C166" s="6904"/>
    </row>
    <row r="167" spans="1:3" x14ac:dyDescent="0.2">
      <c r="A167" s="6904"/>
      <c r="B167" s="6904"/>
      <c r="C167" s="6904"/>
    </row>
    <row r="168" spans="1:3" x14ac:dyDescent="0.2">
      <c r="A168" s="6904"/>
      <c r="B168" s="6904"/>
      <c r="C168" s="6904"/>
    </row>
    <row r="169" spans="1:3" x14ac:dyDescent="0.2">
      <c r="A169" s="6904"/>
      <c r="B169" s="6904"/>
      <c r="C169" s="6904"/>
    </row>
    <row r="170" spans="1:3" x14ac:dyDescent="0.2">
      <c r="A170" s="6904"/>
      <c r="B170" s="6904"/>
      <c r="C170" s="6904"/>
    </row>
    <row r="171" spans="1:3" x14ac:dyDescent="0.2">
      <c r="A171" s="6904"/>
      <c r="B171" s="6904"/>
      <c r="C171" s="6904"/>
    </row>
    <row r="172" spans="1:3" x14ac:dyDescent="0.2">
      <c r="A172" s="6904"/>
      <c r="B172" s="6904"/>
      <c r="C172" s="6904"/>
    </row>
    <row r="173" spans="1:3" x14ac:dyDescent="0.2">
      <c r="A173" s="6904"/>
      <c r="B173" s="6904"/>
      <c r="C173" s="6904"/>
    </row>
    <row r="174" spans="1:3" x14ac:dyDescent="0.2">
      <c r="A174" s="6904"/>
      <c r="B174" s="6904"/>
      <c r="C174" s="6904"/>
    </row>
    <row r="175" spans="1:3" x14ac:dyDescent="0.2">
      <c r="A175" s="6904"/>
      <c r="B175" s="6904"/>
      <c r="C175" s="6904"/>
    </row>
    <row r="176" spans="1:3" x14ac:dyDescent="0.2">
      <c r="A176" s="6904"/>
      <c r="B176" s="6904"/>
      <c r="C176" s="6904"/>
    </row>
    <row r="177" spans="1:3" x14ac:dyDescent="0.2">
      <c r="A177" s="6904"/>
      <c r="B177" s="6904"/>
      <c r="C177" s="6904"/>
    </row>
    <row r="178" spans="1:3" x14ac:dyDescent="0.2">
      <c r="A178" s="6904"/>
      <c r="B178" s="6904"/>
      <c r="C178" s="6904"/>
    </row>
    <row r="179" spans="1:3" x14ac:dyDescent="0.2">
      <c r="A179" s="6904"/>
      <c r="B179" s="6904"/>
      <c r="C179" s="6904"/>
    </row>
    <row r="180" spans="1:3" x14ac:dyDescent="0.2">
      <c r="A180" s="6904"/>
      <c r="B180" s="6904"/>
      <c r="C180" s="6904"/>
    </row>
    <row r="181" spans="1:3" x14ac:dyDescent="0.2">
      <c r="A181" s="6904"/>
      <c r="B181" s="6904"/>
      <c r="C181" s="6904"/>
    </row>
    <row r="182" spans="1:3" x14ac:dyDescent="0.2">
      <c r="A182" s="6904"/>
      <c r="B182" s="6904"/>
      <c r="C182" s="6904"/>
    </row>
    <row r="183" spans="1:3" x14ac:dyDescent="0.2">
      <c r="A183" s="6904"/>
      <c r="B183" s="6904"/>
      <c r="C183" s="6904"/>
    </row>
    <row r="184" spans="1:3" x14ac:dyDescent="0.2">
      <c r="A184" s="6904"/>
      <c r="B184" s="6904"/>
      <c r="C184" s="6904"/>
    </row>
    <row r="185" spans="1:3" x14ac:dyDescent="0.2">
      <c r="A185" s="6904"/>
      <c r="B185" s="6904"/>
      <c r="C185" s="6904"/>
    </row>
    <row r="186" spans="1:3" x14ac:dyDescent="0.2">
      <c r="A186" s="6904"/>
      <c r="B186" s="6904"/>
      <c r="C186" s="6904"/>
    </row>
    <row r="187" spans="1:3" x14ac:dyDescent="0.2">
      <c r="A187" s="6904"/>
      <c r="B187" s="6904"/>
      <c r="C187" s="6904"/>
    </row>
    <row r="188" spans="1:3" x14ac:dyDescent="0.2">
      <c r="A188" s="6904"/>
      <c r="B188" s="6904"/>
      <c r="C188" s="6904"/>
    </row>
    <row r="189" spans="1:3" x14ac:dyDescent="0.2">
      <c r="A189" s="6904"/>
      <c r="B189" s="6904"/>
      <c r="C189" s="6904"/>
    </row>
    <row r="190" spans="1:3" x14ac:dyDescent="0.2">
      <c r="A190" s="6904"/>
      <c r="B190" s="6904"/>
      <c r="C190" s="6904"/>
    </row>
    <row r="191" spans="1:3" x14ac:dyDescent="0.2">
      <c r="A191" s="6904"/>
      <c r="B191" s="6904"/>
      <c r="C191" s="6904"/>
    </row>
    <row r="192" spans="1:3" x14ac:dyDescent="0.2">
      <c r="A192" s="6904"/>
      <c r="B192" s="6904"/>
      <c r="C192" s="6904"/>
    </row>
    <row r="193" spans="1:3" x14ac:dyDescent="0.2">
      <c r="A193" s="6904"/>
      <c r="B193" s="6904"/>
      <c r="C193" s="6904"/>
    </row>
    <row r="194" spans="1:3" x14ac:dyDescent="0.2">
      <c r="A194" s="6904"/>
      <c r="B194" s="6904"/>
      <c r="C194" s="6904"/>
    </row>
    <row r="195" spans="1:3" x14ac:dyDescent="0.2">
      <c r="A195" s="6904"/>
      <c r="B195" s="6904"/>
      <c r="C195" s="6904"/>
    </row>
    <row r="196" spans="1:3" x14ac:dyDescent="0.2">
      <c r="A196" s="6904"/>
      <c r="B196" s="6904"/>
      <c r="C196" s="6904"/>
    </row>
    <row r="197" spans="1:3" x14ac:dyDescent="0.2">
      <c r="A197" s="6904"/>
      <c r="B197" s="6904"/>
      <c r="C197" s="6904"/>
    </row>
    <row r="198" spans="1:3" x14ac:dyDescent="0.2">
      <c r="A198" s="6904"/>
      <c r="B198" s="6904"/>
      <c r="C198" s="6904"/>
    </row>
    <row r="199" spans="1:3" x14ac:dyDescent="0.2">
      <c r="A199" s="6904"/>
      <c r="B199" s="6904"/>
      <c r="C199" s="6904"/>
    </row>
    <row r="200" spans="1:3" x14ac:dyDescent="0.2">
      <c r="A200" s="6904"/>
      <c r="B200" s="6904"/>
      <c r="C200" s="6904"/>
    </row>
    <row r="201" spans="1:3" x14ac:dyDescent="0.2">
      <c r="A201" s="6904"/>
      <c r="B201" s="6904"/>
      <c r="C201" s="6904"/>
    </row>
    <row r="202" spans="1:3" x14ac:dyDescent="0.2">
      <c r="A202" s="6904"/>
      <c r="B202" s="6904"/>
      <c r="C202" s="6904"/>
    </row>
    <row r="203" spans="1:3" x14ac:dyDescent="0.2">
      <c r="A203" s="6904"/>
      <c r="B203" s="6904"/>
      <c r="C203" s="6904"/>
    </row>
    <row r="204" spans="1:3" x14ac:dyDescent="0.2">
      <c r="A204" s="6904"/>
      <c r="B204" s="6904"/>
      <c r="C204" s="6904"/>
    </row>
    <row r="205" spans="1:3" x14ac:dyDescent="0.2">
      <c r="A205" s="6904"/>
      <c r="B205" s="6904"/>
      <c r="C205" s="6904"/>
    </row>
    <row r="206" spans="1:3" x14ac:dyDescent="0.2">
      <c r="A206" s="6904"/>
      <c r="B206" s="6904"/>
      <c r="C206" s="6904"/>
    </row>
    <row r="207" spans="1:3" x14ac:dyDescent="0.2">
      <c r="A207" s="6904"/>
      <c r="B207" s="6904"/>
      <c r="C207" s="6904"/>
    </row>
    <row r="208" spans="1:3" x14ac:dyDescent="0.2">
      <c r="A208" s="6904"/>
      <c r="B208" s="6904"/>
      <c r="C208" s="6904"/>
    </row>
    <row r="209" spans="1:3" x14ac:dyDescent="0.2">
      <c r="A209" s="6904"/>
      <c r="B209" s="6904"/>
      <c r="C209" s="6904"/>
    </row>
    <row r="210" spans="1:3" x14ac:dyDescent="0.2">
      <c r="A210" s="6904"/>
      <c r="B210" s="6904"/>
      <c r="C210" s="6904"/>
    </row>
    <row r="211" spans="1:3" x14ac:dyDescent="0.2">
      <c r="A211" s="6904"/>
      <c r="B211" s="6904"/>
      <c r="C211" s="6904"/>
    </row>
    <row r="212" spans="1:3" x14ac:dyDescent="0.2">
      <c r="A212" s="6904"/>
      <c r="B212" s="6904"/>
      <c r="C212" s="6904"/>
    </row>
    <row r="213" spans="1:3" x14ac:dyDescent="0.2">
      <c r="A213" s="6904"/>
      <c r="B213" s="6904"/>
      <c r="C213" s="6904"/>
    </row>
    <row r="214" spans="1:3" x14ac:dyDescent="0.2">
      <c r="A214" s="6904"/>
      <c r="B214" s="6904"/>
      <c r="C214" s="6904"/>
    </row>
    <row r="215" spans="1:3" x14ac:dyDescent="0.2">
      <c r="A215" s="6904"/>
      <c r="B215" s="6904"/>
      <c r="C215" s="6904"/>
    </row>
    <row r="216" spans="1:3" x14ac:dyDescent="0.2">
      <c r="A216" s="6904"/>
      <c r="B216" s="6904"/>
      <c r="C216" s="6904"/>
    </row>
    <row r="217" spans="1:3" x14ac:dyDescent="0.2">
      <c r="A217" s="6904"/>
      <c r="B217" s="6904"/>
      <c r="C217" s="6904"/>
    </row>
    <row r="218" spans="1:3" x14ac:dyDescent="0.2">
      <c r="A218" s="6904"/>
      <c r="B218" s="6904"/>
      <c r="C218" s="6904"/>
    </row>
    <row r="219" spans="1:3" x14ac:dyDescent="0.2">
      <c r="A219" s="6904"/>
      <c r="B219" s="6904"/>
      <c r="C219" s="6904"/>
    </row>
    <row r="220" spans="1:3" x14ac:dyDescent="0.2">
      <c r="A220" s="6904"/>
      <c r="B220" s="6904"/>
      <c r="C220" s="6904"/>
    </row>
    <row r="221" spans="1:3" x14ac:dyDescent="0.2">
      <c r="A221" s="6904"/>
      <c r="B221" s="6904"/>
      <c r="C221" s="6904"/>
    </row>
    <row r="222" spans="1:3" x14ac:dyDescent="0.2">
      <c r="A222" s="6904"/>
      <c r="B222" s="6904"/>
      <c r="C222" s="6904"/>
    </row>
    <row r="223" spans="1:3" x14ac:dyDescent="0.2">
      <c r="A223" s="6904"/>
      <c r="B223" s="6904"/>
      <c r="C223" s="6904"/>
    </row>
    <row r="224" spans="1:3" x14ac:dyDescent="0.2">
      <c r="A224" s="6904"/>
      <c r="B224" s="6904"/>
      <c r="C224" s="6904"/>
    </row>
    <row r="225" spans="1:3" x14ac:dyDescent="0.2">
      <c r="A225" s="6904"/>
      <c r="B225" s="6904"/>
      <c r="C225" s="6904"/>
    </row>
    <row r="226" spans="1:3" x14ac:dyDescent="0.2">
      <c r="A226" s="6904"/>
      <c r="B226" s="6904"/>
      <c r="C226" s="6904"/>
    </row>
    <row r="227" spans="1:3" x14ac:dyDescent="0.2">
      <c r="A227" s="6904"/>
      <c r="B227" s="6904"/>
      <c r="C227" s="6904"/>
    </row>
    <row r="228" spans="1:3" x14ac:dyDescent="0.2">
      <c r="A228" s="6904"/>
      <c r="B228" s="6904"/>
      <c r="C228" s="6904"/>
    </row>
    <row r="229" spans="1:3" x14ac:dyDescent="0.2">
      <c r="A229" s="6904"/>
      <c r="B229" s="6904"/>
      <c r="C229" s="6904"/>
    </row>
    <row r="230" spans="1:3" x14ac:dyDescent="0.2">
      <c r="A230" s="6904"/>
      <c r="B230" s="6904"/>
      <c r="C230" s="6904"/>
    </row>
    <row r="231" spans="1:3" x14ac:dyDescent="0.2">
      <c r="A231" s="6904"/>
      <c r="B231" s="6904"/>
      <c r="C231" s="6904"/>
    </row>
    <row r="232" spans="1:3" x14ac:dyDescent="0.2">
      <c r="A232" s="6904"/>
      <c r="B232" s="6904"/>
      <c r="C232" s="6904"/>
    </row>
    <row r="233" spans="1:3" x14ac:dyDescent="0.2">
      <c r="A233" s="6904"/>
      <c r="B233" s="6904"/>
      <c r="C233" s="6904"/>
    </row>
    <row r="234" spans="1:3" x14ac:dyDescent="0.2">
      <c r="A234" s="6904"/>
      <c r="B234" s="6904"/>
      <c r="C234" s="6904"/>
    </row>
    <row r="235" spans="1:3" x14ac:dyDescent="0.2">
      <c r="A235" s="6904"/>
      <c r="B235" s="6904"/>
      <c r="C235" s="6904"/>
    </row>
    <row r="236" spans="1:3" x14ac:dyDescent="0.2">
      <c r="A236" s="6904"/>
      <c r="B236" s="6904"/>
      <c r="C236" s="6904"/>
    </row>
    <row r="237" spans="1:3" x14ac:dyDescent="0.2">
      <c r="A237" s="6904"/>
      <c r="B237" s="6904"/>
      <c r="C237" s="6904"/>
    </row>
    <row r="238" spans="1:3" x14ac:dyDescent="0.2">
      <c r="A238" s="6904"/>
      <c r="B238" s="6904"/>
      <c r="C238" s="6904"/>
    </row>
    <row r="239" spans="1:3" x14ac:dyDescent="0.2">
      <c r="A239" s="6904"/>
      <c r="B239" s="6904"/>
      <c r="C239" s="6904"/>
    </row>
    <row r="240" spans="1:3" x14ac:dyDescent="0.2">
      <c r="A240" s="6904"/>
      <c r="B240" s="6904"/>
      <c r="C240" s="6904"/>
    </row>
    <row r="241" spans="1:3" x14ac:dyDescent="0.2">
      <c r="A241" s="6904"/>
      <c r="B241" s="6904"/>
      <c r="C241" s="6904"/>
    </row>
    <row r="242" spans="1:3" x14ac:dyDescent="0.2">
      <c r="A242" s="6904"/>
      <c r="B242" s="6904"/>
      <c r="C242" s="6904"/>
    </row>
    <row r="243" spans="1:3" x14ac:dyDescent="0.2">
      <c r="A243" s="6904"/>
      <c r="B243" s="6904"/>
      <c r="C243" s="6904"/>
    </row>
    <row r="244" spans="1:3" x14ac:dyDescent="0.2">
      <c r="A244" s="6904"/>
      <c r="B244" s="6904"/>
      <c r="C244" s="6904"/>
    </row>
    <row r="245" spans="1:3" x14ac:dyDescent="0.2">
      <c r="A245" s="6904"/>
      <c r="B245" s="6904"/>
      <c r="C245" s="6904"/>
    </row>
    <row r="246" spans="1:3" x14ac:dyDescent="0.2">
      <c r="A246" s="6904"/>
      <c r="B246" s="6904"/>
      <c r="C246" s="6904"/>
    </row>
    <row r="247" spans="1:3" x14ac:dyDescent="0.2">
      <c r="A247" s="6904"/>
      <c r="B247" s="6904"/>
      <c r="C247" s="6904"/>
    </row>
    <row r="248" spans="1:3" x14ac:dyDescent="0.2">
      <c r="A248" s="6904"/>
      <c r="B248" s="6904"/>
      <c r="C248" s="6904"/>
    </row>
    <row r="249" spans="1:3" x14ac:dyDescent="0.2">
      <c r="A249" s="6904"/>
      <c r="B249" s="6904"/>
      <c r="C249" s="6904"/>
    </row>
    <row r="250" spans="1:3" x14ac:dyDescent="0.2">
      <c r="A250" s="6904"/>
      <c r="B250" s="6904"/>
      <c r="C250" s="6904"/>
    </row>
    <row r="251" spans="1:3" x14ac:dyDescent="0.2">
      <c r="A251" s="6904"/>
      <c r="B251" s="6904"/>
      <c r="C251" s="6904"/>
    </row>
    <row r="252" spans="1:3" x14ac:dyDescent="0.2">
      <c r="A252" s="6904"/>
      <c r="B252" s="6904"/>
      <c r="C252" s="6904"/>
    </row>
    <row r="253" spans="1:3" x14ac:dyDescent="0.2">
      <c r="A253" s="6904"/>
      <c r="B253" s="6904"/>
      <c r="C253" s="6904"/>
    </row>
    <row r="254" spans="1:3" x14ac:dyDescent="0.2">
      <c r="A254" s="6904"/>
      <c r="B254" s="6904"/>
      <c r="C254" s="6904"/>
    </row>
    <row r="255" spans="1:3" x14ac:dyDescent="0.2">
      <c r="A255" s="6904"/>
      <c r="B255" s="6904"/>
      <c r="C255" s="6904"/>
    </row>
    <row r="256" spans="1:3" x14ac:dyDescent="0.2">
      <c r="A256" s="6904"/>
      <c r="B256" s="6904"/>
      <c r="C256" s="6904"/>
    </row>
    <row r="257" spans="1:3" x14ac:dyDescent="0.2">
      <c r="A257" s="6904"/>
      <c r="B257" s="6904"/>
      <c r="C257" s="6904"/>
    </row>
    <row r="258" spans="1:3" x14ac:dyDescent="0.2">
      <c r="A258" s="6904"/>
      <c r="B258" s="6904"/>
      <c r="C258" s="6904"/>
    </row>
    <row r="259" spans="1:3" x14ac:dyDescent="0.2">
      <c r="A259" s="6904"/>
      <c r="B259" s="6904"/>
      <c r="C259" s="6904"/>
    </row>
    <row r="260" spans="1:3" x14ac:dyDescent="0.2">
      <c r="A260" s="6904"/>
      <c r="B260" s="6904"/>
      <c r="C260" s="6904"/>
    </row>
    <row r="261" spans="1:3" x14ac:dyDescent="0.2">
      <c r="A261" s="6904"/>
      <c r="B261" s="6904"/>
      <c r="C261" s="6904"/>
    </row>
    <row r="262" spans="1:3" x14ac:dyDescent="0.2">
      <c r="A262" s="6904"/>
      <c r="B262" s="6904"/>
      <c r="C262" s="6904"/>
    </row>
    <row r="263" spans="1:3" x14ac:dyDescent="0.2">
      <c r="A263" s="6904"/>
      <c r="B263" s="6904"/>
      <c r="C263" s="6904"/>
    </row>
    <row r="264" spans="1:3" x14ac:dyDescent="0.2">
      <c r="A264" s="6904"/>
      <c r="B264" s="6904"/>
      <c r="C264" s="6904"/>
    </row>
    <row r="265" spans="1:3" x14ac:dyDescent="0.2">
      <c r="A265" s="6904"/>
      <c r="B265" s="6904"/>
      <c r="C265" s="6904"/>
    </row>
    <row r="266" spans="1:3" x14ac:dyDescent="0.2">
      <c r="A266" s="6904"/>
      <c r="B266" s="6904"/>
      <c r="C266" s="6904"/>
    </row>
    <row r="267" spans="1:3" x14ac:dyDescent="0.2">
      <c r="A267" s="6904"/>
      <c r="B267" s="6904"/>
      <c r="C267" s="6904"/>
    </row>
    <row r="268" spans="1:3" x14ac:dyDescent="0.2">
      <c r="A268" s="6904"/>
      <c r="B268" s="6904"/>
      <c r="C268" s="6904"/>
    </row>
    <row r="269" spans="1:3" x14ac:dyDescent="0.2">
      <c r="A269" s="6904"/>
      <c r="B269" s="6904"/>
      <c r="C269" s="6904"/>
    </row>
    <row r="270" spans="1:3" x14ac:dyDescent="0.2">
      <c r="A270" s="6904"/>
      <c r="B270" s="6904"/>
      <c r="C270" s="6904"/>
    </row>
    <row r="271" spans="1:3" x14ac:dyDescent="0.2">
      <c r="A271" s="6904"/>
      <c r="B271" s="6904"/>
      <c r="C271" s="6904"/>
    </row>
    <row r="272" spans="1:3" x14ac:dyDescent="0.2">
      <c r="A272" s="6904"/>
      <c r="B272" s="6904"/>
      <c r="C272" s="6904"/>
    </row>
    <row r="273" spans="1:3" x14ac:dyDescent="0.2">
      <c r="A273" s="6904"/>
      <c r="B273" s="6904"/>
      <c r="C273" s="6904"/>
    </row>
    <row r="274" spans="1:3" x14ac:dyDescent="0.2">
      <c r="A274" s="6904"/>
      <c r="B274" s="6904"/>
      <c r="C274" s="6904"/>
    </row>
    <row r="275" spans="1:3" x14ac:dyDescent="0.2">
      <c r="A275" s="6904"/>
      <c r="B275" s="6904"/>
      <c r="C275" s="6904"/>
    </row>
    <row r="276" spans="1:3" x14ac:dyDescent="0.2">
      <c r="A276" s="6904"/>
      <c r="B276" s="6904"/>
      <c r="C276" s="6904"/>
    </row>
    <row r="277" spans="1:3" x14ac:dyDescent="0.2">
      <c r="A277" s="6904"/>
      <c r="B277" s="6904"/>
      <c r="C277" s="6904"/>
    </row>
    <row r="278" spans="1:3" x14ac:dyDescent="0.2">
      <c r="A278" s="6904"/>
      <c r="B278" s="6904"/>
      <c r="C278" s="6904"/>
    </row>
    <row r="279" spans="1:3" x14ac:dyDescent="0.2">
      <c r="A279" s="6904"/>
      <c r="B279" s="6904"/>
      <c r="C279" s="6904"/>
    </row>
    <row r="280" spans="1:3" x14ac:dyDescent="0.2">
      <c r="A280" s="6904"/>
      <c r="B280" s="6904"/>
      <c r="C280" s="6904"/>
    </row>
    <row r="281" spans="1:3" x14ac:dyDescent="0.2">
      <c r="A281" s="6904"/>
      <c r="B281" s="6904"/>
      <c r="C281" s="6904"/>
    </row>
    <row r="282" spans="1:3" x14ac:dyDescent="0.2">
      <c r="A282" s="6904"/>
      <c r="B282" s="6904"/>
      <c r="C282" s="6904"/>
    </row>
    <row r="283" spans="1:3" x14ac:dyDescent="0.2">
      <c r="A283" s="6904"/>
      <c r="B283" s="6904"/>
      <c r="C283" s="6904"/>
    </row>
    <row r="284" spans="1:3" x14ac:dyDescent="0.2">
      <c r="A284" s="6904"/>
      <c r="B284" s="6904"/>
      <c r="C284" s="6904"/>
    </row>
    <row r="285" spans="1:3" x14ac:dyDescent="0.2">
      <c r="A285" s="6904"/>
      <c r="B285" s="6904"/>
      <c r="C285" s="6904"/>
    </row>
    <row r="286" spans="1:3" x14ac:dyDescent="0.2">
      <c r="A286" s="6904"/>
      <c r="B286" s="6904"/>
      <c r="C286" s="6904"/>
    </row>
    <row r="287" spans="1:3" x14ac:dyDescent="0.2">
      <c r="A287" s="6904"/>
      <c r="B287" s="6904"/>
      <c r="C287" s="6904"/>
    </row>
    <row r="288" spans="1:3" x14ac:dyDescent="0.2">
      <c r="A288" s="6904"/>
      <c r="B288" s="6904"/>
      <c r="C288" s="6904"/>
    </row>
    <row r="289" spans="1:6" x14ac:dyDescent="0.2">
      <c r="A289" s="6904"/>
      <c r="B289" s="6904"/>
      <c r="C289" s="6904"/>
    </row>
    <row r="290" spans="1:6" x14ac:dyDescent="0.2">
      <c r="A290" s="6904"/>
      <c r="B290" s="6904"/>
      <c r="C290" s="6904"/>
    </row>
    <row r="291" spans="1:6" x14ac:dyDescent="0.2">
      <c r="A291" s="6904"/>
      <c r="B291" s="6904"/>
      <c r="C291" s="6904"/>
    </row>
    <row r="292" spans="1:6" x14ac:dyDescent="0.2">
      <c r="A292" s="6904"/>
      <c r="B292" s="6904"/>
      <c r="C292" s="6904"/>
      <c r="D292" s="6904"/>
      <c r="E292" s="6904"/>
      <c r="F292" s="6904"/>
    </row>
    <row r="293" spans="1:6" x14ac:dyDescent="0.2">
      <c r="A293" s="6904"/>
      <c r="B293" s="6904"/>
      <c r="C293" s="6904"/>
      <c r="D293" s="6904"/>
      <c r="E293" s="6904"/>
      <c r="F293" s="6904"/>
    </row>
    <row r="294" spans="1:6" x14ac:dyDescent="0.2">
      <c r="A294" s="6904"/>
      <c r="B294" s="6904"/>
      <c r="C294" s="6904"/>
      <c r="D294" s="6904"/>
      <c r="E294" s="6904"/>
      <c r="F294" s="6904"/>
    </row>
    <row r="295" spans="1:6" x14ac:dyDescent="0.2">
      <c r="A295" s="6904"/>
      <c r="B295" s="6904"/>
      <c r="C295" s="6904"/>
      <c r="D295" s="6904"/>
      <c r="E295" s="6904"/>
      <c r="F295" s="6904"/>
    </row>
    <row r="296" spans="1:6" x14ac:dyDescent="0.2">
      <c r="A296" s="6904"/>
      <c r="B296" s="6904"/>
      <c r="C296" s="6904"/>
      <c r="D296" s="6904"/>
      <c r="E296" s="6904"/>
      <c r="F296" s="6904"/>
    </row>
    <row r="297" spans="1:6" x14ac:dyDescent="0.2">
      <c r="A297" s="6904"/>
      <c r="B297" s="6904"/>
      <c r="C297" s="6904"/>
      <c r="D297" s="6904"/>
      <c r="E297" s="6904"/>
      <c r="F297" s="6904"/>
    </row>
    <row r="298" spans="1:6" x14ac:dyDescent="0.2">
      <c r="A298" s="6904"/>
      <c r="B298" s="6904"/>
      <c r="C298" s="6904"/>
      <c r="D298" s="6904"/>
      <c r="E298" s="6904"/>
      <c r="F298" s="6904"/>
    </row>
    <row r="299" spans="1:6" x14ac:dyDescent="0.2">
      <c r="A299" s="6904"/>
      <c r="B299" s="6904"/>
      <c r="C299" s="6904"/>
      <c r="D299" s="6904"/>
      <c r="E299" s="6904"/>
      <c r="F299" s="6904"/>
    </row>
    <row r="300" spans="1:6" x14ac:dyDescent="0.2">
      <c r="A300" s="6904"/>
      <c r="B300" s="6904"/>
      <c r="C300" s="6904"/>
      <c r="D300" s="6904"/>
      <c r="E300" s="6904"/>
      <c r="F300" s="6904"/>
    </row>
    <row r="301" spans="1:6" x14ac:dyDescent="0.2">
      <c r="A301" s="6904"/>
      <c r="B301" s="6904"/>
      <c r="C301" s="6904"/>
      <c r="D301" s="6904"/>
      <c r="E301" s="6904"/>
      <c r="F301" s="6904"/>
    </row>
    <row r="302" spans="1:6" x14ac:dyDescent="0.2">
      <c r="A302" s="6904"/>
      <c r="B302" s="6904"/>
      <c r="C302" s="6904"/>
      <c r="D302" s="6904"/>
      <c r="E302" s="6904"/>
      <c r="F302" s="6904"/>
    </row>
    <row r="303" spans="1:6" x14ac:dyDescent="0.2">
      <c r="A303" s="6904"/>
      <c r="B303" s="6904"/>
      <c r="C303" s="6904"/>
      <c r="D303" s="6904"/>
      <c r="E303" s="6904"/>
      <c r="F303" s="6904"/>
    </row>
    <row r="304" spans="1:6" x14ac:dyDescent="0.2">
      <c r="A304" s="6904"/>
      <c r="B304" s="6904"/>
      <c r="C304" s="6904"/>
      <c r="D304" s="6904"/>
      <c r="E304" s="6904"/>
      <c r="F304" s="6904"/>
    </row>
    <row r="305" spans="1:6" x14ac:dyDescent="0.2">
      <c r="A305" s="6904"/>
      <c r="B305" s="6904"/>
      <c r="C305" s="6904"/>
      <c r="D305" s="6904"/>
      <c r="E305" s="6904"/>
      <c r="F305" s="6904"/>
    </row>
    <row r="306" spans="1:6" x14ac:dyDescent="0.2">
      <c r="A306" s="6904"/>
      <c r="B306" s="6904"/>
      <c r="C306" s="6904"/>
      <c r="D306" s="6904"/>
      <c r="E306" s="6904"/>
      <c r="F306" s="6904"/>
    </row>
    <row r="307" spans="1:6" x14ac:dyDescent="0.2">
      <c r="A307" s="6904"/>
      <c r="B307" s="6904"/>
      <c r="C307" s="6904"/>
      <c r="D307" s="6904"/>
      <c r="E307" s="6904"/>
      <c r="F307" s="6904"/>
    </row>
    <row r="308" spans="1:6" x14ac:dyDescent="0.2">
      <c r="A308" s="6904"/>
      <c r="B308" s="6904"/>
      <c r="C308" s="6904"/>
      <c r="D308" s="6904"/>
      <c r="E308" s="6904"/>
      <c r="F308" s="6904"/>
    </row>
    <row r="309" spans="1:6" x14ac:dyDescent="0.2">
      <c r="A309" s="6904"/>
      <c r="B309" s="6904"/>
      <c r="C309" s="6904"/>
      <c r="D309" s="6904"/>
      <c r="E309" s="6904"/>
      <c r="F309" s="6904"/>
    </row>
    <row r="310" spans="1:6" x14ac:dyDescent="0.2">
      <c r="A310" s="6904"/>
      <c r="B310" s="6904"/>
      <c r="C310" s="6904"/>
      <c r="D310" s="6904"/>
      <c r="E310" s="6904"/>
      <c r="F310" s="6904"/>
    </row>
    <row r="311" spans="1:6" x14ac:dyDescent="0.2">
      <c r="A311" s="6904"/>
      <c r="B311" s="6904"/>
      <c r="C311" s="6904"/>
      <c r="D311" s="6904"/>
      <c r="E311" s="6904"/>
      <c r="F311" s="6904"/>
    </row>
    <row r="312" spans="1:6" x14ac:dyDescent="0.2">
      <c r="A312" s="6904"/>
      <c r="B312" s="6904"/>
      <c r="C312" s="6904"/>
      <c r="D312" s="6904"/>
      <c r="E312" s="6904"/>
      <c r="F312" s="6904"/>
    </row>
    <row r="313" spans="1:6" x14ac:dyDescent="0.2">
      <c r="A313" s="6904"/>
      <c r="B313" s="6904"/>
      <c r="C313" s="6904"/>
      <c r="D313" s="6904"/>
      <c r="E313" s="6904"/>
      <c r="F313" s="6904"/>
    </row>
    <row r="314" spans="1:6" x14ac:dyDescent="0.2">
      <c r="A314" s="6904"/>
      <c r="B314" s="6904"/>
      <c r="C314" s="6904"/>
      <c r="D314" s="6904"/>
      <c r="E314" s="6904"/>
      <c r="F314" s="6904"/>
    </row>
    <row r="315" spans="1:6" x14ac:dyDescent="0.2">
      <c r="A315" s="6904"/>
      <c r="B315" s="6904"/>
      <c r="C315" s="6904"/>
      <c r="D315" s="6904"/>
      <c r="E315" s="6904"/>
      <c r="F315" s="6904"/>
    </row>
    <row r="316" spans="1:6" x14ac:dyDescent="0.2">
      <c r="A316" s="6904"/>
      <c r="B316" s="6904"/>
      <c r="C316" s="6904"/>
      <c r="D316" s="6904"/>
      <c r="E316" s="6904"/>
      <c r="F316" s="6904"/>
    </row>
    <row r="317" spans="1:6" x14ac:dyDescent="0.2">
      <c r="A317" s="6904"/>
      <c r="B317" s="6904"/>
      <c r="C317" s="6904"/>
      <c r="D317" s="6904"/>
      <c r="E317" s="6904"/>
      <c r="F317" s="6904"/>
    </row>
    <row r="318" spans="1:6" x14ac:dyDescent="0.2">
      <c r="A318" s="6904"/>
      <c r="B318" s="6904"/>
      <c r="C318" s="6904"/>
      <c r="D318" s="6904"/>
      <c r="E318" s="6904"/>
      <c r="F318" s="6904"/>
    </row>
    <row r="319" spans="1:6" x14ac:dyDescent="0.2">
      <c r="A319" s="6904"/>
      <c r="B319" s="6904"/>
      <c r="C319" s="6904"/>
      <c r="D319" s="6904"/>
      <c r="E319" s="6904"/>
      <c r="F319" s="6904"/>
    </row>
    <row r="320" spans="1:6" x14ac:dyDescent="0.2">
      <c r="A320" s="6904"/>
      <c r="B320" s="6904"/>
      <c r="C320" s="6904"/>
      <c r="D320" s="6904"/>
      <c r="E320" s="6904"/>
      <c r="F320" s="6904"/>
    </row>
    <row r="321" spans="1:6" x14ac:dyDescent="0.2">
      <c r="A321" s="6904"/>
      <c r="B321" s="6904"/>
      <c r="C321" s="6904"/>
      <c r="D321" s="6904"/>
      <c r="E321" s="6904"/>
      <c r="F321" s="6904"/>
    </row>
    <row r="322" spans="1:6" x14ac:dyDescent="0.2">
      <c r="A322" s="6904"/>
      <c r="B322" s="6904"/>
      <c r="C322" s="6904"/>
      <c r="D322" s="6904"/>
      <c r="E322" s="6904"/>
      <c r="F322" s="6904"/>
    </row>
    <row r="323" spans="1:6" x14ac:dyDescent="0.2">
      <c r="A323" s="6904"/>
      <c r="B323" s="6904"/>
      <c r="C323" s="6904"/>
      <c r="D323" s="6904"/>
      <c r="E323" s="6904"/>
      <c r="F323" s="6904"/>
    </row>
    <row r="324" spans="1:6" x14ac:dyDescent="0.2">
      <c r="A324" s="6904"/>
      <c r="B324" s="6904"/>
      <c r="C324" s="6904"/>
      <c r="D324" s="6904"/>
      <c r="E324" s="6904"/>
      <c r="F324" s="6904"/>
    </row>
    <row r="325" spans="1:6" x14ac:dyDescent="0.2">
      <c r="A325" s="6904"/>
      <c r="B325" s="6904"/>
      <c r="C325" s="6904"/>
      <c r="D325" s="6904"/>
      <c r="E325" s="6904"/>
      <c r="F325" s="6904"/>
    </row>
    <row r="326" spans="1:6" x14ac:dyDescent="0.2">
      <c r="A326" s="6904"/>
      <c r="B326" s="6904"/>
      <c r="C326" s="6904"/>
      <c r="D326" s="6904"/>
      <c r="E326" s="6904"/>
      <c r="F326" s="6904"/>
    </row>
    <row r="327" spans="1:6" x14ac:dyDescent="0.2">
      <c r="A327" s="6904"/>
      <c r="B327" s="6904"/>
      <c r="C327" s="6904"/>
      <c r="D327" s="6904"/>
      <c r="E327" s="6904"/>
      <c r="F327" s="6904"/>
    </row>
    <row r="328" spans="1:6" x14ac:dyDescent="0.2">
      <c r="A328" s="6904"/>
      <c r="B328" s="6904"/>
      <c r="C328" s="6904"/>
      <c r="D328" s="6904"/>
      <c r="E328" s="6904"/>
      <c r="F328" s="6904"/>
    </row>
    <row r="329" spans="1:6" x14ac:dyDescent="0.2">
      <c r="A329" s="6904"/>
      <c r="B329" s="6904"/>
      <c r="C329" s="6904"/>
      <c r="D329" s="6904"/>
      <c r="E329" s="6904"/>
      <c r="F329" s="6904"/>
    </row>
    <row r="330" spans="1:6" x14ac:dyDescent="0.2">
      <c r="A330" s="6904"/>
      <c r="B330" s="6904"/>
      <c r="C330" s="6904"/>
      <c r="D330" s="6904"/>
      <c r="E330" s="6904"/>
      <c r="F330" s="6904"/>
    </row>
    <row r="331" spans="1:6" x14ac:dyDescent="0.2">
      <c r="A331" s="6904"/>
      <c r="B331" s="6904"/>
      <c r="C331" s="6904"/>
      <c r="D331" s="6904"/>
      <c r="E331" s="6904"/>
      <c r="F331" s="6904"/>
    </row>
    <row r="332" spans="1:6" x14ac:dyDescent="0.2">
      <c r="A332" s="6904"/>
      <c r="B332" s="6904"/>
      <c r="C332" s="6904"/>
      <c r="D332" s="6904"/>
      <c r="E332" s="6904"/>
      <c r="F332" s="6904"/>
    </row>
    <row r="333" spans="1:6" x14ac:dyDescent="0.2">
      <c r="A333" s="6904"/>
      <c r="B333" s="6904"/>
      <c r="C333" s="6904"/>
      <c r="D333" s="6904"/>
      <c r="E333" s="6904"/>
      <c r="F333" s="6904"/>
    </row>
    <row r="334" spans="1:6" x14ac:dyDescent="0.2">
      <c r="A334" s="6904"/>
      <c r="B334" s="6904"/>
      <c r="C334" s="6904"/>
      <c r="D334" s="6904"/>
      <c r="E334" s="6904"/>
      <c r="F334" s="6904"/>
    </row>
    <row r="335" spans="1:6" x14ac:dyDescent="0.2">
      <c r="A335" s="6904"/>
      <c r="B335" s="6904"/>
      <c r="C335" s="6904"/>
      <c r="D335" s="6904"/>
      <c r="E335" s="6904"/>
      <c r="F335" s="6904"/>
    </row>
    <row r="336" spans="1:6" x14ac:dyDescent="0.2">
      <c r="A336" s="6904"/>
      <c r="B336" s="6904"/>
      <c r="C336" s="6904"/>
      <c r="D336" s="6904"/>
      <c r="E336" s="6904"/>
      <c r="F336" s="6904"/>
    </row>
    <row r="337" spans="1:6" x14ac:dyDescent="0.2">
      <c r="A337" s="6904"/>
      <c r="B337" s="6904"/>
      <c r="C337" s="6904"/>
      <c r="D337" s="6904"/>
      <c r="E337" s="6904"/>
      <c r="F337" s="6904"/>
    </row>
    <row r="338" spans="1:6" x14ac:dyDescent="0.2">
      <c r="A338" s="6904"/>
      <c r="B338" s="6904"/>
      <c r="C338" s="6904"/>
      <c r="D338" s="6904"/>
      <c r="E338" s="6904"/>
      <c r="F338" s="6904"/>
    </row>
    <row r="339" spans="1:6" x14ac:dyDescent="0.2">
      <c r="A339" s="6904"/>
      <c r="B339" s="6904"/>
      <c r="C339" s="6904"/>
      <c r="D339" s="6904"/>
      <c r="E339" s="6904"/>
      <c r="F339" s="6904"/>
    </row>
    <row r="340" spans="1:6" x14ac:dyDescent="0.2">
      <c r="A340" s="6904"/>
      <c r="B340" s="6904"/>
      <c r="C340" s="6904"/>
      <c r="D340" s="6904"/>
      <c r="E340" s="6904"/>
      <c r="F340" s="6904"/>
    </row>
    <row r="341" spans="1:6" x14ac:dyDescent="0.2">
      <c r="A341" s="6904"/>
      <c r="B341" s="6904"/>
      <c r="C341" s="6904"/>
      <c r="D341" s="6904"/>
      <c r="E341" s="6904"/>
      <c r="F341" s="6904"/>
    </row>
    <row r="342" spans="1:6" x14ac:dyDescent="0.2">
      <c r="A342" s="6904"/>
      <c r="B342" s="6904"/>
      <c r="C342" s="6904"/>
      <c r="D342" s="6904"/>
      <c r="E342" s="6904"/>
      <c r="F342" s="6904"/>
    </row>
    <row r="343" spans="1:6" x14ac:dyDescent="0.2">
      <c r="A343" s="6904"/>
      <c r="B343" s="6904"/>
      <c r="C343" s="6904"/>
      <c r="D343" s="6904"/>
      <c r="E343" s="6904"/>
      <c r="F343" s="6904"/>
    </row>
    <row r="344" spans="1:6" x14ac:dyDescent="0.2">
      <c r="A344" s="6904"/>
      <c r="B344" s="6904"/>
      <c r="C344" s="6904"/>
      <c r="D344" s="6904"/>
      <c r="E344" s="6904"/>
      <c r="F344" s="6904"/>
    </row>
    <row r="345" spans="1:6" x14ac:dyDescent="0.2">
      <c r="A345" s="6904"/>
      <c r="B345" s="6904"/>
      <c r="C345" s="6904"/>
      <c r="D345" s="6904"/>
      <c r="E345" s="6904"/>
      <c r="F345" s="6904"/>
    </row>
    <row r="346" spans="1:6" x14ac:dyDescent="0.2">
      <c r="A346" s="6904"/>
      <c r="B346" s="6904"/>
      <c r="C346" s="6904"/>
      <c r="D346" s="6904"/>
      <c r="E346" s="6904"/>
      <c r="F346" s="6904"/>
    </row>
    <row r="347" spans="1:6" x14ac:dyDescent="0.2">
      <c r="A347" s="6904"/>
      <c r="B347" s="6904"/>
      <c r="C347" s="6904"/>
      <c r="D347" s="6904"/>
      <c r="E347" s="6904"/>
      <c r="F347" s="6904"/>
    </row>
    <row r="348" spans="1:6" x14ac:dyDescent="0.2">
      <c r="A348" s="6904"/>
      <c r="B348" s="6904"/>
      <c r="C348" s="6904"/>
      <c r="D348" s="6904"/>
      <c r="E348" s="6904"/>
      <c r="F348" s="6904"/>
    </row>
    <row r="349" spans="1:6" x14ac:dyDescent="0.2">
      <c r="A349" s="6904"/>
      <c r="B349" s="6904"/>
      <c r="C349" s="6904"/>
      <c r="D349" s="6904"/>
      <c r="E349" s="6904"/>
      <c r="F349" s="6904"/>
    </row>
    <row r="350" spans="1:6" x14ac:dyDescent="0.2">
      <c r="A350" s="6904"/>
      <c r="B350" s="6904"/>
      <c r="C350" s="6904"/>
      <c r="D350" s="6904"/>
      <c r="E350" s="6904"/>
      <c r="F350" s="6904"/>
    </row>
    <row r="351" spans="1:6" x14ac:dyDescent="0.2">
      <c r="A351" s="6904"/>
      <c r="B351" s="6904"/>
      <c r="C351" s="6904"/>
      <c r="D351" s="6904"/>
      <c r="E351" s="6904"/>
      <c r="F351" s="6904"/>
    </row>
    <row r="352" spans="1:6" x14ac:dyDescent="0.2">
      <c r="A352" s="6904"/>
      <c r="B352" s="6904"/>
      <c r="C352" s="6904"/>
      <c r="D352" s="6904"/>
      <c r="E352" s="6904"/>
      <c r="F352" s="6904"/>
    </row>
    <row r="353" spans="1:6" x14ac:dyDescent="0.2">
      <c r="A353" s="6904"/>
      <c r="B353" s="6904"/>
      <c r="C353" s="6904"/>
      <c r="D353" s="6904"/>
      <c r="E353" s="6904"/>
      <c r="F353" s="6904"/>
    </row>
    <row r="354" spans="1:6" x14ac:dyDescent="0.2">
      <c r="A354" s="6904"/>
      <c r="B354" s="6904"/>
      <c r="C354" s="6904"/>
      <c r="D354" s="6904"/>
      <c r="E354" s="6904"/>
      <c r="F354" s="6904"/>
    </row>
    <row r="355" spans="1:6" x14ac:dyDescent="0.2">
      <c r="A355" s="6904"/>
      <c r="B355" s="6904"/>
      <c r="C355" s="6904"/>
      <c r="D355" s="6904"/>
      <c r="E355" s="6904"/>
      <c r="F355" s="6904"/>
    </row>
    <row r="356" spans="1:6" x14ac:dyDescent="0.2">
      <c r="A356" s="6904"/>
      <c r="B356" s="6904"/>
      <c r="C356" s="6904"/>
      <c r="D356" s="6904"/>
      <c r="E356" s="6904"/>
      <c r="F356" s="6904"/>
    </row>
    <row r="357" spans="1:6" x14ac:dyDescent="0.2">
      <c r="A357" s="6904"/>
      <c r="B357" s="6904"/>
      <c r="C357" s="6904"/>
      <c r="D357" s="6904"/>
      <c r="E357" s="6904"/>
      <c r="F357" s="6904"/>
    </row>
    <row r="358" spans="1:6" x14ac:dyDescent="0.2">
      <c r="A358" s="6904"/>
      <c r="B358" s="6904"/>
      <c r="C358" s="6904"/>
      <c r="D358" s="6904"/>
      <c r="E358" s="6904"/>
      <c r="F358" s="6904"/>
    </row>
    <row r="359" spans="1:6" x14ac:dyDescent="0.2">
      <c r="A359" s="6904"/>
      <c r="B359" s="6904"/>
      <c r="C359" s="6904"/>
      <c r="D359" s="6904"/>
      <c r="E359" s="6904"/>
      <c r="F359" s="6904"/>
    </row>
    <row r="360" spans="1:6" x14ac:dyDescent="0.2">
      <c r="A360" s="6904"/>
      <c r="B360" s="6904"/>
      <c r="C360" s="6904"/>
      <c r="D360" s="6904"/>
      <c r="E360" s="6904"/>
      <c r="F360" s="6904"/>
    </row>
    <row r="361" spans="1:6" x14ac:dyDescent="0.2">
      <c r="A361" s="6904"/>
      <c r="B361" s="6904"/>
      <c r="C361" s="6904"/>
      <c r="D361" s="6904"/>
      <c r="E361" s="6904"/>
      <c r="F361" s="6904"/>
    </row>
    <row r="362" spans="1:6" x14ac:dyDescent="0.2">
      <c r="A362" s="6904"/>
      <c r="B362" s="6904"/>
      <c r="C362" s="6904"/>
      <c r="D362" s="6904"/>
      <c r="E362" s="6904"/>
      <c r="F362" s="6904"/>
    </row>
    <row r="363" spans="1:6" x14ac:dyDescent="0.2">
      <c r="A363" s="6904"/>
      <c r="B363" s="6904"/>
      <c r="C363" s="6904"/>
      <c r="D363" s="6904"/>
      <c r="E363" s="6904"/>
      <c r="F363" s="6904"/>
    </row>
    <row r="364" spans="1:6" x14ac:dyDescent="0.2">
      <c r="A364" s="6904"/>
      <c r="B364" s="6904"/>
      <c r="C364" s="6904"/>
      <c r="D364" s="6904"/>
      <c r="E364" s="6904"/>
      <c r="F364" s="6904"/>
    </row>
    <row r="365" spans="1:6" x14ac:dyDescent="0.2">
      <c r="A365" s="6904"/>
      <c r="B365" s="6904"/>
      <c r="C365" s="6904"/>
      <c r="D365" s="6904"/>
      <c r="E365" s="6904"/>
      <c r="F365" s="6904"/>
    </row>
    <row r="366" spans="1:6" x14ac:dyDescent="0.2">
      <c r="A366" s="6904"/>
      <c r="B366" s="6904"/>
      <c r="C366" s="6904"/>
      <c r="D366" s="6904"/>
      <c r="E366" s="6904"/>
      <c r="F366" s="6904"/>
    </row>
    <row r="367" spans="1:6" x14ac:dyDescent="0.2">
      <c r="A367" s="6904"/>
      <c r="B367" s="6904"/>
      <c r="C367" s="6904"/>
      <c r="D367" s="6904"/>
      <c r="E367" s="6904"/>
      <c r="F367" s="6904"/>
    </row>
    <row r="368" spans="1:6" x14ac:dyDescent="0.2">
      <c r="A368" s="6904"/>
      <c r="B368" s="6904"/>
      <c r="C368" s="6904"/>
      <c r="D368" s="6904"/>
      <c r="E368" s="6904"/>
      <c r="F368" s="6904"/>
    </row>
    <row r="369" spans="1:6" x14ac:dyDescent="0.2">
      <c r="A369" s="6904"/>
      <c r="B369" s="6904"/>
      <c r="C369" s="6904"/>
      <c r="D369" s="6904"/>
      <c r="E369" s="6904"/>
      <c r="F369" s="6904"/>
    </row>
    <row r="370" spans="1:6" x14ac:dyDescent="0.2">
      <c r="A370" s="6904"/>
      <c r="B370" s="6904"/>
      <c r="C370" s="6904"/>
      <c r="D370" s="6904"/>
      <c r="E370" s="6904"/>
      <c r="F370" s="6904"/>
    </row>
    <row r="371" spans="1:6" x14ac:dyDescent="0.2">
      <c r="A371" s="6904"/>
      <c r="B371" s="6904"/>
      <c r="C371" s="6904"/>
      <c r="D371" s="6904"/>
      <c r="E371" s="6904"/>
      <c r="F371" s="6904"/>
    </row>
    <row r="372" spans="1:6" x14ac:dyDescent="0.2">
      <c r="A372" s="6904"/>
      <c r="B372" s="6904"/>
      <c r="C372" s="6904"/>
      <c r="D372" s="6904"/>
      <c r="E372" s="6904"/>
      <c r="F372" s="6904"/>
    </row>
    <row r="373" spans="1:6" x14ac:dyDescent="0.2">
      <c r="A373" s="6904"/>
      <c r="B373" s="6904"/>
      <c r="C373" s="6904"/>
      <c r="D373" s="6904"/>
      <c r="E373" s="6904"/>
      <c r="F373" s="6904"/>
    </row>
    <row r="374" spans="1:6" x14ac:dyDescent="0.2">
      <c r="A374" s="6904"/>
      <c r="B374" s="6904"/>
      <c r="C374" s="6904"/>
      <c r="D374" s="6904"/>
      <c r="E374" s="6904"/>
      <c r="F374" s="6904"/>
    </row>
    <row r="375" spans="1:6" x14ac:dyDescent="0.2">
      <c r="A375" s="6904"/>
      <c r="B375" s="6904"/>
      <c r="C375" s="6904"/>
      <c r="D375" s="6904"/>
      <c r="E375" s="6904"/>
      <c r="F375" s="6904"/>
    </row>
    <row r="376" spans="1:6" x14ac:dyDescent="0.2">
      <c r="A376" s="6904"/>
      <c r="B376" s="6904"/>
      <c r="C376" s="6904"/>
      <c r="D376" s="6904"/>
      <c r="E376" s="6904"/>
      <c r="F376" s="6904"/>
    </row>
    <row r="377" spans="1:6" x14ac:dyDescent="0.2">
      <c r="A377" s="6904"/>
      <c r="B377" s="6904"/>
      <c r="C377" s="6904"/>
      <c r="D377" s="6904"/>
      <c r="E377" s="6904"/>
      <c r="F377" s="6904"/>
    </row>
    <row r="378" spans="1:6" x14ac:dyDescent="0.2">
      <c r="A378" s="6904"/>
      <c r="B378" s="6904"/>
      <c r="C378" s="6904"/>
      <c r="D378" s="6904"/>
      <c r="E378" s="6904"/>
      <c r="F378" s="6904"/>
    </row>
    <row r="379" spans="1:6" x14ac:dyDescent="0.2">
      <c r="A379" s="6904"/>
      <c r="B379" s="6904"/>
      <c r="C379" s="6904"/>
      <c r="D379" s="6904"/>
      <c r="E379" s="6904"/>
      <c r="F379" s="6904"/>
    </row>
    <row r="380" spans="1:6" x14ac:dyDescent="0.2">
      <c r="A380" s="6904"/>
      <c r="B380" s="6904"/>
      <c r="C380" s="6904"/>
      <c r="D380" s="6904"/>
      <c r="E380" s="6904"/>
      <c r="F380" s="6904"/>
    </row>
    <row r="381" spans="1:6" x14ac:dyDescent="0.2">
      <c r="A381" s="6904"/>
      <c r="B381" s="6904"/>
      <c r="C381" s="6904"/>
      <c r="D381" s="6904"/>
      <c r="E381" s="6904"/>
      <c r="F381" s="6904"/>
    </row>
    <row r="382" spans="1:6" x14ac:dyDescent="0.2">
      <c r="A382" s="6904"/>
      <c r="B382" s="6904"/>
      <c r="C382" s="6904"/>
      <c r="D382" s="6904"/>
      <c r="E382" s="6904"/>
      <c r="F382" s="6904"/>
    </row>
    <row r="383" spans="1:6" x14ac:dyDescent="0.2">
      <c r="A383" s="6904"/>
      <c r="B383" s="6904"/>
      <c r="C383" s="6904"/>
      <c r="D383" s="6904"/>
      <c r="E383" s="6904"/>
      <c r="F383" s="6904"/>
    </row>
    <row r="384" spans="1:6" x14ac:dyDescent="0.2">
      <c r="A384" s="6904"/>
      <c r="B384" s="6904"/>
      <c r="C384" s="6904"/>
      <c r="D384" s="6904"/>
      <c r="E384" s="6904"/>
      <c r="F384" s="6904"/>
    </row>
    <row r="385" spans="1:6" x14ac:dyDescent="0.2">
      <c r="A385" s="6904"/>
      <c r="B385" s="6904"/>
      <c r="C385" s="6904"/>
      <c r="D385" s="6904"/>
      <c r="E385" s="6904"/>
      <c r="F385" s="6904"/>
    </row>
    <row r="386" spans="1:6" x14ac:dyDescent="0.2">
      <c r="A386" s="6904"/>
      <c r="B386" s="6904"/>
      <c r="C386" s="6904"/>
      <c r="D386" s="6904"/>
      <c r="E386" s="6904"/>
      <c r="F386" s="6904"/>
    </row>
    <row r="387" spans="1:6" x14ac:dyDescent="0.2">
      <c r="A387" s="6904"/>
      <c r="B387" s="6904"/>
      <c r="C387" s="6904"/>
      <c r="D387" s="6904"/>
      <c r="E387" s="6904"/>
      <c r="F387" s="6904"/>
    </row>
    <row r="388" spans="1:6" x14ac:dyDescent="0.2">
      <c r="A388" s="6904"/>
      <c r="B388" s="6904"/>
      <c r="C388" s="6904"/>
      <c r="D388" s="6904"/>
      <c r="E388" s="6904"/>
      <c r="F388" s="6904"/>
    </row>
    <row r="389" spans="1:6" x14ac:dyDescent="0.2">
      <c r="A389" s="6904"/>
      <c r="B389" s="6904"/>
      <c r="C389" s="6904"/>
      <c r="D389" s="6904"/>
      <c r="E389" s="6904"/>
      <c r="F389" s="6904"/>
    </row>
    <row r="390" spans="1:6" x14ac:dyDescent="0.2">
      <c r="A390" s="6904"/>
      <c r="B390" s="6904"/>
      <c r="C390" s="6904"/>
      <c r="D390" s="6904"/>
      <c r="E390" s="6904"/>
      <c r="F390" s="6904"/>
    </row>
    <row r="391" spans="1:6" x14ac:dyDescent="0.2">
      <c r="A391" s="6904"/>
      <c r="B391" s="6904"/>
      <c r="C391" s="6904"/>
      <c r="D391" s="6904"/>
      <c r="E391" s="6904"/>
      <c r="F391" s="6904"/>
    </row>
    <row r="392" spans="1:6" x14ac:dyDescent="0.2">
      <c r="A392" s="6904"/>
      <c r="B392" s="6904"/>
      <c r="C392" s="6904"/>
      <c r="D392" s="6904"/>
      <c r="E392" s="6904"/>
      <c r="F392" s="6904"/>
    </row>
    <row r="393" spans="1:6" x14ac:dyDescent="0.2">
      <c r="A393" s="6904"/>
      <c r="B393" s="6904"/>
      <c r="C393" s="6904"/>
      <c r="D393" s="6904"/>
      <c r="E393" s="6904"/>
      <c r="F393" s="6904"/>
    </row>
    <row r="394" spans="1:6" x14ac:dyDescent="0.2">
      <c r="A394" s="6904"/>
      <c r="B394" s="6904"/>
      <c r="C394" s="6904"/>
      <c r="D394" s="6904"/>
      <c r="E394" s="6904"/>
      <c r="F394" s="6904"/>
    </row>
    <row r="395" spans="1:6" x14ac:dyDescent="0.2">
      <c r="A395" s="6904"/>
      <c r="B395" s="6904"/>
      <c r="C395" s="6904"/>
      <c r="D395" s="6904"/>
      <c r="E395" s="6904"/>
      <c r="F395" s="6904"/>
    </row>
    <row r="396" spans="1:6" x14ac:dyDescent="0.2">
      <c r="A396" s="6904"/>
      <c r="B396" s="6904"/>
      <c r="C396" s="6904"/>
      <c r="D396" s="6904"/>
      <c r="E396" s="6904"/>
      <c r="F396" s="6904"/>
    </row>
    <row r="397" spans="1:6" x14ac:dyDescent="0.2">
      <c r="A397" s="6904"/>
      <c r="B397" s="6904"/>
      <c r="C397" s="6904"/>
      <c r="D397" s="6904"/>
      <c r="E397" s="6904"/>
      <c r="F397" s="6904"/>
    </row>
    <row r="398" spans="1:6" x14ac:dyDescent="0.2">
      <c r="A398" s="6904"/>
      <c r="B398" s="6904"/>
      <c r="C398" s="6904"/>
      <c r="D398" s="6904"/>
      <c r="E398" s="6904"/>
      <c r="F398" s="6904"/>
    </row>
    <row r="399" spans="1:6" x14ac:dyDescent="0.2">
      <c r="A399" s="6904"/>
      <c r="B399" s="6904"/>
      <c r="C399" s="6904"/>
      <c r="D399" s="6904"/>
      <c r="E399" s="6904"/>
      <c r="F399" s="6904"/>
    </row>
    <row r="400" spans="1:6" x14ac:dyDescent="0.2">
      <c r="A400" s="6904"/>
      <c r="B400" s="6904"/>
      <c r="C400" s="6904"/>
      <c r="D400" s="6904"/>
      <c r="E400" s="6904"/>
      <c r="F400" s="6904"/>
    </row>
    <row r="401" spans="1:6" x14ac:dyDescent="0.2">
      <c r="A401" s="6904"/>
      <c r="B401" s="6904"/>
      <c r="C401" s="6904"/>
      <c r="D401" s="6904"/>
      <c r="E401" s="6904"/>
      <c r="F401" s="6904"/>
    </row>
    <row r="402" spans="1:6" x14ac:dyDescent="0.2">
      <c r="A402" s="6904"/>
      <c r="B402" s="6904"/>
      <c r="C402" s="6904"/>
      <c r="D402" s="6904"/>
      <c r="E402" s="6904"/>
      <c r="F402" s="6904"/>
    </row>
    <row r="403" spans="1:6" x14ac:dyDescent="0.2">
      <c r="A403" s="6904"/>
      <c r="B403" s="6904"/>
      <c r="C403" s="6904"/>
      <c r="D403" s="6904"/>
      <c r="E403" s="6904"/>
      <c r="F403" s="6904"/>
    </row>
    <row r="404" spans="1:6" x14ac:dyDescent="0.2">
      <c r="A404" s="6904"/>
      <c r="B404" s="6904"/>
      <c r="C404" s="6904"/>
      <c r="D404" s="6904"/>
      <c r="E404" s="6904"/>
      <c r="F404" s="6904"/>
    </row>
    <row r="405" spans="1:6" x14ac:dyDescent="0.2">
      <c r="A405" s="6904"/>
      <c r="B405" s="6904"/>
      <c r="C405" s="6904"/>
      <c r="D405" s="6904"/>
      <c r="E405" s="6904"/>
      <c r="F405" s="6904"/>
    </row>
    <row r="406" spans="1:6" x14ac:dyDescent="0.2">
      <c r="A406" s="6904"/>
      <c r="B406" s="6904"/>
      <c r="C406" s="6904"/>
      <c r="D406" s="6904"/>
      <c r="E406" s="6904"/>
      <c r="F406" s="6904"/>
    </row>
    <row r="407" spans="1:6" x14ac:dyDescent="0.2">
      <c r="A407" s="6904"/>
      <c r="B407" s="6904"/>
      <c r="C407" s="6904"/>
      <c r="D407" s="6904"/>
      <c r="E407" s="6904"/>
      <c r="F407" s="6904"/>
    </row>
    <row r="408" spans="1:6" x14ac:dyDescent="0.2">
      <c r="A408" s="6904"/>
      <c r="B408" s="6904"/>
      <c r="C408" s="6904"/>
      <c r="D408" s="6904"/>
      <c r="E408" s="6904"/>
      <c r="F408" s="6904"/>
    </row>
    <row r="409" spans="1:6" x14ac:dyDescent="0.2">
      <c r="A409" s="6904"/>
      <c r="B409" s="6904"/>
      <c r="C409" s="6904"/>
      <c r="D409" s="6904"/>
      <c r="E409" s="6904"/>
      <c r="F409" s="6904"/>
    </row>
    <row r="410" spans="1:6" x14ac:dyDescent="0.2">
      <c r="A410" s="6904"/>
      <c r="B410" s="6904"/>
      <c r="C410" s="6904"/>
      <c r="D410" s="6904"/>
      <c r="E410" s="6904"/>
      <c r="F410" s="6904"/>
    </row>
    <row r="411" spans="1:6" x14ac:dyDescent="0.2">
      <c r="A411" s="6904"/>
      <c r="B411" s="6904"/>
      <c r="C411" s="6904"/>
      <c r="D411" s="6904"/>
      <c r="E411" s="6904"/>
      <c r="F411" s="6904"/>
    </row>
    <row r="412" spans="1:6" x14ac:dyDescent="0.2">
      <c r="A412" s="6904"/>
      <c r="B412" s="6904"/>
      <c r="C412" s="6904"/>
      <c r="D412" s="6904"/>
      <c r="E412" s="6904"/>
      <c r="F412" s="6904"/>
    </row>
    <row r="413" spans="1:6" x14ac:dyDescent="0.2">
      <c r="A413" s="6904"/>
      <c r="B413" s="6904"/>
      <c r="C413" s="6904"/>
      <c r="D413" s="6904"/>
      <c r="E413" s="6904"/>
      <c r="F413" s="6904"/>
    </row>
    <row r="414" spans="1:6" x14ac:dyDescent="0.2">
      <c r="A414" s="6904"/>
      <c r="B414" s="6904"/>
      <c r="C414" s="6904"/>
      <c r="D414" s="6904"/>
      <c r="E414" s="6904"/>
      <c r="F414" s="6904"/>
    </row>
    <row r="415" spans="1:6" x14ac:dyDescent="0.2">
      <c r="A415" s="6904"/>
      <c r="B415" s="6904"/>
      <c r="C415" s="6904"/>
      <c r="D415" s="6904"/>
      <c r="E415" s="6904"/>
      <c r="F415" s="6904"/>
    </row>
    <row r="416" spans="1:6" x14ac:dyDescent="0.2">
      <c r="A416" s="6904"/>
      <c r="B416" s="6904"/>
      <c r="C416" s="6904"/>
      <c r="D416" s="6904"/>
      <c r="E416" s="6904"/>
      <c r="F416" s="6904"/>
    </row>
    <row r="417" spans="1:6" x14ac:dyDescent="0.2">
      <c r="A417" s="6904"/>
      <c r="B417" s="6904"/>
      <c r="C417" s="6904"/>
      <c r="D417" s="6904"/>
      <c r="E417" s="6904"/>
      <c r="F417" s="6904"/>
    </row>
    <row r="418" spans="1:6" x14ac:dyDescent="0.2">
      <c r="A418" s="6904"/>
      <c r="B418" s="6904"/>
      <c r="C418" s="6904"/>
      <c r="D418" s="6904"/>
      <c r="E418" s="6904"/>
      <c r="F418" s="6904"/>
    </row>
    <row r="419" spans="1:6" x14ac:dyDescent="0.2">
      <c r="A419" s="6904"/>
      <c r="B419" s="6904"/>
      <c r="C419" s="6904"/>
      <c r="D419" s="6904"/>
      <c r="E419" s="6904"/>
      <c r="F419" s="6904"/>
    </row>
    <row r="420" spans="1:6" x14ac:dyDescent="0.2">
      <c r="A420" s="6904"/>
      <c r="B420" s="6904"/>
      <c r="C420" s="6904"/>
      <c r="D420" s="6904"/>
      <c r="E420" s="6904"/>
      <c r="F420" s="6904"/>
    </row>
    <row r="421" spans="1:6" x14ac:dyDescent="0.2">
      <c r="A421" s="6904"/>
      <c r="B421" s="6904"/>
      <c r="C421" s="6904"/>
      <c r="D421" s="6904"/>
      <c r="E421" s="6904"/>
      <c r="F421" s="6904"/>
    </row>
    <row r="422" spans="1:6" x14ac:dyDescent="0.2">
      <c r="A422" s="6904"/>
      <c r="B422" s="6904"/>
      <c r="C422" s="6904"/>
      <c r="D422" s="6904"/>
      <c r="E422" s="6904"/>
      <c r="F422" s="6904"/>
    </row>
    <row r="423" spans="1:6" x14ac:dyDescent="0.2">
      <c r="A423" s="6904"/>
      <c r="B423" s="6904"/>
      <c r="C423" s="6904"/>
      <c r="D423" s="6904"/>
      <c r="E423" s="6904"/>
      <c r="F423" s="6904"/>
    </row>
    <row r="424" spans="1:6" x14ac:dyDescent="0.2">
      <c r="A424" s="6904"/>
      <c r="B424" s="6904"/>
      <c r="C424" s="6904"/>
      <c r="D424" s="6904"/>
      <c r="E424" s="6904"/>
      <c r="F424" s="6904"/>
    </row>
    <row r="425" spans="1:6" x14ac:dyDescent="0.2">
      <c r="A425" s="6904"/>
      <c r="B425" s="6904"/>
      <c r="C425" s="6904"/>
      <c r="D425" s="6904"/>
      <c r="E425" s="6904"/>
      <c r="F425" s="6904"/>
    </row>
    <row r="426" spans="1:6" x14ac:dyDescent="0.2">
      <c r="A426" s="6904"/>
      <c r="B426" s="6904"/>
      <c r="C426" s="6904"/>
      <c r="D426" s="6904"/>
      <c r="E426" s="6904"/>
      <c r="F426" s="6904"/>
    </row>
    <row r="427" spans="1:6" x14ac:dyDescent="0.2">
      <c r="A427" s="6904"/>
      <c r="B427" s="6904"/>
      <c r="C427" s="6904"/>
      <c r="D427" s="6904"/>
      <c r="E427" s="6904"/>
      <c r="F427" s="6904"/>
    </row>
    <row r="428" spans="1:6" x14ac:dyDescent="0.2">
      <c r="A428" s="6904"/>
      <c r="B428" s="6904"/>
      <c r="C428" s="6904"/>
      <c r="D428" s="6904"/>
      <c r="E428" s="6904"/>
      <c r="F428" s="6904"/>
    </row>
    <row r="429" spans="1:6" x14ac:dyDescent="0.2">
      <c r="A429" s="6904"/>
      <c r="B429" s="6904"/>
      <c r="C429" s="6904"/>
      <c r="D429" s="6904"/>
      <c r="E429" s="6904"/>
      <c r="F429" s="6904"/>
    </row>
    <row r="430" spans="1:6" x14ac:dyDescent="0.2">
      <c r="A430" s="6904"/>
      <c r="B430" s="6904"/>
      <c r="C430" s="6904"/>
      <c r="D430" s="6904"/>
      <c r="E430" s="6904"/>
      <c r="F430" s="6904"/>
    </row>
    <row r="431" spans="1:6" x14ac:dyDescent="0.2">
      <c r="A431" s="6904"/>
      <c r="B431" s="6904"/>
      <c r="C431" s="6904"/>
      <c r="D431" s="6904"/>
      <c r="E431" s="6904"/>
      <c r="F431" s="6904"/>
    </row>
    <row r="432" spans="1:6" x14ac:dyDescent="0.2">
      <c r="A432" s="6904"/>
      <c r="B432" s="6904"/>
      <c r="C432" s="6904"/>
      <c r="D432" s="6904"/>
      <c r="E432" s="6904"/>
      <c r="F432" s="6904"/>
    </row>
    <row r="433" spans="1:6" x14ac:dyDescent="0.2">
      <c r="A433" s="6904"/>
      <c r="B433" s="6904"/>
      <c r="C433" s="6904"/>
      <c r="D433" s="6904"/>
      <c r="E433" s="6904"/>
      <c r="F433" s="6904"/>
    </row>
    <row r="434" spans="1:6" x14ac:dyDescent="0.2">
      <c r="A434" s="6904"/>
      <c r="B434" s="6904"/>
      <c r="C434" s="6904"/>
      <c r="D434" s="6904"/>
      <c r="E434" s="6904"/>
      <c r="F434" s="6904"/>
    </row>
    <row r="435" spans="1:6" x14ac:dyDescent="0.2">
      <c r="A435" s="6904"/>
      <c r="B435" s="6904"/>
      <c r="C435" s="6904"/>
      <c r="D435" s="6904"/>
      <c r="E435" s="6904"/>
      <c r="F435" s="6904"/>
    </row>
    <row r="436" spans="1:6" x14ac:dyDescent="0.2">
      <c r="A436" s="6904"/>
      <c r="B436" s="6904"/>
      <c r="C436" s="6904"/>
      <c r="D436" s="6904"/>
      <c r="E436" s="6904"/>
      <c r="F436" s="6904"/>
    </row>
    <row r="437" spans="1:6" x14ac:dyDescent="0.2">
      <c r="A437" s="6904"/>
      <c r="B437" s="6904"/>
      <c r="C437" s="6904"/>
      <c r="D437" s="6904"/>
      <c r="E437" s="6904"/>
      <c r="F437" s="6904"/>
    </row>
    <row r="438" spans="1:6" x14ac:dyDescent="0.2">
      <c r="A438" s="6904"/>
      <c r="B438" s="6904"/>
      <c r="C438" s="6904"/>
      <c r="D438" s="6904"/>
      <c r="E438" s="6904"/>
      <c r="F438" s="6904"/>
    </row>
    <row r="439" spans="1:6" x14ac:dyDescent="0.2">
      <c r="A439" s="6904"/>
      <c r="B439" s="6904"/>
      <c r="C439" s="6904"/>
      <c r="D439" s="6904"/>
      <c r="E439" s="6904"/>
      <c r="F439" s="6904"/>
    </row>
    <row r="440" spans="1:6" x14ac:dyDescent="0.2">
      <c r="A440" s="6904"/>
      <c r="B440" s="6904"/>
      <c r="C440" s="6904"/>
      <c r="D440" s="6904"/>
      <c r="E440" s="6904"/>
      <c r="F440" s="6904"/>
    </row>
    <row r="441" spans="1:6" x14ac:dyDescent="0.2">
      <c r="A441" s="6904"/>
      <c r="B441" s="6904"/>
      <c r="C441" s="6904"/>
      <c r="D441" s="6904"/>
      <c r="E441" s="6904"/>
      <c r="F441" s="6904"/>
    </row>
    <row r="442" spans="1:6" x14ac:dyDescent="0.2">
      <c r="A442" s="6904"/>
      <c r="B442" s="6904"/>
      <c r="C442" s="6904"/>
      <c r="D442" s="6904"/>
      <c r="E442" s="6904"/>
      <c r="F442" s="6904"/>
    </row>
    <row r="443" spans="1:6" x14ac:dyDescent="0.2">
      <c r="A443" s="6904"/>
      <c r="B443" s="6904"/>
      <c r="C443" s="6904"/>
      <c r="D443" s="6904"/>
      <c r="E443" s="6904"/>
      <c r="F443" s="6904"/>
    </row>
    <row r="444" spans="1:6" x14ac:dyDescent="0.2">
      <c r="A444" s="6904"/>
      <c r="B444" s="6904"/>
      <c r="C444" s="6904"/>
      <c r="D444" s="6904"/>
      <c r="E444" s="6904"/>
      <c r="F444" s="6904"/>
    </row>
    <row r="445" spans="1:6" x14ac:dyDescent="0.2">
      <c r="A445" s="6904"/>
      <c r="B445" s="6904"/>
      <c r="C445" s="6904"/>
      <c r="D445" s="6904"/>
      <c r="E445" s="6904"/>
      <c r="F445" s="6904"/>
    </row>
    <row r="446" spans="1:6" x14ac:dyDescent="0.2">
      <c r="A446" s="6904"/>
      <c r="B446" s="6904"/>
      <c r="C446" s="6904"/>
      <c r="D446" s="6904"/>
      <c r="E446" s="6904"/>
      <c r="F446" s="6904"/>
    </row>
    <row r="447" spans="1:6" x14ac:dyDescent="0.2">
      <c r="A447" s="6904"/>
      <c r="B447" s="6904"/>
      <c r="C447" s="6904"/>
      <c r="D447" s="6904"/>
      <c r="E447" s="6904"/>
      <c r="F447" s="6904"/>
    </row>
    <row r="448" spans="1:6" x14ac:dyDescent="0.2">
      <c r="A448" s="6904"/>
      <c r="B448" s="6904"/>
      <c r="C448" s="6904"/>
      <c r="D448" s="6904"/>
      <c r="E448" s="6904"/>
      <c r="F448" s="6904"/>
    </row>
    <row r="449" spans="1:6" x14ac:dyDescent="0.2">
      <c r="A449" s="6904"/>
      <c r="B449" s="6904"/>
      <c r="C449" s="6904"/>
      <c r="D449" s="6904"/>
      <c r="E449" s="6904"/>
      <c r="F449" s="6904"/>
    </row>
    <row r="450" spans="1:6" x14ac:dyDescent="0.2">
      <c r="A450" s="6904"/>
      <c r="B450" s="6904"/>
      <c r="C450" s="6904"/>
      <c r="D450" s="6904"/>
      <c r="E450" s="6904"/>
      <c r="F450" s="6904"/>
    </row>
    <row r="451" spans="1:6" x14ac:dyDescent="0.2">
      <c r="A451" s="6904"/>
      <c r="B451" s="6904"/>
      <c r="C451" s="6904"/>
      <c r="D451" s="6904"/>
      <c r="E451" s="6904"/>
      <c r="F451" s="6904"/>
    </row>
    <row r="452" spans="1:6" x14ac:dyDescent="0.2">
      <c r="A452" s="6904"/>
      <c r="B452" s="6904"/>
      <c r="C452" s="6904"/>
      <c r="D452" s="6904"/>
      <c r="E452" s="6904"/>
      <c r="F452" s="6904"/>
    </row>
    <row r="453" spans="1:6" x14ac:dyDescent="0.2">
      <c r="A453" s="6904"/>
      <c r="B453" s="6904"/>
      <c r="C453" s="6904"/>
      <c r="D453" s="6904"/>
      <c r="E453" s="6904"/>
      <c r="F453" s="6904"/>
    </row>
    <row r="454" spans="1:6" x14ac:dyDescent="0.2">
      <c r="A454" s="6904"/>
      <c r="B454" s="6904"/>
      <c r="C454" s="6904"/>
      <c r="D454" s="6904"/>
      <c r="E454" s="6904"/>
      <c r="F454" s="6904"/>
    </row>
    <row r="455" spans="1:6" x14ac:dyDescent="0.2">
      <c r="A455" s="6904"/>
      <c r="B455" s="6904"/>
      <c r="C455" s="6904"/>
      <c r="D455" s="6904"/>
      <c r="E455" s="6904"/>
      <c r="F455" s="6904"/>
    </row>
    <row r="456" spans="1:6" x14ac:dyDescent="0.2">
      <c r="A456" s="6904"/>
      <c r="B456" s="6904"/>
      <c r="C456" s="6904"/>
      <c r="D456" s="6904"/>
      <c r="E456" s="6904"/>
      <c r="F456" s="6904"/>
    </row>
    <row r="457" spans="1:6" x14ac:dyDescent="0.2">
      <c r="A457" s="6904"/>
      <c r="B457" s="6904"/>
      <c r="C457" s="6904"/>
      <c r="D457" s="6904"/>
      <c r="E457" s="6904"/>
      <c r="F457" s="6904"/>
    </row>
    <row r="458" spans="1:6" x14ac:dyDescent="0.2">
      <c r="A458" s="6904"/>
      <c r="B458" s="6904"/>
      <c r="C458" s="6904"/>
      <c r="D458" s="6904"/>
      <c r="E458" s="6904"/>
      <c r="F458" s="6904"/>
    </row>
    <row r="459" spans="1:6" x14ac:dyDescent="0.2">
      <c r="A459" s="6904"/>
      <c r="B459" s="6904"/>
      <c r="C459" s="6904"/>
      <c r="D459" s="6904"/>
      <c r="E459" s="6904"/>
      <c r="F459" s="6904"/>
    </row>
    <row r="460" spans="1:6" x14ac:dyDescent="0.2">
      <c r="A460" s="6904"/>
      <c r="B460" s="6904"/>
      <c r="C460" s="6904"/>
      <c r="D460" s="6904"/>
      <c r="E460" s="6904"/>
      <c r="F460" s="6904"/>
    </row>
    <row r="461" spans="1:6" x14ac:dyDescent="0.2">
      <c r="A461" s="6904"/>
      <c r="B461" s="6904"/>
      <c r="C461" s="6904"/>
      <c r="D461" s="6904"/>
      <c r="E461" s="6904"/>
      <c r="F461" s="6904"/>
    </row>
    <row r="462" spans="1:6" x14ac:dyDescent="0.2">
      <c r="A462" s="6904"/>
      <c r="B462" s="6904"/>
      <c r="C462" s="6904"/>
      <c r="D462" s="6904"/>
      <c r="E462" s="6904"/>
      <c r="F462" s="6904"/>
    </row>
    <row r="463" spans="1:6" x14ac:dyDescent="0.2">
      <c r="A463" s="6904"/>
      <c r="B463" s="6904"/>
      <c r="C463" s="6904"/>
      <c r="D463" s="6904"/>
      <c r="E463" s="6904"/>
      <c r="F463" s="6904"/>
    </row>
    <row r="464" spans="1:6" x14ac:dyDescent="0.2">
      <c r="A464" s="6904"/>
      <c r="B464" s="6904"/>
      <c r="C464" s="6904"/>
      <c r="D464" s="6904"/>
      <c r="E464" s="6904"/>
      <c r="F464" s="6904"/>
    </row>
    <row r="465" spans="1:6" x14ac:dyDescent="0.2">
      <c r="A465" s="6904"/>
      <c r="B465" s="6904"/>
      <c r="C465" s="6904"/>
      <c r="D465" s="6904"/>
      <c r="E465" s="6904"/>
      <c r="F465" s="6904"/>
    </row>
    <row r="466" spans="1:6" x14ac:dyDescent="0.2">
      <c r="A466" s="6904"/>
      <c r="B466" s="6904"/>
      <c r="C466" s="6904"/>
      <c r="D466" s="6904"/>
      <c r="E466" s="6904"/>
      <c r="F466" s="6904"/>
    </row>
    <row r="467" spans="1:6" x14ac:dyDescent="0.2">
      <c r="A467" s="6904"/>
      <c r="B467" s="6904"/>
      <c r="C467" s="6904"/>
      <c r="D467" s="6904"/>
      <c r="E467" s="6904"/>
      <c r="F467" s="6904"/>
    </row>
    <row r="468" spans="1:6" x14ac:dyDescent="0.2">
      <c r="A468" s="6904"/>
      <c r="B468" s="6904"/>
      <c r="C468" s="6904"/>
      <c r="D468" s="6904"/>
      <c r="E468" s="6904"/>
      <c r="F468" s="6904"/>
    </row>
    <row r="469" spans="1:6" x14ac:dyDescent="0.2">
      <c r="A469" s="6904"/>
      <c r="B469" s="6904"/>
      <c r="C469" s="6904"/>
      <c r="D469" s="6904"/>
      <c r="E469" s="6904"/>
      <c r="F469" s="6904"/>
    </row>
    <row r="470" spans="1:6" x14ac:dyDescent="0.2">
      <c r="A470" s="6904"/>
      <c r="B470" s="6904"/>
      <c r="C470" s="6904"/>
      <c r="D470" s="6904"/>
      <c r="E470" s="6904"/>
      <c r="F470" s="6904"/>
    </row>
    <row r="471" spans="1:6" x14ac:dyDescent="0.2">
      <c r="A471" s="6904"/>
      <c r="B471" s="6904"/>
      <c r="C471" s="6904"/>
      <c r="D471" s="6904"/>
      <c r="E471" s="6904"/>
      <c r="F471" s="6904"/>
    </row>
    <row r="472" spans="1:6" x14ac:dyDescent="0.2">
      <c r="A472" s="6904"/>
      <c r="B472" s="6904"/>
      <c r="C472" s="6904"/>
      <c r="D472" s="6904"/>
      <c r="E472" s="6904"/>
      <c r="F472" s="6904"/>
    </row>
    <row r="473" spans="1:6" x14ac:dyDescent="0.2">
      <c r="A473" s="6904"/>
      <c r="B473" s="6904"/>
      <c r="C473" s="6904"/>
      <c r="D473" s="6904"/>
      <c r="E473" s="6904"/>
      <c r="F473" s="6904"/>
    </row>
    <row r="474" spans="1:6" x14ac:dyDescent="0.2">
      <c r="A474" s="6904"/>
      <c r="B474" s="6904"/>
      <c r="C474" s="6904"/>
      <c r="D474" s="6904"/>
      <c r="E474" s="6904"/>
      <c r="F474" s="6904"/>
    </row>
    <row r="475" spans="1:6" x14ac:dyDescent="0.2">
      <c r="A475" s="6904"/>
      <c r="B475" s="6904"/>
      <c r="C475" s="6904"/>
      <c r="D475" s="6904"/>
      <c r="E475" s="6904"/>
      <c r="F475" s="6904"/>
    </row>
    <row r="476" spans="1:6" x14ac:dyDescent="0.2">
      <c r="A476" s="6904"/>
      <c r="B476" s="6904"/>
      <c r="C476" s="6904"/>
      <c r="D476" s="6904"/>
      <c r="E476" s="6904"/>
      <c r="F476" s="6904"/>
    </row>
    <row r="477" spans="1:6" x14ac:dyDescent="0.2">
      <c r="A477" s="6904"/>
      <c r="B477" s="6904"/>
      <c r="C477" s="6904"/>
      <c r="D477" s="6904"/>
      <c r="E477" s="6904"/>
      <c r="F477" s="6904"/>
    </row>
    <row r="478" spans="1:6" x14ac:dyDescent="0.2">
      <c r="A478" s="6904"/>
      <c r="B478" s="6904"/>
      <c r="C478" s="6904"/>
      <c r="D478" s="6904"/>
      <c r="E478" s="6904"/>
      <c r="F478" s="6904"/>
    </row>
    <row r="479" spans="1:6" x14ac:dyDescent="0.2">
      <c r="A479" s="6904"/>
      <c r="B479" s="6904"/>
      <c r="C479" s="6904"/>
      <c r="D479" s="6904"/>
      <c r="E479" s="6904"/>
      <c r="F479" s="6904"/>
    </row>
    <row r="480" spans="1:6" x14ac:dyDescent="0.2">
      <c r="A480" s="6904"/>
      <c r="B480" s="6904"/>
      <c r="C480" s="6904"/>
      <c r="D480" s="6904"/>
      <c r="E480" s="6904"/>
      <c r="F480" s="6904"/>
    </row>
    <row r="481" spans="1:6" x14ac:dyDescent="0.2">
      <c r="A481" s="6904"/>
      <c r="B481" s="6904"/>
      <c r="C481" s="6904"/>
      <c r="D481" s="6904"/>
      <c r="E481" s="6904"/>
      <c r="F481" s="6904"/>
    </row>
    <row r="482" spans="1:6" x14ac:dyDescent="0.2">
      <c r="A482" s="6904"/>
      <c r="B482" s="6904"/>
      <c r="C482" s="6904"/>
      <c r="D482" s="6904"/>
      <c r="E482" s="6904"/>
      <c r="F482" s="6904"/>
    </row>
    <row r="483" spans="1:6" x14ac:dyDescent="0.2">
      <c r="A483" s="6904"/>
      <c r="B483" s="6904"/>
      <c r="C483" s="6904"/>
      <c r="D483" s="6904"/>
      <c r="E483" s="6904"/>
      <c r="F483" s="6904"/>
    </row>
    <row r="484" spans="1:6" x14ac:dyDescent="0.2">
      <c r="A484" s="6904"/>
      <c r="B484" s="6904"/>
      <c r="C484" s="6904"/>
      <c r="D484" s="6904"/>
      <c r="E484" s="6904"/>
      <c r="F484" s="6904"/>
    </row>
    <row r="485" spans="1:6" x14ac:dyDescent="0.2">
      <c r="A485" s="6904"/>
      <c r="B485" s="6904"/>
      <c r="C485" s="6904"/>
      <c r="D485" s="6904"/>
      <c r="E485" s="6904"/>
      <c r="F485" s="6904"/>
    </row>
    <row r="486" spans="1:6" x14ac:dyDescent="0.2">
      <c r="A486" s="6904"/>
      <c r="B486" s="6904"/>
      <c r="C486" s="6904"/>
      <c r="D486" s="6904"/>
      <c r="E486" s="6904"/>
      <c r="F486" s="6904"/>
    </row>
    <row r="487" spans="1:6" x14ac:dyDescent="0.2">
      <c r="A487" s="6904"/>
      <c r="B487" s="6904"/>
      <c r="C487" s="6904"/>
      <c r="D487" s="6904"/>
      <c r="E487" s="6904"/>
      <c r="F487" s="6904"/>
    </row>
    <row r="488" spans="1:6" x14ac:dyDescent="0.2">
      <c r="A488" s="6904"/>
      <c r="B488" s="6904"/>
      <c r="C488" s="6904"/>
      <c r="D488" s="6904"/>
      <c r="E488" s="6904"/>
      <c r="F488" s="6904"/>
    </row>
    <row r="489" spans="1:6" x14ac:dyDescent="0.2">
      <c r="A489" s="6904"/>
      <c r="B489" s="6904"/>
      <c r="C489" s="6904"/>
      <c r="D489" s="6904"/>
      <c r="E489" s="6904"/>
      <c r="F489" s="6904"/>
    </row>
    <row r="490" spans="1:6" x14ac:dyDescent="0.2">
      <c r="A490" s="6904"/>
      <c r="B490" s="6904"/>
      <c r="C490" s="6904"/>
      <c r="D490" s="6904"/>
      <c r="E490" s="6904"/>
      <c r="F490" s="6904"/>
    </row>
    <row r="491" spans="1:6" x14ac:dyDescent="0.2">
      <c r="A491" s="6904"/>
      <c r="B491" s="6904"/>
      <c r="C491" s="6904"/>
      <c r="D491" s="6904"/>
      <c r="E491" s="6904"/>
      <c r="F491" s="6904"/>
    </row>
    <row r="492" spans="1:6" x14ac:dyDescent="0.2">
      <c r="A492" s="6904"/>
      <c r="B492" s="6904"/>
      <c r="C492" s="6904"/>
      <c r="D492" s="6904"/>
      <c r="E492" s="6904"/>
      <c r="F492" s="6904"/>
    </row>
    <row r="493" spans="1:6" x14ac:dyDescent="0.2">
      <c r="A493" s="6904"/>
      <c r="B493" s="6904"/>
      <c r="C493" s="6904"/>
      <c r="D493" s="6904"/>
      <c r="E493" s="6904"/>
      <c r="F493" s="6904"/>
    </row>
    <row r="494" spans="1:6" x14ac:dyDescent="0.2">
      <c r="A494" s="6904"/>
      <c r="B494" s="6904"/>
      <c r="C494" s="6904"/>
      <c r="D494" s="6904"/>
      <c r="E494" s="6904"/>
      <c r="F494" s="6904"/>
    </row>
    <row r="495" spans="1:6" x14ac:dyDescent="0.2">
      <c r="A495" s="6904"/>
      <c r="B495" s="6904"/>
      <c r="C495" s="6904"/>
      <c r="D495" s="6904"/>
      <c r="E495" s="6904"/>
      <c r="F495" s="6904"/>
    </row>
    <row r="496" spans="1:6" x14ac:dyDescent="0.2">
      <c r="A496" s="6904"/>
      <c r="B496" s="6904"/>
      <c r="C496" s="6904"/>
      <c r="D496" s="6904"/>
      <c r="E496" s="6904"/>
      <c r="F496" s="6904"/>
    </row>
    <row r="497" spans="1:6" x14ac:dyDescent="0.2">
      <c r="A497" s="6904"/>
      <c r="B497" s="6904"/>
      <c r="C497" s="6904"/>
      <c r="D497" s="6904"/>
      <c r="E497" s="6904"/>
      <c r="F497" s="6904"/>
    </row>
    <row r="498" spans="1:6" x14ac:dyDescent="0.2">
      <c r="A498" s="6904"/>
      <c r="B498" s="6904"/>
      <c r="C498" s="6904"/>
      <c r="D498" s="6904"/>
      <c r="E498" s="6904"/>
      <c r="F498" s="6904"/>
    </row>
    <row r="499" spans="1:6" x14ac:dyDescent="0.2">
      <c r="A499" s="6904"/>
      <c r="B499" s="6904"/>
      <c r="C499" s="6904"/>
      <c r="D499" s="6904"/>
      <c r="E499" s="6904"/>
      <c r="F499" s="6904"/>
    </row>
    <row r="500" spans="1:6" x14ac:dyDescent="0.2">
      <c r="A500" s="6904"/>
      <c r="B500" s="6904"/>
      <c r="C500" s="6904"/>
      <c r="D500" s="6904"/>
      <c r="E500" s="6904"/>
      <c r="F500" s="6904"/>
    </row>
    <row r="501" spans="1:6" x14ac:dyDescent="0.2">
      <c r="A501" s="6904"/>
      <c r="B501" s="6904"/>
      <c r="C501" s="6904"/>
      <c r="D501" s="6904"/>
      <c r="E501" s="6904"/>
      <c r="F501" s="6904"/>
    </row>
    <row r="502" spans="1:6" x14ac:dyDescent="0.2">
      <c r="A502" s="6904"/>
      <c r="B502" s="6904"/>
      <c r="C502" s="6904"/>
      <c r="D502" s="6904"/>
      <c r="E502" s="6904"/>
      <c r="F502" s="6904"/>
    </row>
    <row r="503" spans="1:6" x14ac:dyDescent="0.2">
      <c r="A503" s="6904"/>
      <c r="B503" s="6904"/>
      <c r="C503" s="6904"/>
      <c r="D503" s="6904"/>
      <c r="E503" s="6904"/>
      <c r="F503" s="6904"/>
    </row>
    <row r="504" spans="1:6" x14ac:dyDescent="0.2">
      <c r="A504" s="6904"/>
      <c r="B504" s="6904"/>
      <c r="C504" s="6904"/>
      <c r="D504" s="6904"/>
      <c r="E504" s="6904"/>
      <c r="F504" s="6904"/>
    </row>
    <row r="505" spans="1:6" x14ac:dyDescent="0.2">
      <c r="A505" s="6904"/>
      <c r="B505" s="6904"/>
      <c r="C505" s="6904"/>
      <c r="D505" s="6904"/>
      <c r="E505" s="6904"/>
      <c r="F505" s="6904"/>
    </row>
    <row r="506" spans="1:6" x14ac:dyDescent="0.2">
      <c r="A506" s="6904"/>
      <c r="B506" s="6904"/>
      <c r="C506" s="6904"/>
      <c r="D506" s="6904"/>
      <c r="E506" s="6904"/>
      <c r="F506" s="6904"/>
    </row>
    <row r="507" spans="1:6" x14ac:dyDescent="0.2">
      <c r="A507" s="6904"/>
      <c r="B507" s="6904"/>
      <c r="C507" s="6904"/>
      <c r="D507" s="6904"/>
      <c r="E507" s="6904"/>
      <c r="F507" s="6904"/>
    </row>
    <row r="508" spans="1:6" x14ac:dyDescent="0.2">
      <c r="A508" s="6904"/>
      <c r="B508" s="6904"/>
      <c r="C508" s="6904"/>
      <c r="D508" s="6904"/>
      <c r="E508" s="6904"/>
      <c r="F508" s="6904"/>
    </row>
    <row r="509" spans="1:6" x14ac:dyDescent="0.2">
      <c r="A509" s="6904"/>
      <c r="B509" s="6904"/>
      <c r="C509" s="6904"/>
      <c r="D509" s="6904"/>
      <c r="E509" s="6904"/>
      <c r="F509" s="6904"/>
    </row>
    <row r="510" spans="1:6" x14ac:dyDescent="0.2">
      <c r="A510" s="6904"/>
      <c r="B510" s="6904"/>
      <c r="C510" s="6904"/>
      <c r="D510" s="6904"/>
      <c r="E510" s="6904"/>
      <c r="F510" s="6904"/>
    </row>
    <row r="511" spans="1:6" x14ac:dyDescent="0.2">
      <c r="A511" s="6904"/>
      <c r="B511" s="6904"/>
      <c r="C511" s="6904"/>
      <c r="D511" s="6904"/>
      <c r="E511" s="6904"/>
      <c r="F511" s="6904"/>
    </row>
    <row r="512" spans="1:6" x14ac:dyDescent="0.2">
      <c r="A512" s="6904"/>
      <c r="B512" s="6904"/>
      <c r="C512" s="6904"/>
      <c r="D512" s="6904"/>
      <c r="E512" s="6904"/>
      <c r="F512" s="6904"/>
    </row>
    <row r="513" spans="1:6" x14ac:dyDescent="0.2">
      <c r="A513" s="6904"/>
      <c r="B513" s="6904"/>
      <c r="C513" s="6904"/>
      <c r="D513" s="6904"/>
      <c r="E513" s="6904"/>
      <c r="F513" s="6904"/>
    </row>
    <row r="514" spans="1:6" x14ac:dyDescent="0.2">
      <c r="A514" s="6904"/>
      <c r="B514" s="6904"/>
      <c r="C514" s="6904"/>
      <c r="D514" s="6904"/>
      <c r="E514" s="6904"/>
      <c r="F514" s="6904"/>
    </row>
    <row r="515" spans="1:6" x14ac:dyDescent="0.2">
      <c r="A515" s="6904"/>
      <c r="B515" s="6904"/>
      <c r="C515" s="6904"/>
      <c r="D515" s="6904"/>
      <c r="E515" s="6904"/>
      <c r="F515" s="6904"/>
    </row>
    <row r="516" spans="1:6" x14ac:dyDescent="0.2">
      <c r="A516" s="6904"/>
      <c r="B516" s="6904"/>
      <c r="C516" s="6904"/>
      <c r="D516" s="6904"/>
      <c r="E516" s="6904"/>
      <c r="F516" s="6904"/>
    </row>
    <row r="517" spans="1:6" x14ac:dyDescent="0.2">
      <c r="A517" s="6904"/>
      <c r="B517" s="6904"/>
      <c r="C517" s="6904"/>
      <c r="D517" s="6904"/>
      <c r="E517" s="6904"/>
      <c r="F517" s="6904"/>
    </row>
    <row r="518" spans="1:6" x14ac:dyDescent="0.2">
      <c r="A518" s="6904"/>
      <c r="B518" s="6904"/>
      <c r="C518" s="6904"/>
      <c r="D518" s="6904"/>
      <c r="E518" s="6904"/>
      <c r="F518" s="6904"/>
    </row>
    <row r="519" spans="1:6" x14ac:dyDescent="0.2">
      <c r="A519" s="6904"/>
      <c r="B519" s="6904"/>
      <c r="C519" s="6904"/>
      <c r="D519" s="6904"/>
      <c r="E519" s="6904"/>
      <c r="F519" s="6904"/>
    </row>
    <row r="520" spans="1:6" x14ac:dyDescent="0.2">
      <c r="A520" s="6904"/>
      <c r="B520" s="6904"/>
      <c r="C520" s="6904"/>
      <c r="D520" s="6904"/>
      <c r="E520" s="6904"/>
      <c r="F520" s="6904"/>
    </row>
    <row r="521" spans="1:6" x14ac:dyDescent="0.2">
      <c r="A521" s="6904"/>
      <c r="B521" s="6904"/>
      <c r="C521" s="6904"/>
      <c r="D521" s="6904"/>
      <c r="E521" s="6904"/>
      <c r="F521" s="6904"/>
    </row>
    <row r="522" spans="1:6" x14ac:dyDescent="0.2">
      <c r="A522" s="6904"/>
      <c r="B522" s="6904"/>
      <c r="C522" s="6904"/>
      <c r="D522" s="6904"/>
      <c r="E522" s="6904"/>
      <c r="F522" s="6904"/>
    </row>
    <row r="523" spans="1:6" x14ac:dyDescent="0.2">
      <c r="A523" s="6904"/>
      <c r="B523" s="6904"/>
      <c r="C523" s="6904"/>
      <c r="D523" s="6904"/>
      <c r="E523" s="6904"/>
      <c r="F523" s="6904"/>
    </row>
    <row r="524" spans="1:6" x14ac:dyDescent="0.2">
      <c r="A524" s="6904"/>
      <c r="B524" s="6904"/>
      <c r="C524" s="6904"/>
      <c r="D524" s="6904"/>
      <c r="E524" s="6904"/>
      <c r="F524" s="6904"/>
    </row>
    <row r="525" spans="1:6" x14ac:dyDescent="0.2">
      <c r="A525" s="6904"/>
      <c r="B525" s="6904"/>
      <c r="C525" s="6904"/>
      <c r="D525" s="6904"/>
      <c r="E525" s="6904"/>
      <c r="F525" s="6904"/>
    </row>
    <row r="526" spans="1:6" x14ac:dyDescent="0.2">
      <c r="A526" s="6904"/>
      <c r="B526" s="6904"/>
      <c r="C526" s="6904"/>
      <c r="D526" s="6904"/>
      <c r="E526" s="6904"/>
      <c r="F526" s="6904"/>
    </row>
    <row r="527" spans="1:6" x14ac:dyDescent="0.2">
      <c r="A527" s="6904"/>
      <c r="B527" s="6904"/>
      <c r="C527" s="6904"/>
      <c r="D527" s="6904"/>
      <c r="E527" s="6904"/>
      <c r="F527" s="6904"/>
    </row>
    <row r="528" spans="1:6" x14ac:dyDescent="0.2">
      <c r="A528" s="6904"/>
      <c r="B528" s="6904"/>
      <c r="C528" s="6904"/>
      <c r="D528" s="6904"/>
      <c r="E528" s="6904"/>
      <c r="F528" s="6904"/>
    </row>
    <row r="529" spans="1:6" x14ac:dyDescent="0.2">
      <c r="A529" s="6904"/>
      <c r="B529" s="6904"/>
      <c r="C529" s="6904"/>
      <c r="D529" s="6904"/>
      <c r="E529" s="6904"/>
      <c r="F529" s="6904"/>
    </row>
    <row r="530" spans="1:6" x14ac:dyDescent="0.2">
      <c r="A530" s="6904"/>
      <c r="B530" s="6904"/>
      <c r="C530" s="6904"/>
      <c r="D530" s="6904"/>
      <c r="E530" s="6904"/>
      <c r="F530" s="6904"/>
    </row>
    <row r="531" spans="1:6" x14ac:dyDescent="0.2">
      <c r="A531" s="6904"/>
      <c r="B531" s="6904"/>
      <c r="C531" s="6904"/>
      <c r="D531" s="6904"/>
      <c r="E531" s="6904"/>
      <c r="F531" s="6904"/>
    </row>
    <row r="532" spans="1:6" x14ac:dyDescent="0.2">
      <c r="A532" s="6904"/>
      <c r="B532" s="6904"/>
      <c r="C532" s="6904"/>
      <c r="D532" s="6904"/>
      <c r="E532" s="6904"/>
      <c r="F532" s="6904"/>
    </row>
    <row r="533" spans="1:6" x14ac:dyDescent="0.2">
      <c r="A533" s="6904"/>
      <c r="B533" s="6904"/>
      <c r="C533" s="6904"/>
      <c r="D533" s="6904"/>
      <c r="E533" s="6904"/>
      <c r="F533" s="6904"/>
    </row>
    <row r="534" spans="1:6" x14ac:dyDescent="0.2">
      <c r="A534" s="6904"/>
      <c r="B534" s="6904"/>
      <c r="C534" s="6904"/>
      <c r="D534" s="6904"/>
      <c r="E534" s="6904"/>
      <c r="F534" s="6904"/>
    </row>
    <row r="535" spans="1:6" x14ac:dyDescent="0.2">
      <c r="A535" s="6904"/>
      <c r="B535" s="6904"/>
      <c r="C535" s="6904"/>
      <c r="D535" s="6904"/>
      <c r="E535" s="6904"/>
      <c r="F535" s="6904"/>
    </row>
    <row r="536" spans="1:6" x14ac:dyDescent="0.2">
      <c r="A536" s="6904"/>
      <c r="B536" s="6904"/>
      <c r="C536" s="6904"/>
      <c r="D536" s="6904"/>
      <c r="E536" s="6904"/>
      <c r="F536" s="6904"/>
    </row>
    <row r="537" spans="1:6" x14ac:dyDescent="0.2">
      <c r="A537" s="6904"/>
      <c r="B537" s="6904"/>
      <c r="C537" s="6904"/>
      <c r="D537" s="6904"/>
      <c r="E537" s="6904"/>
      <c r="F537" s="6904"/>
    </row>
    <row r="538" spans="1:6" x14ac:dyDescent="0.2">
      <c r="A538" s="6904"/>
      <c r="B538" s="6904"/>
      <c r="C538" s="6904"/>
      <c r="D538" s="6904"/>
      <c r="E538" s="6904"/>
      <c r="F538" s="6904"/>
    </row>
    <row r="539" spans="1:6" x14ac:dyDescent="0.2">
      <c r="A539" s="6904"/>
      <c r="B539" s="6904"/>
      <c r="C539" s="6904"/>
      <c r="D539" s="6904"/>
      <c r="E539" s="6904"/>
      <c r="F539" s="6904"/>
    </row>
    <row r="540" spans="1:6" x14ac:dyDescent="0.2">
      <c r="A540" s="6904"/>
      <c r="B540" s="6904"/>
      <c r="C540" s="6904"/>
      <c r="D540" s="6904"/>
      <c r="E540" s="6904"/>
      <c r="F540" s="6904"/>
    </row>
    <row r="541" spans="1:6" x14ac:dyDescent="0.2">
      <c r="A541" s="6904"/>
      <c r="B541" s="6904"/>
      <c r="C541" s="6904"/>
      <c r="D541" s="6904"/>
      <c r="E541" s="6904"/>
      <c r="F541" s="6904"/>
    </row>
    <row r="542" spans="1:6" x14ac:dyDescent="0.2">
      <c r="A542" s="6904"/>
      <c r="B542" s="6904"/>
      <c r="C542" s="6904"/>
      <c r="D542" s="6904"/>
      <c r="E542" s="6904"/>
      <c r="F542" s="6904"/>
    </row>
    <row r="543" spans="1:6" x14ac:dyDescent="0.2">
      <c r="A543" s="6904"/>
      <c r="B543" s="6904"/>
      <c r="C543" s="6904"/>
      <c r="D543" s="6904"/>
      <c r="E543" s="6904"/>
      <c r="F543" s="6904"/>
    </row>
    <row r="544" spans="1:6" x14ac:dyDescent="0.2">
      <c r="A544" s="6904"/>
      <c r="B544" s="6904"/>
      <c r="C544" s="6904"/>
      <c r="D544" s="6904"/>
      <c r="E544" s="6904"/>
      <c r="F544" s="6904"/>
    </row>
    <row r="545" spans="1:6" x14ac:dyDescent="0.2">
      <c r="A545" s="6904"/>
      <c r="B545" s="6904"/>
      <c r="C545" s="6904"/>
      <c r="D545" s="6904"/>
      <c r="E545" s="6904"/>
      <c r="F545" s="6904"/>
    </row>
    <row r="546" spans="1:6" x14ac:dyDescent="0.2">
      <c r="A546" s="6904"/>
      <c r="B546" s="6904"/>
      <c r="C546" s="6904"/>
      <c r="D546" s="6904"/>
      <c r="E546" s="6904"/>
      <c r="F546" s="6904"/>
    </row>
    <row r="547" spans="1:6" x14ac:dyDescent="0.2">
      <c r="A547" s="6904"/>
      <c r="B547" s="6904"/>
      <c r="C547" s="6904"/>
      <c r="D547" s="6904"/>
      <c r="E547" s="6904"/>
      <c r="F547" s="6904"/>
    </row>
    <row r="548" spans="1:6" x14ac:dyDescent="0.2">
      <c r="A548" s="6904"/>
      <c r="B548" s="6904"/>
      <c r="C548" s="6904"/>
      <c r="D548" s="6904"/>
      <c r="E548" s="6904"/>
      <c r="F548" s="6904"/>
    </row>
    <row r="549" spans="1:6" x14ac:dyDescent="0.2">
      <c r="A549" s="6904"/>
      <c r="B549" s="6904"/>
      <c r="C549" s="6904"/>
      <c r="D549" s="6904"/>
      <c r="E549" s="6904"/>
      <c r="F549" s="6904"/>
    </row>
    <row r="550" spans="1:6" x14ac:dyDescent="0.2">
      <c r="A550" s="6904"/>
      <c r="B550" s="6904"/>
      <c r="C550" s="6904"/>
      <c r="D550" s="6904"/>
      <c r="E550" s="6904"/>
      <c r="F550" s="6904"/>
    </row>
    <row r="551" spans="1:6" x14ac:dyDescent="0.2">
      <c r="A551" s="6904"/>
      <c r="B551" s="6904"/>
      <c r="C551" s="6904"/>
      <c r="D551" s="6904"/>
      <c r="E551" s="6904"/>
      <c r="F551" s="6904"/>
    </row>
    <row r="552" spans="1:6" x14ac:dyDescent="0.2">
      <c r="A552" s="6904"/>
      <c r="B552" s="6904"/>
      <c r="C552" s="6904"/>
      <c r="D552" s="6904"/>
      <c r="E552" s="6904"/>
      <c r="F552" s="6904"/>
    </row>
    <row r="553" spans="1:6" x14ac:dyDescent="0.2">
      <c r="A553" s="6904"/>
      <c r="B553" s="6904"/>
      <c r="C553" s="6904"/>
      <c r="D553" s="6904"/>
      <c r="E553" s="6904"/>
      <c r="F553" s="6904"/>
    </row>
    <row r="554" spans="1:6" x14ac:dyDescent="0.2">
      <c r="A554" s="6904"/>
      <c r="B554" s="6904"/>
      <c r="C554" s="6904"/>
      <c r="D554" s="6904"/>
      <c r="E554" s="6904"/>
      <c r="F554" s="6904"/>
    </row>
    <row r="555" spans="1:6" x14ac:dyDescent="0.2">
      <c r="A555" s="6904"/>
      <c r="B555" s="6904"/>
      <c r="C555" s="6904"/>
      <c r="D555" s="6904"/>
      <c r="E555" s="6904"/>
      <c r="F555" s="6904"/>
    </row>
    <row r="556" spans="1:6" x14ac:dyDescent="0.2">
      <c r="A556" s="6904"/>
      <c r="B556" s="6904"/>
      <c r="C556" s="6904"/>
      <c r="D556" s="6904"/>
      <c r="E556" s="6904"/>
      <c r="F556" s="6904"/>
    </row>
    <row r="557" spans="1:6" x14ac:dyDescent="0.2">
      <c r="A557" s="6904"/>
      <c r="B557" s="6904"/>
      <c r="C557" s="6904"/>
      <c r="D557" s="6904"/>
      <c r="E557" s="6904"/>
      <c r="F557" s="6904"/>
    </row>
    <row r="558" spans="1:6" x14ac:dyDescent="0.2">
      <c r="A558" s="6904"/>
      <c r="B558" s="6904"/>
      <c r="C558" s="6904"/>
      <c r="D558" s="6904"/>
      <c r="E558" s="6904"/>
      <c r="F558" s="6904"/>
    </row>
    <row r="559" spans="1:6" x14ac:dyDescent="0.2">
      <c r="A559" s="6904"/>
      <c r="B559" s="6904"/>
      <c r="C559" s="6904"/>
      <c r="D559" s="6904"/>
      <c r="E559" s="6904"/>
      <c r="F559" s="6904"/>
    </row>
    <row r="560" spans="1:6" x14ac:dyDescent="0.2">
      <c r="A560" s="6904"/>
      <c r="B560" s="6904"/>
      <c r="C560" s="6904"/>
      <c r="D560" s="6904"/>
      <c r="E560" s="6904"/>
      <c r="F560" s="6904"/>
    </row>
    <row r="561" spans="1:6" x14ac:dyDescent="0.2">
      <c r="A561" s="6904"/>
      <c r="B561" s="6904"/>
      <c r="C561" s="6904"/>
      <c r="D561" s="6904"/>
      <c r="E561" s="6904"/>
      <c r="F561" s="6904"/>
    </row>
    <row r="562" spans="1:6" x14ac:dyDescent="0.2">
      <c r="A562" s="6904"/>
      <c r="B562" s="6904"/>
      <c r="C562" s="6904"/>
      <c r="D562" s="6904"/>
      <c r="E562" s="6904"/>
      <c r="F562" s="6904"/>
    </row>
    <row r="563" spans="1:6" x14ac:dyDescent="0.2">
      <c r="A563" s="6904"/>
      <c r="B563" s="6904"/>
      <c r="C563" s="6904"/>
      <c r="D563" s="6904"/>
      <c r="E563" s="6904"/>
      <c r="F563" s="6904"/>
    </row>
    <row r="564" spans="1:6" x14ac:dyDescent="0.2">
      <c r="A564" s="6904"/>
      <c r="B564" s="6904"/>
      <c r="C564" s="6904"/>
      <c r="D564" s="6904"/>
      <c r="E564" s="6904"/>
      <c r="F564" s="6904"/>
    </row>
    <row r="565" spans="1:6" x14ac:dyDescent="0.2">
      <c r="A565" s="6904"/>
      <c r="B565" s="6904"/>
      <c r="C565" s="6904"/>
      <c r="D565" s="6904"/>
      <c r="E565" s="6904"/>
      <c r="F565" s="6904"/>
    </row>
    <row r="566" spans="1:6" x14ac:dyDescent="0.2">
      <c r="A566" s="6904"/>
      <c r="B566" s="6904"/>
      <c r="C566" s="6904"/>
      <c r="D566" s="6904"/>
      <c r="E566" s="6904"/>
      <c r="F566" s="6904"/>
    </row>
    <row r="567" spans="1:6" x14ac:dyDescent="0.2">
      <c r="A567" s="6904"/>
      <c r="B567" s="6904"/>
      <c r="C567" s="6904"/>
      <c r="D567" s="6904"/>
      <c r="E567" s="6904"/>
      <c r="F567" s="6904"/>
    </row>
    <row r="568" spans="1:6" x14ac:dyDescent="0.2">
      <c r="A568" s="6904"/>
      <c r="B568" s="6904"/>
      <c r="C568" s="6904"/>
      <c r="D568" s="6904"/>
      <c r="E568" s="6904"/>
      <c r="F568" s="6904"/>
    </row>
    <row r="569" spans="1:6" x14ac:dyDescent="0.2">
      <c r="A569" s="6904"/>
      <c r="B569" s="6904"/>
      <c r="C569" s="6904"/>
      <c r="D569" s="6904"/>
      <c r="E569" s="6904"/>
      <c r="F569" s="6904"/>
    </row>
    <row r="570" spans="1:6" x14ac:dyDescent="0.2">
      <c r="A570" s="6904"/>
      <c r="B570" s="6904"/>
      <c r="C570" s="6904"/>
      <c r="D570" s="6904"/>
      <c r="E570" s="6904"/>
      <c r="F570" s="6904"/>
    </row>
    <row r="571" spans="1:6" x14ac:dyDescent="0.2">
      <c r="A571" s="6904"/>
      <c r="B571" s="6904"/>
      <c r="C571" s="6904"/>
      <c r="D571" s="6904"/>
      <c r="E571" s="6904"/>
      <c r="F571" s="6904"/>
    </row>
    <row r="572" spans="1:6" x14ac:dyDescent="0.2">
      <c r="A572" s="6904"/>
      <c r="B572" s="6904"/>
      <c r="C572" s="6904"/>
      <c r="D572" s="6904"/>
      <c r="E572" s="6904"/>
      <c r="F572" s="6904"/>
    </row>
    <row r="573" spans="1:6" x14ac:dyDescent="0.2">
      <c r="A573" s="6904"/>
      <c r="B573" s="6904"/>
      <c r="C573" s="6904"/>
      <c r="D573" s="6904"/>
      <c r="E573" s="6904"/>
      <c r="F573" s="6904"/>
    </row>
    <row r="574" spans="1:6" x14ac:dyDescent="0.2">
      <c r="A574" s="6904"/>
      <c r="B574" s="6904"/>
      <c r="C574" s="6904"/>
      <c r="D574" s="6904"/>
      <c r="E574" s="6904"/>
      <c r="F574" s="6904"/>
    </row>
    <row r="575" spans="1:6" x14ac:dyDescent="0.2">
      <c r="A575" s="6904"/>
      <c r="B575" s="6904"/>
      <c r="C575" s="6904"/>
      <c r="D575" s="6904"/>
      <c r="E575" s="6904"/>
      <c r="F575" s="6904"/>
    </row>
    <row r="576" spans="1:6" x14ac:dyDescent="0.2">
      <c r="A576" s="6904"/>
      <c r="B576" s="6904"/>
      <c r="C576" s="6904"/>
      <c r="D576" s="6904"/>
      <c r="E576" s="6904"/>
      <c r="F576" s="6904"/>
    </row>
    <row r="577" spans="1:6" x14ac:dyDescent="0.2">
      <c r="A577" s="6904"/>
      <c r="B577" s="6904"/>
      <c r="C577" s="6904"/>
      <c r="D577" s="6904"/>
      <c r="E577" s="6904"/>
      <c r="F577" s="6904"/>
    </row>
    <row r="578" spans="1:6" x14ac:dyDescent="0.2">
      <c r="A578" s="6904"/>
      <c r="B578" s="6904"/>
      <c r="C578" s="6904"/>
      <c r="D578" s="6904"/>
      <c r="E578" s="6904"/>
      <c r="F578" s="6904"/>
    </row>
    <row r="579" spans="1:6" x14ac:dyDescent="0.2">
      <c r="A579" s="6904"/>
      <c r="B579" s="6904"/>
      <c r="C579" s="6904"/>
      <c r="D579" s="6904"/>
      <c r="E579" s="6904"/>
      <c r="F579" s="6904"/>
    </row>
    <row r="580" spans="1:6" x14ac:dyDescent="0.2">
      <c r="A580" s="6904"/>
      <c r="B580" s="6904"/>
      <c r="C580" s="6904"/>
      <c r="D580" s="6904"/>
      <c r="E580" s="6904"/>
      <c r="F580" s="6904"/>
    </row>
    <row r="581" spans="1:6" x14ac:dyDescent="0.2">
      <c r="A581" s="6904"/>
      <c r="B581" s="6904"/>
      <c r="C581" s="6904"/>
      <c r="D581" s="6904"/>
      <c r="E581" s="6904"/>
      <c r="F581" s="6904"/>
    </row>
    <row r="582" spans="1:6" x14ac:dyDescent="0.2">
      <c r="A582" s="6904"/>
      <c r="B582" s="6904"/>
      <c r="C582" s="6904"/>
      <c r="D582" s="6904"/>
      <c r="E582" s="6904"/>
      <c r="F582" s="6904"/>
    </row>
    <row r="583" spans="1:6" x14ac:dyDescent="0.2">
      <c r="A583" s="6904"/>
      <c r="B583" s="6904"/>
      <c r="C583" s="6904"/>
      <c r="D583" s="6904"/>
      <c r="E583" s="6904"/>
      <c r="F583" s="6904"/>
    </row>
    <row r="584" spans="1:6" x14ac:dyDescent="0.2">
      <c r="A584" s="6904"/>
      <c r="B584" s="6904"/>
      <c r="C584" s="6904"/>
      <c r="D584" s="6904"/>
      <c r="E584" s="6904"/>
      <c r="F584" s="6904"/>
    </row>
    <row r="585" spans="1:6" x14ac:dyDescent="0.2">
      <c r="A585" s="6904"/>
      <c r="B585" s="6904"/>
      <c r="C585" s="6904"/>
      <c r="D585" s="6904"/>
      <c r="E585" s="6904"/>
      <c r="F585" s="6904"/>
    </row>
    <row r="586" spans="1:6" x14ac:dyDescent="0.2">
      <c r="A586" s="6904"/>
      <c r="B586" s="6904"/>
      <c r="C586" s="6904"/>
      <c r="D586" s="6904"/>
      <c r="E586" s="6904"/>
      <c r="F586" s="6904"/>
    </row>
    <row r="587" spans="1:6" x14ac:dyDescent="0.2">
      <c r="A587" s="6904"/>
      <c r="B587" s="6904"/>
      <c r="C587" s="6904"/>
      <c r="D587" s="6904"/>
      <c r="E587" s="6904"/>
      <c r="F587" s="6904"/>
    </row>
    <row r="588" spans="1:6" x14ac:dyDescent="0.2">
      <c r="A588" s="6904"/>
      <c r="B588" s="6904"/>
      <c r="C588" s="6904"/>
      <c r="D588" s="6904"/>
      <c r="E588" s="6904"/>
      <c r="F588" s="6904"/>
    </row>
    <row r="589" spans="1:6" x14ac:dyDescent="0.2">
      <c r="A589" s="6904"/>
      <c r="B589" s="6904"/>
      <c r="C589" s="6904"/>
      <c r="D589" s="6904"/>
      <c r="E589" s="6904"/>
      <c r="F589" s="6904"/>
    </row>
    <row r="590" spans="1:6" x14ac:dyDescent="0.2">
      <c r="A590" s="6904"/>
      <c r="B590" s="6904"/>
      <c r="C590" s="6904"/>
      <c r="D590" s="6904"/>
      <c r="E590" s="6904"/>
      <c r="F590" s="6904"/>
    </row>
    <row r="591" spans="1:6" x14ac:dyDescent="0.2">
      <c r="A591" s="6904"/>
      <c r="B591" s="6904"/>
      <c r="C591" s="6904"/>
      <c r="D591" s="6904"/>
      <c r="E591" s="6904"/>
      <c r="F591" s="6904"/>
    </row>
    <row r="592" spans="1:6" x14ac:dyDescent="0.2">
      <c r="A592" s="6904"/>
      <c r="B592" s="6904"/>
      <c r="C592" s="6904"/>
      <c r="D592" s="6904"/>
      <c r="E592" s="6904"/>
      <c r="F592" s="6904"/>
    </row>
    <row r="593" spans="1:6" x14ac:dyDescent="0.2">
      <c r="A593" s="6904"/>
      <c r="B593" s="6904"/>
      <c r="C593" s="6904"/>
      <c r="D593" s="6904"/>
      <c r="E593" s="6904"/>
      <c r="F593" s="6904"/>
    </row>
    <row r="594" spans="1:6" x14ac:dyDescent="0.2">
      <c r="A594" s="6904"/>
      <c r="B594" s="6904"/>
      <c r="C594" s="6904"/>
      <c r="D594" s="6904"/>
      <c r="E594" s="6904"/>
      <c r="F594" s="6904"/>
    </row>
    <row r="595" spans="1:6" x14ac:dyDescent="0.2">
      <c r="A595" s="6904"/>
      <c r="B595" s="6904"/>
      <c r="C595" s="6904"/>
      <c r="D595" s="6904"/>
      <c r="E595" s="6904"/>
      <c r="F595" s="6904"/>
    </row>
    <row r="596" spans="1:6" x14ac:dyDescent="0.2">
      <c r="A596" s="6904"/>
      <c r="B596" s="6904"/>
      <c r="C596" s="6904"/>
      <c r="D596" s="6904"/>
      <c r="E596" s="6904"/>
      <c r="F596" s="6904"/>
    </row>
    <row r="597" spans="1:6" x14ac:dyDescent="0.2">
      <c r="A597" s="6904"/>
      <c r="B597" s="6904"/>
      <c r="C597" s="6904"/>
      <c r="D597" s="6904"/>
      <c r="E597" s="6904"/>
      <c r="F597" s="6904"/>
    </row>
    <row r="598" spans="1:6" x14ac:dyDescent="0.2">
      <c r="A598" s="6904"/>
      <c r="B598" s="6904"/>
      <c r="C598" s="6904"/>
      <c r="D598" s="6904"/>
      <c r="E598" s="6904"/>
      <c r="F598" s="6904"/>
    </row>
    <row r="599" spans="1:6" x14ac:dyDescent="0.2">
      <c r="A599" s="6904"/>
      <c r="B599" s="6904"/>
      <c r="C599" s="6904"/>
      <c r="D599" s="6904"/>
      <c r="E599" s="6904"/>
      <c r="F599" s="6904"/>
    </row>
    <row r="600" spans="1:6" x14ac:dyDescent="0.2">
      <c r="A600" s="6904"/>
      <c r="B600" s="6904"/>
      <c r="C600" s="6904"/>
      <c r="D600" s="6904"/>
      <c r="E600" s="6904"/>
      <c r="F600" s="6904"/>
    </row>
    <row r="601" spans="1:6" x14ac:dyDescent="0.2">
      <c r="A601" s="6904"/>
      <c r="B601" s="6904"/>
      <c r="C601" s="6904"/>
      <c r="D601" s="6904"/>
      <c r="E601" s="6904"/>
      <c r="F601" s="6904"/>
    </row>
    <row r="602" spans="1:6" x14ac:dyDescent="0.2">
      <c r="A602" s="6904"/>
      <c r="B602" s="6904"/>
      <c r="C602" s="6904"/>
      <c r="D602" s="6904"/>
      <c r="E602" s="6904"/>
      <c r="F602" s="6904"/>
    </row>
    <row r="603" spans="1:6" x14ac:dyDescent="0.2">
      <c r="A603" s="6904"/>
      <c r="B603" s="6904"/>
      <c r="C603" s="6904"/>
      <c r="D603" s="6904"/>
      <c r="E603" s="6904"/>
      <c r="F603" s="6904"/>
    </row>
    <row r="604" spans="1:6" x14ac:dyDescent="0.2">
      <c r="A604" s="6904"/>
      <c r="B604" s="6904"/>
      <c r="C604" s="6904"/>
      <c r="D604" s="6904"/>
      <c r="E604" s="6904"/>
      <c r="F604" s="6904"/>
    </row>
    <row r="605" spans="1:6" x14ac:dyDescent="0.2">
      <c r="A605" s="6904"/>
      <c r="B605" s="6904"/>
      <c r="C605" s="6904"/>
      <c r="D605" s="6904"/>
      <c r="E605" s="6904"/>
      <c r="F605" s="6904"/>
    </row>
    <row r="606" spans="1:6" x14ac:dyDescent="0.2">
      <c r="A606" s="6904"/>
      <c r="B606" s="6904"/>
      <c r="C606" s="6904"/>
      <c r="D606" s="6904"/>
      <c r="E606" s="6904"/>
      <c r="F606" s="6904"/>
    </row>
    <row r="607" spans="1:6" x14ac:dyDescent="0.2">
      <c r="A607" s="6904"/>
      <c r="B607" s="6904"/>
      <c r="C607" s="6904"/>
      <c r="D607" s="6904"/>
      <c r="E607" s="6904"/>
      <c r="F607" s="6904"/>
    </row>
    <row r="608" spans="1:6" x14ac:dyDescent="0.2">
      <c r="A608" s="6904"/>
      <c r="B608" s="6904"/>
      <c r="C608" s="6904"/>
      <c r="D608" s="6904"/>
      <c r="E608" s="6904"/>
      <c r="F608" s="6904"/>
    </row>
    <row r="609" spans="1:6" x14ac:dyDescent="0.2">
      <c r="A609" s="6904"/>
      <c r="B609" s="6904"/>
      <c r="C609" s="6904"/>
      <c r="D609" s="6904"/>
      <c r="E609" s="6904"/>
      <c r="F609" s="6904"/>
    </row>
    <row r="610" spans="1:6" x14ac:dyDescent="0.2">
      <c r="A610" s="6904"/>
      <c r="B610" s="6904"/>
      <c r="C610" s="6904"/>
      <c r="D610" s="6904"/>
      <c r="E610" s="6904"/>
      <c r="F610" s="6904"/>
    </row>
    <row r="611" spans="1:6" x14ac:dyDescent="0.2">
      <c r="A611" s="6904"/>
      <c r="B611" s="6904"/>
      <c r="C611" s="6904"/>
      <c r="D611" s="6904"/>
      <c r="E611" s="6904"/>
      <c r="F611" s="6904"/>
    </row>
    <row r="612" spans="1:6" x14ac:dyDescent="0.2">
      <c r="A612" s="6904"/>
      <c r="B612" s="6904"/>
      <c r="C612" s="6904"/>
      <c r="D612" s="6904"/>
      <c r="E612" s="6904"/>
      <c r="F612" s="6904"/>
    </row>
    <row r="613" spans="1:6" x14ac:dyDescent="0.2">
      <c r="A613" s="6904"/>
      <c r="B613" s="6904"/>
      <c r="C613" s="6904"/>
      <c r="D613" s="6904"/>
      <c r="E613" s="6904"/>
      <c r="F613" s="6904"/>
    </row>
    <row r="614" spans="1:6" x14ac:dyDescent="0.2">
      <c r="A614" s="6904"/>
      <c r="B614" s="6904"/>
      <c r="C614" s="6904"/>
      <c r="D614" s="6904"/>
      <c r="E614" s="6904"/>
      <c r="F614" s="6904"/>
    </row>
    <row r="615" spans="1:6" x14ac:dyDescent="0.2">
      <c r="A615" s="6904"/>
      <c r="B615" s="6904"/>
      <c r="C615" s="6904"/>
      <c r="D615" s="6904"/>
      <c r="E615" s="6904"/>
      <c r="F615" s="6904"/>
    </row>
    <row r="616" spans="1:6" x14ac:dyDescent="0.2">
      <c r="A616" s="6904"/>
      <c r="B616" s="6904"/>
      <c r="C616" s="6904"/>
      <c r="D616" s="6904"/>
      <c r="E616" s="6904"/>
      <c r="F616" s="6904"/>
    </row>
    <row r="617" spans="1:6" x14ac:dyDescent="0.2">
      <c r="A617" s="6904"/>
      <c r="B617" s="6904"/>
      <c r="C617" s="6904"/>
      <c r="D617" s="6904"/>
      <c r="E617" s="6904"/>
      <c r="F617" s="6904"/>
    </row>
    <row r="618" spans="1:6" x14ac:dyDescent="0.2">
      <c r="A618" s="6904"/>
      <c r="B618" s="6904"/>
      <c r="C618" s="6904"/>
      <c r="D618" s="6904"/>
      <c r="E618" s="6904"/>
      <c r="F618" s="6904"/>
    </row>
    <row r="619" spans="1:6" x14ac:dyDescent="0.2">
      <c r="A619" s="6904"/>
      <c r="B619" s="6904"/>
      <c r="C619" s="6904"/>
      <c r="D619" s="6904"/>
      <c r="E619" s="6904"/>
      <c r="F619" s="6904"/>
    </row>
    <row r="620" spans="1:6" x14ac:dyDescent="0.2">
      <c r="A620" s="6904"/>
      <c r="B620" s="6904"/>
      <c r="C620" s="6904"/>
      <c r="D620" s="6904"/>
      <c r="E620" s="6904"/>
      <c r="F620" s="6904"/>
    </row>
    <row r="621" spans="1:6" x14ac:dyDescent="0.2">
      <c r="A621" s="6904"/>
      <c r="B621" s="6904"/>
      <c r="C621" s="6904"/>
      <c r="D621" s="6904"/>
      <c r="E621" s="6904"/>
      <c r="F621" s="6904"/>
    </row>
    <row r="622" spans="1:6" x14ac:dyDescent="0.2">
      <c r="A622" s="6904"/>
      <c r="B622" s="6904"/>
      <c r="C622" s="6904"/>
      <c r="D622" s="6904"/>
      <c r="E622" s="6904"/>
      <c r="F622" s="6904"/>
    </row>
    <row r="623" spans="1:6" x14ac:dyDescent="0.2">
      <c r="A623" s="6904"/>
      <c r="B623" s="6904"/>
      <c r="C623" s="6904"/>
      <c r="D623" s="6904"/>
      <c r="E623" s="6904"/>
      <c r="F623" s="6904"/>
    </row>
    <row r="624" spans="1:6" x14ac:dyDescent="0.2">
      <c r="A624" s="6904"/>
      <c r="B624" s="6904"/>
      <c r="C624" s="6904"/>
      <c r="D624" s="6904"/>
      <c r="E624" s="6904"/>
      <c r="F624" s="6904"/>
    </row>
    <row r="625" spans="1:6" x14ac:dyDescent="0.2">
      <c r="A625" s="6904"/>
      <c r="B625" s="6904"/>
      <c r="C625" s="6904"/>
      <c r="D625" s="6904"/>
      <c r="E625" s="6904"/>
      <c r="F625" s="6904"/>
    </row>
    <row r="626" spans="1:6" x14ac:dyDescent="0.2">
      <c r="A626" s="6904"/>
      <c r="B626" s="6904"/>
      <c r="C626" s="6904"/>
      <c r="D626" s="6904"/>
      <c r="E626" s="6904"/>
      <c r="F626" s="6904"/>
    </row>
    <row r="627" spans="1:6" x14ac:dyDescent="0.2">
      <c r="A627" s="6904"/>
      <c r="B627" s="6904"/>
      <c r="C627" s="6904"/>
      <c r="D627" s="6904"/>
      <c r="E627" s="6904"/>
      <c r="F627" s="6904"/>
    </row>
    <row r="628" spans="1:6" x14ac:dyDescent="0.2">
      <c r="A628" s="6904"/>
      <c r="B628" s="6904"/>
      <c r="C628" s="6904"/>
      <c r="D628" s="6904"/>
      <c r="E628" s="6904"/>
      <c r="F628" s="6904"/>
    </row>
    <row r="629" spans="1:6" x14ac:dyDescent="0.2">
      <c r="A629" s="6904"/>
      <c r="B629" s="6904"/>
      <c r="C629" s="6904"/>
      <c r="D629" s="6904"/>
      <c r="E629" s="6904"/>
      <c r="F629" s="6904"/>
    </row>
    <row r="630" spans="1:6" x14ac:dyDescent="0.2">
      <c r="A630" s="6904"/>
      <c r="B630" s="6904"/>
      <c r="C630" s="6904"/>
      <c r="D630" s="6904"/>
      <c r="E630" s="6904"/>
      <c r="F630" s="6904"/>
    </row>
    <row r="631" spans="1:6" x14ac:dyDescent="0.2">
      <c r="A631" s="6904"/>
      <c r="B631" s="6904"/>
      <c r="C631" s="6904"/>
      <c r="D631" s="6904"/>
      <c r="E631" s="6904"/>
      <c r="F631" s="6904"/>
    </row>
    <row r="632" spans="1:6" x14ac:dyDescent="0.2">
      <c r="A632" s="6904"/>
      <c r="B632" s="6904"/>
      <c r="C632" s="6904"/>
      <c r="D632" s="6904"/>
      <c r="E632" s="6904"/>
      <c r="F632" s="6904"/>
    </row>
    <row r="633" spans="1:6" x14ac:dyDescent="0.2">
      <c r="A633" s="6904"/>
      <c r="B633" s="6904"/>
      <c r="C633" s="6904"/>
      <c r="D633" s="6904"/>
      <c r="E633" s="6904"/>
      <c r="F633" s="6904"/>
    </row>
    <row r="634" spans="1:6" x14ac:dyDescent="0.2">
      <c r="A634" s="6904"/>
      <c r="B634" s="6904"/>
      <c r="C634" s="6904"/>
      <c r="D634" s="6904"/>
      <c r="E634" s="6904"/>
      <c r="F634" s="6904"/>
    </row>
    <row r="635" spans="1:6" x14ac:dyDescent="0.2">
      <c r="A635" s="6904"/>
      <c r="B635" s="6904"/>
      <c r="C635" s="6904"/>
      <c r="D635" s="6904"/>
      <c r="E635" s="6904"/>
      <c r="F635" s="6904"/>
    </row>
    <row r="636" spans="1:6" x14ac:dyDescent="0.2">
      <c r="A636" s="6904"/>
      <c r="B636" s="6904"/>
      <c r="C636" s="6904"/>
      <c r="D636" s="6904"/>
      <c r="E636" s="6904"/>
      <c r="F636" s="6904"/>
    </row>
    <row r="637" spans="1:6" x14ac:dyDescent="0.2">
      <c r="A637" s="6904"/>
      <c r="B637" s="6904"/>
      <c r="C637" s="6904"/>
      <c r="D637" s="6904"/>
      <c r="E637" s="6904"/>
      <c r="F637" s="6904"/>
    </row>
    <row r="638" spans="1:6" x14ac:dyDescent="0.2">
      <c r="A638" s="6904"/>
      <c r="B638" s="6904"/>
      <c r="C638" s="6904"/>
      <c r="D638" s="6904"/>
      <c r="E638" s="6904"/>
      <c r="F638" s="6904"/>
    </row>
    <row r="639" spans="1:6" x14ac:dyDescent="0.2">
      <c r="A639" s="6904"/>
      <c r="B639" s="6904"/>
      <c r="C639" s="6904"/>
      <c r="D639" s="6904"/>
      <c r="E639" s="6904"/>
      <c r="F639" s="6904"/>
    </row>
    <row r="640" spans="1:6" x14ac:dyDescent="0.2">
      <c r="A640" s="6904"/>
      <c r="B640" s="6904"/>
      <c r="C640" s="6904"/>
      <c r="D640" s="6904"/>
      <c r="E640" s="6904"/>
      <c r="F640" s="6904"/>
    </row>
    <row r="641" spans="1:6" x14ac:dyDescent="0.2">
      <c r="A641" s="6904"/>
      <c r="B641" s="6904"/>
      <c r="C641" s="6904"/>
      <c r="D641" s="6904"/>
      <c r="E641" s="6904"/>
      <c r="F641" s="6904"/>
    </row>
    <row r="642" spans="1:6" x14ac:dyDescent="0.2">
      <c r="A642" s="6904"/>
      <c r="B642" s="6904"/>
      <c r="C642" s="6904"/>
      <c r="D642" s="6904"/>
      <c r="E642" s="6904"/>
      <c r="F642" s="6904"/>
    </row>
    <row r="643" spans="1:6" x14ac:dyDescent="0.2">
      <c r="A643" s="6904"/>
      <c r="B643" s="6904"/>
      <c r="C643" s="6904"/>
      <c r="D643" s="6904"/>
      <c r="E643" s="6904"/>
      <c r="F643" s="6904"/>
    </row>
    <row r="644" spans="1:6" x14ac:dyDescent="0.2">
      <c r="A644" s="6904"/>
      <c r="B644" s="6904"/>
      <c r="C644" s="6904"/>
      <c r="D644" s="6904"/>
      <c r="E644" s="6904"/>
      <c r="F644" s="6904"/>
    </row>
    <row r="645" spans="1:6" x14ac:dyDescent="0.2">
      <c r="A645" s="6904"/>
      <c r="B645" s="6904"/>
      <c r="C645" s="6904"/>
      <c r="D645" s="6904"/>
      <c r="E645" s="6904"/>
      <c r="F645" s="6904"/>
    </row>
    <row r="646" spans="1:6" x14ac:dyDescent="0.2">
      <c r="A646" s="6904"/>
      <c r="B646" s="6904"/>
      <c r="C646" s="6904"/>
      <c r="D646" s="6904"/>
      <c r="E646" s="6904"/>
      <c r="F646" s="6904"/>
    </row>
    <row r="647" spans="1:6" x14ac:dyDescent="0.2">
      <c r="A647" s="6904"/>
      <c r="B647" s="6904"/>
      <c r="C647" s="6904"/>
      <c r="D647" s="6904"/>
      <c r="E647" s="6904"/>
      <c r="F647" s="6904"/>
    </row>
    <row r="648" spans="1:6" x14ac:dyDescent="0.2">
      <c r="A648" s="6904"/>
      <c r="B648" s="6904"/>
      <c r="C648" s="6904"/>
      <c r="D648" s="6904"/>
      <c r="E648" s="6904"/>
      <c r="F648" s="6904"/>
    </row>
    <row r="649" spans="1:6" x14ac:dyDescent="0.2">
      <c r="A649" s="6904"/>
      <c r="B649" s="6904"/>
      <c r="C649" s="6904"/>
      <c r="D649" s="6904"/>
      <c r="E649" s="6904"/>
      <c r="F649" s="6904"/>
    </row>
    <row r="650" spans="1:6" x14ac:dyDescent="0.2">
      <c r="A650" s="6904"/>
      <c r="B650" s="6904"/>
      <c r="C650" s="6904"/>
      <c r="D650" s="6904"/>
      <c r="E650" s="6904"/>
      <c r="F650" s="6904"/>
    </row>
    <row r="651" spans="1:6" x14ac:dyDescent="0.2">
      <c r="A651" s="6904"/>
      <c r="B651" s="6904"/>
      <c r="C651" s="6904"/>
      <c r="D651" s="6904"/>
      <c r="E651" s="6904"/>
      <c r="F651" s="6904"/>
    </row>
    <row r="652" spans="1:6" x14ac:dyDescent="0.2">
      <c r="A652" s="6904"/>
      <c r="B652" s="6904"/>
      <c r="C652" s="6904"/>
      <c r="D652" s="6904"/>
      <c r="E652" s="6904"/>
      <c r="F652" s="6904"/>
    </row>
    <row r="653" spans="1:6" x14ac:dyDescent="0.2">
      <c r="A653" s="6904"/>
      <c r="B653" s="6904"/>
      <c r="C653" s="6904"/>
      <c r="D653" s="6904"/>
      <c r="E653" s="6904"/>
      <c r="F653" s="6904"/>
    </row>
    <row r="654" spans="1:6" x14ac:dyDescent="0.2">
      <c r="A654" s="6904"/>
      <c r="B654" s="6904"/>
      <c r="C654" s="6904"/>
      <c r="D654" s="6904"/>
      <c r="E654" s="6904"/>
      <c r="F654" s="6904"/>
    </row>
    <row r="655" spans="1:6" x14ac:dyDescent="0.2">
      <c r="A655" s="6904"/>
      <c r="B655" s="6904"/>
      <c r="C655" s="6904"/>
      <c r="D655" s="6904"/>
      <c r="E655" s="6904"/>
      <c r="F655" s="6904"/>
    </row>
    <row r="656" spans="1:6" x14ac:dyDescent="0.2">
      <c r="A656" s="6904"/>
      <c r="B656" s="6904"/>
      <c r="C656" s="6904"/>
      <c r="D656" s="6904"/>
      <c r="E656" s="6904"/>
      <c r="F656" s="6904"/>
    </row>
    <row r="657" spans="1:6" x14ac:dyDescent="0.2">
      <c r="A657" s="6904"/>
      <c r="B657" s="6904"/>
      <c r="C657" s="6904"/>
      <c r="D657" s="6904"/>
      <c r="E657" s="6904"/>
      <c r="F657" s="6904"/>
    </row>
    <row r="658" spans="1:6" x14ac:dyDescent="0.2">
      <c r="A658" s="6904"/>
      <c r="B658" s="6904"/>
      <c r="C658" s="6904"/>
      <c r="D658" s="6904"/>
      <c r="E658" s="6904"/>
      <c r="F658" s="6904"/>
    </row>
    <row r="659" spans="1:6" x14ac:dyDescent="0.2">
      <c r="A659" s="6904"/>
      <c r="B659" s="6904"/>
      <c r="C659" s="6904"/>
      <c r="D659" s="6904"/>
      <c r="E659" s="6904"/>
      <c r="F659" s="6904"/>
    </row>
    <row r="660" spans="1:6" x14ac:dyDescent="0.2">
      <c r="A660" s="6904"/>
      <c r="B660" s="6904"/>
      <c r="C660" s="6904"/>
      <c r="D660" s="6904"/>
      <c r="E660" s="6904"/>
      <c r="F660" s="6904"/>
    </row>
    <row r="661" spans="1:6" x14ac:dyDescent="0.2">
      <c r="A661" s="6904"/>
      <c r="B661" s="6904"/>
      <c r="C661" s="6904"/>
      <c r="D661" s="6904"/>
      <c r="E661" s="6904"/>
      <c r="F661" s="6904"/>
    </row>
    <row r="662" spans="1:6" x14ac:dyDescent="0.2">
      <c r="A662" s="6904"/>
      <c r="B662" s="6904"/>
      <c r="C662" s="6904"/>
      <c r="D662" s="6904"/>
      <c r="E662" s="6904"/>
      <c r="F662" s="6904"/>
    </row>
    <row r="663" spans="1:6" x14ac:dyDescent="0.2">
      <c r="A663" s="6904"/>
      <c r="B663" s="6904"/>
      <c r="C663" s="6904"/>
      <c r="D663" s="6904"/>
      <c r="E663" s="6904"/>
      <c r="F663" s="6904"/>
    </row>
    <row r="664" spans="1:6" x14ac:dyDescent="0.2">
      <c r="A664" s="6904"/>
      <c r="B664" s="6904"/>
      <c r="C664" s="6904"/>
      <c r="D664" s="6904"/>
      <c r="E664" s="6904"/>
      <c r="F664" s="6904"/>
    </row>
    <row r="665" spans="1:6" x14ac:dyDescent="0.2">
      <c r="A665" s="6904"/>
      <c r="B665" s="6904"/>
      <c r="C665" s="6904"/>
      <c r="D665" s="6904"/>
      <c r="E665" s="6904"/>
      <c r="F665" s="6904"/>
    </row>
    <row r="666" spans="1:6" x14ac:dyDescent="0.2">
      <c r="A666" s="6904"/>
      <c r="B666" s="6904"/>
      <c r="C666" s="6904"/>
      <c r="D666" s="6904"/>
      <c r="E666" s="6904"/>
      <c r="F666" s="6904"/>
    </row>
    <row r="667" spans="1:6" x14ac:dyDescent="0.2">
      <c r="A667" s="6904"/>
      <c r="B667" s="6904"/>
      <c r="C667" s="6904"/>
      <c r="D667" s="6904"/>
      <c r="E667" s="6904"/>
      <c r="F667" s="6904"/>
    </row>
    <row r="668" spans="1:6" x14ac:dyDescent="0.2">
      <c r="A668" s="6904"/>
      <c r="B668" s="6904"/>
      <c r="C668" s="6904"/>
      <c r="D668" s="6904"/>
      <c r="E668" s="6904"/>
      <c r="F668" s="6904"/>
    </row>
    <row r="669" spans="1:6" x14ac:dyDescent="0.2">
      <c r="A669" s="6904"/>
      <c r="B669" s="6904"/>
      <c r="C669" s="6904"/>
      <c r="D669" s="6904"/>
      <c r="E669" s="6904"/>
      <c r="F669" s="6904"/>
    </row>
    <row r="670" spans="1:6" x14ac:dyDescent="0.2">
      <c r="A670" s="6904"/>
      <c r="B670" s="6904"/>
      <c r="C670" s="6904"/>
      <c r="D670" s="6904"/>
      <c r="E670" s="6904"/>
      <c r="F670" s="6904"/>
    </row>
    <row r="671" spans="1:6" x14ac:dyDescent="0.2">
      <c r="A671" s="6904"/>
      <c r="B671" s="6904"/>
      <c r="C671" s="6904"/>
      <c r="D671" s="6904"/>
      <c r="E671" s="6904"/>
      <c r="F671" s="6904"/>
    </row>
    <row r="672" spans="1:6" x14ac:dyDescent="0.2">
      <c r="A672" s="6904"/>
      <c r="B672" s="6904"/>
      <c r="C672" s="6904"/>
      <c r="D672" s="6904"/>
      <c r="E672" s="6904"/>
      <c r="F672" s="6904"/>
    </row>
    <row r="673" spans="1:6" x14ac:dyDescent="0.2">
      <c r="A673" s="6904"/>
      <c r="B673" s="6904"/>
      <c r="C673" s="6904"/>
      <c r="D673" s="6904"/>
      <c r="E673" s="6904"/>
      <c r="F673" s="6904"/>
    </row>
    <row r="674" spans="1:6" x14ac:dyDescent="0.2">
      <c r="A674" s="6904"/>
      <c r="B674" s="6904"/>
      <c r="C674" s="6904"/>
      <c r="D674" s="6904"/>
      <c r="E674" s="6904"/>
      <c r="F674" s="6904"/>
    </row>
    <row r="675" spans="1:6" x14ac:dyDescent="0.2">
      <c r="A675" s="6904"/>
      <c r="B675" s="6904"/>
      <c r="C675" s="6904"/>
      <c r="D675" s="6904"/>
      <c r="E675" s="6904"/>
      <c r="F675" s="6904"/>
    </row>
    <row r="676" spans="1:6" x14ac:dyDescent="0.2">
      <c r="A676" s="6904"/>
      <c r="B676" s="6904"/>
      <c r="C676" s="6904"/>
      <c r="D676" s="6904"/>
      <c r="E676" s="6904"/>
      <c r="F676" s="6904"/>
    </row>
    <row r="677" spans="1:6" x14ac:dyDescent="0.2">
      <c r="A677" s="6904"/>
      <c r="B677" s="6904"/>
      <c r="C677" s="6904"/>
      <c r="D677" s="6904"/>
      <c r="E677" s="6904"/>
      <c r="F677" s="6904"/>
    </row>
    <row r="678" spans="1:6" x14ac:dyDescent="0.2">
      <c r="A678" s="6904"/>
      <c r="B678" s="6904"/>
      <c r="C678" s="6904"/>
      <c r="D678" s="6904"/>
      <c r="E678" s="6904"/>
      <c r="F678" s="6904"/>
    </row>
    <row r="679" spans="1:6" x14ac:dyDescent="0.2">
      <c r="A679" s="6904"/>
      <c r="B679" s="6904"/>
      <c r="C679" s="6904"/>
      <c r="D679" s="6904"/>
      <c r="E679" s="6904"/>
      <c r="F679" s="6904"/>
    </row>
    <row r="680" spans="1:6" x14ac:dyDescent="0.2">
      <c r="A680" s="6904"/>
      <c r="B680" s="6904"/>
      <c r="C680" s="6904"/>
      <c r="D680" s="6904"/>
      <c r="E680" s="6904"/>
      <c r="F680" s="6904"/>
    </row>
    <row r="681" spans="1:6" x14ac:dyDescent="0.2">
      <c r="A681" s="6904"/>
      <c r="B681" s="6904"/>
      <c r="C681" s="6904"/>
      <c r="D681" s="6904"/>
      <c r="E681" s="6904"/>
      <c r="F681" s="6904"/>
    </row>
    <row r="682" spans="1:6" x14ac:dyDescent="0.2">
      <c r="A682" s="6904"/>
      <c r="B682" s="6904"/>
      <c r="C682" s="6904"/>
      <c r="D682" s="6904"/>
      <c r="E682" s="6904"/>
      <c r="F682" s="6904"/>
    </row>
    <row r="683" spans="1:6" x14ac:dyDescent="0.2">
      <c r="A683" s="6904"/>
      <c r="B683" s="6904"/>
      <c r="C683" s="6904"/>
      <c r="D683" s="6904"/>
      <c r="E683" s="6904"/>
      <c r="F683" s="6904"/>
    </row>
    <row r="684" spans="1:6" x14ac:dyDescent="0.2">
      <c r="A684" s="6904"/>
      <c r="B684" s="6904"/>
      <c r="C684" s="6904"/>
      <c r="D684" s="6904"/>
      <c r="E684" s="6904"/>
      <c r="F684" s="6904"/>
    </row>
    <row r="685" spans="1:6" x14ac:dyDescent="0.2">
      <c r="A685" s="6904"/>
      <c r="B685" s="6904"/>
      <c r="C685" s="6904"/>
      <c r="D685" s="6904"/>
      <c r="E685" s="6904"/>
      <c r="F685" s="6904"/>
    </row>
    <row r="686" spans="1:6" x14ac:dyDescent="0.2">
      <c r="A686" s="6904"/>
      <c r="B686" s="6904"/>
      <c r="C686" s="6904"/>
      <c r="D686" s="6904"/>
      <c r="E686" s="6904"/>
      <c r="F686" s="6904"/>
    </row>
    <row r="687" spans="1:6" x14ac:dyDescent="0.2">
      <c r="A687" s="6904"/>
      <c r="B687" s="6904"/>
      <c r="C687" s="6904"/>
      <c r="D687" s="6904"/>
      <c r="E687" s="6904"/>
      <c r="F687" s="6904"/>
    </row>
    <row r="688" spans="1:6" x14ac:dyDescent="0.2">
      <c r="A688" s="6904"/>
      <c r="B688" s="6904"/>
      <c r="C688" s="6904"/>
      <c r="D688" s="6904"/>
      <c r="E688" s="6904"/>
      <c r="F688" s="6904"/>
    </row>
    <row r="689" spans="1:6" x14ac:dyDescent="0.2">
      <c r="A689" s="6904"/>
      <c r="B689" s="6904"/>
      <c r="C689" s="6904"/>
      <c r="D689" s="6904"/>
      <c r="E689" s="6904"/>
      <c r="F689" s="6904"/>
    </row>
    <row r="690" spans="1:6" x14ac:dyDescent="0.2">
      <c r="A690" s="6904"/>
      <c r="B690" s="6904"/>
      <c r="C690" s="6904"/>
      <c r="D690" s="6904"/>
      <c r="E690" s="6904"/>
      <c r="F690" s="6904"/>
    </row>
    <row r="691" spans="1:6" x14ac:dyDescent="0.2">
      <c r="A691" s="6904"/>
      <c r="B691" s="6904"/>
      <c r="C691" s="6904"/>
      <c r="D691" s="6904"/>
      <c r="E691" s="6904"/>
      <c r="F691" s="6904"/>
    </row>
    <row r="692" spans="1:6" x14ac:dyDescent="0.2">
      <c r="A692" s="6904"/>
      <c r="B692" s="6904"/>
      <c r="C692" s="6904"/>
      <c r="D692" s="6904"/>
      <c r="E692" s="6904"/>
      <c r="F692" s="6904"/>
    </row>
    <row r="693" spans="1:6" x14ac:dyDescent="0.2">
      <c r="A693" s="6904"/>
      <c r="B693" s="6904"/>
      <c r="C693" s="6904"/>
      <c r="D693" s="6904"/>
      <c r="E693" s="6904"/>
      <c r="F693" s="6904"/>
    </row>
    <row r="694" spans="1:6" x14ac:dyDescent="0.2">
      <c r="A694" s="6904"/>
      <c r="B694" s="6904"/>
      <c r="C694" s="6904"/>
      <c r="D694" s="6904"/>
      <c r="E694" s="6904"/>
      <c r="F694" s="6904"/>
    </row>
    <row r="695" spans="1:6" x14ac:dyDescent="0.2">
      <c r="A695" s="6904"/>
      <c r="B695" s="6904"/>
      <c r="C695" s="6904"/>
      <c r="D695" s="6904"/>
      <c r="E695" s="6904"/>
      <c r="F695" s="6904"/>
    </row>
    <row r="696" spans="1:6" x14ac:dyDescent="0.2">
      <c r="A696" s="6904"/>
      <c r="B696" s="6904"/>
      <c r="C696" s="6904"/>
      <c r="D696" s="6904"/>
      <c r="E696" s="6904"/>
      <c r="F696" s="6904"/>
    </row>
    <row r="697" spans="1:6" x14ac:dyDescent="0.2">
      <c r="A697" s="6904"/>
      <c r="B697" s="6904"/>
      <c r="C697" s="6904"/>
      <c r="D697" s="6904"/>
      <c r="E697" s="6904"/>
      <c r="F697" s="6904"/>
    </row>
    <row r="698" spans="1:6" x14ac:dyDescent="0.2">
      <c r="A698" s="6904"/>
      <c r="B698" s="6904"/>
      <c r="C698" s="6904"/>
      <c r="D698" s="6904"/>
      <c r="E698" s="6904"/>
      <c r="F698" s="6904"/>
    </row>
    <row r="699" spans="1:6" x14ac:dyDescent="0.2">
      <c r="A699" s="6904"/>
      <c r="B699" s="6904"/>
      <c r="C699" s="6904"/>
      <c r="D699" s="6904"/>
      <c r="E699" s="6904"/>
      <c r="F699" s="6904"/>
    </row>
    <row r="700" spans="1:6" x14ac:dyDescent="0.2">
      <c r="A700" s="6904"/>
      <c r="B700" s="6904"/>
      <c r="C700" s="6904"/>
      <c r="D700" s="6904"/>
      <c r="E700" s="6904"/>
      <c r="F700" s="6904"/>
    </row>
    <row r="701" spans="1:6" x14ac:dyDescent="0.2">
      <c r="A701" s="6904"/>
      <c r="B701" s="6904"/>
      <c r="C701" s="6904"/>
      <c r="D701" s="6904"/>
      <c r="E701" s="6904"/>
      <c r="F701" s="6904"/>
    </row>
    <row r="702" spans="1:6" x14ac:dyDescent="0.2">
      <c r="A702" s="6904"/>
      <c r="B702" s="6904"/>
      <c r="C702" s="6904"/>
      <c r="D702" s="6904"/>
      <c r="E702" s="6904"/>
      <c r="F702" s="6904"/>
    </row>
    <row r="703" spans="1:6" x14ac:dyDescent="0.2">
      <c r="A703" s="6904"/>
      <c r="B703" s="6904"/>
      <c r="C703" s="6904"/>
      <c r="D703" s="6904"/>
      <c r="E703" s="6904"/>
      <c r="F703" s="6904"/>
    </row>
    <row r="704" spans="1:6" x14ac:dyDescent="0.2">
      <c r="A704" s="6904"/>
      <c r="B704" s="6904"/>
      <c r="C704" s="6904"/>
      <c r="D704" s="6904"/>
      <c r="E704" s="6904"/>
      <c r="F704" s="6904"/>
    </row>
    <row r="705" spans="1:6" x14ac:dyDescent="0.2">
      <c r="A705" s="6904"/>
      <c r="B705" s="6904"/>
      <c r="C705" s="6904"/>
      <c r="D705" s="6904"/>
      <c r="E705" s="6904"/>
      <c r="F705" s="6904"/>
    </row>
    <row r="706" spans="1:6" x14ac:dyDescent="0.2">
      <c r="A706" s="6904"/>
      <c r="B706" s="6904"/>
      <c r="C706" s="6904"/>
      <c r="D706" s="6904"/>
      <c r="E706" s="6904"/>
      <c r="F706" s="6904"/>
    </row>
    <row r="707" spans="1:6" x14ac:dyDescent="0.2">
      <c r="A707" s="6904"/>
      <c r="B707" s="6904"/>
      <c r="C707" s="6904"/>
      <c r="D707" s="6904"/>
      <c r="E707" s="6904"/>
      <c r="F707" s="6904"/>
    </row>
    <row r="708" spans="1:6" x14ac:dyDescent="0.2">
      <c r="A708" s="6904"/>
      <c r="B708" s="6904"/>
      <c r="C708" s="6904"/>
      <c r="D708" s="6904"/>
      <c r="E708" s="6904"/>
      <c r="F708" s="6904"/>
    </row>
    <row r="709" spans="1:6" x14ac:dyDescent="0.2">
      <c r="A709" s="6904"/>
      <c r="B709" s="6904"/>
      <c r="C709" s="6904"/>
      <c r="D709" s="6904"/>
      <c r="E709" s="6904"/>
      <c r="F709" s="6904"/>
    </row>
    <row r="710" spans="1:6" x14ac:dyDescent="0.2">
      <c r="A710" s="6904"/>
      <c r="B710" s="6904"/>
      <c r="C710" s="6904"/>
      <c r="D710" s="6904"/>
      <c r="E710" s="6904"/>
      <c r="F710" s="6904"/>
    </row>
    <row r="711" spans="1:6" x14ac:dyDescent="0.2">
      <c r="A711" s="6904"/>
      <c r="B711" s="6904"/>
      <c r="C711" s="6904"/>
      <c r="D711" s="6904"/>
      <c r="E711" s="6904"/>
      <c r="F711" s="6904"/>
    </row>
    <row r="712" spans="1:6" x14ac:dyDescent="0.2">
      <c r="A712" s="6904"/>
      <c r="B712" s="6904"/>
      <c r="C712" s="6904"/>
      <c r="D712" s="6904"/>
      <c r="E712" s="6904"/>
      <c r="F712" s="6904"/>
    </row>
    <row r="713" spans="1:6" x14ac:dyDescent="0.2">
      <c r="A713" s="6904"/>
      <c r="B713" s="6904"/>
      <c r="C713" s="6904"/>
      <c r="D713" s="6904"/>
      <c r="E713" s="6904"/>
      <c r="F713" s="6904"/>
    </row>
    <row r="714" spans="1:6" x14ac:dyDescent="0.2">
      <c r="A714" s="6904"/>
      <c r="B714" s="6904"/>
      <c r="C714" s="6904"/>
      <c r="D714" s="6904"/>
      <c r="E714" s="6904"/>
      <c r="F714" s="6904"/>
    </row>
    <row r="715" spans="1:6" x14ac:dyDescent="0.2">
      <c r="A715" s="6904"/>
      <c r="B715" s="6904"/>
      <c r="C715" s="6904"/>
      <c r="D715" s="6904"/>
      <c r="E715" s="6904"/>
      <c r="F715" s="6904"/>
    </row>
    <row r="716" spans="1:6" x14ac:dyDescent="0.2">
      <c r="A716" s="6904"/>
      <c r="B716" s="6904"/>
      <c r="C716" s="6904"/>
      <c r="D716" s="6904"/>
      <c r="E716" s="6904"/>
      <c r="F716" s="6904"/>
    </row>
    <row r="717" spans="1:6" x14ac:dyDescent="0.2">
      <c r="A717" s="6904"/>
      <c r="B717" s="6904"/>
      <c r="C717" s="6904"/>
      <c r="D717" s="6904"/>
      <c r="E717" s="6904"/>
      <c r="F717" s="6904"/>
    </row>
    <row r="718" spans="1:6" x14ac:dyDescent="0.2">
      <c r="A718" s="6904"/>
      <c r="B718" s="6904"/>
      <c r="C718" s="6904"/>
      <c r="D718" s="6904"/>
      <c r="E718" s="6904"/>
      <c r="F718" s="6904"/>
    </row>
    <row r="719" spans="1:6" x14ac:dyDescent="0.2">
      <c r="A719" s="6904"/>
      <c r="B719" s="6904"/>
      <c r="C719" s="6904"/>
      <c r="D719" s="6904"/>
      <c r="E719" s="6904"/>
      <c r="F719" s="6904"/>
    </row>
    <row r="720" spans="1:6" x14ac:dyDescent="0.2">
      <c r="A720" s="6904"/>
      <c r="B720" s="6904"/>
      <c r="C720" s="6904"/>
      <c r="D720" s="6904"/>
      <c r="E720" s="6904"/>
      <c r="F720" s="6904"/>
    </row>
    <row r="721" spans="1:6" x14ac:dyDescent="0.2">
      <c r="A721" s="6904"/>
      <c r="B721" s="6904"/>
      <c r="C721" s="6904"/>
      <c r="D721" s="6904"/>
      <c r="E721" s="6904"/>
      <c r="F721" s="6904"/>
    </row>
    <row r="722" spans="1:6" x14ac:dyDescent="0.2">
      <c r="A722" s="6904"/>
      <c r="B722" s="6904"/>
      <c r="C722" s="6904"/>
      <c r="D722" s="6904"/>
      <c r="E722" s="6904"/>
      <c r="F722" s="6904"/>
    </row>
    <row r="723" spans="1:6" x14ac:dyDescent="0.2">
      <c r="A723" s="6904"/>
      <c r="B723" s="6904"/>
      <c r="C723" s="6904"/>
      <c r="D723" s="6904"/>
      <c r="E723" s="6904"/>
      <c r="F723" s="6904"/>
    </row>
    <row r="724" spans="1:6" x14ac:dyDescent="0.2">
      <c r="A724" s="6904"/>
      <c r="B724" s="6904"/>
      <c r="C724" s="6904"/>
      <c r="D724" s="6904"/>
      <c r="E724" s="6904"/>
      <c r="F724" s="6904"/>
    </row>
    <row r="725" spans="1:6" x14ac:dyDescent="0.2">
      <c r="A725" s="6904"/>
      <c r="B725" s="6904"/>
      <c r="C725" s="6904"/>
      <c r="D725" s="6904"/>
      <c r="E725" s="6904"/>
      <c r="F725" s="6904"/>
    </row>
    <row r="726" spans="1:6" x14ac:dyDescent="0.2">
      <c r="A726" s="6904"/>
      <c r="B726" s="6904"/>
      <c r="C726" s="6904"/>
      <c r="D726" s="6904"/>
      <c r="E726" s="6904"/>
      <c r="F726" s="6904"/>
    </row>
    <row r="727" spans="1:6" x14ac:dyDescent="0.2">
      <c r="A727" s="6904"/>
      <c r="B727" s="6904"/>
      <c r="C727" s="6904"/>
      <c r="D727" s="6904"/>
      <c r="E727" s="6904"/>
      <c r="F727" s="6904"/>
    </row>
    <row r="728" spans="1:6" x14ac:dyDescent="0.2">
      <c r="A728" s="6904"/>
      <c r="B728" s="6904"/>
      <c r="C728" s="6904"/>
      <c r="D728" s="6904"/>
      <c r="E728" s="6904"/>
      <c r="F728" s="6904"/>
    </row>
    <row r="729" spans="1:6" x14ac:dyDescent="0.2">
      <c r="A729" s="6904"/>
      <c r="B729" s="6904"/>
      <c r="C729" s="6904"/>
      <c r="D729" s="6904"/>
      <c r="E729" s="6904"/>
      <c r="F729" s="6904"/>
    </row>
    <row r="730" spans="1:6" x14ac:dyDescent="0.2">
      <c r="A730" s="6904"/>
      <c r="B730" s="6904"/>
      <c r="C730" s="6904"/>
      <c r="D730" s="6904"/>
      <c r="E730" s="6904"/>
      <c r="F730" s="6904"/>
    </row>
    <row r="731" spans="1:6" x14ac:dyDescent="0.2">
      <c r="A731" s="6904"/>
      <c r="B731" s="6904"/>
      <c r="C731" s="6904"/>
      <c r="D731" s="6904"/>
      <c r="E731" s="6904"/>
      <c r="F731" s="6904"/>
    </row>
    <row r="732" spans="1:6" x14ac:dyDescent="0.2">
      <c r="A732" s="6904"/>
      <c r="B732" s="6904"/>
      <c r="C732" s="6904"/>
      <c r="D732" s="6904"/>
      <c r="E732" s="6904"/>
      <c r="F732" s="6904"/>
    </row>
    <row r="733" spans="1:6" x14ac:dyDescent="0.2">
      <c r="A733" s="6904"/>
      <c r="B733" s="6904"/>
      <c r="C733" s="6904"/>
      <c r="D733" s="6904"/>
      <c r="E733" s="6904"/>
      <c r="F733" s="6904"/>
    </row>
    <row r="734" spans="1:6" x14ac:dyDescent="0.2">
      <c r="A734" s="6904"/>
      <c r="B734" s="6904"/>
      <c r="C734" s="6904"/>
      <c r="D734" s="6904"/>
      <c r="E734" s="6904"/>
      <c r="F734" s="6904"/>
    </row>
    <row r="735" spans="1:6" x14ac:dyDescent="0.2">
      <c r="A735" s="6904"/>
      <c r="B735" s="6904"/>
      <c r="C735" s="6904"/>
      <c r="D735" s="6904"/>
      <c r="E735" s="6904"/>
      <c r="F735" s="6904"/>
    </row>
    <row r="736" spans="1:6" x14ac:dyDescent="0.2">
      <c r="A736" s="6904"/>
      <c r="B736" s="6904"/>
      <c r="C736" s="6904"/>
      <c r="D736" s="6904"/>
      <c r="E736" s="6904"/>
      <c r="F736" s="6904"/>
    </row>
    <row r="737" spans="1:6" x14ac:dyDescent="0.2">
      <c r="A737" s="6904"/>
      <c r="B737" s="6904"/>
      <c r="C737" s="6904"/>
      <c r="D737" s="6904"/>
      <c r="E737" s="6904"/>
      <c r="F737" s="6904"/>
    </row>
    <row r="738" spans="1:6" x14ac:dyDescent="0.2">
      <c r="A738" s="6904"/>
      <c r="B738" s="6904"/>
      <c r="C738" s="6904"/>
      <c r="D738" s="6904"/>
      <c r="E738" s="6904"/>
      <c r="F738" s="6904"/>
    </row>
    <row r="739" spans="1:6" x14ac:dyDescent="0.2">
      <c r="A739" s="6904"/>
      <c r="B739" s="6904"/>
      <c r="C739" s="6904"/>
      <c r="D739" s="6904"/>
      <c r="E739" s="6904"/>
      <c r="F739" s="6904"/>
    </row>
    <row r="740" spans="1:6" x14ac:dyDescent="0.2">
      <c r="A740" s="6904"/>
      <c r="B740" s="6904"/>
      <c r="C740" s="6904"/>
      <c r="D740" s="6904"/>
      <c r="E740" s="6904"/>
      <c r="F740" s="6904"/>
    </row>
    <row r="741" spans="1:6" x14ac:dyDescent="0.2">
      <c r="A741" s="6904"/>
      <c r="B741" s="6904"/>
      <c r="C741" s="6904"/>
      <c r="D741" s="6904"/>
      <c r="E741" s="6904"/>
      <c r="F741" s="6904"/>
    </row>
    <row r="742" spans="1:6" x14ac:dyDescent="0.2">
      <c r="A742" s="6904"/>
      <c r="B742" s="6904"/>
      <c r="C742" s="6904"/>
      <c r="D742" s="6904"/>
      <c r="E742" s="6904"/>
      <c r="F742" s="6904"/>
    </row>
    <row r="743" spans="1:6" x14ac:dyDescent="0.2">
      <c r="A743" s="6904"/>
      <c r="B743" s="6904"/>
      <c r="C743" s="6904"/>
      <c r="D743" s="6904"/>
      <c r="E743" s="6904"/>
      <c r="F743" s="6904"/>
    </row>
    <row r="744" spans="1:6" x14ac:dyDescent="0.2">
      <c r="A744" s="6904"/>
      <c r="B744" s="6904"/>
      <c r="C744" s="6904"/>
      <c r="D744" s="6904"/>
      <c r="E744" s="6904"/>
      <c r="F744" s="6904"/>
    </row>
    <row r="745" spans="1:6" x14ac:dyDescent="0.2">
      <c r="A745" s="6904"/>
      <c r="B745" s="6904"/>
      <c r="C745" s="6904"/>
      <c r="D745" s="6904"/>
      <c r="E745" s="6904"/>
      <c r="F745" s="6904"/>
    </row>
    <row r="746" spans="1:6" x14ac:dyDescent="0.2">
      <c r="A746" s="6904"/>
      <c r="B746" s="6904"/>
      <c r="C746" s="6904"/>
      <c r="D746" s="6904"/>
      <c r="E746" s="6904"/>
      <c r="F746" s="6904"/>
    </row>
    <row r="747" spans="1:6" x14ac:dyDescent="0.2">
      <c r="A747" s="6904"/>
      <c r="B747" s="6904"/>
      <c r="C747" s="6904"/>
      <c r="D747" s="6904"/>
      <c r="E747" s="6904"/>
      <c r="F747" s="6904"/>
    </row>
    <row r="748" spans="1:6" x14ac:dyDescent="0.2">
      <c r="A748" s="6904"/>
      <c r="B748" s="6904"/>
      <c r="C748" s="6904"/>
      <c r="D748" s="6904"/>
      <c r="E748" s="6904"/>
      <c r="F748" s="6904"/>
    </row>
    <row r="749" spans="1:6" x14ac:dyDescent="0.2">
      <c r="A749" s="6904"/>
      <c r="B749" s="6904"/>
      <c r="C749" s="6904"/>
      <c r="D749" s="6904"/>
      <c r="E749" s="6904"/>
      <c r="F749" s="6904"/>
    </row>
    <row r="750" spans="1:6" x14ac:dyDescent="0.2">
      <c r="A750" s="6904"/>
      <c r="B750" s="6904"/>
      <c r="C750" s="6904"/>
      <c r="D750" s="6904"/>
      <c r="E750" s="6904"/>
      <c r="F750" s="6904"/>
    </row>
    <row r="751" spans="1:6" x14ac:dyDescent="0.2">
      <c r="A751" s="6904"/>
      <c r="B751" s="6904"/>
      <c r="C751" s="6904"/>
      <c r="D751" s="6904"/>
      <c r="E751" s="6904"/>
      <c r="F751" s="6904"/>
    </row>
    <row r="752" spans="1:6" x14ac:dyDescent="0.2">
      <c r="A752" s="6904"/>
      <c r="B752" s="6904"/>
      <c r="C752" s="6904"/>
      <c r="D752" s="6904"/>
      <c r="E752" s="6904"/>
      <c r="F752" s="6904"/>
    </row>
    <row r="753" spans="1:6" x14ac:dyDescent="0.2">
      <c r="A753" s="6904"/>
      <c r="B753" s="6904"/>
      <c r="C753" s="6904"/>
      <c r="D753" s="6904"/>
      <c r="E753" s="6904"/>
      <c r="F753" s="6904"/>
    </row>
    <row r="754" spans="1:6" x14ac:dyDescent="0.2">
      <c r="A754" s="6904"/>
      <c r="B754" s="6904"/>
      <c r="C754" s="6904"/>
      <c r="D754" s="6904"/>
      <c r="E754" s="6904"/>
      <c r="F754" s="6904"/>
    </row>
    <row r="755" spans="1:6" x14ac:dyDescent="0.2">
      <c r="A755" s="6904"/>
      <c r="B755" s="6904"/>
      <c r="C755" s="6904"/>
      <c r="D755" s="6904"/>
      <c r="E755" s="6904"/>
      <c r="F755" s="6904"/>
    </row>
    <row r="756" spans="1:6" x14ac:dyDescent="0.2">
      <c r="A756" s="6904"/>
      <c r="B756" s="6904"/>
      <c r="C756" s="6904"/>
      <c r="D756" s="6904"/>
      <c r="E756" s="6904"/>
      <c r="F756" s="6904"/>
    </row>
    <row r="757" spans="1:6" x14ac:dyDescent="0.2">
      <c r="A757" s="6904"/>
      <c r="B757" s="6904"/>
      <c r="C757" s="6904"/>
      <c r="D757" s="6904"/>
      <c r="E757" s="6904"/>
      <c r="F757" s="6904"/>
    </row>
    <row r="758" spans="1:6" x14ac:dyDescent="0.2">
      <c r="A758" s="6904"/>
      <c r="B758" s="6904"/>
      <c r="C758" s="6904"/>
      <c r="D758" s="6904"/>
      <c r="E758" s="6904"/>
      <c r="F758" s="6904"/>
    </row>
    <row r="759" spans="1:6" x14ac:dyDescent="0.2">
      <c r="A759" s="6904"/>
      <c r="B759" s="6904"/>
      <c r="C759" s="6904"/>
      <c r="D759" s="6904"/>
      <c r="E759" s="6904"/>
      <c r="F759" s="6904"/>
    </row>
    <row r="760" spans="1:6" x14ac:dyDescent="0.2">
      <c r="A760" s="6904"/>
      <c r="B760" s="6904"/>
      <c r="C760" s="6904"/>
      <c r="D760" s="6904"/>
      <c r="E760" s="6904"/>
      <c r="F760" s="6904"/>
    </row>
    <row r="761" spans="1:6" x14ac:dyDescent="0.2">
      <c r="A761" s="6904"/>
      <c r="B761" s="6904"/>
      <c r="C761" s="6904"/>
      <c r="D761" s="6904"/>
      <c r="E761" s="6904"/>
      <c r="F761" s="6904"/>
    </row>
    <row r="762" spans="1:6" x14ac:dyDescent="0.2">
      <c r="A762" s="6904"/>
      <c r="B762" s="6904"/>
      <c r="C762" s="6904"/>
      <c r="D762" s="6904"/>
      <c r="E762" s="6904"/>
      <c r="F762" s="6904"/>
    </row>
    <row r="763" spans="1:6" x14ac:dyDescent="0.2">
      <c r="A763" s="6904"/>
      <c r="B763" s="6904"/>
      <c r="C763" s="6904"/>
      <c r="D763" s="6904"/>
      <c r="E763" s="6904"/>
      <c r="F763" s="6904"/>
    </row>
    <row r="764" spans="1:6" x14ac:dyDescent="0.2">
      <c r="A764" s="6904"/>
      <c r="B764" s="6904"/>
      <c r="C764" s="6904"/>
      <c r="D764" s="6904"/>
      <c r="E764" s="6904"/>
      <c r="F764" s="6904"/>
    </row>
    <row r="765" spans="1:6" x14ac:dyDescent="0.2">
      <c r="A765" s="6904"/>
      <c r="B765" s="6904"/>
      <c r="C765" s="6904"/>
      <c r="D765" s="6904"/>
      <c r="E765" s="6904"/>
      <c r="F765" s="6904"/>
    </row>
    <row r="766" spans="1:6" x14ac:dyDescent="0.2">
      <c r="A766" s="6904"/>
      <c r="B766" s="6904"/>
      <c r="C766" s="6904"/>
      <c r="D766" s="6904"/>
      <c r="E766" s="6904"/>
      <c r="F766" s="6904"/>
    </row>
    <row r="767" spans="1:6" x14ac:dyDescent="0.2">
      <c r="A767" s="6904"/>
      <c r="B767" s="6904"/>
      <c r="C767" s="6904"/>
      <c r="D767" s="6904"/>
      <c r="E767" s="6904"/>
      <c r="F767" s="6904"/>
    </row>
    <row r="768" spans="1:6" x14ac:dyDescent="0.2">
      <c r="A768" s="6904"/>
      <c r="B768" s="6904"/>
      <c r="C768" s="6904"/>
      <c r="D768" s="6904"/>
      <c r="E768" s="6904"/>
      <c r="F768" s="6904"/>
    </row>
    <row r="769" spans="1:6" x14ac:dyDescent="0.2">
      <c r="A769" s="6904"/>
      <c r="B769" s="6904"/>
      <c r="C769" s="6904"/>
      <c r="D769" s="6904"/>
      <c r="E769" s="6904"/>
      <c r="F769" s="6904"/>
    </row>
    <row r="770" spans="1:6" x14ac:dyDescent="0.2">
      <c r="A770" s="6904"/>
      <c r="B770" s="6904"/>
      <c r="C770" s="6904"/>
      <c r="D770" s="6904"/>
      <c r="E770" s="6904"/>
      <c r="F770" s="6904"/>
    </row>
    <row r="771" spans="1:6" x14ac:dyDescent="0.2">
      <c r="A771" s="6904"/>
      <c r="B771" s="6904"/>
      <c r="C771" s="6904"/>
      <c r="D771" s="6904"/>
      <c r="E771" s="6904"/>
      <c r="F771" s="6904"/>
    </row>
    <row r="772" spans="1:6" x14ac:dyDescent="0.2">
      <c r="A772" s="6904"/>
      <c r="B772" s="6904"/>
      <c r="C772" s="6904"/>
      <c r="D772" s="6904"/>
      <c r="E772" s="6904"/>
      <c r="F772" s="6904"/>
    </row>
    <row r="773" spans="1:6" x14ac:dyDescent="0.2">
      <c r="A773" s="6904"/>
      <c r="B773" s="6904"/>
      <c r="C773" s="6904"/>
      <c r="D773" s="6904"/>
      <c r="E773" s="6904"/>
      <c r="F773" s="6904"/>
    </row>
    <row r="774" spans="1:6" x14ac:dyDescent="0.2">
      <c r="A774" s="6904"/>
      <c r="B774" s="6904"/>
      <c r="C774" s="6904"/>
      <c r="D774" s="6904"/>
      <c r="E774" s="6904"/>
      <c r="F774" s="6904"/>
    </row>
    <row r="775" spans="1:6" x14ac:dyDescent="0.2">
      <c r="A775" s="6904"/>
      <c r="B775" s="6904"/>
      <c r="C775" s="6904"/>
      <c r="D775" s="6904"/>
      <c r="E775" s="6904"/>
      <c r="F775" s="6904"/>
    </row>
    <row r="776" spans="1:6" x14ac:dyDescent="0.2">
      <c r="A776" s="6904"/>
      <c r="B776" s="6904"/>
      <c r="C776" s="6904"/>
      <c r="D776" s="6904"/>
      <c r="E776" s="6904"/>
      <c r="F776" s="6904"/>
    </row>
    <row r="777" spans="1:6" x14ac:dyDescent="0.2">
      <c r="A777" s="6904"/>
      <c r="B777" s="6904"/>
      <c r="C777" s="6904"/>
      <c r="D777" s="6904"/>
      <c r="E777" s="6904"/>
      <c r="F777" s="6904"/>
    </row>
    <row r="778" spans="1:6" x14ac:dyDescent="0.2">
      <c r="A778" s="6904"/>
      <c r="B778" s="6904"/>
      <c r="C778" s="6904"/>
      <c r="D778" s="6904"/>
      <c r="E778" s="6904"/>
      <c r="F778" s="6904"/>
    </row>
    <row r="779" spans="1:6" x14ac:dyDescent="0.2">
      <c r="A779" s="6904"/>
      <c r="B779" s="6904"/>
      <c r="C779" s="6904"/>
      <c r="D779" s="6904"/>
      <c r="E779" s="6904"/>
      <c r="F779" s="6904"/>
    </row>
    <row r="780" spans="1:6" x14ac:dyDescent="0.2">
      <c r="A780" s="6904"/>
      <c r="B780" s="6904"/>
      <c r="C780" s="6904"/>
      <c r="D780" s="6904"/>
      <c r="E780" s="6904"/>
      <c r="F780" s="6904"/>
    </row>
    <row r="781" spans="1:6" x14ac:dyDescent="0.2">
      <c r="A781" s="6904"/>
      <c r="B781" s="6904"/>
      <c r="C781" s="6904"/>
      <c r="D781" s="6904"/>
      <c r="E781" s="6904"/>
      <c r="F781" s="6904"/>
    </row>
    <row r="782" spans="1:6" x14ac:dyDescent="0.2">
      <c r="A782" s="6904"/>
      <c r="B782" s="6904"/>
      <c r="C782" s="6904"/>
      <c r="D782" s="6904"/>
      <c r="E782" s="6904"/>
      <c r="F782" s="6904"/>
    </row>
    <row r="783" spans="1:6" x14ac:dyDescent="0.2">
      <c r="A783" s="6904"/>
      <c r="B783" s="6904"/>
      <c r="C783" s="6904"/>
      <c r="D783" s="6904"/>
      <c r="E783" s="6904"/>
      <c r="F783" s="6904"/>
    </row>
    <row r="784" spans="1:6" x14ac:dyDescent="0.2">
      <c r="A784" s="6904"/>
      <c r="B784" s="6904"/>
      <c r="C784" s="6904"/>
      <c r="D784" s="6904"/>
      <c r="E784" s="6904"/>
      <c r="F784" s="6904"/>
    </row>
    <row r="785" spans="1:6" x14ac:dyDescent="0.2">
      <c r="A785" s="6904"/>
      <c r="B785" s="6904"/>
      <c r="C785" s="6904"/>
      <c r="D785" s="6904"/>
      <c r="E785" s="6904"/>
      <c r="F785" s="6904"/>
    </row>
    <row r="786" spans="1:6" x14ac:dyDescent="0.2">
      <c r="A786" s="6904"/>
      <c r="B786" s="6904"/>
      <c r="C786" s="6904"/>
      <c r="D786" s="6904"/>
      <c r="E786" s="6904"/>
      <c r="F786" s="6904"/>
    </row>
    <row r="787" spans="1:6" x14ac:dyDescent="0.2">
      <c r="A787" s="6904"/>
      <c r="B787" s="6904"/>
      <c r="C787" s="6904"/>
      <c r="D787" s="6904"/>
      <c r="E787" s="6904"/>
      <c r="F787" s="6904"/>
    </row>
    <row r="788" spans="1:6" x14ac:dyDescent="0.2">
      <c r="A788" s="6904"/>
      <c r="B788" s="6904"/>
      <c r="C788" s="6904"/>
      <c r="D788" s="6904"/>
      <c r="E788" s="6904"/>
      <c r="F788" s="6904"/>
    </row>
    <row r="789" spans="1:6" x14ac:dyDescent="0.2">
      <c r="A789" s="6904"/>
      <c r="B789" s="6904"/>
      <c r="C789" s="6904"/>
      <c r="D789" s="6904"/>
      <c r="E789" s="6904"/>
      <c r="F789" s="6904"/>
    </row>
    <row r="790" spans="1:6" x14ac:dyDescent="0.2">
      <c r="A790" s="6904"/>
      <c r="B790" s="6904"/>
      <c r="C790" s="6904"/>
      <c r="D790" s="6904"/>
      <c r="E790" s="6904"/>
      <c r="F790" s="6904"/>
    </row>
    <row r="791" spans="1:6" x14ac:dyDescent="0.2">
      <c r="A791" s="6904"/>
      <c r="B791" s="6904"/>
      <c r="C791" s="6904"/>
      <c r="D791" s="6904"/>
      <c r="E791" s="6904"/>
      <c r="F791" s="6904"/>
    </row>
    <row r="792" spans="1:6" x14ac:dyDescent="0.2">
      <c r="A792" s="6904"/>
      <c r="B792" s="6904"/>
      <c r="C792" s="6904"/>
      <c r="D792" s="6904"/>
      <c r="E792" s="6904"/>
      <c r="F792" s="6904"/>
    </row>
    <row r="793" spans="1:6" x14ac:dyDescent="0.2">
      <c r="A793" s="6904"/>
      <c r="B793" s="6904"/>
      <c r="C793" s="6904"/>
      <c r="D793" s="6904"/>
      <c r="E793" s="6904"/>
      <c r="F793" s="6904"/>
    </row>
    <row r="794" spans="1:6" x14ac:dyDescent="0.2">
      <c r="A794" s="6904"/>
      <c r="B794" s="6904"/>
      <c r="C794" s="6904"/>
      <c r="D794" s="6904"/>
      <c r="E794" s="6904"/>
      <c r="F794" s="6904"/>
    </row>
    <row r="795" spans="1:6" x14ac:dyDescent="0.2">
      <c r="A795" s="6904"/>
      <c r="B795" s="6904"/>
      <c r="C795" s="6904"/>
      <c r="D795" s="6904"/>
      <c r="E795" s="6904"/>
      <c r="F795" s="6904"/>
    </row>
    <row r="796" spans="1:6" x14ac:dyDescent="0.2">
      <c r="A796" s="6904"/>
      <c r="B796" s="6904"/>
      <c r="C796" s="6904"/>
      <c r="D796" s="6904"/>
      <c r="E796" s="6904"/>
      <c r="F796" s="6904"/>
    </row>
    <row r="797" spans="1:6" x14ac:dyDescent="0.2">
      <c r="A797" s="6904"/>
      <c r="B797" s="6904"/>
      <c r="C797" s="6904"/>
      <c r="D797" s="6904"/>
      <c r="E797" s="6904"/>
      <c r="F797" s="6904"/>
    </row>
    <row r="798" spans="1:6" x14ac:dyDescent="0.2">
      <c r="A798" s="6904"/>
      <c r="B798" s="6904"/>
      <c r="C798" s="6904"/>
      <c r="D798" s="6904"/>
      <c r="E798" s="6904"/>
      <c r="F798" s="6904"/>
    </row>
    <row r="799" spans="1:6" x14ac:dyDescent="0.2">
      <c r="A799" s="6904"/>
      <c r="B799" s="6904"/>
      <c r="C799" s="6904"/>
      <c r="D799" s="6904"/>
      <c r="E799" s="6904"/>
      <c r="F799" s="6904"/>
    </row>
    <row r="800" spans="1:6" x14ac:dyDescent="0.2">
      <c r="A800" s="6904"/>
      <c r="B800" s="6904"/>
      <c r="C800" s="6904"/>
      <c r="D800" s="6904"/>
      <c r="E800" s="6904"/>
      <c r="F800" s="6904"/>
    </row>
    <row r="801" spans="1:6" x14ac:dyDescent="0.2">
      <c r="A801" s="6904"/>
      <c r="B801" s="6904"/>
      <c r="C801" s="6904"/>
      <c r="D801" s="6904"/>
      <c r="E801" s="6904"/>
      <c r="F801" s="6904"/>
    </row>
    <row r="802" spans="1:6" x14ac:dyDescent="0.2">
      <c r="A802" s="6904"/>
      <c r="B802" s="6904"/>
      <c r="C802" s="6904"/>
      <c r="D802" s="6904"/>
      <c r="E802" s="6904"/>
      <c r="F802" s="6904"/>
    </row>
    <row r="803" spans="1:6" x14ac:dyDescent="0.2">
      <c r="A803" s="6904"/>
      <c r="B803" s="6904"/>
      <c r="C803" s="6904"/>
      <c r="D803" s="6904"/>
      <c r="E803" s="6904"/>
      <c r="F803" s="6904"/>
    </row>
    <row r="804" spans="1:6" x14ac:dyDescent="0.2">
      <c r="A804" s="6904"/>
      <c r="B804" s="6904"/>
      <c r="C804" s="6904"/>
      <c r="D804" s="6904"/>
      <c r="E804" s="6904"/>
      <c r="F804" s="6904"/>
    </row>
    <row r="805" spans="1:6" x14ac:dyDescent="0.2">
      <c r="A805" s="6904"/>
      <c r="B805" s="6904"/>
      <c r="C805" s="6904"/>
      <c r="D805" s="6904"/>
      <c r="E805" s="6904"/>
      <c r="F805" s="6904"/>
    </row>
    <row r="806" spans="1:6" x14ac:dyDescent="0.2">
      <c r="A806" s="6904"/>
      <c r="B806" s="6904"/>
      <c r="C806" s="6904"/>
      <c r="D806" s="6904"/>
      <c r="E806" s="6904"/>
      <c r="F806" s="6904"/>
    </row>
    <row r="807" spans="1:6" x14ac:dyDescent="0.2">
      <c r="A807" s="6904"/>
      <c r="B807" s="6904"/>
      <c r="C807" s="6904"/>
      <c r="D807" s="6904"/>
      <c r="E807" s="6904"/>
      <c r="F807" s="6904"/>
    </row>
    <row r="808" spans="1:6" x14ac:dyDescent="0.2">
      <c r="A808" s="6904"/>
      <c r="B808" s="6904"/>
      <c r="C808" s="6904"/>
      <c r="D808" s="6904"/>
      <c r="E808" s="6904"/>
      <c r="F808" s="6904"/>
    </row>
    <row r="809" spans="1:6" x14ac:dyDescent="0.2">
      <c r="A809" s="6904"/>
      <c r="B809" s="6904"/>
      <c r="C809" s="6904"/>
      <c r="D809" s="6904"/>
      <c r="E809" s="6904"/>
      <c r="F809" s="6904"/>
    </row>
    <row r="810" spans="1:6" x14ac:dyDescent="0.2">
      <c r="A810" s="6904"/>
      <c r="B810" s="6904"/>
      <c r="C810" s="6904"/>
      <c r="D810" s="6904"/>
      <c r="E810" s="6904"/>
      <c r="F810" s="6904"/>
    </row>
    <row r="811" spans="1:6" x14ac:dyDescent="0.2">
      <c r="A811" s="6904"/>
      <c r="B811" s="6904"/>
      <c r="C811" s="6904"/>
      <c r="D811" s="6904"/>
      <c r="E811" s="6904"/>
      <c r="F811" s="6904"/>
    </row>
    <row r="812" spans="1:6" x14ac:dyDescent="0.2">
      <c r="A812" s="6904"/>
      <c r="B812" s="6904"/>
      <c r="C812" s="6904"/>
      <c r="D812" s="6904"/>
      <c r="E812" s="6904"/>
      <c r="F812" s="6904"/>
    </row>
    <row r="813" spans="1:6" x14ac:dyDescent="0.2">
      <c r="A813" s="6904"/>
      <c r="B813" s="6904"/>
      <c r="C813" s="6904"/>
      <c r="D813" s="6904"/>
      <c r="E813" s="6904"/>
      <c r="F813" s="6904"/>
    </row>
    <row r="814" spans="1:6" x14ac:dyDescent="0.2">
      <c r="A814" s="6904"/>
      <c r="B814" s="6904"/>
      <c r="C814" s="6904"/>
      <c r="D814" s="6904"/>
      <c r="E814" s="6904"/>
      <c r="F814" s="6904"/>
    </row>
    <row r="815" spans="1:6" x14ac:dyDescent="0.2">
      <c r="A815" s="6904"/>
      <c r="B815" s="6904"/>
      <c r="C815" s="6904"/>
      <c r="D815" s="6904"/>
      <c r="E815" s="6904"/>
      <c r="F815" s="6904"/>
    </row>
    <row r="816" spans="1:6" x14ac:dyDescent="0.2">
      <c r="A816" s="6904"/>
      <c r="B816" s="6904"/>
      <c r="C816" s="6904"/>
      <c r="D816" s="6904"/>
      <c r="E816" s="6904"/>
      <c r="F816" s="6904"/>
    </row>
    <row r="817" spans="1:6" x14ac:dyDescent="0.2">
      <c r="A817" s="6904"/>
      <c r="B817" s="6904"/>
      <c r="C817" s="6904"/>
      <c r="D817" s="6904"/>
      <c r="E817" s="6904"/>
      <c r="F817" s="6904"/>
    </row>
    <row r="818" spans="1:6" x14ac:dyDescent="0.2">
      <c r="A818" s="6904"/>
      <c r="B818" s="6904"/>
      <c r="C818" s="6904"/>
      <c r="D818" s="6904"/>
      <c r="E818" s="6904"/>
      <c r="F818" s="6904"/>
    </row>
    <row r="819" spans="1:6" x14ac:dyDescent="0.2">
      <c r="A819" s="6904"/>
      <c r="B819" s="6904"/>
      <c r="C819" s="6904"/>
      <c r="D819" s="6904"/>
      <c r="E819" s="6904"/>
      <c r="F819" s="6904"/>
    </row>
    <row r="820" spans="1:6" x14ac:dyDescent="0.2">
      <c r="A820" s="6904"/>
      <c r="B820" s="6904"/>
      <c r="C820" s="6904"/>
      <c r="D820" s="6904"/>
      <c r="E820" s="6904"/>
      <c r="F820" s="6904"/>
    </row>
    <row r="821" spans="1:6" x14ac:dyDescent="0.2">
      <c r="A821" s="6904"/>
      <c r="B821" s="6904"/>
      <c r="C821" s="6904"/>
      <c r="D821" s="6904"/>
      <c r="E821" s="6904"/>
      <c r="F821" s="6904"/>
    </row>
    <row r="822" spans="1:6" x14ac:dyDescent="0.2">
      <c r="A822" s="6904"/>
      <c r="B822" s="6904"/>
      <c r="C822" s="6904"/>
      <c r="D822" s="6904"/>
      <c r="E822" s="6904"/>
      <c r="F822" s="6904"/>
    </row>
    <row r="823" spans="1:6" x14ac:dyDescent="0.2">
      <c r="A823" s="6904"/>
      <c r="B823" s="6904"/>
      <c r="C823" s="6904"/>
      <c r="D823" s="6904"/>
      <c r="E823" s="6904"/>
      <c r="F823" s="6904"/>
    </row>
    <row r="824" spans="1:6" x14ac:dyDescent="0.2">
      <c r="A824" s="6904"/>
      <c r="B824" s="6904"/>
      <c r="C824" s="6904"/>
      <c r="D824" s="6904"/>
      <c r="E824" s="6904"/>
      <c r="F824" s="6904"/>
    </row>
    <row r="825" spans="1:6" x14ac:dyDescent="0.2">
      <c r="A825" s="6904"/>
      <c r="B825" s="6904"/>
      <c r="C825" s="6904"/>
      <c r="D825" s="6904"/>
      <c r="E825" s="6904"/>
      <c r="F825" s="6904"/>
    </row>
    <row r="826" spans="1:6" x14ac:dyDescent="0.2">
      <c r="A826" s="6904"/>
      <c r="B826" s="6904"/>
      <c r="C826" s="6904"/>
      <c r="D826" s="6904"/>
      <c r="E826" s="6904"/>
      <c r="F826" s="6904"/>
    </row>
    <row r="827" spans="1:6" x14ac:dyDescent="0.2">
      <c r="A827" s="6904"/>
      <c r="B827" s="6904"/>
      <c r="C827" s="6904"/>
      <c r="D827" s="6904"/>
      <c r="E827" s="6904"/>
      <c r="F827" s="6904"/>
    </row>
    <row r="828" spans="1:6" x14ac:dyDescent="0.2">
      <c r="A828" s="6904"/>
      <c r="B828" s="6904"/>
      <c r="C828" s="6904"/>
      <c r="D828" s="6904"/>
      <c r="E828" s="6904"/>
      <c r="F828" s="6904"/>
    </row>
    <row r="829" spans="1:6" x14ac:dyDescent="0.2">
      <c r="A829" s="6904"/>
      <c r="B829" s="6904"/>
      <c r="C829" s="6904"/>
      <c r="D829" s="6904"/>
      <c r="E829" s="6904"/>
      <c r="F829" s="6904"/>
    </row>
    <row r="830" spans="1:6" x14ac:dyDescent="0.2">
      <c r="A830" s="6904"/>
      <c r="B830" s="6904"/>
      <c r="C830" s="6904"/>
      <c r="D830" s="6904"/>
      <c r="E830" s="6904"/>
      <c r="F830" s="6904"/>
    </row>
    <row r="831" spans="1:6" x14ac:dyDescent="0.2">
      <c r="A831" s="6904"/>
      <c r="B831" s="6904"/>
      <c r="C831" s="6904"/>
      <c r="D831" s="6904"/>
      <c r="E831" s="6904"/>
      <c r="F831" s="6904"/>
    </row>
    <row r="832" spans="1:6" x14ac:dyDescent="0.2">
      <c r="A832" s="6904"/>
      <c r="B832" s="6904"/>
      <c r="C832" s="6904"/>
      <c r="D832" s="6904"/>
      <c r="E832" s="6904"/>
      <c r="F832" s="6904"/>
    </row>
    <row r="833" spans="1:6" x14ac:dyDescent="0.2">
      <c r="A833" s="6904"/>
      <c r="B833" s="6904"/>
      <c r="C833" s="6904"/>
      <c r="D833" s="6904"/>
      <c r="E833" s="6904"/>
      <c r="F833" s="6904"/>
    </row>
    <row r="834" spans="1:6" x14ac:dyDescent="0.2">
      <c r="A834" s="6904"/>
      <c r="B834" s="6904"/>
      <c r="C834" s="6904"/>
      <c r="D834" s="6904"/>
      <c r="E834" s="6904"/>
      <c r="F834" s="6904"/>
    </row>
    <row r="835" spans="1:6" x14ac:dyDescent="0.2">
      <c r="A835" s="6904"/>
      <c r="B835" s="6904"/>
      <c r="C835" s="6904"/>
      <c r="D835" s="6904"/>
      <c r="E835" s="6904"/>
      <c r="F835" s="6904"/>
    </row>
    <row r="836" spans="1:6" x14ac:dyDescent="0.2">
      <c r="A836" s="6904"/>
      <c r="B836" s="6904"/>
      <c r="C836" s="6904"/>
      <c r="D836" s="6904"/>
      <c r="E836" s="6904"/>
      <c r="F836" s="6904"/>
    </row>
    <row r="837" spans="1:6" x14ac:dyDescent="0.2">
      <c r="A837" s="6904"/>
      <c r="B837" s="6904"/>
      <c r="C837" s="6904"/>
      <c r="D837" s="6904"/>
      <c r="E837" s="6904"/>
      <c r="F837" s="6904"/>
    </row>
    <row r="838" spans="1:6" x14ac:dyDescent="0.2">
      <c r="A838" s="6904"/>
      <c r="B838" s="6904"/>
      <c r="C838" s="6904"/>
      <c r="D838" s="6904"/>
      <c r="E838" s="6904"/>
      <c r="F838" s="6904"/>
    </row>
    <row r="839" spans="1:6" x14ac:dyDescent="0.2">
      <c r="A839" s="6904"/>
      <c r="B839" s="6904"/>
      <c r="C839" s="6904"/>
      <c r="D839" s="6904"/>
      <c r="E839" s="6904"/>
      <c r="F839" s="6904"/>
    </row>
    <row r="840" spans="1:6" x14ac:dyDescent="0.2">
      <c r="A840" s="6904"/>
      <c r="B840" s="6904"/>
      <c r="C840" s="6904"/>
      <c r="D840" s="6904"/>
      <c r="E840" s="6904"/>
      <c r="F840" s="6904"/>
    </row>
    <row r="841" spans="1:6" x14ac:dyDescent="0.2">
      <c r="A841" s="6904"/>
      <c r="B841" s="6904"/>
      <c r="C841" s="6904"/>
      <c r="D841" s="6904"/>
      <c r="E841" s="6904"/>
      <c r="F841" s="6904"/>
    </row>
    <row r="842" spans="1:6" x14ac:dyDescent="0.2">
      <c r="A842" s="6904"/>
      <c r="B842" s="6904"/>
      <c r="C842" s="6904"/>
      <c r="D842" s="6904"/>
      <c r="E842" s="6904"/>
      <c r="F842" s="6904"/>
    </row>
    <row r="843" spans="1:6" x14ac:dyDescent="0.2">
      <c r="A843" s="6904"/>
      <c r="B843" s="6904"/>
      <c r="C843" s="6904"/>
      <c r="D843" s="6904"/>
      <c r="E843" s="6904"/>
      <c r="F843" s="6904"/>
    </row>
    <row r="844" spans="1:6" x14ac:dyDescent="0.2">
      <c r="A844" s="6904"/>
      <c r="B844" s="6904"/>
      <c r="C844" s="6904"/>
      <c r="D844" s="6904"/>
      <c r="E844" s="6904"/>
      <c r="F844" s="6904"/>
    </row>
    <row r="845" spans="1:6" x14ac:dyDescent="0.2">
      <c r="A845" s="6904"/>
      <c r="B845" s="6904"/>
      <c r="C845" s="6904"/>
      <c r="D845" s="6904"/>
      <c r="E845" s="6904"/>
      <c r="F845" s="6904"/>
    </row>
    <row r="846" spans="1:6" x14ac:dyDescent="0.2">
      <c r="A846" s="6904"/>
      <c r="B846" s="6904"/>
      <c r="C846" s="6904"/>
      <c r="D846" s="6904"/>
      <c r="E846" s="6904"/>
      <c r="F846" s="6904"/>
    </row>
    <row r="847" spans="1:6" x14ac:dyDescent="0.2">
      <c r="A847" s="6904"/>
      <c r="B847" s="6904"/>
      <c r="C847" s="6904"/>
      <c r="D847" s="6904"/>
      <c r="E847" s="6904"/>
      <c r="F847" s="6904"/>
    </row>
    <row r="848" spans="1:6" x14ac:dyDescent="0.2">
      <c r="A848" s="6904"/>
      <c r="B848" s="6904"/>
      <c r="C848" s="6904"/>
      <c r="D848" s="6904"/>
      <c r="E848" s="6904"/>
      <c r="F848" s="6904"/>
    </row>
    <row r="849" spans="1:6" x14ac:dyDescent="0.2">
      <c r="A849" s="6904"/>
      <c r="B849" s="6904"/>
      <c r="C849" s="6904"/>
      <c r="D849" s="6904"/>
      <c r="E849" s="6904"/>
      <c r="F849" s="6904"/>
    </row>
    <row r="850" spans="1:6" x14ac:dyDescent="0.2">
      <c r="A850" s="6904"/>
      <c r="B850" s="6904"/>
      <c r="C850" s="6904"/>
      <c r="D850" s="6904"/>
      <c r="E850" s="6904"/>
      <c r="F850" s="6904"/>
    </row>
    <row r="851" spans="1:6" x14ac:dyDescent="0.2">
      <c r="A851" s="6904"/>
      <c r="B851" s="6904"/>
      <c r="C851" s="6904"/>
      <c r="D851" s="6904"/>
      <c r="E851" s="6904"/>
      <c r="F851" s="6904"/>
    </row>
    <row r="852" spans="1:6" x14ac:dyDescent="0.2">
      <c r="A852" s="6904"/>
      <c r="B852" s="6904"/>
      <c r="C852" s="6904"/>
      <c r="D852" s="6904"/>
      <c r="E852" s="6904"/>
      <c r="F852" s="6904"/>
    </row>
    <row r="853" spans="1:6" x14ac:dyDescent="0.2">
      <c r="A853" s="6904"/>
      <c r="B853" s="6904"/>
      <c r="C853" s="6904"/>
      <c r="D853" s="6904"/>
      <c r="E853" s="6904"/>
      <c r="F853" s="6904"/>
    </row>
    <row r="854" spans="1:6" x14ac:dyDescent="0.2">
      <c r="A854" s="6904"/>
      <c r="B854" s="6904"/>
      <c r="C854" s="6904"/>
      <c r="D854" s="6904"/>
      <c r="E854" s="6904"/>
      <c r="F854" s="6904"/>
    </row>
    <row r="855" spans="1:6" x14ac:dyDescent="0.2">
      <c r="A855" s="6904"/>
      <c r="B855" s="6904"/>
      <c r="C855" s="6904"/>
      <c r="D855" s="6904"/>
      <c r="E855" s="6904"/>
      <c r="F855" s="6904"/>
    </row>
    <row r="856" spans="1:6" x14ac:dyDescent="0.2">
      <c r="A856" s="6904"/>
      <c r="B856" s="6904"/>
      <c r="C856" s="6904"/>
      <c r="D856" s="6904"/>
      <c r="E856" s="6904"/>
      <c r="F856" s="6904"/>
    </row>
    <row r="857" spans="1:6" x14ac:dyDescent="0.2">
      <c r="A857" s="6904"/>
      <c r="B857" s="6904"/>
      <c r="C857" s="6904"/>
      <c r="D857" s="6904"/>
      <c r="E857" s="6904"/>
      <c r="F857" s="6904"/>
    </row>
    <row r="858" spans="1:6" x14ac:dyDescent="0.2">
      <c r="A858" s="6904"/>
      <c r="B858" s="6904"/>
      <c r="C858" s="6904"/>
      <c r="D858" s="6904"/>
      <c r="E858" s="6904"/>
      <c r="F858" s="6904"/>
    </row>
    <row r="859" spans="1:6" x14ac:dyDescent="0.2">
      <c r="A859" s="6904"/>
      <c r="B859" s="6904"/>
      <c r="C859" s="6904"/>
      <c r="D859" s="6904"/>
      <c r="E859" s="6904"/>
      <c r="F859" s="6904"/>
    </row>
    <row r="860" spans="1:6" x14ac:dyDescent="0.2">
      <c r="A860" s="6904"/>
      <c r="B860" s="6904"/>
      <c r="C860" s="6904"/>
      <c r="D860" s="6904"/>
      <c r="E860" s="6904"/>
      <c r="F860" s="6904"/>
    </row>
    <row r="861" spans="1:6" x14ac:dyDescent="0.2">
      <c r="A861" s="6904"/>
      <c r="B861" s="6904"/>
      <c r="C861" s="6904"/>
      <c r="D861" s="6904"/>
      <c r="E861" s="6904"/>
      <c r="F861" s="6904"/>
    </row>
    <row r="862" spans="1:6" x14ac:dyDescent="0.2">
      <c r="A862" s="6904"/>
      <c r="B862" s="6904"/>
      <c r="C862" s="6904"/>
      <c r="D862" s="6904"/>
      <c r="E862" s="6904"/>
      <c r="F862" s="6904"/>
    </row>
    <row r="863" spans="1:6" x14ac:dyDescent="0.2">
      <c r="A863" s="6904"/>
      <c r="B863" s="6904"/>
      <c r="C863" s="6904"/>
      <c r="D863" s="6904"/>
      <c r="E863" s="6904"/>
      <c r="F863" s="6904"/>
    </row>
    <row r="864" spans="1:6" x14ac:dyDescent="0.2">
      <c r="A864" s="6904"/>
      <c r="B864" s="6904"/>
      <c r="C864" s="6904"/>
      <c r="D864" s="6904"/>
      <c r="E864" s="6904"/>
      <c r="F864" s="6904"/>
    </row>
    <row r="865" spans="1:6" x14ac:dyDescent="0.2">
      <c r="A865" s="6904"/>
      <c r="B865" s="6904"/>
      <c r="C865" s="6904"/>
      <c r="D865" s="6904"/>
      <c r="E865" s="6904"/>
      <c r="F865" s="6904"/>
    </row>
    <row r="866" spans="1:6" x14ac:dyDescent="0.2">
      <c r="A866" s="6904"/>
      <c r="B866" s="6904"/>
      <c r="C866" s="6904"/>
      <c r="D866" s="6904"/>
      <c r="E866" s="6904"/>
      <c r="F866" s="6904"/>
    </row>
    <row r="867" spans="1:6" x14ac:dyDescent="0.2">
      <c r="A867" s="6904"/>
      <c r="B867" s="6904"/>
      <c r="C867" s="6904"/>
      <c r="D867" s="6904"/>
      <c r="E867" s="6904"/>
      <c r="F867" s="6904"/>
    </row>
    <row r="868" spans="1:6" x14ac:dyDescent="0.2">
      <c r="A868" s="6904"/>
      <c r="B868" s="6904"/>
      <c r="C868" s="6904"/>
      <c r="D868" s="6904"/>
      <c r="E868" s="6904"/>
      <c r="F868" s="6904"/>
    </row>
    <row r="869" spans="1:6" x14ac:dyDescent="0.2">
      <c r="A869" s="6904"/>
      <c r="B869" s="6904"/>
      <c r="C869" s="6904"/>
      <c r="D869" s="6904"/>
      <c r="E869" s="6904"/>
      <c r="F869" s="6904"/>
    </row>
    <row r="870" spans="1:6" x14ac:dyDescent="0.2">
      <c r="A870" s="6904"/>
      <c r="B870" s="6904"/>
      <c r="C870" s="6904"/>
      <c r="D870" s="6904"/>
      <c r="E870" s="6904"/>
      <c r="F870" s="6904"/>
    </row>
    <row r="871" spans="1:6" x14ac:dyDescent="0.2">
      <c r="A871" s="6904"/>
      <c r="B871" s="6904"/>
      <c r="C871" s="6904"/>
      <c r="D871" s="6904"/>
      <c r="E871" s="6904"/>
      <c r="F871" s="6904"/>
    </row>
    <row r="872" spans="1:6" x14ac:dyDescent="0.2">
      <c r="A872" s="6904"/>
      <c r="B872" s="6904"/>
      <c r="C872" s="6904"/>
      <c r="D872" s="6904"/>
      <c r="E872" s="6904"/>
      <c r="F872" s="6904"/>
    </row>
    <row r="873" spans="1:6" x14ac:dyDescent="0.2">
      <c r="A873" s="6904"/>
      <c r="B873" s="6904"/>
      <c r="C873" s="6904"/>
      <c r="D873" s="6904"/>
      <c r="E873" s="6904"/>
      <c r="F873" s="6904"/>
    </row>
    <row r="874" spans="1:6" x14ac:dyDescent="0.2">
      <c r="A874" s="6904"/>
      <c r="B874" s="6904"/>
      <c r="C874" s="6904"/>
      <c r="D874" s="6904"/>
      <c r="E874" s="6904"/>
      <c r="F874" s="6904"/>
    </row>
    <row r="875" spans="1:6" x14ac:dyDescent="0.2">
      <c r="A875" s="6904"/>
      <c r="B875" s="6904"/>
      <c r="C875" s="6904"/>
      <c r="D875" s="6904"/>
      <c r="E875" s="6904"/>
      <c r="F875" s="6904"/>
    </row>
    <row r="876" spans="1:6" x14ac:dyDescent="0.2">
      <c r="A876" s="6904"/>
      <c r="B876" s="6904"/>
      <c r="C876" s="6904"/>
      <c r="D876" s="6904"/>
      <c r="E876" s="6904"/>
      <c r="F876" s="6904"/>
    </row>
    <row r="877" spans="1:6" x14ac:dyDescent="0.2">
      <c r="A877" s="6904"/>
      <c r="B877" s="6904"/>
      <c r="C877" s="6904"/>
      <c r="D877" s="6904"/>
      <c r="E877" s="6904"/>
      <c r="F877" s="6904"/>
    </row>
    <row r="878" spans="1:6" x14ac:dyDescent="0.2">
      <c r="A878" s="6904"/>
      <c r="B878" s="6904"/>
      <c r="C878" s="6904"/>
      <c r="D878" s="6904"/>
      <c r="E878" s="6904"/>
      <c r="F878" s="6904"/>
    </row>
    <row r="879" spans="1:6" x14ac:dyDescent="0.2">
      <c r="A879" s="6904"/>
      <c r="B879" s="6904"/>
      <c r="C879" s="6904"/>
      <c r="D879" s="6904"/>
      <c r="E879" s="6904"/>
      <c r="F879" s="6904"/>
    </row>
    <row r="880" spans="1:6" x14ac:dyDescent="0.2">
      <c r="A880" s="6904"/>
      <c r="B880" s="6904"/>
      <c r="C880" s="6904"/>
      <c r="D880" s="6904"/>
      <c r="E880" s="6904"/>
      <c r="F880" s="6904"/>
    </row>
    <row r="881" spans="1:6" x14ac:dyDescent="0.2">
      <c r="A881" s="6904"/>
      <c r="B881" s="6904"/>
      <c r="C881" s="6904"/>
      <c r="D881" s="6904"/>
      <c r="E881" s="6904"/>
      <c r="F881" s="6904"/>
    </row>
    <row r="882" spans="1:6" x14ac:dyDescent="0.2">
      <c r="A882" s="6904"/>
      <c r="B882" s="6904"/>
      <c r="C882" s="6904"/>
      <c r="D882" s="6904"/>
      <c r="E882" s="6904"/>
      <c r="F882" s="6904"/>
    </row>
    <row r="883" spans="1:6" x14ac:dyDescent="0.2">
      <c r="A883" s="6904"/>
      <c r="B883" s="6904"/>
      <c r="C883" s="6904"/>
      <c r="D883" s="6904"/>
      <c r="E883" s="6904"/>
      <c r="F883" s="6904"/>
    </row>
    <row r="884" spans="1:6" x14ac:dyDescent="0.2">
      <c r="A884" s="6904"/>
      <c r="B884" s="6904"/>
      <c r="C884" s="6904"/>
      <c r="D884" s="6904"/>
      <c r="E884" s="6904"/>
      <c r="F884" s="6904"/>
    </row>
    <row r="885" spans="1:6" x14ac:dyDescent="0.2">
      <c r="A885" s="6904"/>
      <c r="B885" s="6904"/>
      <c r="C885" s="6904"/>
      <c r="D885" s="6904"/>
      <c r="E885" s="6904"/>
      <c r="F885" s="6904"/>
    </row>
    <row r="886" spans="1:6" x14ac:dyDescent="0.2">
      <c r="A886" s="6904"/>
      <c r="B886" s="6904"/>
      <c r="C886" s="6904"/>
      <c r="D886" s="6904"/>
      <c r="E886" s="6904"/>
      <c r="F886" s="6904"/>
    </row>
    <row r="887" spans="1:6" x14ac:dyDescent="0.2">
      <c r="A887" s="6904"/>
      <c r="B887" s="6904"/>
      <c r="C887" s="6904"/>
      <c r="D887" s="6904"/>
      <c r="E887" s="6904"/>
      <c r="F887" s="6904"/>
    </row>
    <row r="888" spans="1:6" x14ac:dyDescent="0.2">
      <c r="A888" s="6904"/>
      <c r="B888" s="6904"/>
      <c r="C888" s="6904"/>
      <c r="D888" s="6904"/>
      <c r="E888" s="6904"/>
      <c r="F888" s="6904"/>
    </row>
    <row r="889" spans="1:6" x14ac:dyDescent="0.2">
      <c r="A889" s="6904"/>
      <c r="B889" s="6904"/>
      <c r="C889" s="6904"/>
      <c r="D889" s="6904"/>
      <c r="E889" s="6904"/>
      <c r="F889" s="6904"/>
    </row>
    <row r="890" spans="1:6" x14ac:dyDescent="0.2">
      <c r="A890" s="6904"/>
      <c r="B890" s="6904"/>
      <c r="C890" s="6904"/>
      <c r="D890" s="6904"/>
      <c r="E890" s="6904"/>
      <c r="F890" s="6904"/>
    </row>
    <row r="891" spans="1:6" x14ac:dyDescent="0.2">
      <c r="A891" s="6904"/>
      <c r="B891" s="6904"/>
      <c r="C891" s="6904"/>
      <c r="D891" s="6904"/>
      <c r="E891" s="6904"/>
      <c r="F891" s="6904"/>
    </row>
    <row r="892" spans="1:6" x14ac:dyDescent="0.2">
      <c r="A892" s="6904"/>
      <c r="B892" s="6904"/>
      <c r="C892" s="6904"/>
      <c r="D892" s="6904"/>
      <c r="E892" s="6904"/>
      <c r="F892" s="6904"/>
    </row>
    <row r="893" spans="1:6" x14ac:dyDescent="0.2">
      <c r="A893" s="6904"/>
      <c r="B893" s="6904"/>
      <c r="C893" s="6904"/>
      <c r="D893" s="6904"/>
      <c r="E893" s="6904"/>
      <c r="F893" s="6904"/>
    </row>
    <row r="894" spans="1:6" x14ac:dyDescent="0.2">
      <c r="A894" s="6904"/>
      <c r="B894" s="6904"/>
      <c r="C894" s="6904"/>
      <c r="D894" s="6904"/>
      <c r="E894" s="6904"/>
      <c r="F894" s="6904"/>
    </row>
    <row r="895" spans="1:6" x14ac:dyDescent="0.2">
      <c r="A895" s="6904"/>
      <c r="B895" s="6904"/>
      <c r="C895" s="6904"/>
      <c r="D895" s="6904"/>
      <c r="E895" s="6904"/>
      <c r="F895" s="6904"/>
    </row>
    <row r="896" spans="1:6" x14ac:dyDescent="0.2">
      <c r="A896" s="6904"/>
      <c r="B896" s="6904"/>
      <c r="C896" s="6904"/>
      <c r="D896" s="6904"/>
      <c r="E896" s="6904"/>
      <c r="F896" s="6904"/>
    </row>
    <row r="897" spans="1:6" x14ac:dyDescent="0.2">
      <c r="A897" s="6904"/>
      <c r="B897" s="6904"/>
      <c r="C897" s="6904"/>
      <c r="D897" s="6904"/>
      <c r="E897" s="6904"/>
      <c r="F897" s="6904"/>
    </row>
    <row r="898" spans="1:6" x14ac:dyDescent="0.2">
      <c r="A898" s="6904"/>
      <c r="B898" s="6904"/>
      <c r="C898" s="6904"/>
      <c r="D898" s="6904"/>
      <c r="E898" s="6904"/>
      <c r="F898" s="6904"/>
    </row>
    <row r="899" spans="1:6" x14ac:dyDescent="0.2">
      <c r="A899" s="6904"/>
      <c r="B899" s="6904"/>
      <c r="C899" s="6904"/>
      <c r="D899" s="6904"/>
      <c r="E899" s="6904"/>
      <c r="F899" s="6904"/>
    </row>
  </sheetData>
  <mergeCells count="376">
    <mergeCell ref="L1:M1"/>
    <mergeCell ref="Q51:R55"/>
    <mergeCell ref="Q59:R60"/>
    <mergeCell ref="Q62:R63"/>
    <mergeCell ref="Q71:R72"/>
    <mergeCell ref="Q73:R74"/>
    <mergeCell ref="Q80:R82"/>
    <mergeCell ref="M106:P106"/>
    <mergeCell ref="M108:P108"/>
    <mergeCell ref="M92:P92"/>
    <mergeCell ref="H85:H86"/>
    <mergeCell ref="N82:P82"/>
    <mergeCell ref="M86:P86"/>
    <mergeCell ref="M88:P88"/>
    <mergeCell ref="M96:P96"/>
    <mergeCell ref="M90:P90"/>
    <mergeCell ref="C113:I113"/>
    <mergeCell ref="D87:D88"/>
    <mergeCell ref="D80:D82"/>
    <mergeCell ref="C73:C74"/>
    <mergeCell ref="D73:D74"/>
    <mergeCell ref="F73:F74"/>
    <mergeCell ref="E73:E74"/>
    <mergeCell ref="G80:G82"/>
    <mergeCell ref="G83:G84"/>
    <mergeCell ref="D89:D90"/>
    <mergeCell ref="Q93:R93"/>
    <mergeCell ref="Q95:R95"/>
    <mergeCell ref="Q97:R98"/>
    <mergeCell ref="H64:H66"/>
    <mergeCell ref="Q101:R102"/>
    <mergeCell ref="Q103:R104"/>
    <mergeCell ref="M104:P104"/>
    <mergeCell ref="Q85:R85"/>
    <mergeCell ref="Q89:R89"/>
    <mergeCell ref="A41:A44"/>
    <mergeCell ref="B41:B44"/>
    <mergeCell ref="F28:F32"/>
    <mergeCell ref="G28:G32"/>
    <mergeCell ref="D28:D32"/>
    <mergeCell ref="F91:F92"/>
    <mergeCell ref="A51:A56"/>
    <mergeCell ref="D91:D92"/>
    <mergeCell ref="F89:F90"/>
    <mergeCell ref="E83:E84"/>
    <mergeCell ref="P1:R1"/>
    <mergeCell ref="A111:A112"/>
    <mergeCell ref="B111:B112"/>
    <mergeCell ref="D111:D112"/>
    <mergeCell ref="C111:C112"/>
    <mergeCell ref="F111:F112"/>
    <mergeCell ref="G111:G112"/>
    <mergeCell ref="H111:H112"/>
    <mergeCell ref="E111:E112"/>
    <mergeCell ref="Q105:R105"/>
    <mergeCell ref="A59:A63"/>
    <mergeCell ref="C59:C63"/>
    <mergeCell ref="A57:A58"/>
    <mergeCell ref="B57:B58"/>
    <mergeCell ref="C57:C58"/>
    <mergeCell ref="D51:D56"/>
    <mergeCell ref="D59:D63"/>
    <mergeCell ref="A71:A72"/>
    <mergeCell ref="E71:E72"/>
    <mergeCell ref="H71:H72"/>
    <mergeCell ref="C71:C72"/>
    <mergeCell ref="G51:G56"/>
    <mergeCell ref="H51:H56"/>
    <mergeCell ref="F59:F63"/>
    <mergeCell ref="A64:A66"/>
    <mergeCell ref="E64:E66"/>
    <mergeCell ref="F64:F66"/>
    <mergeCell ref="E23:E24"/>
    <mergeCell ref="B28:B32"/>
    <mergeCell ref="C51:C56"/>
    <mergeCell ref="F51:F56"/>
    <mergeCell ref="G71:G72"/>
    <mergeCell ref="F71:F72"/>
    <mergeCell ref="G64:G66"/>
    <mergeCell ref="G59:G63"/>
    <mergeCell ref="G57:G58"/>
    <mergeCell ref="F57:F58"/>
    <mergeCell ref="C27:L27"/>
    <mergeCell ref="F13:F17"/>
    <mergeCell ref="G13:G17"/>
    <mergeCell ref="H13:H17"/>
    <mergeCell ref="C18:C21"/>
    <mergeCell ref="D18:D21"/>
    <mergeCell ref="E18:E21"/>
    <mergeCell ref="C22:C24"/>
    <mergeCell ref="G22:G24"/>
    <mergeCell ref="C25:I25"/>
    <mergeCell ref="A10:A11"/>
    <mergeCell ref="F18:F21"/>
    <mergeCell ref="G18:G21"/>
    <mergeCell ref="H18:H21"/>
    <mergeCell ref="F22:F24"/>
    <mergeCell ref="I4:I6"/>
    <mergeCell ref="H22:H24"/>
    <mergeCell ref="B10:L11"/>
    <mergeCell ref="B18:B21"/>
    <mergeCell ref="B22:B24"/>
    <mergeCell ref="A7:O7"/>
    <mergeCell ref="E4:E6"/>
    <mergeCell ref="F4:F6"/>
    <mergeCell ref="G4:G6"/>
    <mergeCell ref="H4:H6"/>
    <mergeCell ref="A4:A6"/>
    <mergeCell ref="B4:B6"/>
    <mergeCell ref="C4:C6"/>
    <mergeCell ref="D4:D6"/>
    <mergeCell ref="M5:M6"/>
    <mergeCell ref="B38:B40"/>
    <mergeCell ref="F38:F40"/>
    <mergeCell ref="C38:C40"/>
    <mergeCell ref="G41:G44"/>
    <mergeCell ref="B59:B63"/>
    <mergeCell ref="A13:A17"/>
    <mergeCell ref="D13:D17"/>
    <mergeCell ref="C13:C17"/>
    <mergeCell ref="B13:B17"/>
    <mergeCell ref="E13:E17"/>
    <mergeCell ref="F41:F44"/>
    <mergeCell ref="C41:C44"/>
    <mergeCell ref="D33:D37"/>
    <mergeCell ref="C33:C37"/>
    <mergeCell ref="H33:H37"/>
    <mergeCell ref="E41:E44"/>
    <mergeCell ref="H41:H44"/>
    <mergeCell ref="H103:H104"/>
    <mergeCell ref="A33:A37"/>
    <mergeCell ref="D41:D44"/>
    <mergeCell ref="H28:H32"/>
    <mergeCell ref="B64:B66"/>
    <mergeCell ref="C64:C66"/>
    <mergeCell ref="B51:B56"/>
    <mergeCell ref="B71:B72"/>
    <mergeCell ref="E57:E58"/>
    <mergeCell ref="E51:E56"/>
    <mergeCell ref="B87:B88"/>
    <mergeCell ref="H99:H100"/>
    <mergeCell ref="D99:D100"/>
    <mergeCell ref="C99:C100"/>
    <mergeCell ref="B99:B100"/>
    <mergeCell ref="G89:G90"/>
    <mergeCell ref="D97:D98"/>
    <mergeCell ref="B33:B37"/>
    <mergeCell ref="C133:I133"/>
    <mergeCell ref="J133:L133"/>
    <mergeCell ref="B114:I114"/>
    <mergeCell ref="H87:H88"/>
    <mergeCell ref="B115:I115"/>
    <mergeCell ref="E99:E100"/>
    <mergeCell ref="F99:F100"/>
    <mergeCell ref="G99:G100"/>
    <mergeCell ref="G93:G94"/>
    <mergeCell ref="D38:E38"/>
    <mergeCell ref="G38:G40"/>
    <mergeCell ref="C28:C32"/>
    <mergeCell ref="F33:F37"/>
    <mergeCell ref="G33:G37"/>
    <mergeCell ref="E33:E37"/>
    <mergeCell ref="E28:E32"/>
    <mergeCell ref="C132:I132"/>
    <mergeCell ref="J132:L132"/>
    <mergeCell ref="N132:O132"/>
    <mergeCell ref="N126:O126"/>
    <mergeCell ref="F87:F88"/>
    <mergeCell ref="E87:E88"/>
    <mergeCell ref="J126:L126"/>
    <mergeCell ref="C126:I126"/>
    <mergeCell ref="E91:E92"/>
    <mergeCell ref="H93:H94"/>
    <mergeCell ref="N127:O127"/>
    <mergeCell ref="C128:I128"/>
    <mergeCell ref="J128:L128"/>
    <mergeCell ref="N128:O128"/>
    <mergeCell ref="C129:I129"/>
    <mergeCell ref="J129:L129"/>
    <mergeCell ref="N129:O129"/>
    <mergeCell ref="A97:A98"/>
    <mergeCell ref="A91:A92"/>
    <mergeCell ref="A85:A86"/>
    <mergeCell ref="G87:G88"/>
    <mergeCell ref="B95:B96"/>
    <mergeCell ref="N133:O133"/>
    <mergeCell ref="J124:L124"/>
    <mergeCell ref="N124:O124"/>
    <mergeCell ref="C127:I127"/>
    <mergeCell ref="J127:L127"/>
    <mergeCell ref="D77:E79"/>
    <mergeCell ref="H80:H82"/>
    <mergeCell ref="H73:H74"/>
    <mergeCell ref="B73:B74"/>
    <mergeCell ref="C83:C84"/>
    <mergeCell ref="E85:E86"/>
    <mergeCell ref="A80:A82"/>
    <mergeCell ref="B85:B86"/>
    <mergeCell ref="B80:B82"/>
    <mergeCell ref="C80:C82"/>
    <mergeCell ref="A77:A79"/>
    <mergeCell ref="B77:B79"/>
    <mergeCell ref="B91:B92"/>
    <mergeCell ref="C91:C92"/>
    <mergeCell ref="F80:F82"/>
    <mergeCell ref="A73:A74"/>
    <mergeCell ref="G97:G98"/>
    <mergeCell ref="B97:B98"/>
    <mergeCell ref="C97:C98"/>
    <mergeCell ref="D83:D84"/>
    <mergeCell ref="B83:B84"/>
    <mergeCell ref="A83:A84"/>
    <mergeCell ref="N130:O130"/>
    <mergeCell ref="C130:I130"/>
    <mergeCell ref="J130:L130"/>
    <mergeCell ref="B93:B94"/>
    <mergeCell ref="F95:F96"/>
    <mergeCell ref="F93:F94"/>
    <mergeCell ref="E97:E98"/>
    <mergeCell ref="F97:F98"/>
    <mergeCell ref="C95:C96"/>
    <mergeCell ref="D95:D96"/>
    <mergeCell ref="J122:L122"/>
    <mergeCell ref="N122:O122"/>
    <mergeCell ref="C123:I123"/>
    <mergeCell ref="J123:L123"/>
    <mergeCell ref="N123:O123"/>
    <mergeCell ref="C125:I125"/>
    <mergeCell ref="J125:L125"/>
    <mergeCell ref="N125:O125"/>
    <mergeCell ref="C124:I124"/>
    <mergeCell ref="C120:I120"/>
    <mergeCell ref="J120:L120"/>
    <mergeCell ref="N120:O120"/>
    <mergeCell ref="C131:I131"/>
    <mergeCell ref="J131:L131"/>
    <mergeCell ref="N131:O131"/>
    <mergeCell ref="C121:I121"/>
    <mergeCell ref="J121:L121"/>
    <mergeCell ref="N121:O121"/>
    <mergeCell ref="C122:I122"/>
    <mergeCell ref="H91:H92"/>
    <mergeCell ref="D101:D102"/>
    <mergeCell ref="D105:D106"/>
    <mergeCell ref="G101:G102"/>
    <mergeCell ref="G105:G106"/>
    <mergeCell ref="H101:H102"/>
    <mergeCell ref="H105:H106"/>
    <mergeCell ref="E101:E102"/>
    <mergeCell ref="E103:E104"/>
    <mergeCell ref="E95:E96"/>
    <mergeCell ref="G109:G110"/>
    <mergeCell ref="C119:I119"/>
    <mergeCell ref="J119:L119"/>
    <mergeCell ref="N119:O119"/>
    <mergeCell ref="F85:F86"/>
    <mergeCell ref="H83:H84"/>
    <mergeCell ref="C117:O117"/>
    <mergeCell ref="J118:L118"/>
    <mergeCell ref="M118:O118"/>
    <mergeCell ref="F105:F106"/>
    <mergeCell ref="G103:G104"/>
    <mergeCell ref="F103:F104"/>
    <mergeCell ref="G85:G86"/>
    <mergeCell ref="D85:D86"/>
    <mergeCell ref="A101:A102"/>
    <mergeCell ref="A93:A94"/>
    <mergeCell ref="A99:A100"/>
    <mergeCell ref="A87:A88"/>
    <mergeCell ref="A89:A90"/>
    <mergeCell ref="G91:G92"/>
    <mergeCell ref="B101:B102"/>
    <mergeCell ref="F101:F102"/>
    <mergeCell ref="A107:A108"/>
    <mergeCell ref="B107:B108"/>
    <mergeCell ref="D107:D108"/>
    <mergeCell ref="A105:A106"/>
    <mergeCell ref="A103:A104"/>
    <mergeCell ref="B103:B104"/>
    <mergeCell ref="E105:E106"/>
    <mergeCell ref="B105:B106"/>
    <mergeCell ref="A28:A32"/>
    <mergeCell ref="M77:P79"/>
    <mergeCell ref="H38:H40"/>
    <mergeCell ref="A38:A40"/>
    <mergeCell ref="A109:A110"/>
    <mergeCell ref="B109:B110"/>
    <mergeCell ref="C109:C110"/>
    <mergeCell ref="E93:E94"/>
    <mergeCell ref="H107:H108"/>
    <mergeCell ref="H97:H98"/>
    <mergeCell ref="C77:C79"/>
    <mergeCell ref="D71:D72"/>
    <mergeCell ref="B68:I68"/>
    <mergeCell ref="E80:E82"/>
    <mergeCell ref="B89:B90"/>
    <mergeCell ref="E89:E90"/>
    <mergeCell ref="F83:F84"/>
    <mergeCell ref="H89:H90"/>
    <mergeCell ref="F77:F79"/>
    <mergeCell ref="C75:I75"/>
    <mergeCell ref="M74:P74"/>
    <mergeCell ref="M75:P75"/>
    <mergeCell ref="C76:P76"/>
    <mergeCell ref="M45:M46"/>
    <mergeCell ref="G45:G48"/>
    <mergeCell ref="D45:D48"/>
    <mergeCell ref="C67:I67"/>
    <mergeCell ref="E45:E48"/>
    <mergeCell ref="F45:F48"/>
    <mergeCell ref="C49:I49"/>
    <mergeCell ref="Q4:Q6"/>
    <mergeCell ref="J4:L4"/>
    <mergeCell ref="K5:K6"/>
    <mergeCell ref="L5:L6"/>
    <mergeCell ref="M4:P4"/>
    <mergeCell ref="P5:P6"/>
    <mergeCell ref="N5:N6"/>
    <mergeCell ref="O5:O6"/>
    <mergeCell ref="J5:J6"/>
    <mergeCell ref="A95:A96"/>
    <mergeCell ref="A18:A21"/>
    <mergeCell ref="A22:A24"/>
    <mergeCell ref="M102:P102"/>
    <mergeCell ref="M94:P94"/>
    <mergeCell ref="G77:H79"/>
    <mergeCell ref="M98:P98"/>
    <mergeCell ref="M100:P100"/>
    <mergeCell ref="G73:G74"/>
    <mergeCell ref="M80:M81"/>
    <mergeCell ref="M24:P24"/>
    <mergeCell ref="M25:P25"/>
    <mergeCell ref="C26:P26"/>
    <mergeCell ref="E107:E108"/>
    <mergeCell ref="F107:F108"/>
    <mergeCell ref="G107:G108"/>
    <mergeCell ref="H95:H96"/>
    <mergeCell ref="G95:G96"/>
    <mergeCell ref="C93:C94"/>
    <mergeCell ref="D93:D94"/>
    <mergeCell ref="M113:P113"/>
    <mergeCell ref="H109:H110"/>
    <mergeCell ref="F109:F110"/>
    <mergeCell ref="D109:D110"/>
    <mergeCell ref="E109:E110"/>
    <mergeCell ref="R4:R6"/>
    <mergeCell ref="A8:R8"/>
    <mergeCell ref="B9:R9"/>
    <mergeCell ref="C12:P12"/>
    <mergeCell ref="M17:P17"/>
    <mergeCell ref="M66:P66"/>
    <mergeCell ref="M67:P67"/>
    <mergeCell ref="M68:P68"/>
    <mergeCell ref="B69:P69"/>
    <mergeCell ref="C70:P70"/>
    <mergeCell ref="M72:P72"/>
    <mergeCell ref="D64:D66"/>
    <mergeCell ref="M48:P48"/>
    <mergeCell ref="M49:P49"/>
    <mergeCell ref="C50:P50"/>
    <mergeCell ref="M56:P56"/>
    <mergeCell ref="M58:P58"/>
    <mergeCell ref="M63:P63"/>
    <mergeCell ref="H59:H63"/>
    <mergeCell ref="H45:H48"/>
    <mergeCell ref="E59:E63"/>
    <mergeCell ref="A2:R2"/>
    <mergeCell ref="A3:R3"/>
    <mergeCell ref="A45:A48"/>
    <mergeCell ref="B45:B47"/>
    <mergeCell ref="M114:R114"/>
    <mergeCell ref="M115:R115"/>
    <mergeCell ref="M32:P32"/>
    <mergeCell ref="M37:P37"/>
    <mergeCell ref="M40:P40"/>
    <mergeCell ref="M44:P44"/>
  </mergeCells>
  <pageMargins left="0.74803149606299213" right="0.35433070866141736" top="0.78740157480314965" bottom="0.78740157480314965" header="0.51181102362204722" footer="0.51181102362204722"/>
  <pageSetup paperSize="9" scale="78" firstPageNumber="56" fitToHeight="0" orientation="landscape" useFirstPageNumber="1" r:id="rId1"/>
  <headerFooter alignWithMargins="0">
    <oddHeader>&amp;C&amp;P</oddHead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0"/>
  <sheetViews>
    <sheetView showWhiteSpace="0" view="pageBreakPreview" zoomScale="80" zoomScaleNormal="80" zoomScaleSheetLayoutView="80" workbookViewId="0">
      <selection activeCell="U4" sqref="U4"/>
    </sheetView>
  </sheetViews>
  <sheetFormatPr defaultColWidth="9.140625" defaultRowHeight="12.75" x14ac:dyDescent="0.2"/>
  <cols>
    <col min="1" max="1" width="2.7109375" style="7536" customWidth="1"/>
    <col min="2" max="4" width="2.7109375" style="2002" customWidth="1"/>
    <col min="5" max="5" width="30.140625" style="2006" customWidth="1"/>
    <col min="6" max="6" width="3.28515625" style="2005" customWidth="1"/>
    <col min="7" max="7" width="3.28515625" style="2002" customWidth="1"/>
    <col min="8" max="8" width="3.28515625" style="2003" customWidth="1"/>
    <col min="9" max="10" width="6.28515625" style="2003" customWidth="1"/>
    <col min="11" max="11" width="7" style="2003" customWidth="1"/>
    <col min="12" max="12" width="8.5703125" style="2002" customWidth="1"/>
    <col min="13" max="13" width="15.42578125" style="2002" customWidth="1"/>
    <col min="14" max="14" width="4.42578125" style="2003" customWidth="1"/>
    <col min="15" max="15" width="6.7109375" style="2003" customWidth="1"/>
    <col min="16" max="16" width="6.140625" style="2003" customWidth="1"/>
    <col min="17" max="17" width="20.7109375" style="2002" customWidth="1"/>
    <col min="18" max="18" width="23" style="2002" customWidth="1"/>
    <col min="19" max="19" width="15.5703125" style="2002" customWidth="1"/>
    <col min="20" max="16384" width="9.140625" style="2002"/>
  </cols>
  <sheetData>
    <row r="1" spans="1:19" ht="78.75" customHeight="1" x14ac:dyDescent="0.2">
      <c r="A1" s="7537"/>
      <c r="B1" s="7537"/>
      <c r="C1" s="7537"/>
      <c r="D1" s="7537"/>
      <c r="E1" s="2023"/>
      <c r="F1" s="7984"/>
      <c r="G1" s="7537"/>
      <c r="H1" s="7983"/>
      <c r="J1" s="2753"/>
      <c r="K1" s="2753"/>
      <c r="L1" s="2753"/>
      <c r="M1" s="2853"/>
      <c r="N1" s="2853"/>
      <c r="O1" s="2753"/>
      <c r="P1" s="4523" t="s">
        <v>1627</v>
      </c>
      <c r="Q1" s="4523"/>
      <c r="R1" s="4523"/>
      <c r="S1" s="2753"/>
    </row>
    <row r="2" spans="1:19" s="2006" customFormat="1" ht="34.5" customHeight="1" thickBot="1" x14ac:dyDescent="0.25">
      <c r="A2" s="4640" t="s">
        <v>1453</v>
      </c>
      <c r="B2" s="4640"/>
      <c r="C2" s="4640"/>
      <c r="D2" s="4640"/>
      <c r="E2" s="4640"/>
      <c r="F2" s="4640"/>
      <c r="G2" s="4640"/>
      <c r="H2" s="4640"/>
      <c r="I2" s="4640"/>
      <c r="J2" s="4640"/>
      <c r="K2" s="4640"/>
      <c r="L2" s="4640"/>
      <c r="M2" s="4640"/>
      <c r="N2" s="4640"/>
      <c r="O2" s="4640"/>
      <c r="P2" s="4640"/>
      <c r="Q2" s="4640"/>
      <c r="R2" s="4640"/>
    </row>
    <row r="3" spans="1:19" s="2023" customFormat="1" ht="36.75" customHeight="1" thickBot="1" x14ac:dyDescent="0.25">
      <c r="A3" s="7982" t="s">
        <v>144</v>
      </c>
      <c r="B3" s="7981" t="s">
        <v>143</v>
      </c>
      <c r="C3" s="7980" t="s">
        <v>142</v>
      </c>
      <c r="D3" s="6368" t="s">
        <v>141</v>
      </c>
      <c r="E3" s="7979" t="s">
        <v>130</v>
      </c>
      <c r="F3" s="4375" t="s">
        <v>140</v>
      </c>
      <c r="G3" s="4392" t="s">
        <v>139</v>
      </c>
      <c r="H3" s="4388" t="s">
        <v>138</v>
      </c>
      <c r="I3" s="6364" t="s">
        <v>137</v>
      </c>
      <c r="J3" s="3822" t="s">
        <v>136</v>
      </c>
      <c r="K3" s="3823"/>
      <c r="L3" s="3824"/>
      <c r="M3" s="7978" t="s">
        <v>1452</v>
      </c>
      <c r="N3" s="7977"/>
      <c r="O3" s="4546"/>
      <c r="P3" s="7976"/>
      <c r="Q3" s="6363" t="s">
        <v>134</v>
      </c>
      <c r="R3" s="6363" t="s">
        <v>133</v>
      </c>
    </row>
    <row r="4" spans="1:19" s="2023" customFormat="1" ht="101.25" customHeight="1" thickBot="1" x14ac:dyDescent="0.25">
      <c r="A4" s="7975"/>
      <c r="B4" s="7974"/>
      <c r="C4" s="7973"/>
      <c r="D4" s="6359"/>
      <c r="E4" s="7972"/>
      <c r="F4" s="4376"/>
      <c r="G4" s="4548"/>
      <c r="H4" s="4389"/>
      <c r="I4" s="6355"/>
      <c r="J4" s="2567" t="s">
        <v>373</v>
      </c>
      <c r="K4" s="7971" t="s">
        <v>372</v>
      </c>
      <c r="L4" s="7970" t="s">
        <v>11</v>
      </c>
      <c r="M4" s="2083" t="s">
        <v>130</v>
      </c>
      <c r="N4" s="2566" t="s">
        <v>129</v>
      </c>
      <c r="O4" s="2566" t="s">
        <v>128</v>
      </c>
      <c r="P4" s="7969" t="s">
        <v>127</v>
      </c>
      <c r="Q4" s="6354"/>
      <c r="R4" s="6354"/>
    </row>
    <row r="5" spans="1:19" s="2006" customFormat="1" ht="15" customHeight="1" thickBot="1" x14ac:dyDescent="0.25">
      <c r="A5" s="7968" t="s">
        <v>126</v>
      </c>
      <c r="B5" s="7967"/>
      <c r="C5" s="7967"/>
      <c r="D5" s="7967"/>
      <c r="E5" s="7967"/>
      <c r="F5" s="7967"/>
      <c r="G5" s="7967"/>
      <c r="H5" s="7967"/>
      <c r="I5" s="7967"/>
      <c r="J5" s="7967"/>
      <c r="K5" s="7967"/>
      <c r="L5" s="7967"/>
      <c r="M5" s="7967"/>
      <c r="N5" s="7967"/>
      <c r="O5" s="7967"/>
      <c r="P5" s="7967"/>
      <c r="Q5" s="7967"/>
      <c r="R5" s="7966"/>
    </row>
    <row r="6" spans="1:19" s="2006" customFormat="1" ht="15" customHeight="1" thickBot="1" x14ac:dyDescent="0.25">
      <c r="A6" s="7965" t="s">
        <v>1451</v>
      </c>
      <c r="B6" s="7964"/>
      <c r="C6" s="7964"/>
      <c r="D6" s="7964"/>
      <c r="E6" s="7964"/>
      <c r="F6" s="7964"/>
      <c r="G6" s="7964"/>
      <c r="H6" s="7964"/>
      <c r="I6" s="7964"/>
      <c r="J6" s="7964"/>
      <c r="K6" s="7964"/>
      <c r="L6" s="7964"/>
      <c r="M6" s="7964"/>
      <c r="N6" s="7964"/>
      <c r="O6" s="7964"/>
      <c r="P6" s="7964"/>
      <c r="Q6" s="7964"/>
      <c r="R6" s="7963"/>
    </row>
    <row r="7" spans="1:19" s="2006" customFormat="1" ht="28.5" customHeight="1" thickBot="1" x14ac:dyDescent="0.25">
      <c r="A7" s="7962" t="s">
        <v>20</v>
      </c>
      <c r="B7" s="4263" t="s">
        <v>1450</v>
      </c>
      <c r="C7" s="4264"/>
      <c r="D7" s="4264"/>
      <c r="E7" s="4264"/>
      <c r="F7" s="4264"/>
      <c r="G7" s="4264"/>
      <c r="H7" s="4264"/>
      <c r="I7" s="4264"/>
      <c r="J7" s="4264"/>
      <c r="K7" s="4264"/>
      <c r="L7" s="4264"/>
      <c r="M7" s="4264"/>
      <c r="N7" s="4264"/>
      <c r="O7" s="4264"/>
      <c r="P7" s="4264"/>
      <c r="Q7" s="4264"/>
      <c r="R7" s="4265"/>
    </row>
    <row r="8" spans="1:19" s="2006" customFormat="1" ht="27.75" customHeight="1" thickBot="1" x14ac:dyDescent="0.25">
      <c r="A8" s="2068" t="s">
        <v>20</v>
      </c>
      <c r="B8" s="7961" t="s">
        <v>20</v>
      </c>
      <c r="C8" s="6264" t="s">
        <v>1449</v>
      </c>
      <c r="D8" s="6263"/>
      <c r="E8" s="6263"/>
      <c r="F8" s="6263"/>
      <c r="G8" s="6263"/>
      <c r="H8" s="6263"/>
      <c r="I8" s="6263"/>
      <c r="J8" s="6263"/>
      <c r="K8" s="6263"/>
      <c r="L8" s="6263"/>
      <c r="M8" s="6263"/>
      <c r="N8" s="6263"/>
      <c r="O8" s="6263"/>
      <c r="P8" s="6263"/>
      <c r="Q8" s="6263"/>
      <c r="R8" s="6262"/>
    </row>
    <row r="9" spans="1:19" s="2006" customFormat="1" ht="71.25" customHeight="1" thickBot="1" x14ac:dyDescent="0.25">
      <c r="A9" s="2217"/>
      <c r="B9" s="2073"/>
      <c r="C9" s="7739"/>
      <c r="D9" s="7738"/>
      <c r="E9" s="7738"/>
      <c r="F9" s="7738"/>
      <c r="G9" s="7738"/>
      <c r="H9" s="7738"/>
      <c r="I9" s="7738"/>
      <c r="J9" s="7738"/>
      <c r="K9" s="7738"/>
      <c r="L9" s="7736"/>
      <c r="M9" s="7836" t="s">
        <v>1448</v>
      </c>
      <c r="N9" s="7960" t="s">
        <v>42</v>
      </c>
      <c r="O9" s="7959" t="s">
        <v>380</v>
      </c>
      <c r="P9" s="2456" t="s">
        <v>285</v>
      </c>
      <c r="Q9" s="7958"/>
      <c r="R9" s="7957"/>
    </row>
    <row r="10" spans="1:19" s="2006" customFormat="1" ht="43.5" customHeight="1" thickBot="1" x14ac:dyDescent="0.25">
      <c r="A10" s="4218" t="s">
        <v>20</v>
      </c>
      <c r="B10" s="4220" t="s">
        <v>20</v>
      </c>
      <c r="C10" s="2123" t="s">
        <v>90</v>
      </c>
      <c r="D10" s="2373"/>
      <c r="E10" s="2554" t="s">
        <v>1447</v>
      </c>
      <c r="F10" s="7956"/>
      <c r="G10" s="7956"/>
      <c r="H10" s="7956"/>
      <c r="I10" s="7955"/>
      <c r="J10" s="7953"/>
      <c r="K10" s="7953"/>
      <c r="L10" s="7953"/>
      <c r="M10" s="7954"/>
      <c r="N10" s="7953"/>
      <c r="O10" s="7953"/>
      <c r="P10" s="7952"/>
      <c r="Q10" s="2024"/>
      <c r="R10" s="2244"/>
    </row>
    <row r="11" spans="1:19" s="2006" customFormat="1" ht="109.5" customHeight="1" thickBot="1" x14ac:dyDescent="0.25">
      <c r="A11" s="4219"/>
      <c r="B11" s="4249"/>
      <c r="C11" s="2123"/>
      <c r="D11" s="2241" t="s">
        <v>20</v>
      </c>
      <c r="E11" s="7927" t="s">
        <v>1446</v>
      </c>
      <c r="F11" s="7951" t="s">
        <v>615</v>
      </c>
      <c r="G11" s="7838" t="s">
        <v>24</v>
      </c>
      <c r="H11" s="2419" t="s">
        <v>38</v>
      </c>
      <c r="I11" s="2197" t="s">
        <v>22</v>
      </c>
      <c r="J11" s="2546">
        <v>0</v>
      </c>
      <c r="K11" s="2394">
        <v>0</v>
      </c>
      <c r="L11" s="2546">
        <v>0</v>
      </c>
      <c r="M11" s="7924" t="s">
        <v>1445</v>
      </c>
      <c r="N11" s="7950" t="s">
        <v>563</v>
      </c>
      <c r="O11" s="7949">
        <v>13</v>
      </c>
      <c r="P11" s="2535">
        <v>16</v>
      </c>
      <c r="Q11" s="7791" t="s">
        <v>1444</v>
      </c>
      <c r="R11" s="7712"/>
    </row>
    <row r="12" spans="1:19" s="2006" customFormat="1" ht="26.25" customHeight="1" thickBot="1" x14ac:dyDescent="0.25">
      <c r="A12" s="4464"/>
      <c r="B12" s="4221"/>
      <c r="C12" s="2329"/>
      <c r="D12" s="4604"/>
      <c r="E12" s="4604"/>
      <c r="F12" s="4604"/>
      <c r="G12" s="4604"/>
      <c r="H12" s="4604"/>
      <c r="I12" s="7948" t="s">
        <v>1429</v>
      </c>
      <c r="J12" s="7947">
        <f>J11</f>
        <v>0</v>
      </c>
      <c r="K12" s="2168">
        <f>K11</f>
        <v>0</v>
      </c>
      <c r="L12" s="7641">
        <f>L11</f>
        <v>0</v>
      </c>
      <c r="M12" s="7946"/>
      <c r="N12" s="7945"/>
      <c r="O12" s="7945"/>
      <c r="P12" s="7945"/>
      <c r="Q12" s="7945"/>
      <c r="R12" s="7944"/>
    </row>
    <row r="13" spans="1:19" s="2006" customFormat="1" ht="102.75" hidden="1" customHeight="1" thickBot="1" x14ac:dyDescent="0.25">
      <c r="A13" s="4218" t="s">
        <v>20</v>
      </c>
      <c r="B13" s="4220" t="s">
        <v>20</v>
      </c>
      <c r="C13" s="2357" t="s">
        <v>90</v>
      </c>
      <c r="D13" s="2241" t="s">
        <v>29</v>
      </c>
      <c r="E13" s="7927" t="s">
        <v>1443</v>
      </c>
      <c r="F13" s="2473" t="s">
        <v>615</v>
      </c>
      <c r="G13" s="7943" t="s">
        <v>24</v>
      </c>
      <c r="H13" s="2457" t="s">
        <v>38</v>
      </c>
      <c r="I13" s="7763" t="s">
        <v>22</v>
      </c>
      <c r="J13" s="7938">
        <v>0</v>
      </c>
      <c r="K13" s="7937">
        <v>0</v>
      </c>
      <c r="L13" s="7936">
        <v>0</v>
      </c>
      <c r="M13" s="7942" t="s">
        <v>1442</v>
      </c>
      <c r="N13" s="2516" t="s">
        <v>563</v>
      </c>
      <c r="O13" s="7934"/>
      <c r="P13" s="7928">
        <v>20</v>
      </c>
      <c r="Q13" s="2024"/>
      <c r="R13" s="2244"/>
    </row>
    <row r="14" spans="1:19" s="2006" customFormat="1" ht="12" hidden="1" customHeight="1" thickBot="1" x14ac:dyDescent="0.25">
      <c r="A14" s="4464"/>
      <c r="B14" s="4221"/>
      <c r="C14" s="2329"/>
      <c r="D14" s="4604"/>
      <c r="E14" s="4604"/>
      <c r="F14" s="4604"/>
      <c r="G14" s="4604"/>
      <c r="H14" s="4604"/>
      <c r="I14" s="7599" t="s">
        <v>1439</v>
      </c>
      <c r="J14" s="7613">
        <f>J13</f>
        <v>0</v>
      </c>
      <c r="K14" s="7612">
        <f>K13</f>
        <v>0</v>
      </c>
      <c r="L14" s="7941">
        <f>L13</f>
        <v>0</v>
      </c>
      <c r="M14" s="2209"/>
      <c r="N14" s="7611"/>
      <c r="O14" s="2570"/>
      <c r="P14" s="2535"/>
      <c r="Q14" s="2024"/>
      <c r="R14" s="2244"/>
    </row>
    <row r="15" spans="1:19" s="2006" customFormat="1" ht="66" hidden="1" customHeight="1" thickBot="1" x14ac:dyDescent="0.25">
      <c r="A15" s="4218" t="s">
        <v>20</v>
      </c>
      <c r="B15" s="4220" t="s">
        <v>20</v>
      </c>
      <c r="C15" s="2357" t="s">
        <v>90</v>
      </c>
      <c r="D15" s="2241" t="s">
        <v>18</v>
      </c>
      <c r="E15" s="7940" t="s">
        <v>1441</v>
      </c>
      <c r="F15" s="2481" t="s">
        <v>615</v>
      </c>
      <c r="G15" s="7939" t="s">
        <v>24</v>
      </c>
      <c r="H15" s="2457" t="s">
        <v>38</v>
      </c>
      <c r="I15" s="7763" t="s">
        <v>22</v>
      </c>
      <c r="J15" s="7938">
        <v>0</v>
      </c>
      <c r="K15" s="7937">
        <v>0</v>
      </c>
      <c r="L15" s="7936">
        <v>0</v>
      </c>
      <c r="M15" s="7935" t="s">
        <v>1440</v>
      </c>
      <c r="N15" s="2516" t="s">
        <v>42</v>
      </c>
      <c r="O15" s="7934"/>
      <c r="P15" s="7928">
        <v>1</v>
      </c>
      <c r="Q15" s="2024"/>
      <c r="R15" s="2244"/>
    </row>
    <row r="16" spans="1:19" s="2006" customFormat="1" ht="12" hidden="1" customHeight="1" thickBot="1" x14ac:dyDescent="0.25">
      <c r="A16" s="4219"/>
      <c r="B16" s="4249"/>
      <c r="C16" s="2123"/>
      <c r="D16" s="7667"/>
      <c r="E16" s="7667"/>
      <c r="F16" s="7667"/>
      <c r="G16" s="7667"/>
      <c r="H16" s="7667"/>
      <c r="I16" s="7810" t="s">
        <v>1439</v>
      </c>
      <c r="J16" s="7933">
        <f>J15</f>
        <v>0</v>
      </c>
      <c r="K16" s="7932">
        <f>K15</f>
        <v>0</v>
      </c>
      <c r="L16" s="7931">
        <f>L15</f>
        <v>0</v>
      </c>
      <c r="M16" s="6227"/>
      <c r="N16" s="7930"/>
      <c r="O16" s="7929"/>
      <c r="P16" s="7928"/>
      <c r="Q16" s="2024"/>
      <c r="R16" s="2244"/>
    </row>
    <row r="17" spans="1:18" s="2006" customFormat="1" ht="102" customHeight="1" thickBot="1" x14ac:dyDescent="0.25">
      <c r="A17" s="4218" t="s">
        <v>20</v>
      </c>
      <c r="B17" s="4220" t="s">
        <v>20</v>
      </c>
      <c r="C17" s="2357" t="s">
        <v>90</v>
      </c>
      <c r="D17" s="4540" t="s">
        <v>37</v>
      </c>
      <c r="E17" s="7927" t="s">
        <v>1438</v>
      </c>
      <c r="F17" s="7926" t="s">
        <v>615</v>
      </c>
      <c r="G17" s="7663" t="s">
        <v>24</v>
      </c>
      <c r="H17" s="4459" t="s">
        <v>38</v>
      </c>
      <c r="I17" s="7662" t="s">
        <v>22</v>
      </c>
      <c r="J17" s="7886">
        <v>2.5</v>
      </c>
      <c r="K17" s="6292">
        <v>2</v>
      </c>
      <c r="L17" s="7925">
        <v>2</v>
      </c>
      <c r="M17" s="7924" t="s">
        <v>1437</v>
      </c>
      <c r="N17" s="2516" t="s">
        <v>42</v>
      </c>
      <c r="O17" s="7922">
        <v>1</v>
      </c>
      <c r="P17" s="7921">
        <v>2</v>
      </c>
      <c r="Q17" s="7920" t="s">
        <v>1436</v>
      </c>
      <c r="R17" s="7717"/>
    </row>
    <row r="18" spans="1:18" s="2006" customFormat="1" ht="69" customHeight="1" thickBot="1" x14ac:dyDescent="0.25">
      <c r="A18" s="4219"/>
      <c r="B18" s="4249"/>
      <c r="C18" s="2123"/>
      <c r="D18" s="7919"/>
      <c r="E18" s="7918"/>
      <c r="F18" s="7917"/>
      <c r="G18" s="7729"/>
      <c r="H18" s="4460"/>
      <c r="I18" s="7916"/>
      <c r="J18" s="7727"/>
      <c r="K18" s="7915"/>
      <c r="L18" s="7726"/>
      <c r="M18" s="7924" t="s">
        <v>1435</v>
      </c>
      <c r="N18" s="7923" t="s">
        <v>42</v>
      </c>
      <c r="O18" s="7922">
        <v>1</v>
      </c>
      <c r="P18" s="7921">
        <v>1</v>
      </c>
      <c r="Q18" s="7920" t="s">
        <v>1434</v>
      </c>
      <c r="R18" s="7717"/>
    </row>
    <row r="19" spans="1:18" s="2006" customFormat="1" ht="48.75" thickBot="1" x14ac:dyDescent="0.25">
      <c r="A19" s="4219"/>
      <c r="B19" s="4249"/>
      <c r="C19" s="2123"/>
      <c r="D19" s="7919"/>
      <c r="E19" s="7918"/>
      <c r="F19" s="7917"/>
      <c r="G19" s="7729"/>
      <c r="H19" s="4460"/>
      <c r="I19" s="7916"/>
      <c r="J19" s="7727"/>
      <c r="K19" s="7915"/>
      <c r="L19" s="7726"/>
      <c r="M19" s="7836" t="s">
        <v>1433</v>
      </c>
      <c r="N19" s="7824" t="s">
        <v>42</v>
      </c>
      <c r="O19" s="7823">
        <v>2</v>
      </c>
      <c r="P19" s="7914">
        <v>2</v>
      </c>
      <c r="Q19" s="7842" t="s">
        <v>1432</v>
      </c>
      <c r="R19" s="7841"/>
    </row>
    <row r="20" spans="1:18" s="2006" customFormat="1" ht="66.75" customHeight="1" thickBot="1" x14ac:dyDescent="0.25">
      <c r="A20" s="4219"/>
      <c r="B20" s="4249"/>
      <c r="C20" s="2123"/>
      <c r="D20" s="2512"/>
      <c r="E20" s="2645"/>
      <c r="F20" s="7913"/>
      <c r="G20" s="7652"/>
      <c r="H20" s="4461"/>
      <c r="I20" s="7651"/>
      <c r="J20" s="7912"/>
      <c r="K20" s="2369"/>
      <c r="L20" s="2442"/>
      <c r="M20" s="7715" t="s">
        <v>1431</v>
      </c>
      <c r="N20" s="7911" t="s">
        <v>42</v>
      </c>
      <c r="O20" s="7823">
        <v>1</v>
      </c>
      <c r="P20" s="7822">
        <v>1</v>
      </c>
      <c r="Q20" s="7910" t="s">
        <v>1430</v>
      </c>
      <c r="R20" s="7909"/>
    </row>
    <row r="21" spans="1:18" s="2006" customFormat="1" ht="22.5" customHeight="1" thickBot="1" x14ac:dyDescent="0.25">
      <c r="A21" s="4464"/>
      <c r="B21" s="4221"/>
      <c r="C21" s="2329"/>
      <c r="D21" s="4604"/>
      <c r="E21" s="4604"/>
      <c r="F21" s="4604"/>
      <c r="G21" s="4521"/>
      <c r="H21" s="4604"/>
      <c r="I21" s="7599" t="s">
        <v>1429</v>
      </c>
      <c r="J21" s="2221">
        <f>J17</f>
        <v>2.5</v>
      </c>
      <c r="K21" s="2168">
        <f>K17</f>
        <v>2</v>
      </c>
      <c r="L21" s="2167">
        <f>L17</f>
        <v>2</v>
      </c>
      <c r="M21" s="4357"/>
      <c r="N21" s="4358"/>
      <c r="O21" s="4358"/>
      <c r="P21" s="4358"/>
      <c r="Q21" s="4358"/>
      <c r="R21" s="4359"/>
    </row>
    <row r="22" spans="1:18" s="2006" customFormat="1" ht="15" hidden="1" customHeight="1" thickBot="1" x14ac:dyDescent="0.25">
      <c r="A22" s="7908" t="s">
        <v>20</v>
      </c>
      <c r="B22" s="2073" t="s">
        <v>20</v>
      </c>
      <c r="C22" s="4533" t="s">
        <v>1428</v>
      </c>
      <c r="D22" s="4534"/>
      <c r="E22" s="4534"/>
      <c r="F22" s="4534"/>
      <c r="G22" s="4534"/>
      <c r="H22" s="4534"/>
      <c r="I22" s="4534"/>
      <c r="J22" s="4534"/>
      <c r="K22" s="4534"/>
      <c r="L22" s="4534"/>
      <c r="M22" s="4534"/>
      <c r="N22" s="4534"/>
      <c r="O22" s="4534"/>
      <c r="P22" s="4534"/>
      <c r="Q22" s="7847"/>
      <c r="R22" s="7846"/>
    </row>
    <row r="23" spans="1:18" s="2023" customFormat="1" ht="38.25" hidden="1" customHeight="1" thickBot="1" x14ac:dyDescent="0.25">
      <c r="A23" s="4219" t="s">
        <v>20</v>
      </c>
      <c r="B23" s="4266" t="s">
        <v>20</v>
      </c>
      <c r="C23" s="2123" t="s">
        <v>37</v>
      </c>
      <c r="D23" s="2123"/>
      <c r="E23" s="2554" t="s">
        <v>1427</v>
      </c>
      <c r="F23" s="7765" t="s">
        <v>120</v>
      </c>
      <c r="G23" s="4236" t="s">
        <v>24</v>
      </c>
      <c r="H23" s="2229" t="s">
        <v>61</v>
      </c>
      <c r="I23" s="7907"/>
      <c r="J23" s="7906"/>
      <c r="K23" s="7905"/>
      <c r="L23" s="7904"/>
      <c r="N23" s="7903"/>
      <c r="O23" s="2438"/>
      <c r="P23" s="2513"/>
      <c r="Q23" s="7847"/>
      <c r="R23" s="7846"/>
    </row>
    <row r="24" spans="1:18" s="2023" customFormat="1" ht="49.5" hidden="1" customHeight="1" thickBot="1" x14ac:dyDescent="0.25">
      <c r="A24" s="4219"/>
      <c r="B24" s="4267"/>
      <c r="C24" s="2123"/>
      <c r="D24" s="2241"/>
      <c r="E24" s="7902" t="s">
        <v>1426</v>
      </c>
      <c r="F24" s="7723"/>
      <c r="G24" s="4236"/>
      <c r="H24" s="2229"/>
      <c r="I24" s="2440" t="s">
        <v>22</v>
      </c>
      <c r="J24" s="7617">
        <v>0</v>
      </c>
      <c r="K24" s="7616"/>
      <c r="L24" s="7901"/>
      <c r="M24" s="7900" t="s">
        <v>1425</v>
      </c>
      <c r="N24" s="7899" t="s">
        <v>42</v>
      </c>
      <c r="O24" s="2039"/>
      <c r="P24" s="2484">
        <v>10</v>
      </c>
      <c r="Q24" s="7847"/>
      <c r="R24" s="7846"/>
    </row>
    <row r="25" spans="1:18" s="2006" customFormat="1" ht="15" hidden="1" customHeight="1" thickBot="1" x14ac:dyDescent="0.25">
      <c r="A25" s="2347"/>
      <c r="B25" s="2161"/>
      <c r="C25" s="2228"/>
      <c r="D25" s="7898"/>
      <c r="E25" s="7898"/>
      <c r="F25" s="7667"/>
      <c r="G25" s="7667"/>
      <c r="H25" s="7667"/>
      <c r="I25" s="7897" t="s">
        <v>21</v>
      </c>
      <c r="J25" s="7896">
        <v>0</v>
      </c>
      <c r="K25" s="7895"/>
      <c r="L25" s="7894"/>
      <c r="M25" s="2030"/>
      <c r="N25" s="7893"/>
      <c r="O25" s="7892"/>
      <c r="P25" s="2464"/>
      <c r="Q25" s="7847"/>
      <c r="R25" s="7846"/>
    </row>
    <row r="26" spans="1:18" s="2006" customFormat="1" ht="15" hidden="1" customHeight="1" thickBot="1" x14ac:dyDescent="0.25">
      <c r="A26" s="2068" t="s">
        <v>20</v>
      </c>
      <c r="B26" s="2073" t="s">
        <v>20</v>
      </c>
      <c r="C26" s="4457" t="s">
        <v>19</v>
      </c>
      <c r="D26" s="4457"/>
      <c r="E26" s="4457"/>
      <c r="F26" s="4457"/>
      <c r="G26" s="4457"/>
      <c r="H26" s="4457"/>
      <c r="I26" s="7891"/>
      <c r="J26" s="6331">
        <v>0</v>
      </c>
      <c r="K26" s="7890"/>
      <c r="L26" s="7889"/>
      <c r="M26" s="4449"/>
      <c r="N26" s="4450"/>
      <c r="O26" s="4450"/>
      <c r="P26" s="4450"/>
      <c r="Q26" s="7847"/>
      <c r="R26" s="7846"/>
    </row>
    <row r="27" spans="1:18" s="2006" customFormat="1" ht="3" hidden="1" customHeight="1" thickBot="1" x14ac:dyDescent="0.25">
      <c r="A27" s="2208" t="s">
        <v>20</v>
      </c>
      <c r="B27" s="6330" t="s">
        <v>29</v>
      </c>
      <c r="C27" s="6264" t="s">
        <v>1424</v>
      </c>
      <c r="D27" s="6263"/>
      <c r="E27" s="6263"/>
      <c r="F27" s="6263"/>
      <c r="G27" s="6263"/>
      <c r="H27" s="6263"/>
      <c r="I27" s="6263"/>
      <c r="J27" s="6263"/>
      <c r="K27" s="6263"/>
      <c r="L27" s="6263"/>
      <c r="M27" s="6263"/>
      <c r="N27" s="6263"/>
      <c r="O27" s="6263"/>
      <c r="P27" s="6263"/>
      <c r="Q27" s="7847"/>
      <c r="R27" s="7846"/>
    </row>
    <row r="28" spans="1:18" s="2006" customFormat="1" ht="110.25" customHeight="1" thickBot="1" x14ac:dyDescent="0.25">
      <c r="A28" s="2153" t="s">
        <v>20</v>
      </c>
      <c r="B28" s="7832" t="s">
        <v>20</v>
      </c>
      <c r="C28" s="6336" t="s">
        <v>90</v>
      </c>
      <c r="D28" s="2274" t="s">
        <v>90</v>
      </c>
      <c r="E28" s="7888" t="s">
        <v>1423</v>
      </c>
      <c r="F28" s="7887" t="s">
        <v>615</v>
      </c>
      <c r="G28" s="7663" t="s">
        <v>24</v>
      </c>
      <c r="H28" s="4459" t="s">
        <v>38</v>
      </c>
      <c r="I28" s="7662" t="s">
        <v>22</v>
      </c>
      <c r="J28" s="7886">
        <v>16</v>
      </c>
      <c r="K28" s="6292">
        <v>16.399999999999999</v>
      </c>
      <c r="L28" s="7885">
        <v>16.3</v>
      </c>
      <c r="M28" s="7884" t="s">
        <v>1422</v>
      </c>
      <c r="N28" s="2516" t="s">
        <v>42</v>
      </c>
      <c r="O28" s="7879">
        <v>20</v>
      </c>
      <c r="P28" s="2515">
        <v>24</v>
      </c>
      <c r="Q28" s="7883" t="s">
        <v>1421</v>
      </c>
      <c r="R28" s="7882"/>
    </row>
    <row r="29" spans="1:18" s="2006" customFormat="1" ht="107.25" customHeight="1" thickBot="1" x14ac:dyDescent="0.25">
      <c r="A29" s="2162"/>
      <c r="B29" s="2124"/>
      <c r="C29" s="7861"/>
      <c r="D29" s="2267"/>
      <c r="E29" s="7881"/>
      <c r="F29" s="7878"/>
      <c r="G29" s="7652"/>
      <c r="H29" s="4461"/>
      <c r="I29" s="7651"/>
      <c r="J29" s="7721"/>
      <c r="K29" s="6285"/>
      <c r="L29" s="7880"/>
      <c r="M29" s="2165" t="s">
        <v>1420</v>
      </c>
      <c r="N29" s="2516" t="s">
        <v>563</v>
      </c>
      <c r="O29" s="7879">
        <v>1000</v>
      </c>
      <c r="P29" s="2515">
        <v>2341</v>
      </c>
      <c r="Q29" s="7842" t="s">
        <v>1419</v>
      </c>
      <c r="R29" s="7841"/>
    </row>
    <row r="30" spans="1:18" s="2006" customFormat="1" ht="24.75" customHeight="1" thickBot="1" x14ac:dyDescent="0.25">
      <c r="A30" s="2162"/>
      <c r="B30" s="2124"/>
      <c r="C30" s="7655"/>
      <c r="D30" s="2373"/>
      <c r="E30" s="2554"/>
      <c r="F30" s="7878"/>
      <c r="G30" s="7877"/>
      <c r="H30" s="7876"/>
      <c r="I30" s="7810" t="s">
        <v>249</v>
      </c>
      <c r="J30" s="7875">
        <f>J28</f>
        <v>16</v>
      </c>
      <c r="K30" s="7772">
        <f>K28</f>
        <v>16.399999999999999</v>
      </c>
      <c r="L30" s="7874">
        <f>L28</f>
        <v>16.3</v>
      </c>
      <c r="M30" s="7640"/>
      <c r="N30" s="7639"/>
      <c r="O30" s="7639"/>
      <c r="P30" s="7639"/>
      <c r="Q30" s="7639"/>
      <c r="R30" s="7638"/>
    </row>
    <row r="31" spans="1:18" s="2006" customFormat="1" ht="66" customHeight="1" thickBot="1" x14ac:dyDescent="0.25">
      <c r="A31" s="2153" t="s">
        <v>20</v>
      </c>
      <c r="B31" s="7832" t="s">
        <v>20</v>
      </c>
      <c r="C31" s="6336" t="s">
        <v>90</v>
      </c>
      <c r="D31" s="2274" t="s">
        <v>86</v>
      </c>
      <c r="E31" s="7873" t="s">
        <v>1418</v>
      </c>
      <c r="F31" s="2473" t="s">
        <v>615</v>
      </c>
      <c r="G31" s="7872" t="s">
        <v>24</v>
      </c>
      <c r="H31" s="2457" t="s">
        <v>38</v>
      </c>
      <c r="I31" s="7763" t="s">
        <v>22</v>
      </c>
      <c r="J31" s="7683">
        <v>1</v>
      </c>
      <c r="K31" s="2394">
        <v>1</v>
      </c>
      <c r="L31" s="7871">
        <v>1</v>
      </c>
      <c r="M31" s="7870" t="s">
        <v>1417</v>
      </c>
      <c r="N31" s="2516" t="s">
        <v>42</v>
      </c>
      <c r="O31" s="2515">
        <v>2</v>
      </c>
      <c r="P31" s="7869">
        <v>2</v>
      </c>
      <c r="Q31" s="7868" t="s">
        <v>1416</v>
      </c>
      <c r="R31" s="7867"/>
    </row>
    <row r="32" spans="1:18" s="2006" customFormat="1" ht="27" customHeight="1" thickBot="1" x14ac:dyDescent="0.25">
      <c r="A32" s="2068"/>
      <c r="B32" s="6317"/>
      <c r="C32" s="2463"/>
      <c r="D32" s="2328"/>
      <c r="E32" s="7866"/>
      <c r="F32" s="6245"/>
      <c r="G32" s="7775"/>
      <c r="H32" s="7865"/>
      <c r="I32" s="7599" t="s">
        <v>249</v>
      </c>
      <c r="J32" s="2221">
        <f>J31</f>
        <v>1</v>
      </c>
      <c r="K32" s="2168">
        <f>K31</f>
        <v>1</v>
      </c>
      <c r="L32" s="7806">
        <f>L31</f>
        <v>1</v>
      </c>
      <c r="M32" s="7864"/>
      <c r="N32" s="7863"/>
      <c r="O32" s="7863"/>
      <c r="P32" s="7863"/>
      <c r="Q32" s="7863"/>
      <c r="R32" s="7862"/>
    </row>
    <row r="33" spans="1:18" s="2006" customFormat="1" ht="51" hidden="1" customHeight="1" thickBot="1" x14ac:dyDescent="0.25">
      <c r="A33" s="2162" t="s">
        <v>20</v>
      </c>
      <c r="B33" s="2124" t="s">
        <v>20</v>
      </c>
      <c r="C33" s="7861" t="s">
        <v>90</v>
      </c>
      <c r="D33" s="7654" t="s">
        <v>82</v>
      </c>
      <c r="E33" s="7860" t="s">
        <v>1415</v>
      </c>
      <c r="F33" s="2481" t="s">
        <v>615</v>
      </c>
      <c r="G33" s="7634" t="s">
        <v>24</v>
      </c>
      <c r="H33" s="2336" t="s">
        <v>38</v>
      </c>
      <c r="I33" s="7859" t="s">
        <v>22</v>
      </c>
      <c r="J33" s="7858">
        <v>0</v>
      </c>
      <c r="K33" s="2369">
        <v>0</v>
      </c>
      <c r="L33" s="7857">
        <v>0</v>
      </c>
      <c r="M33" s="7856" t="s">
        <v>1414</v>
      </c>
      <c r="N33" s="7855" t="s">
        <v>42</v>
      </c>
      <c r="O33" s="7854">
        <v>2</v>
      </c>
      <c r="P33" s="7854"/>
      <c r="Q33" s="7847"/>
      <c r="R33" s="7846"/>
    </row>
    <row r="34" spans="1:18" s="2006" customFormat="1" ht="20.25" hidden="1" customHeight="1" thickBot="1" x14ac:dyDescent="0.25">
      <c r="A34" s="2147"/>
      <c r="B34" s="2099"/>
      <c r="C34" s="6324"/>
      <c r="D34" s="6311"/>
      <c r="E34" s="2412"/>
      <c r="F34" s="7853"/>
      <c r="G34" s="7627"/>
      <c r="H34" s="2324"/>
      <c r="I34" s="7810" t="s">
        <v>21</v>
      </c>
      <c r="J34" s="7852">
        <f>J33</f>
        <v>0</v>
      </c>
      <c r="K34" s="7851">
        <f>K33</f>
        <v>0</v>
      </c>
      <c r="L34" s="7850">
        <f>L33</f>
        <v>0</v>
      </c>
      <c r="M34" s="7849"/>
      <c r="N34" s="7848"/>
      <c r="O34" s="2542"/>
      <c r="P34" s="2542"/>
      <c r="Q34" s="7847"/>
      <c r="R34" s="7846"/>
    </row>
    <row r="35" spans="1:18" s="2006" customFormat="1" ht="78.75" customHeight="1" thickBot="1" x14ac:dyDescent="0.25">
      <c r="A35" s="6318" t="s">
        <v>20</v>
      </c>
      <c r="B35" s="7845" t="s">
        <v>20</v>
      </c>
      <c r="C35" s="6316" t="s">
        <v>90</v>
      </c>
      <c r="D35" s="7844" t="s">
        <v>78</v>
      </c>
      <c r="E35" s="2378" t="s">
        <v>1413</v>
      </c>
      <c r="F35" s="7671" t="s">
        <v>615</v>
      </c>
      <c r="G35" s="7838" t="s">
        <v>24</v>
      </c>
      <c r="H35" s="2419" t="s">
        <v>38</v>
      </c>
      <c r="I35" s="2197" t="s">
        <v>22</v>
      </c>
      <c r="J35" s="2546">
        <v>0.2</v>
      </c>
      <c r="K35" s="2394">
        <v>0.2</v>
      </c>
      <c r="L35" s="7669">
        <v>0.1</v>
      </c>
      <c r="M35" s="7843" t="s">
        <v>1412</v>
      </c>
      <c r="N35" s="2521" t="s">
        <v>42</v>
      </c>
      <c r="O35" s="2519">
        <v>2</v>
      </c>
      <c r="P35" s="2519">
        <v>1</v>
      </c>
      <c r="Q35" s="7842" t="s">
        <v>1411</v>
      </c>
      <c r="R35" s="7841"/>
    </row>
    <row r="36" spans="1:18" s="2006" customFormat="1" ht="69" customHeight="1" thickBot="1" x14ac:dyDescent="0.25">
      <c r="A36" s="6337" t="s">
        <v>20</v>
      </c>
      <c r="B36" s="7840" t="s">
        <v>20</v>
      </c>
      <c r="C36" s="6316" t="s">
        <v>90</v>
      </c>
      <c r="D36" s="2514" t="s">
        <v>74</v>
      </c>
      <c r="E36" s="7839" t="s">
        <v>1410</v>
      </c>
      <c r="F36" s="7671" t="s">
        <v>615</v>
      </c>
      <c r="G36" s="7838" t="s">
        <v>24</v>
      </c>
      <c r="H36" s="7837" t="s">
        <v>38</v>
      </c>
      <c r="I36" s="2197" t="s">
        <v>22</v>
      </c>
      <c r="J36" s="2546">
        <v>0.3</v>
      </c>
      <c r="K36" s="2394">
        <v>0.4</v>
      </c>
      <c r="L36" s="7669">
        <v>0.33</v>
      </c>
      <c r="M36" s="7836" t="s">
        <v>1409</v>
      </c>
      <c r="N36" s="7835" t="s">
        <v>42</v>
      </c>
      <c r="O36" s="7823">
        <v>20</v>
      </c>
      <c r="P36" s="7822">
        <v>15</v>
      </c>
      <c r="Q36" s="7834" t="s">
        <v>1408</v>
      </c>
      <c r="R36" s="7833"/>
    </row>
    <row r="37" spans="1:18" s="2006" customFormat="1" ht="70.5" customHeight="1" thickBot="1" x14ac:dyDescent="0.25">
      <c r="A37" s="6337" t="s">
        <v>20</v>
      </c>
      <c r="B37" s="7832" t="s">
        <v>20</v>
      </c>
      <c r="C37" s="2123" t="s">
        <v>90</v>
      </c>
      <c r="D37" s="4540" t="s">
        <v>69</v>
      </c>
      <c r="E37" s="7831" t="s">
        <v>1407</v>
      </c>
      <c r="F37" s="7765" t="s">
        <v>615</v>
      </c>
      <c r="G37" s="7830" t="s">
        <v>24</v>
      </c>
      <c r="H37" s="4459" t="s">
        <v>38</v>
      </c>
      <c r="I37" s="7829" t="s">
        <v>22</v>
      </c>
      <c r="J37" s="7828">
        <v>4</v>
      </c>
      <c r="K37" s="7827">
        <v>4</v>
      </c>
      <c r="L37" s="7826">
        <v>4</v>
      </c>
      <c r="M37" s="7825" t="s">
        <v>1406</v>
      </c>
      <c r="N37" s="7824" t="s">
        <v>563</v>
      </c>
      <c r="O37" s="7823">
        <v>30</v>
      </c>
      <c r="P37" s="7822">
        <v>32</v>
      </c>
      <c r="Q37" s="7821" t="s">
        <v>1405</v>
      </c>
      <c r="R37" s="7820"/>
    </row>
    <row r="38" spans="1:18" s="2006" customFormat="1" ht="36" customHeight="1" thickBot="1" x14ac:dyDescent="0.25">
      <c r="A38" s="2125"/>
      <c r="B38" s="2124"/>
      <c r="C38" s="2123"/>
      <c r="D38" s="4541"/>
      <c r="E38" s="7819"/>
      <c r="F38" s="7723"/>
      <c r="G38" s="7818"/>
      <c r="H38" s="4461"/>
      <c r="I38" s="7817"/>
      <c r="J38" s="7816"/>
      <c r="K38" s="7815"/>
      <c r="L38" s="2442"/>
      <c r="M38" s="7715" t="s">
        <v>1404</v>
      </c>
      <c r="N38" s="7814" t="s">
        <v>42</v>
      </c>
      <c r="O38" s="7813">
        <v>10</v>
      </c>
      <c r="P38" s="2447">
        <v>33</v>
      </c>
      <c r="Q38" s="7812" t="s">
        <v>1403</v>
      </c>
      <c r="R38" s="7811"/>
    </row>
    <row r="39" spans="1:18" s="2006" customFormat="1" ht="24.75" customHeight="1" thickBot="1" x14ac:dyDescent="0.25">
      <c r="A39" s="2113"/>
      <c r="B39" s="2099"/>
      <c r="C39" s="2228"/>
      <c r="D39" s="2373"/>
      <c r="E39" s="2373"/>
      <c r="F39" s="2356"/>
      <c r="G39" s="2356"/>
      <c r="H39" s="2356"/>
      <c r="I39" s="7810" t="s">
        <v>249</v>
      </c>
      <c r="J39" s="2221">
        <f>J12+J14+J16+J21+J30+J32+J34+J35+J36+J37</f>
        <v>24</v>
      </c>
      <c r="K39" s="2168">
        <f>K12+K14+K16+K21+K30+K32+K34+K35+K36+K37</f>
        <v>23.999999999999996</v>
      </c>
      <c r="L39" s="7716">
        <f>L12+L14+L16+L21+L30+L32+L34+L35+L36+L37</f>
        <v>23.73</v>
      </c>
      <c r="M39" s="4348"/>
      <c r="N39" s="4349"/>
      <c r="O39" s="4349"/>
      <c r="P39" s="4349"/>
      <c r="Q39" s="4358"/>
      <c r="R39" s="4359"/>
    </row>
    <row r="40" spans="1:18" s="2006" customFormat="1" ht="42" customHeight="1" thickBot="1" x14ac:dyDescent="0.25">
      <c r="A40" s="4222" t="s">
        <v>20</v>
      </c>
      <c r="B40" s="4220" t="s">
        <v>20</v>
      </c>
      <c r="C40" s="7665" t="s">
        <v>86</v>
      </c>
      <c r="D40" s="7809" t="s">
        <v>1402</v>
      </c>
      <c r="E40" s="7809"/>
      <c r="F40" s="7808"/>
      <c r="G40" s="7808"/>
      <c r="H40" s="7808"/>
      <c r="I40" s="7807"/>
      <c r="J40" s="7806"/>
      <c r="K40" s="7806"/>
      <c r="L40" s="7806"/>
      <c r="M40" s="7770"/>
      <c r="N40" s="7769"/>
      <c r="O40" s="7769"/>
      <c r="P40" s="7769"/>
      <c r="Q40" s="7769"/>
      <c r="R40" s="7768"/>
    </row>
    <row r="41" spans="1:18" s="2006" customFormat="1" ht="66" customHeight="1" thickBot="1" x14ac:dyDescent="0.25">
      <c r="A41" s="4206"/>
      <c r="B41" s="4249"/>
      <c r="C41" s="7655"/>
      <c r="D41" s="7805" t="s">
        <v>20</v>
      </c>
      <c r="E41" s="7804" t="s">
        <v>1401</v>
      </c>
      <c r="F41" s="6245" t="s">
        <v>537</v>
      </c>
      <c r="G41" s="7803" t="s">
        <v>24</v>
      </c>
      <c r="H41" s="7764">
        <v>0</v>
      </c>
      <c r="I41" s="2197" t="s">
        <v>22</v>
      </c>
      <c r="J41" s="7802">
        <v>0</v>
      </c>
      <c r="K41" s="2093">
        <v>0</v>
      </c>
      <c r="L41" s="7801">
        <v>0</v>
      </c>
      <c r="M41" s="7800" t="s">
        <v>1400</v>
      </c>
      <c r="N41" s="7755" t="s">
        <v>563</v>
      </c>
      <c r="O41" s="2535">
        <v>400</v>
      </c>
      <c r="P41" s="7799">
        <v>500</v>
      </c>
      <c r="Q41" s="7798" t="s">
        <v>1399</v>
      </c>
      <c r="R41" s="6230"/>
    </row>
    <row r="42" spans="1:18" s="2006" customFormat="1" ht="47.25" customHeight="1" thickBot="1" x14ac:dyDescent="0.25">
      <c r="A42" s="4206"/>
      <c r="B42" s="4249"/>
      <c r="C42" s="7655"/>
      <c r="D42" s="7797" t="s">
        <v>29</v>
      </c>
      <c r="E42" s="7796" t="s">
        <v>1398</v>
      </c>
      <c r="F42" s="7765" t="s">
        <v>537</v>
      </c>
      <c r="G42" s="7663" t="s">
        <v>24</v>
      </c>
      <c r="H42" s="7795">
        <v>0</v>
      </c>
      <c r="I42" s="7618" t="s">
        <v>22</v>
      </c>
      <c r="J42" s="7699">
        <v>0</v>
      </c>
      <c r="K42" s="7782">
        <v>0</v>
      </c>
      <c r="L42" s="7794">
        <v>0</v>
      </c>
      <c r="M42" s="7793" t="s">
        <v>1397</v>
      </c>
      <c r="N42" s="7792" t="s">
        <v>42</v>
      </c>
      <c r="O42" s="7752">
        <v>1</v>
      </c>
      <c r="P42" s="2282">
        <v>1</v>
      </c>
      <c r="Q42" s="7791" t="s">
        <v>1396</v>
      </c>
      <c r="R42" s="7712"/>
    </row>
    <row r="43" spans="1:18" s="2006" customFormat="1" ht="34.5" customHeight="1" x14ac:dyDescent="0.2">
      <c r="A43" s="4206"/>
      <c r="B43" s="4249"/>
      <c r="C43" s="7655"/>
      <c r="D43" s="6311"/>
      <c r="E43" s="7790"/>
      <c r="F43" s="7730"/>
      <c r="G43" s="7729"/>
      <c r="H43" s="7784"/>
      <c r="I43" s="7783"/>
      <c r="J43" s="7699"/>
      <c r="K43" s="7782"/>
      <c r="L43" s="7781"/>
      <c r="M43" s="7789" t="s">
        <v>1395</v>
      </c>
      <c r="N43" s="7788" t="s">
        <v>42</v>
      </c>
      <c r="O43" s="7787">
        <v>1</v>
      </c>
      <c r="P43" s="7786">
        <v>1</v>
      </c>
      <c r="Q43" s="7777" t="s">
        <v>1394</v>
      </c>
      <c r="R43" s="6443"/>
    </row>
    <row r="44" spans="1:18" s="2006" customFormat="1" ht="32.25" customHeight="1" thickBot="1" x14ac:dyDescent="0.25">
      <c r="A44" s="4206"/>
      <c r="B44" s="4249"/>
      <c r="C44" s="7655"/>
      <c r="D44" s="2191"/>
      <c r="E44" s="7785"/>
      <c r="F44" s="7723"/>
      <c r="G44" s="7652"/>
      <c r="H44" s="7784"/>
      <c r="I44" s="7783"/>
      <c r="J44" s="7699"/>
      <c r="K44" s="7782"/>
      <c r="L44" s="7781"/>
      <c r="M44" s="7780" t="s">
        <v>1393</v>
      </c>
      <c r="N44" s="7779" t="s">
        <v>42</v>
      </c>
      <c r="O44" s="7778">
        <v>1</v>
      </c>
      <c r="P44" s="2159">
        <v>1</v>
      </c>
      <c r="Q44" s="7777" t="s">
        <v>1392</v>
      </c>
      <c r="R44" s="6443"/>
    </row>
    <row r="45" spans="1:18" s="2006" customFormat="1" ht="21" customHeight="1" thickBot="1" x14ac:dyDescent="0.25">
      <c r="A45" s="4223"/>
      <c r="B45" s="4221"/>
      <c r="C45" s="2463"/>
      <c r="D45" s="2328"/>
      <c r="E45" s="7776"/>
      <c r="F45" s="6245"/>
      <c r="G45" s="7775"/>
      <c r="H45" s="7774"/>
      <c r="I45" s="2222" t="s">
        <v>249</v>
      </c>
      <c r="J45" s="7773">
        <f>J41+J42</f>
        <v>0</v>
      </c>
      <c r="K45" s="7772">
        <f>K41+K42</f>
        <v>0</v>
      </c>
      <c r="L45" s="7771">
        <f>L41+L42</f>
        <v>0</v>
      </c>
      <c r="M45" s="7770"/>
      <c r="N45" s="7769"/>
      <c r="O45" s="7769"/>
      <c r="P45" s="7769"/>
      <c r="Q45" s="7769"/>
      <c r="R45" s="7768"/>
    </row>
    <row r="46" spans="1:18" s="2006" customFormat="1" ht="54.75" customHeight="1" thickBot="1" x14ac:dyDescent="0.25">
      <c r="A46" s="4222" t="s">
        <v>20</v>
      </c>
      <c r="B46" s="4220" t="s">
        <v>20</v>
      </c>
      <c r="C46" s="2329" t="s">
        <v>82</v>
      </c>
      <c r="D46" s="7767" t="s">
        <v>1391</v>
      </c>
      <c r="E46" s="7766"/>
      <c r="F46" s="7765" t="s">
        <v>605</v>
      </c>
      <c r="G46" s="7663" t="s">
        <v>24</v>
      </c>
      <c r="H46" s="7764">
        <v>0</v>
      </c>
      <c r="I46" s="7763" t="s">
        <v>22</v>
      </c>
      <c r="J46" s="7762">
        <v>6</v>
      </c>
      <c r="K46" s="7762">
        <v>6</v>
      </c>
      <c r="L46" s="7762">
        <v>5.9</v>
      </c>
      <c r="M46" s="7761" t="s">
        <v>1390</v>
      </c>
      <c r="N46" s="7760" t="s">
        <v>42</v>
      </c>
      <c r="O46" s="7759">
        <v>10</v>
      </c>
      <c r="P46" s="7758">
        <v>30</v>
      </c>
      <c r="Q46" s="6240" t="s">
        <v>1389</v>
      </c>
      <c r="R46" s="6239"/>
    </row>
    <row r="47" spans="1:18" s="2006" customFormat="1" ht="39" customHeight="1" thickBot="1" x14ac:dyDescent="0.25">
      <c r="A47" s="4206"/>
      <c r="B47" s="4249"/>
      <c r="C47" s="2463"/>
      <c r="D47" s="2122"/>
      <c r="E47" s="7757"/>
      <c r="F47" s="7730"/>
      <c r="G47" s="7729"/>
      <c r="H47" s="7749"/>
      <c r="I47" s="7756" t="s">
        <v>32</v>
      </c>
      <c r="J47" s="7755">
        <v>0</v>
      </c>
      <c r="K47" s="7755">
        <v>10</v>
      </c>
      <c r="L47" s="7755">
        <v>10</v>
      </c>
      <c r="M47" s="7754" t="s">
        <v>1388</v>
      </c>
      <c r="N47" s="7753" t="s">
        <v>563</v>
      </c>
      <c r="O47" s="7752">
        <v>5</v>
      </c>
      <c r="P47" s="7751">
        <v>19</v>
      </c>
      <c r="Q47" s="6305" t="s">
        <v>1387</v>
      </c>
      <c r="R47" s="6304"/>
    </row>
    <row r="48" spans="1:18" s="2006" customFormat="1" ht="29.25" customHeight="1" thickBot="1" x14ac:dyDescent="0.25">
      <c r="A48" s="4223"/>
      <c r="B48" s="4221"/>
      <c r="C48" s="2329"/>
      <c r="D48" s="2191"/>
      <c r="E48" s="7750"/>
      <c r="F48" s="7723"/>
      <c r="G48" s="7652"/>
      <c r="H48" s="7749"/>
      <c r="I48" s="7748" t="s">
        <v>249</v>
      </c>
      <c r="J48" s="7747">
        <f>SUM(J46:J47)</f>
        <v>6</v>
      </c>
      <c r="K48" s="7747">
        <f>SUM(K46:K47)</f>
        <v>16</v>
      </c>
      <c r="L48" s="7747">
        <f>SUM(L46:L47)</f>
        <v>15.9</v>
      </c>
      <c r="M48" s="7746"/>
      <c r="N48" s="7745"/>
      <c r="O48" s="7744"/>
      <c r="P48" s="7743"/>
      <c r="Q48" s="7742"/>
      <c r="R48" s="7741"/>
    </row>
    <row r="49" spans="1:18" s="2006" customFormat="1" ht="21" customHeight="1" thickBot="1" x14ac:dyDescent="0.25">
      <c r="A49" s="2390" t="s">
        <v>20</v>
      </c>
      <c r="B49" s="2146" t="s">
        <v>20</v>
      </c>
      <c r="C49" s="7596" t="s">
        <v>19</v>
      </c>
      <c r="D49" s="7596"/>
      <c r="E49" s="7596"/>
      <c r="F49" s="7596"/>
      <c r="G49" s="7596"/>
      <c r="H49" s="7596"/>
      <c r="I49" s="7740"/>
      <c r="J49" s="7595">
        <f>J39+J45+J48</f>
        <v>30</v>
      </c>
      <c r="K49" s="7595">
        <f>K39+K45+K48</f>
        <v>40</v>
      </c>
      <c r="L49" s="7595">
        <f>L39+L45+L48</f>
        <v>39.630000000000003</v>
      </c>
      <c r="M49" s="7593"/>
      <c r="N49" s="7592"/>
      <c r="O49" s="7592"/>
      <c r="P49" s="7592"/>
      <c r="Q49" s="2024"/>
      <c r="R49" s="2244"/>
    </row>
    <row r="50" spans="1:18" s="2006" customFormat="1" ht="15" customHeight="1" thickBot="1" x14ac:dyDescent="0.25">
      <c r="A50" s="2460" t="s">
        <v>20</v>
      </c>
      <c r="B50" s="2381" t="s">
        <v>18</v>
      </c>
      <c r="C50" s="6264" t="s">
        <v>1386</v>
      </c>
      <c r="D50" s="6263"/>
      <c r="E50" s="6263"/>
      <c r="F50" s="6263"/>
      <c r="G50" s="6263"/>
      <c r="H50" s="6263"/>
      <c r="I50" s="6263"/>
      <c r="J50" s="6263"/>
      <c r="K50" s="6263"/>
      <c r="L50" s="6263"/>
      <c r="M50" s="6263"/>
      <c r="N50" s="6263"/>
      <c r="O50" s="6263"/>
      <c r="P50" s="6263"/>
      <c r="Q50" s="2024"/>
      <c r="R50" s="2244"/>
    </row>
    <row r="51" spans="1:18" s="2006" customFormat="1" ht="61.5" customHeight="1" thickBot="1" x14ac:dyDescent="0.25">
      <c r="A51" s="2068"/>
      <c r="B51" s="2073"/>
      <c r="C51" s="7739"/>
      <c r="D51" s="7738"/>
      <c r="E51" s="7738"/>
      <c r="F51" s="7738"/>
      <c r="G51" s="7738"/>
      <c r="H51" s="7738"/>
      <c r="I51" s="7738"/>
      <c r="J51" s="7738"/>
      <c r="K51" s="7737"/>
      <c r="L51" s="7736"/>
      <c r="M51" s="7735" t="s">
        <v>1385</v>
      </c>
      <c r="N51" s="7734" t="s">
        <v>42</v>
      </c>
      <c r="O51" s="7733" t="s">
        <v>839</v>
      </c>
      <c r="P51" s="7732" t="s">
        <v>1384</v>
      </c>
      <c r="Q51" s="2233"/>
      <c r="R51" s="7731"/>
    </row>
    <row r="52" spans="1:18" s="2006" customFormat="1" ht="49.5" customHeight="1" thickBot="1" x14ac:dyDescent="0.25">
      <c r="A52" s="4219" t="s">
        <v>20</v>
      </c>
      <c r="B52" s="4220" t="s">
        <v>18</v>
      </c>
      <c r="C52" s="2123" t="s">
        <v>20</v>
      </c>
      <c r="D52" s="4418"/>
      <c r="E52" s="2554" t="s">
        <v>1383</v>
      </c>
      <c r="F52" s="7730" t="s">
        <v>44</v>
      </c>
      <c r="G52" s="7729" t="s">
        <v>24</v>
      </c>
      <c r="H52" s="4550" t="s">
        <v>38</v>
      </c>
      <c r="I52" s="7728" t="s">
        <v>22</v>
      </c>
      <c r="J52" s="7727">
        <v>17</v>
      </c>
      <c r="K52" s="6292">
        <v>16.440000000000001</v>
      </c>
      <c r="L52" s="7726">
        <v>16.2</v>
      </c>
      <c r="M52" s="7725" t="s">
        <v>1382</v>
      </c>
      <c r="N52" s="7674" t="s">
        <v>42</v>
      </c>
      <c r="O52" s="7714">
        <v>20</v>
      </c>
      <c r="P52" s="2571">
        <v>100</v>
      </c>
      <c r="Q52" s="7678"/>
      <c r="R52" s="7724"/>
    </row>
    <row r="53" spans="1:18" s="2006" customFormat="1" ht="66.75" customHeight="1" thickBot="1" x14ac:dyDescent="0.25">
      <c r="A53" s="4219"/>
      <c r="B53" s="4249"/>
      <c r="C53" s="2123"/>
      <c r="D53" s="4419"/>
      <c r="E53" s="2554"/>
      <c r="F53" s="7723"/>
      <c r="G53" s="7652"/>
      <c r="H53" s="4551"/>
      <c r="I53" s="7722"/>
      <c r="J53" s="7721"/>
      <c r="K53" s="6285"/>
      <c r="L53" s="7720"/>
      <c r="M53" s="7719" t="s">
        <v>1381</v>
      </c>
      <c r="N53" s="7614" t="s">
        <v>42</v>
      </c>
      <c r="O53" s="2571">
        <v>15</v>
      </c>
      <c r="P53" s="2571">
        <v>18</v>
      </c>
      <c r="Q53" s="7718" t="s">
        <v>1380</v>
      </c>
      <c r="R53" s="7717"/>
    </row>
    <row r="54" spans="1:18" s="2006" customFormat="1" ht="26.25" customHeight="1" thickBot="1" x14ac:dyDescent="0.25">
      <c r="A54" s="4464"/>
      <c r="B54" s="4221"/>
      <c r="C54" s="2098"/>
      <c r="D54" s="4604"/>
      <c r="E54" s="4604"/>
      <c r="F54" s="4604"/>
      <c r="G54" s="4604"/>
      <c r="H54" s="4604"/>
      <c r="I54" s="7599" t="s">
        <v>21</v>
      </c>
      <c r="J54" s="2221">
        <f>J52</f>
        <v>17</v>
      </c>
      <c r="K54" s="2168">
        <f>K52</f>
        <v>16.440000000000001</v>
      </c>
      <c r="L54" s="7716">
        <f>L52</f>
        <v>16.2</v>
      </c>
      <c r="M54" s="7715" t="s">
        <v>1367</v>
      </c>
      <c r="N54" s="7674" t="s">
        <v>42</v>
      </c>
      <c r="O54" s="7714">
        <v>10</v>
      </c>
      <c r="P54" s="2519">
        <v>18</v>
      </c>
      <c r="Q54" s="7713" t="s">
        <v>1379</v>
      </c>
      <c r="R54" s="7712"/>
    </row>
    <row r="55" spans="1:18" s="2006" customFormat="1" ht="36" x14ac:dyDescent="0.2">
      <c r="A55" s="2347" t="s">
        <v>20</v>
      </c>
      <c r="B55" s="2161" t="s">
        <v>18</v>
      </c>
      <c r="C55" s="2123" t="s">
        <v>86</v>
      </c>
      <c r="D55" s="7711"/>
      <c r="E55" s="7710" t="s">
        <v>1378</v>
      </c>
      <c r="F55" s="4420" t="s">
        <v>1377</v>
      </c>
      <c r="G55" s="7686" t="s">
        <v>24</v>
      </c>
      <c r="H55" s="4459" t="s">
        <v>277</v>
      </c>
      <c r="I55" s="7709" t="s">
        <v>32</v>
      </c>
      <c r="J55" s="7708">
        <v>0</v>
      </c>
      <c r="K55" s="7707">
        <v>61.4</v>
      </c>
      <c r="L55" s="7706">
        <v>57.7</v>
      </c>
      <c r="M55" s="7705" t="s">
        <v>1376</v>
      </c>
      <c r="N55" s="7704" t="s">
        <v>42</v>
      </c>
      <c r="O55" s="2407">
        <v>10</v>
      </c>
      <c r="P55" s="7703">
        <v>5</v>
      </c>
      <c r="Q55" s="7678" t="s">
        <v>1375</v>
      </c>
      <c r="R55" s="4240"/>
    </row>
    <row r="56" spans="1:18" s="2006" customFormat="1" ht="23.25" customHeight="1" thickBot="1" x14ac:dyDescent="0.25">
      <c r="A56" s="2347"/>
      <c r="B56" s="2161"/>
      <c r="C56" s="7702"/>
      <c r="D56" s="7701"/>
      <c r="E56" s="7700"/>
      <c r="F56" s="4422"/>
      <c r="G56" s="7676"/>
      <c r="H56" s="4461"/>
      <c r="I56" s="6308" t="s">
        <v>22</v>
      </c>
      <c r="J56" s="7699">
        <v>5</v>
      </c>
      <c r="K56" s="7698">
        <v>2.2999999999999998</v>
      </c>
      <c r="L56" s="7697">
        <v>2.23</v>
      </c>
      <c r="M56" s="7696"/>
      <c r="N56" s="7645"/>
      <c r="O56" s="2264"/>
      <c r="P56" s="7695"/>
      <c r="Q56" s="7694"/>
      <c r="R56" s="7693"/>
    </row>
    <row r="57" spans="1:18" s="2006" customFormat="1" ht="26.25" thickBot="1" x14ac:dyDescent="0.25">
      <c r="A57" s="2390"/>
      <c r="B57" s="2146"/>
      <c r="C57" s="7692"/>
      <c r="D57" s="7691"/>
      <c r="E57" s="7690"/>
      <c r="F57" s="2524"/>
      <c r="G57" s="2524"/>
      <c r="H57" s="2524"/>
      <c r="I57" s="7599" t="s">
        <v>21</v>
      </c>
      <c r="J57" s="2168">
        <f>SUM(J55:J56)</f>
        <v>5</v>
      </c>
      <c r="K57" s="2168">
        <f>SUM(K55:K56)</f>
        <v>63.699999999999996</v>
      </c>
      <c r="L57" s="2168">
        <f>SUM(L55:L56)</f>
        <v>59.93</v>
      </c>
      <c r="M57" s="7689"/>
      <c r="N57" s="7688"/>
      <c r="O57" s="7688"/>
      <c r="P57" s="2507"/>
      <c r="Q57" s="4241"/>
      <c r="R57" s="4242"/>
    </row>
    <row r="58" spans="1:18" s="2006" customFormat="1" ht="48" customHeight="1" thickBot="1" x14ac:dyDescent="0.25">
      <c r="A58" s="4218" t="s">
        <v>20</v>
      </c>
      <c r="B58" s="4220" t="s">
        <v>18</v>
      </c>
      <c r="C58" s="2357" t="s">
        <v>82</v>
      </c>
      <c r="D58" s="4417"/>
      <c r="E58" s="7687" t="s">
        <v>1374</v>
      </c>
      <c r="F58" s="4420" t="s">
        <v>1373</v>
      </c>
      <c r="G58" s="7686" t="s">
        <v>24</v>
      </c>
      <c r="H58" s="7685" t="s">
        <v>38</v>
      </c>
      <c r="I58" s="7684" t="s">
        <v>22</v>
      </c>
      <c r="J58" s="7683">
        <v>1</v>
      </c>
      <c r="K58" s="2394">
        <v>4.26</v>
      </c>
      <c r="L58" s="7682">
        <v>4.2</v>
      </c>
      <c r="M58" s="7681" t="s">
        <v>1372</v>
      </c>
      <c r="N58" s="7680" t="s">
        <v>42</v>
      </c>
      <c r="O58" s="7679">
        <v>15</v>
      </c>
      <c r="P58" s="2569">
        <v>26</v>
      </c>
      <c r="Q58" s="7678" t="s">
        <v>1371</v>
      </c>
      <c r="R58" s="4240"/>
    </row>
    <row r="59" spans="1:18" s="2006" customFormat="1" ht="36.75" customHeight="1" thickBot="1" x14ac:dyDescent="0.25">
      <c r="A59" s="4464"/>
      <c r="B59" s="4221"/>
      <c r="C59" s="2329"/>
      <c r="D59" s="4419"/>
      <c r="E59" s="7677"/>
      <c r="F59" s="4422"/>
      <c r="G59" s="7676"/>
      <c r="H59" s="2135"/>
      <c r="I59" s="7599" t="s">
        <v>249</v>
      </c>
      <c r="J59" s="2221">
        <f>J58</f>
        <v>1</v>
      </c>
      <c r="K59" s="2168">
        <f>K58</f>
        <v>4.26</v>
      </c>
      <c r="L59" s="7666">
        <f>L58</f>
        <v>4.2</v>
      </c>
      <c r="M59" s="7675" t="s">
        <v>1370</v>
      </c>
      <c r="N59" s="7674" t="s">
        <v>563</v>
      </c>
      <c r="O59" s="7673">
        <v>15</v>
      </c>
      <c r="P59" s="7672">
        <v>31</v>
      </c>
      <c r="Q59" s="4241"/>
      <c r="R59" s="4242"/>
    </row>
    <row r="60" spans="1:18" s="2006" customFormat="1" ht="15" customHeight="1" thickBot="1" x14ac:dyDescent="0.25">
      <c r="A60" s="2074" t="s">
        <v>20</v>
      </c>
      <c r="B60" s="2073" t="s">
        <v>18</v>
      </c>
      <c r="C60" s="4457" t="s">
        <v>19</v>
      </c>
      <c r="D60" s="7596"/>
      <c r="E60" s="7596"/>
      <c r="F60" s="7596"/>
      <c r="G60" s="7596"/>
      <c r="H60" s="7596"/>
      <c r="I60" s="4458"/>
      <c r="J60" s="7595">
        <f>J54+J59+J57</f>
        <v>23</v>
      </c>
      <c r="K60" s="7595">
        <f>K54+K59+K57</f>
        <v>84.4</v>
      </c>
      <c r="L60" s="7595">
        <f>L54+L59+L57</f>
        <v>80.33</v>
      </c>
      <c r="M60" s="4449"/>
      <c r="N60" s="4450"/>
      <c r="O60" s="4450"/>
      <c r="P60" s="4450"/>
      <c r="Q60" s="2024"/>
      <c r="R60" s="2244"/>
    </row>
    <row r="61" spans="1:18" s="2006" customFormat="1" ht="41.25" customHeight="1" thickBot="1" x14ac:dyDescent="0.25">
      <c r="A61" s="2217" t="s">
        <v>20</v>
      </c>
      <c r="B61" s="2073" t="s">
        <v>37</v>
      </c>
      <c r="C61" s="7621" t="s">
        <v>1369</v>
      </c>
      <c r="D61" s="7620"/>
      <c r="E61" s="7620"/>
      <c r="F61" s="7620"/>
      <c r="G61" s="7620"/>
      <c r="H61" s="7620"/>
      <c r="I61" s="7620"/>
      <c r="J61" s="7620"/>
      <c r="K61" s="7620"/>
      <c r="L61" s="7620"/>
      <c r="M61" s="7620"/>
      <c r="N61" s="7620"/>
      <c r="O61" s="7620"/>
      <c r="P61" s="7620"/>
      <c r="Q61" s="2024"/>
      <c r="R61" s="2244"/>
    </row>
    <row r="62" spans="1:18" s="2006" customFormat="1" ht="51" customHeight="1" thickBot="1" x14ac:dyDescent="0.25">
      <c r="A62" s="4218" t="s">
        <v>20</v>
      </c>
      <c r="B62" s="4220" t="s">
        <v>37</v>
      </c>
      <c r="C62" s="2123" t="s">
        <v>20</v>
      </c>
      <c r="D62" s="2122"/>
      <c r="E62" s="6246" t="s">
        <v>1368</v>
      </c>
      <c r="F62" s="7671" t="s">
        <v>39</v>
      </c>
      <c r="G62" s="7670" t="s">
        <v>24</v>
      </c>
      <c r="H62" s="2419" t="s">
        <v>61</v>
      </c>
      <c r="I62" s="2197" t="s">
        <v>22</v>
      </c>
      <c r="J62" s="2532">
        <v>25</v>
      </c>
      <c r="K62" s="2394">
        <v>25</v>
      </c>
      <c r="L62" s="7669">
        <v>25</v>
      </c>
      <c r="M62" s="2165" t="s">
        <v>1367</v>
      </c>
      <c r="N62" s="7668" t="s">
        <v>42</v>
      </c>
      <c r="O62" s="2083">
        <v>15</v>
      </c>
      <c r="P62" s="2569">
        <v>29</v>
      </c>
      <c r="Q62" s="6240" t="s">
        <v>1366</v>
      </c>
      <c r="R62" s="6239"/>
    </row>
    <row r="63" spans="1:18" s="2006" customFormat="1" ht="125.25" customHeight="1" thickBot="1" x14ac:dyDescent="0.25">
      <c r="A63" s="4464"/>
      <c r="B63" s="4221"/>
      <c r="C63" s="2329"/>
      <c r="D63" s="4604"/>
      <c r="E63" s="7667"/>
      <c r="F63" s="7667"/>
      <c r="G63" s="4604"/>
      <c r="H63" s="4604"/>
      <c r="I63" s="7599" t="s">
        <v>249</v>
      </c>
      <c r="J63" s="2221">
        <f>J62</f>
        <v>25</v>
      </c>
      <c r="K63" s="2168">
        <f>K62</f>
        <v>25</v>
      </c>
      <c r="L63" s="7666">
        <f>L62</f>
        <v>25</v>
      </c>
      <c r="M63" s="2154"/>
      <c r="N63" s="2569"/>
      <c r="O63" s="2083"/>
      <c r="P63" s="2569"/>
      <c r="Q63" s="6231"/>
      <c r="R63" s="6230"/>
    </row>
    <row r="64" spans="1:18" s="2006" customFormat="1" ht="29.25" customHeight="1" x14ac:dyDescent="0.2">
      <c r="A64" s="4222" t="s">
        <v>20</v>
      </c>
      <c r="B64" s="4220" t="s">
        <v>37</v>
      </c>
      <c r="C64" s="7665" t="s">
        <v>29</v>
      </c>
      <c r="D64" s="2274"/>
      <c r="E64" s="7664" t="s">
        <v>1365</v>
      </c>
      <c r="F64" s="4420" t="s">
        <v>1364</v>
      </c>
      <c r="G64" s="7663" t="s">
        <v>24</v>
      </c>
      <c r="H64" s="4459" t="s">
        <v>61</v>
      </c>
      <c r="I64" s="7662" t="s">
        <v>22</v>
      </c>
      <c r="J64" s="7661">
        <v>0</v>
      </c>
      <c r="K64" s="7660">
        <v>0</v>
      </c>
      <c r="L64" s="7659">
        <v>0</v>
      </c>
      <c r="M64" s="7658" t="s">
        <v>1363</v>
      </c>
      <c r="N64" s="7657" t="s">
        <v>42</v>
      </c>
      <c r="O64" s="2268">
        <v>4</v>
      </c>
      <c r="P64" s="7656">
        <v>7</v>
      </c>
      <c r="Q64" s="6289" t="s">
        <v>1362</v>
      </c>
      <c r="R64" s="6288"/>
    </row>
    <row r="65" spans="1:18" s="2006" customFormat="1" ht="54" customHeight="1" thickBot="1" x14ac:dyDescent="0.25">
      <c r="A65" s="4206"/>
      <c r="B65" s="4249"/>
      <c r="C65" s="7655"/>
      <c r="D65" s="7654"/>
      <c r="E65" s="7653"/>
      <c r="F65" s="4422"/>
      <c r="G65" s="7652"/>
      <c r="H65" s="4461"/>
      <c r="I65" s="7651"/>
      <c r="J65" s="7650"/>
      <c r="K65" s="7649"/>
      <c r="L65" s="7648"/>
      <c r="M65" s="7647" t="s">
        <v>1361</v>
      </c>
      <c r="N65" s="7646" t="s">
        <v>42</v>
      </c>
      <c r="O65" s="2264">
        <v>5</v>
      </c>
      <c r="P65" s="7645">
        <v>15</v>
      </c>
      <c r="Q65" s="7644"/>
      <c r="R65" s="6393"/>
    </row>
    <row r="66" spans="1:18" s="2006" customFormat="1" ht="24.75" customHeight="1" thickBot="1" x14ac:dyDescent="0.25">
      <c r="A66" s="4223"/>
      <c r="B66" s="4221"/>
      <c r="C66" s="2098"/>
      <c r="D66" s="2267"/>
      <c r="E66" s="7643"/>
      <c r="F66" s="7600"/>
      <c r="G66" s="7627"/>
      <c r="H66" s="7642"/>
      <c r="I66" s="7599" t="s">
        <v>249</v>
      </c>
      <c r="J66" s="7641">
        <f>J64</f>
        <v>0</v>
      </c>
      <c r="K66" s="2254">
        <f>K64</f>
        <v>0</v>
      </c>
      <c r="L66" s="7625">
        <f>L64</f>
        <v>0</v>
      </c>
      <c r="M66" s="7640"/>
      <c r="N66" s="7639"/>
      <c r="O66" s="7639"/>
      <c r="P66" s="7638"/>
      <c r="Q66" s="7637"/>
      <c r="R66" s="7636"/>
    </row>
    <row r="67" spans="1:18" s="2006" customFormat="1" ht="37.5" hidden="1" customHeight="1" thickBot="1" x14ac:dyDescent="0.25">
      <c r="A67" s="4206" t="s">
        <v>20</v>
      </c>
      <c r="B67" s="4249" t="s">
        <v>37</v>
      </c>
      <c r="C67" s="4414" t="s">
        <v>86</v>
      </c>
      <c r="D67" s="4418"/>
      <c r="E67" s="7635" t="s">
        <v>1360</v>
      </c>
      <c r="F67" s="2451" t="s">
        <v>1359</v>
      </c>
      <c r="G67" s="7634" t="s">
        <v>24</v>
      </c>
      <c r="H67" s="2450" t="s">
        <v>61</v>
      </c>
      <c r="I67" s="7618" t="s">
        <v>22</v>
      </c>
      <c r="J67" s="7633">
        <v>0</v>
      </c>
      <c r="K67" s="7605">
        <v>0</v>
      </c>
      <c r="L67" s="7632"/>
      <c r="M67" s="7631" t="s">
        <v>1358</v>
      </c>
      <c r="N67" s="7630" t="s">
        <v>42</v>
      </c>
      <c r="O67" s="7629"/>
      <c r="P67" s="2507">
        <v>50</v>
      </c>
      <c r="Q67" s="2024"/>
      <c r="R67" s="2244"/>
    </row>
    <row r="68" spans="1:18" s="2006" customFormat="1" ht="58.5" hidden="1" customHeight="1" thickBot="1" x14ac:dyDescent="0.25">
      <c r="A68" s="4223"/>
      <c r="B68" s="4221"/>
      <c r="C68" s="4225"/>
      <c r="D68" s="4419"/>
      <c r="E68" s="7628"/>
      <c r="F68" s="7600"/>
      <c r="G68" s="7627"/>
      <c r="H68" s="7626"/>
      <c r="I68" s="7599" t="s">
        <v>249</v>
      </c>
      <c r="J68" s="7625">
        <f>J67</f>
        <v>0</v>
      </c>
      <c r="K68" s="7597">
        <f>K67</f>
        <v>0</v>
      </c>
      <c r="L68" s="7597">
        <v>0</v>
      </c>
      <c r="M68" s="7624"/>
      <c r="N68" s="7623"/>
      <c r="O68" s="7623"/>
      <c r="P68" s="7622"/>
      <c r="Q68" s="2024"/>
      <c r="R68" s="2244"/>
    </row>
    <row r="69" spans="1:18" s="2006" customFormat="1" ht="15" customHeight="1" thickBot="1" x14ac:dyDescent="0.25">
      <c r="A69" s="2074" t="s">
        <v>20</v>
      </c>
      <c r="B69" s="2073" t="s">
        <v>37</v>
      </c>
      <c r="C69" s="4468" t="s">
        <v>19</v>
      </c>
      <c r="D69" s="4457"/>
      <c r="E69" s="4457"/>
      <c r="F69" s="4457"/>
      <c r="G69" s="4457"/>
      <c r="H69" s="4457"/>
      <c r="I69" s="4458"/>
      <c r="J69" s="7595">
        <f>J63+J66+J68</f>
        <v>25</v>
      </c>
      <c r="K69" s="7595">
        <f>K63+K66+K68</f>
        <v>25</v>
      </c>
      <c r="L69" s="7595">
        <f>L63+L66+L68</f>
        <v>25</v>
      </c>
      <c r="M69" s="7593"/>
      <c r="N69" s="7592"/>
      <c r="O69" s="7592"/>
      <c r="P69" s="7592"/>
      <c r="Q69" s="2024"/>
      <c r="R69" s="2244"/>
    </row>
    <row r="70" spans="1:18" s="2006" customFormat="1" ht="20.25" hidden="1" customHeight="1" thickBot="1" x14ac:dyDescent="0.25">
      <c r="A70" s="2074" t="s">
        <v>20</v>
      </c>
      <c r="B70" s="2073" t="s">
        <v>90</v>
      </c>
      <c r="C70" s="7621" t="s">
        <v>1357</v>
      </c>
      <c r="D70" s="7620"/>
      <c r="E70" s="7620"/>
      <c r="F70" s="7620"/>
      <c r="G70" s="7620"/>
      <c r="H70" s="7620"/>
      <c r="I70" s="7620"/>
      <c r="J70" s="7620"/>
      <c r="K70" s="7620"/>
      <c r="L70" s="7620"/>
      <c r="M70" s="7620"/>
      <c r="N70" s="7620"/>
      <c r="O70" s="7620"/>
      <c r="P70" s="7620"/>
      <c r="Q70" s="2024"/>
      <c r="R70" s="2244"/>
    </row>
    <row r="71" spans="1:18" s="2006" customFormat="1" ht="63.75" hidden="1" customHeight="1" thickBot="1" x14ac:dyDescent="0.25">
      <c r="A71" s="4219" t="s">
        <v>20</v>
      </c>
      <c r="B71" s="4249" t="s">
        <v>90</v>
      </c>
      <c r="C71" s="2123" t="s">
        <v>20</v>
      </c>
      <c r="D71" s="4418"/>
      <c r="E71" s="2554" t="s">
        <v>1356</v>
      </c>
      <c r="F71" s="2397" t="s">
        <v>1355</v>
      </c>
      <c r="G71" s="7619" t="s">
        <v>24</v>
      </c>
      <c r="H71" s="2363" t="s">
        <v>61</v>
      </c>
      <c r="I71" s="7618" t="s">
        <v>22</v>
      </c>
      <c r="J71" s="7617">
        <v>0</v>
      </c>
      <c r="K71" s="7616">
        <v>0</v>
      </c>
      <c r="L71" s="7616">
        <v>0</v>
      </c>
      <c r="M71" s="7615" t="s">
        <v>1354</v>
      </c>
      <c r="N71" s="2508" t="s">
        <v>42</v>
      </c>
      <c r="O71" s="7614"/>
      <c r="P71" s="2507">
        <v>10</v>
      </c>
      <c r="Q71" s="2024"/>
      <c r="R71" s="2244"/>
    </row>
    <row r="72" spans="1:18" s="2006" customFormat="1" ht="24" hidden="1" customHeight="1" thickBot="1" x14ac:dyDescent="0.25">
      <c r="A72" s="4464"/>
      <c r="B72" s="4221"/>
      <c r="C72" s="2329"/>
      <c r="D72" s="4419"/>
      <c r="E72" s="2373"/>
      <c r="F72" s="2356"/>
      <c r="G72" s="2328"/>
      <c r="H72" s="2328"/>
      <c r="I72" s="7599" t="s">
        <v>21</v>
      </c>
      <c r="J72" s="7613">
        <f>+J74</f>
        <v>0</v>
      </c>
      <c r="K72" s="7612">
        <f>K71</f>
        <v>0</v>
      </c>
      <c r="L72" s="7612">
        <f>L71</f>
        <v>0</v>
      </c>
      <c r="M72" s="2154"/>
      <c r="N72" s="7611"/>
      <c r="O72" s="2570"/>
      <c r="P72" s="2519"/>
      <c r="Q72" s="2024"/>
      <c r="R72" s="2244"/>
    </row>
    <row r="73" spans="1:18" s="2006" customFormat="1" ht="91.5" hidden="1" customHeight="1" thickBot="1" x14ac:dyDescent="0.25">
      <c r="A73" s="4222" t="s">
        <v>20</v>
      </c>
      <c r="B73" s="4220" t="s">
        <v>90</v>
      </c>
      <c r="C73" s="7610" t="s">
        <v>18</v>
      </c>
      <c r="D73" s="4417"/>
      <c r="E73" s="7609" t="s">
        <v>1353</v>
      </c>
      <c r="F73" s="6309" t="s">
        <v>1147</v>
      </c>
      <c r="G73" s="7608" t="s">
        <v>24</v>
      </c>
      <c r="H73" s="2419" t="s">
        <v>61</v>
      </c>
      <c r="I73" s="7607" t="s">
        <v>22</v>
      </c>
      <c r="J73" s="7606">
        <v>0</v>
      </c>
      <c r="K73" s="7605">
        <v>0</v>
      </c>
      <c r="L73" s="7605">
        <v>0</v>
      </c>
      <c r="M73" s="7604" t="s">
        <v>1352</v>
      </c>
      <c r="N73" s="7603" t="s">
        <v>42</v>
      </c>
      <c r="O73" s="7603"/>
      <c r="P73" s="2507">
        <v>2</v>
      </c>
      <c r="Q73" s="2024"/>
      <c r="R73" s="2244"/>
    </row>
    <row r="74" spans="1:18" s="2006" customFormat="1" ht="27" hidden="1" customHeight="1" thickBot="1" x14ac:dyDescent="0.25">
      <c r="A74" s="4223"/>
      <c r="B74" s="4221"/>
      <c r="C74" s="7602"/>
      <c r="D74" s="4419"/>
      <c r="E74" s="7601"/>
      <c r="F74" s="7600"/>
      <c r="G74" s="2462"/>
      <c r="H74" s="2462"/>
      <c r="I74" s="7599" t="s">
        <v>21</v>
      </c>
      <c r="J74" s="7598">
        <f>J73</f>
        <v>0</v>
      </c>
      <c r="K74" s="7597">
        <f>K73</f>
        <v>0</v>
      </c>
      <c r="L74" s="7597">
        <f>L73</f>
        <v>0</v>
      </c>
      <c r="M74" s="2050"/>
      <c r="N74" s="2570"/>
      <c r="O74" s="2570"/>
      <c r="P74" s="2570"/>
      <c r="Q74" s="2024"/>
      <c r="R74" s="2244"/>
    </row>
    <row r="75" spans="1:18" s="2006" customFormat="1" ht="15" hidden="1" customHeight="1" thickBot="1" x14ac:dyDescent="0.25">
      <c r="A75" s="2390" t="s">
        <v>20</v>
      </c>
      <c r="B75" s="2073" t="s">
        <v>90</v>
      </c>
      <c r="C75" s="7596" t="s">
        <v>19</v>
      </c>
      <c r="D75" s="4457"/>
      <c r="E75" s="7596"/>
      <c r="F75" s="7596"/>
      <c r="G75" s="7596"/>
      <c r="H75" s="7596"/>
      <c r="I75" s="4458"/>
      <c r="J75" s="7595">
        <f>J72+J74</f>
        <v>0</v>
      </c>
      <c r="K75" s="7594">
        <f>K72+K73</f>
        <v>0</v>
      </c>
      <c r="L75" s="7594">
        <f>L72+L74</f>
        <v>0</v>
      </c>
      <c r="M75" s="7593"/>
      <c r="N75" s="7592"/>
      <c r="O75" s="7592"/>
      <c r="P75" s="7592"/>
      <c r="Q75" s="2024"/>
      <c r="R75" s="2244"/>
    </row>
    <row r="76" spans="1:18" s="2023" customFormat="1" ht="15" customHeight="1" thickBot="1" x14ac:dyDescent="0.25">
      <c r="A76" s="2460" t="s">
        <v>20</v>
      </c>
      <c r="B76" s="4590" t="s">
        <v>152</v>
      </c>
      <c r="C76" s="4415"/>
      <c r="D76" s="4415"/>
      <c r="E76" s="4415"/>
      <c r="F76" s="4415"/>
      <c r="G76" s="4415"/>
      <c r="H76" s="4415"/>
      <c r="I76" s="4416"/>
      <c r="J76" s="7591">
        <f>K79+J49+J60+J69</f>
        <v>78</v>
      </c>
      <c r="K76" s="2384">
        <f>+K49+K60+K69</f>
        <v>149.4</v>
      </c>
      <c r="L76" s="7590">
        <f>+L69+L60+L49</f>
        <v>144.96</v>
      </c>
      <c r="M76" s="4597"/>
      <c r="N76" s="4598"/>
      <c r="O76" s="4598"/>
      <c r="P76" s="4598"/>
      <c r="Q76" s="2024"/>
      <c r="R76" s="2244"/>
    </row>
    <row r="77" spans="1:18" s="2023" customFormat="1" ht="15" customHeight="1" thickBot="1" x14ac:dyDescent="0.25">
      <c r="A77" s="7589"/>
      <c r="B77" s="7588" t="s">
        <v>16</v>
      </c>
      <c r="C77" s="4409"/>
      <c r="D77" s="4409"/>
      <c r="E77" s="4409"/>
      <c r="F77" s="4409"/>
      <c r="G77" s="4409"/>
      <c r="H77" s="4409"/>
      <c r="I77" s="4410"/>
      <c r="J77" s="7587">
        <f>J76</f>
        <v>78</v>
      </c>
      <c r="K77" s="7586">
        <f>K76</f>
        <v>149.4</v>
      </c>
      <c r="L77" s="7585">
        <f>L76</f>
        <v>144.96</v>
      </c>
      <c r="M77" s="4338"/>
      <c r="N77" s="4339"/>
      <c r="O77" s="4339"/>
      <c r="P77" s="4339"/>
      <c r="Q77" s="2302"/>
      <c r="R77" s="2301"/>
    </row>
    <row r="78" spans="1:18" s="2023" customFormat="1" ht="11.25" hidden="1" customHeight="1" x14ac:dyDescent="0.2">
      <c r="A78" s="4477"/>
      <c r="B78" s="4477"/>
      <c r="C78" s="4477"/>
      <c r="D78" s="4477"/>
      <c r="E78" s="4477"/>
      <c r="F78" s="4477"/>
      <c r="G78" s="4477"/>
      <c r="H78" s="4477"/>
      <c r="I78" s="4477"/>
      <c r="J78" s="2298"/>
      <c r="K78" s="2298"/>
      <c r="L78" s="2299"/>
      <c r="N78" s="2051"/>
      <c r="O78" s="2051"/>
      <c r="P78" s="2051"/>
    </row>
    <row r="79" spans="1:18" s="2023" customFormat="1" ht="38.25" customHeight="1" x14ac:dyDescent="0.2">
      <c r="A79" s="2300"/>
      <c r="B79" s="2300"/>
      <c r="C79" s="2300"/>
      <c r="D79" s="2300"/>
      <c r="E79" s="2300"/>
      <c r="F79" s="2300"/>
      <c r="G79" s="2300"/>
      <c r="H79" s="7584"/>
      <c r="I79" s="7584"/>
      <c r="J79" s="2298"/>
      <c r="K79" s="2298"/>
      <c r="L79" s="2299"/>
      <c r="N79" s="2051"/>
      <c r="O79" s="2051"/>
      <c r="P79" s="2051"/>
    </row>
    <row r="80" spans="1:18" s="2023" customFormat="1" ht="12.75" customHeight="1" x14ac:dyDescent="0.2">
      <c r="A80" s="2054"/>
      <c r="B80" s="2055"/>
      <c r="C80" s="4322" t="s">
        <v>15</v>
      </c>
      <c r="D80" s="4322"/>
      <c r="E80" s="4322"/>
      <c r="F80" s="4322"/>
      <c r="G80" s="4322"/>
      <c r="H80" s="4322"/>
      <c r="I80" s="4322"/>
      <c r="J80" s="4322"/>
      <c r="K80" s="4322"/>
      <c r="L80" s="4322"/>
      <c r="M80" s="4322"/>
      <c r="N80" s="4322"/>
      <c r="O80" s="4322"/>
      <c r="P80" s="4322"/>
    </row>
    <row r="81" spans="1:23" s="2023" customFormat="1" ht="13.5" customHeight="1" thickBot="1" x14ac:dyDescent="0.25">
      <c r="A81" s="2054"/>
      <c r="B81" s="2052"/>
      <c r="C81" s="2052"/>
      <c r="D81" s="2052"/>
      <c r="E81" s="2052"/>
      <c r="F81" s="2053"/>
      <c r="G81" s="2052"/>
      <c r="H81" s="7583"/>
      <c r="I81" s="2051"/>
      <c r="J81" s="4309"/>
      <c r="K81" s="4309"/>
      <c r="L81" s="4309"/>
      <c r="M81" s="4469"/>
      <c r="N81" s="4469"/>
      <c r="O81" s="4469"/>
      <c r="P81" s="4469"/>
    </row>
    <row r="82" spans="1:23" s="2023" customFormat="1" ht="55.5" customHeight="1" thickBot="1" x14ac:dyDescent="0.25">
      <c r="A82" s="7582"/>
      <c r="B82" s="2454"/>
      <c r="C82" s="7581" t="s">
        <v>14</v>
      </c>
      <c r="D82" s="7581"/>
      <c r="E82" s="7581"/>
      <c r="F82" s="7581"/>
      <c r="G82" s="7581"/>
      <c r="H82" s="7581"/>
      <c r="I82" s="7580"/>
      <c r="J82" s="6224" t="s">
        <v>13</v>
      </c>
      <c r="K82" s="6223"/>
      <c r="L82" s="6466"/>
      <c r="M82" s="6222" t="s">
        <v>12</v>
      </c>
      <c r="N82" s="4858" t="s">
        <v>11</v>
      </c>
      <c r="O82" s="4857"/>
      <c r="P82" s="4856"/>
      <c r="W82" s="7579"/>
    </row>
    <row r="83" spans="1:23" s="2023" customFormat="1" ht="24" customHeight="1" thickBot="1" x14ac:dyDescent="0.25">
      <c r="A83" s="2027"/>
      <c r="B83" s="2026"/>
      <c r="C83" s="4289" t="s">
        <v>10</v>
      </c>
      <c r="D83" s="4289"/>
      <c r="E83" s="4289"/>
      <c r="F83" s="4289"/>
      <c r="G83" s="4289"/>
      <c r="H83" s="4289"/>
      <c r="I83" s="4474"/>
      <c r="J83" s="4319">
        <f>J84</f>
        <v>78</v>
      </c>
      <c r="K83" s="4320"/>
      <c r="L83" s="4320"/>
      <c r="M83" s="7578">
        <f>M84</f>
        <v>149.4</v>
      </c>
      <c r="N83" s="7577">
        <f>N84</f>
        <v>144.95999999999998</v>
      </c>
      <c r="O83" s="7576"/>
      <c r="P83" s="7575"/>
    </row>
    <row r="84" spans="1:23" s="2023" customFormat="1" ht="13.5" customHeight="1" thickBot="1" x14ac:dyDescent="0.25">
      <c r="A84" s="7574"/>
      <c r="B84" s="7573"/>
      <c r="C84" s="7572"/>
      <c r="D84" s="7572"/>
      <c r="E84" s="7572" t="s">
        <v>9</v>
      </c>
      <c r="F84" s="7572"/>
      <c r="G84" s="7572"/>
      <c r="H84" s="7571"/>
      <c r="I84" s="7570"/>
      <c r="J84" s="7569">
        <f>J90+J89+J88+J87+J86+J85</f>
        <v>78</v>
      </c>
      <c r="K84" s="7568"/>
      <c r="L84" s="7568"/>
      <c r="M84" s="2042">
        <f>M85+M86+M87+M88+M89+M90</f>
        <v>149.4</v>
      </c>
      <c r="N84" s="7567">
        <f>N85+N86+N87+N88+N89+N90</f>
        <v>144.95999999999998</v>
      </c>
      <c r="O84" s="7566"/>
      <c r="P84" s="7565"/>
      <c r="Q84" s="7564"/>
    </row>
    <row r="85" spans="1:23" s="2023" customFormat="1" ht="14.25" customHeight="1" x14ac:dyDescent="0.2">
      <c r="A85" s="2034"/>
      <c r="B85" s="2033"/>
      <c r="C85" s="4287" t="s">
        <v>8</v>
      </c>
      <c r="D85" s="4287"/>
      <c r="E85" s="4287"/>
      <c r="F85" s="4287"/>
      <c r="G85" s="4287"/>
      <c r="H85" s="4287"/>
      <c r="I85" s="4488"/>
      <c r="J85" s="7563">
        <f>J77</f>
        <v>78</v>
      </c>
      <c r="K85" s="7562"/>
      <c r="L85" s="7562"/>
      <c r="M85" s="2290">
        <f>K39+K45+K46+K54+K56+K59+K63+K66</f>
        <v>78</v>
      </c>
      <c r="N85" s="7561">
        <f>L39+L45+L46+L54+L56+L59+L63+L66</f>
        <v>77.259999999999991</v>
      </c>
      <c r="O85" s="7561"/>
      <c r="P85" s="7560"/>
    </row>
    <row r="86" spans="1:23" s="2023" customFormat="1" ht="14.25" customHeight="1" x14ac:dyDescent="0.2">
      <c r="A86" s="2034"/>
      <c r="B86" s="2033"/>
      <c r="C86" s="4287" t="s">
        <v>7</v>
      </c>
      <c r="D86" s="4287"/>
      <c r="E86" s="4287"/>
      <c r="F86" s="4287"/>
      <c r="G86" s="4287"/>
      <c r="H86" s="4287"/>
      <c r="I86" s="4488"/>
      <c r="J86" s="4277"/>
      <c r="K86" s="4278"/>
      <c r="L86" s="4278"/>
      <c r="M86" s="7559"/>
      <c r="N86" s="7558"/>
      <c r="O86" s="7558"/>
      <c r="P86" s="7557"/>
    </row>
    <row r="87" spans="1:23" s="2006" customFormat="1" ht="13.5" customHeight="1" x14ac:dyDescent="0.2">
      <c r="A87" s="2034"/>
      <c r="B87" s="2033"/>
      <c r="C87" s="2033" t="s">
        <v>6</v>
      </c>
      <c r="D87" s="2033"/>
      <c r="E87" s="2033"/>
      <c r="F87" s="2033"/>
      <c r="G87" s="2033"/>
      <c r="H87" s="2039"/>
      <c r="I87" s="7556"/>
      <c r="J87" s="4277"/>
      <c r="K87" s="4278"/>
      <c r="L87" s="4278"/>
      <c r="M87" s="2290"/>
      <c r="N87" s="7555"/>
      <c r="O87" s="7555"/>
      <c r="P87" s="7554"/>
    </row>
    <row r="88" spans="1:23" s="2006" customFormat="1" ht="13.5" customHeight="1" x14ac:dyDescent="0.2">
      <c r="A88" s="2034"/>
      <c r="B88" s="2033"/>
      <c r="C88" s="4517" t="s">
        <v>5</v>
      </c>
      <c r="D88" s="4517"/>
      <c r="E88" s="4517"/>
      <c r="F88" s="4517"/>
      <c r="G88" s="4517"/>
      <c r="H88" s="4517"/>
      <c r="I88" s="4518"/>
      <c r="J88" s="4277"/>
      <c r="K88" s="4278"/>
      <c r="L88" s="4278"/>
      <c r="M88" s="2288"/>
      <c r="N88" s="4275"/>
      <c r="O88" s="4275"/>
      <c r="P88" s="4276"/>
    </row>
    <row r="89" spans="1:23" s="2006" customFormat="1" ht="13.5" customHeight="1" x14ac:dyDescent="0.2">
      <c r="A89" s="2034"/>
      <c r="B89" s="2033"/>
      <c r="C89" s="4288" t="s">
        <v>3</v>
      </c>
      <c r="D89" s="4288"/>
      <c r="E89" s="4288"/>
      <c r="F89" s="4288"/>
      <c r="G89" s="4288"/>
      <c r="H89" s="4288"/>
      <c r="I89" s="4519"/>
      <c r="J89" s="7553"/>
      <c r="K89" s="7552"/>
      <c r="L89" s="7552"/>
      <c r="M89" s="2287">
        <f>K55+K47</f>
        <v>71.400000000000006</v>
      </c>
      <c r="N89" s="4506">
        <f>L47+L55</f>
        <v>67.7</v>
      </c>
      <c r="O89" s="4506"/>
      <c r="P89" s="7551"/>
    </row>
    <row r="90" spans="1:23" s="2006" customFormat="1" ht="13.5" customHeight="1" thickBot="1" x14ac:dyDescent="0.25">
      <c r="A90" s="2024"/>
      <c r="B90" s="2023"/>
      <c r="C90" s="4291" t="s">
        <v>2</v>
      </c>
      <c r="D90" s="4291"/>
      <c r="E90" s="4291"/>
      <c r="F90" s="4291"/>
      <c r="G90" s="4291"/>
      <c r="H90" s="4291"/>
      <c r="I90" s="7542"/>
      <c r="J90" s="7550"/>
      <c r="K90" s="7549"/>
      <c r="L90" s="7549"/>
      <c r="M90" s="7548"/>
      <c r="N90" s="4352"/>
      <c r="O90" s="4352"/>
      <c r="P90" s="4353"/>
    </row>
    <row r="91" spans="1:23" s="2006" customFormat="1" ht="12.75" customHeight="1" thickBot="1" x14ac:dyDescent="0.25">
      <c r="A91" s="2027"/>
      <c r="B91" s="2026"/>
      <c r="C91" s="4289" t="s">
        <v>1</v>
      </c>
      <c r="D91" s="4290"/>
      <c r="E91" s="4290"/>
      <c r="F91" s="4290"/>
      <c r="G91" s="4290"/>
      <c r="H91" s="4290"/>
      <c r="I91" s="7547"/>
      <c r="J91" s="4293">
        <v>0</v>
      </c>
      <c r="K91" s="4294"/>
      <c r="L91" s="4294"/>
      <c r="M91" s="7546">
        <v>0</v>
      </c>
      <c r="N91" s="7545">
        <v>0</v>
      </c>
      <c r="O91" s="7544"/>
      <c r="P91" s="7543"/>
    </row>
    <row r="92" spans="1:23" s="2006" customFormat="1" ht="13.5" customHeight="1" thickBot="1" x14ac:dyDescent="0.25">
      <c r="A92" s="2024"/>
      <c r="B92" s="2023"/>
      <c r="C92" s="4291"/>
      <c r="D92" s="4291"/>
      <c r="E92" s="4291"/>
      <c r="F92" s="4291"/>
      <c r="G92" s="4291"/>
      <c r="H92" s="4291"/>
      <c r="I92" s="7542"/>
      <c r="J92" s="7541"/>
      <c r="K92" s="7540"/>
      <c r="L92" s="7540"/>
      <c r="M92" s="2284"/>
      <c r="N92" s="4348"/>
      <c r="O92" s="4349"/>
      <c r="P92" s="4350"/>
    </row>
    <row r="93" spans="1:23" s="2006" customFormat="1" ht="13.5" customHeight="1" thickBot="1" x14ac:dyDescent="0.25">
      <c r="A93" s="2021"/>
      <c r="B93" s="2020"/>
      <c r="C93" s="4292" t="s">
        <v>0</v>
      </c>
      <c r="D93" s="4292"/>
      <c r="E93" s="4292"/>
      <c r="F93" s="4292"/>
      <c r="G93" s="4292"/>
      <c r="H93" s="4292"/>
      <c r="I93" s="4497"/>
      <c r="J93" s="4299">
        <f>J83+J91</f>
        <v>78</v>
      </c>
      <c r="K93" s="4300"/>
      <c r="L93" s="4300"/>
      <c r="M93" s="2304">
        <f>M83+M91</f>
        <v>149.4</v>
      </c>
      <c r="N93" s="4341">
        <f>N83+N91</f>
        <v>144.95999999999998</v>
      </c>
      <c r="O93" s="4342"/>
      <c r="P93" s="4343"/>
    </row>
    <row r="94" spans="1:23" ht="12" x14ac:dyDescent="0.2">
      <c r="A94" s="7537"/>
      <c r="C94" s="2018"/>
      <c r="D94" s="2018"/>
      <c r="E94" s="2017"/>
      <c r="F94" s="2017"/>
      <c r="G94" s="2017"/>
      <c r="H94" s="2016"/>
      <c r="I94" s="2016"/>
      <c r="J94" s="2015"/>
      <c r="K94" s="2015"/>
      <c r="L94" s="6174"/>
    </row>
    <row r="95" spans="1:23" x14ac:dyDescent="0.2">
      <c r="A95" s="7537"/>
    </row>
    <row r="96" spans="1:23" x14ac:dyDescent="0.2">
      <c r="A96" s="7537"/>
      <c r="I96" s="2013"/>
      <c r="J96" s="2011"/>
      <c r="L96" s="7539"/>
    </row>
    <row r="97" spans="1:12" x14ac:dyDescent="0.2">
      <c r="A97" s="7537"/>
      <c r="I97" s="2007"/>
      <c r="J97" s="2007"/>
      <c r="L97" s="7538"/>
    </row>
    <row r="98" spans="1:12" x14ac:dyDescent="0.2">
      <c r="A98" s="7537"/>
      <c r="L98" s="7538"/>
    </row>
    <row r="99" spans="1:12" x14ac:dyDescent="0.2">
      <c r="A99" s="7537"/>
      <c r="I99" s="2007"/>
      <c r="J99" s="2007"/>
      <c r="L99" s="7538"/>
    </row>
    <row r="100" spans="1:12" x14ac:dyDescent="0.2">
      <c r="A100" s="7537"/>
    </row>
    <row r="101" spans="1:12" x14ac:dyDescent="0.2">
      <c r="A101" s="7537"/>
    </row>
    <row r="102" spans="1:12" x14ac:dyDescent="0.2">
      <c r="A102" s="7537"/>
      <c r="I102" s="2008"/>
      <c r="J102" s="2011"/>
      <c r="L102" s="7539"/>
    </row>
    <row r="103" spans="1:12" x14ac:dyDescent="0.2">
      <c r="A103" s="7537"/>
      <c r="I103" s="2007"/>
      <c r="J103" s="2007"/>
      <c r="L103" s="7538"/>
    </row>
    <row r="104" spans="1:12" x14ac:dyDescent="0.2">
      <c r="A104" s="7537"/>
      <c r="L104" s="7538"/>
    </row>
    <row r="105" spans="1:12" x14ac:dyDescent="0.2">
      <c r="A105" s="7537"/>
      <c r="I105" s="2007"/>
      <c r="J105" s="2007"/>
      <c r="L105" s="7538"/>
    </row>
    <row r="106" spans="1:12" x14ac:dyDescent="0.2">
      <c r="A106" s="7537"/>
    </row>
    <row r="107" spans="1:12" x14ac:dyDescent="0.2">
      <c r="A107" s="7537"/>
      <c r="I107" s="2008"/>
    </row>
    <row r="108" spans="1:12" x14ac:dyDescent="0.2">
      <c r="A108" s="7537"/>
      <c r="I108" s="2007"/>
    </row>
    <row r="109" spans="1:12" x14ac:dyDescent="0.2">
      <c r="A109" s="7537"/>
    </row>
    <row r="110" spans="1:12" x14ac:dyDescent="0.2">
      <c r="A110" s="7537"/>
      <c r="I110" s="2007"/>
    </row>
    <row r="111" spans="1:12" x14ac:dyDescent="0.2">
      <c r="A111" s="7537"/>
    </row>
    <row r="112" spans="1:12" x14ac:dyDescent="0.2">
      <c r="A112" s="7537"/>
    </row>
    <row r="113" spans="1:1" x14ac:dyDescent="0.2">
      <c r="A113" s="7537"/>
    </row>
    <row r="114" spans="1:1" x14ac:dyDescent="0.2">
      <c r="A114" s="7537"/>
    </row>
    <row r="115" spans="1:1" x14ac:dyDescent="0.2">
      <c r="A115" s="7537"/>
    </row>
    <row r="116" spans="1:1" x14ac:dyDescent="0.2">
      <c r="A116" s="7537"/>
    </row>
    <row r="117" spans="1:1" x14ac:dyDescent="0.2">
      <c r="A117" s="7537"/>
    </row>
    <row r="118" spans="1:1" x14ac:dyDescent="0.2">
      <c r="A118" s="7537"/>
    </row>
    <row r="119" spans="1:1" x14ac:dyDescent="0.2">
      <c r="A119" s="7537"/>
    </row>
    <row r="120" spans="1:1" x14ac:dyDescent="0.2">
      <c r="A120" s="7537"/>
    </row>
  </sheetData>
  <mergeCells count="203">
    <mergeCell ref="M1:N1"/>
    <mergeCell ref="M39:R39"/>
    <mergeCell ref="Q52:R52"/>
    <mergeCell ref="Q58:R59"/>
    <mergeCell ref="Q62:R63"/>
    <mergeCell ref="E58:E59"/>
    <mergeCell ref="Q36:R36"/>
    <mergeCell ref="Q64:R66"/>
    <mergeCell ref="Q18:R18"/>
    <mergeCell ref="Q38:R38"/>
    <mergeCell ref="Q43:R43"/>
    <mergeCell ref="Q44:R44"/>
    <mergeCell ref="Q46:R46"/>
    <mergeCell ref="Q47:R47"/>
    <mergeCell ref="Q53:R53"/>
    <mergeCell ref="Q54:R54"/>
    <mergeCell ref="Q55:R57"/>
    <mergeCell ref="M26:P26"/>
    <mergeCell ref="E28:E29"/>
    <mergeCell ref="A46:A48"/>
    <mergeCell ref="G17:G20"/>
    <mergeCell ref="F23:F24"/>
    <mergeCell ref="G23:G24"/>
    <mergeCell ref="M45:R45"/>
    <mergeCell ref="M40:R40"/>
    <mergeCell ref="M32:R32"/>
    <mergeCell ref="M30:R30"/>
    <mergeCell ref="A40:A45"/>
    <mergeCell ref="B40:B45"/>
    <mergeCell ref="A23:A24"/>
    <mergeCell ref="B23:B24"/>
    <mergeCell ref="K52:K53"/>
    <mergeCell ref="I52:I53"/>
    <mergeCell ref="K28:K29"/>
    <mergeCell ref="D25:H25"/>
    <mergeCell ref="C26:I26"/>
    <mergeCell ref="C27:P27"/>
    <mergeCell ref="B7:R7"/>
    <mergeCell ref="C8:R8"/>
    <mergeCell ref="G55:G56"/>
    <mergeCell ref="A52:A54"/>
    <mergeCell ref="A15:A16"/>
    <mergeCell ref="A10:A12"/>
    <mergeCell ref="B10:B12"/>
    <mergeCell ref="D12:H12"/>
    <mergeCell ref="A13:A14"/>
    <mergeCell ref="B13:B14"/>
    <mergeCell ref="B46:B48"/>
    <mergeCell ref="F64:F65"/>
    <mergeCell ref="G64:G65"/>
    <mergeCell ref="H64:H65"/>
    <mergeCell ref="D58:D59"/>
    <mergeCell ref="D52:D53"/>
    <mergeCell ref="F52:F53"/>
    <mergeCell ref="G52:G53"/>
    <mergeCell ref="C49:I49"/>
    <mergeCell ref="B52:B54"/>
    <mergeCell ref="E64:E66"/>
    <mergeCell ref="F58:F59"/>
    <mergeCell ref="G58:G59"/>
    <mergeCell ref="F46:F48"/>
    <mergeCell ref="G46:G48"/>
    <mergeCell ref="D46:E46"/>
    <mergeCell ref="D55:D57"/>
    <mergeCell ref="C60:I60"/>
    <mergeCell ref="C61:P61"/>
    <mergeCell ref="M60:P60"/>
    <mergeCell ref="B67:B68"/>
    <mergeCell ref="A67:A68"/>
    <mergeCell ref="J64:J65"/>
    <mergeCell ref="K64:K65"/>
    <mergeCell ref="L64:L65"/>
    <mergeCell ref="I64:I65"/>
    <mergeCell ref="C67:C68"/>
    <mergeCell ref="M69:P69"/>
    <mergeCell ref="A73:A74"/>
    <mergeCell ref="B73:B74"/>
    <mergeCell ref="B77:I77"/>
    <mergeCell ref="A62:A63"/>
    <mergeCell ref="B62:B63"/>
    <mergeCell ref="D63:H63"/>
    <mergeCell ref="M66:P66"/>
    <mergeCell ref="A64:A66"/>
    <mergeCell ref="B64:B66"/>
    <mergeCell ref="N91:P91"/>
    <mergeCell ref="N92:P92"/>
    <mergeCell ref="N90:P90"/>
    <mergeCell ref="N84:P84"/>
    <mergeCell ref="J93:L93"/>
    <mergeCell ref="J92:L92"/>
    <mergeCell ref="J91:L91"/>
    <mergeCell ref="J89:L89"/>
    <mergeCell ref="J88:L88"/>
    <mergeCell ref="J84:L84"/>
    <mergeCell ref="J90:L90"/>
    <mergeCell ref="J87:L87"/>
    <mergeCell ref="N88:P88"/>
    <mergeCell ref="N89:P89"/>
    <mergeCell ref="N93:P93"/>
    <mergeCell ref="N82:P82"/>
    <mergeCell ref="N83:P83"/>
    <mergeCell ref="N85:P85"/>
    <mergeCell ref="N86:P86"/>
    <mergeCell ref="N87:P87"/>
    <mergeCell ref="C89:I89"/>
    <mergeCell ref="J86:L86"/>
    <mergeCell ref="M77:P77"/>
    <mergeCell ref="M81:P81"/>
    <mergeCell ref="J81:L81"/>
    <mergeCell ref="A78:I78"/>
    <mergeCell ref="J82:L82"/>
    <mergeCell ref="C86:I86"/>
    <mergeCell ref="C83:I83"/>
    <mergeCell ref="J85:L85"/>
    <mergeCell ref="C75:I75"/>
    <mergeCell ref="M75:P75"/>
    <mergeCell ref="C88:I88"/>
    <mergeCell ref="J83:L83"/>
    <mergeCell ref="M76:P76"/>
    <mergeCell ref="H55:H56"/>
    <mergeCell ref="F55:F56"/>
    <mergeCell ref="D54:H54"/>
    <mergeCell ref="H52:H53"/>
    <mergeCell ref="J52:J53"/>
    <mergeCell ref="C70:P70"/>
    <mergeCell ref="D71:D72"/>
    <mergeCell ref="C69:I69"/>
    <mergeCell ref="A58:A59"/>
    <mergeCell ref="B58:B59"/>
    <mergeCell ref="A17:A21"/>
    <mergeCell ref="B17:B21"/>
    <mergeCell ref="D21:H21"/>
    <mergeCell ref="B76:I76"/>
    <mergeCell ref="C73:C74"/>
    <mergeCell ref="D73:D74"/>
    <mergeCell ref="A71:A72"/>
    <mergeCell ref="B71:B72"/>
    <mergeCell ref="G42:G44"/>
    <mergeCell ref="C93:I93"/>
    <mergeCell ref="C91:I91"/>
    <mergeCell ref="C92:I92"/>
    <mergeCell ref="E67:E68"/>
    <mergeCell ref="D67:D68"/>
    <mergeCell ref="C82:I82"/>
    <mergeCell ref="C80:P80"/>
    <mergeCell ref="C85:I85"/>
    <mergeCell ref="C90:I90"/>
    <mergeCell ref="M12:R12"/>
    <mergeCell ref="M21:R21"/>
    <mergeCell ref="L52:L53"/>
    <mergeCell ref="I28:I29"/>
    <mergeCell ref="L28:L29"/>
    <mergeCell ref="M49:P49"/>
    <mergeCell ref="C50:P50"/>
    <mergeCell ref="D40:E40"/>
    <mergeCell ref="E42:E44"/>
    <mergeCell ref="F42:F44"/>
    <mergeCell ref="D16:H16"/>
    <mergeCell ref="D17:D19"/>
    <mergeCell ref="F17:F19"/>
    <mergeCell ref="F3:F4"/>
    <mergeCell ref="D3:D4"/>
    <mergeCell ref="G3:G4"/>
    <mergeCell ref="H3:H4"/>
    <mergeCell ref="A5:R5"/>
    <mergeCell ref="Q3:Q4"/>
    <mergeCell ref="R3:R4"/>
    <mergeCell ref="A6:R6"/>
    <mergeCell ref="A2:R2"/>
    <mergeCell ref="P1:R1"/>
    <mergeCell ref="J3:L3"/>
    <mergeCell ref="B15:B16"/>
    <mergeCell ref="C22:P22"/>
    <mergeCell ref="M3:P3"/>
    <mergeCell ref="A3:A4"/>
    <mergeCell ref="B3:B4"/>
    <mergeCell ref="C3:C4"/>
    <mergeCell ref="G37:G38"/>
    <mergeCell ref="F37:F38"/>
    <mergeCell ref="E37:E38"/>
    <mergeCell ref="D37:D38"/>
    <mergeCell ref="G28:G29"/>
    <mergeCell ref="H28:H29"/>
    <mergeCell ref="Q29:R29"/>
    <mergeCell ref="Q28:R28"/>
    <mergeCell ref="Q19:R19"/>
    <mergeCell ref="H17:H20"/>
    <mergeCell ref="I17:I20"/>
    <mergeCell ref="H37:H38"/>
    <mergeCell ref="J28:J29"/>
    <mergeCell ref="J17:J19"/>
    <mergeCell ref="K17:K19"/>
    <mergeCell ref="L17:L19"/>
    <mergeCell ref="E3:E4"/>
    <mergeCell ref="D14:H14"/>
    <mergeCell ref="I3:I4"/>
    <mergeCell ref="Q17:R17"/>
    <mergeCell ref="Q11:R11"/>
    <mergeCell ref="Q42:R42"/>
    <mergeCell ref="Q41:R41"/>
    <mergeCell ref="Q37:R37"/>
    <mergeCell ref="Q35:R35"/>
    <mergeCell ref="Q31:R31"/>
  </mergeCells>
  <printOptions horizontalCentered="1" verticalCentered="1"/>
  <pageMargins left="0.23622047244094491" right="0.23622047244094491" top="0.43307086614173229" bottom="0.15748031496062992" header="0.19685039370078741" footer="0.15748031496062992"/>
  <pageSetup paperSize="9" scale="94" firstPageNumber="62" fitToHeight="0" orientation="landscape" useFirstPageNumber="1" r:id="rId1"/>
  <headerFooter alignWithMargins="0">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80"/>
  <sheetViews>
    <sheetView view="pageBreakPreview" zoomScaleNormal="100" zoomScaleSheetLayoutView="100" workbookViewId="0">
      <selection activeCell="V6" sqref="V6"/>
    </sheetView>
  </sheetViews>
  <sheetFormatPr defaultColWidth="9.140625" defaultRowHeight="12.75" x14ac:dyDescent="0.2"/>
  <cols>
    <col min="1" max="4" width="2.7109375" style="6909" customWidth="1"/>
    <col min="5" max="5" width="30.140625" style="7986" customWidth="1"/>
    <col min="6" max="6" width="3.28515625" style="6910" customWidth="1"/>
    <col min="7" max="8" width="3.28515625" style="6909" customWidth="1"/>
    <col min="9" max="9" width="4.85546875" style="6909" customWidth="1"/>
    <col min="10" max="10" width="7.7109375" style="6909" customWidth="1"/>
    <col min="11" max="11" width="7.42578125" style="6909" customWidth="1"/>
    <col min="12" max="12" width="7.5703125" style="6909" customWidth="1"/>
    <col min="13" max="13" width="12.140625" style="6909" customWidth="1"/>
    <col min="14" max="14" width="4.28515625" style="6909" customWidth="1"/>
    <col min="15" max="15" width="6.42578125" style="7985" customWidth="1"/>
    <col min="16" max="16" width="6.28515625" style="6905" customWidth="1"/>
    <col min="17" max="17" width="18.28515625" style="6909" customWidth="1"/>
    <col min="18" max="18" width="13" style="6909" customWidth="1"/>
    <col min="19" max="19" width="14.5703125" style="6909" customWidth="1"/>
    <col min="20" max="16384" width="9.140625" style="6909"/>
  </cols>
  <sheetData>
    <row r="1" spans="1:19" ht="77.25" customHeight="1" x14ac:dyDescent="0.2">
      <c r="I1" s="7533"/>
      <c r="J1" s="7533"/>
      <c r="K1" s="7533"/>
      <c r="L1" s="7533"/>
      <c r="M1" s="2853"/>
      <c r="N1" s="2853"/>
      <c r="O1" s="7534" t="s">
        <v>1627</v>
      </c>
      <c r="P1" s="7534"/>
      <c r="Q1" s="7534"/>
      <c r="R1" s="7534"/>
      <c r="S1" s="7533"/>
    </row>
    <row r="2" spans="1:19" s="7986" customFormat="1" ht="27" customHeight="1" x14ac:dyDescent="0.2">
      <c r="A2" s="4405" t="s">
        <v>1556</v>
      </c>
      <c r="B2" s="4405"/>
      <c r="C2" s="4405"/>
      <c r="D2" s="4405"/>
      <c r="E2" s="4405"/>
      <c r="F2" s="4405"/>
      <c r="G2" s="4405"/>
      <c r="H2" s="4405"/>
      <c r="I2" s="4405"/>
      <c r="J2" s="4405"/>
      <c r="K2" s="4405"/>
      <c r="L2" s="4405"/>
      <c r="M2" s="4405"/>
      <c r="N2" s="4405"/>
      <c r="O2" s="4405"/>
      <c r="P2" s="4405"/>
      <c r="Q2" s="4405"/>
      <c r="R2" s="4405"/>
    </row>
    <row r="3" spans="1:19" s="7986" customFormat="1" ht="5.25" customHeight="1" thickBot="1" x14ac:dyDescent="0.25">
      <c r="F3" s="6910"/>
      <c r="N3" s="8729"/>
      <c r="O3" s="8728"/>
      <c r="P3" s="8727"/>
    </row>
    <row r="4" spans="1:19" s="8012" customFormat="1" ht="36.75" customHeight="1" thickBot="1" x14ac:dyDescent="0.25">
      <c r="A4" s="8726" t="s">
        <v>144</v>
      </c>
      <c r="B4" s="8725" t="s">
        <v>143</v>
      </c>
      <c r="C4" s="8724" t="s">
        <v>142</v>
      </c>
      <c r="D4" s="8723" t="s">
        <v>141</v>
      </c>
      <c r="E4" s="8722" t="s">
        <v>130</v>
      </c>
      <c r="F4" s="8721" t="s">
        <v>140</v>
      </c>
      <c r="G4" s="8720" t="s">
        <v>139</v>
      </c>
      <c r="H4" s="8719" t="s">
        <v>138</v>
      </c>
      <c r="I4" s="8718" t="s">
        <v>137</v>
      </c>
      <c r="J4" s="3822" t="s">
        <v>136</v>
      </c>
      <c r="K4" s="3823"/>
      <c r="L4" s="3824"/>
      <c r="M4" s="4535" t="s">
        <v>135</v>
      </c>
      <c r="N4" s="4536"/>
      <c r="O4" s="4536"/>
      <c r="P4" s="4537"/>
      <c r="Q4" s="7518" t="s">
        <v>134</v>
      </c>
      <c r="R4" s="7518" t="s">
        <v>133</v>
      </c>
    </row>
    <row r="5" spans="1:19" s="8012" customFormat="1" ht="15" customHeight="1" x14ac:dyDescent="0.2">
      <c r="A5" s="8717"/>
      <c r="B5" s="8716"/>
      <c r="C5" s="8715"/>
      <c r="D5" s="8714"/>
      <c r="E5" s="8713"/>
      <c r="F5" s="8712"/>
      <c r="G5" s="8711"/>
      <c r="H5" s="8710"/>
      <c r="I5" s="8709"/>
      <c r="J5" s="8708" t="s">
        <v>373</v>
      </c>
      <c r="K5" s="8707" t="s">
        <v>372</v>
      </c>
      <c r="L5" s="8706" t="s">
        <v>1555</v>
      </c>
      <c r="M5" s="8705" t="s">
        <v>130</v>
      </c>
      <c r="N5" s="8704" t="s">
        <v>129</v>
      </c>
      <c r="O5" s="8703" t="s">
        <v>128</v>
      </c>
      <c r="P5" s="8702" t="s">
        <v>127</v>
      </c>
      <c r="Q5" s="7505"/>
      <c r="R5" s="7505"/>
    </row>
    <row r="6" spans="1:19" s="8012" customFormat="1" ht="101.25" customHeight="1" thickBot="1" x14ac:dyDescent="0.25">
      <c r="A6" s="8701"/>
      <c r="B6" s="8700"/>
      <c r="C6" s="8699"/>
      <c r="D6" s="8698"/>
      <c r="E6" s="8697"/>
      <c r="F6" s="8696"/>
      <c r="G6" s="8695"/>
      <c r="H6" s="8694"/>
      <c r="I6" s="8693"/>
      <c r="J6" s="8692"/>
      <c r="K6" s="8691"/>
      <c r="L6" s="8690"/>
      <c r="M6" s="8689"/>
      <c r="N6" s="8688"/>
      <c r="O6" s="8687"/>
      <c r="P6" s="8686"/>
      <c r="Q6" s="7493"/>
      <c r="R6" s="7493"/>
    </row>
    <row r="7" spans="1:19" s="7986" customFormat="1" ht="15.75" hidden="1" customHeight="1" thickBot="1" x14ac:dyDescent="0.25">
      <c r="A7" s="8685" t="s">
        <v>1554</v>
      </c>
      <c r="B7" s="8683"/>
      <c r="C7" s="8683"/>
      <c r="D7" s="8683"/>
      <c r="E7" s="8683"/>
      <c r="F7" s="8683"/>
      <c r="G7" s="8683"/>
      <c r="H7" s="8683"/>
      <c r="I7" s="8683"/>
      <c r="J7" s="8684"/>
      <c r="K7" s="8684"/>
      <c r="L7" s="8684"/>
      <c r="M7" s="8683"/>
      <c r="N7" s="8683"/>
      <c r="O7" s="8683"/>
      <c r="P7" s="8682"/>
      <c r="Q7" s="8013"/>
      <c r="R7" s="8109"/>
    </row>
    <row r="8" spans="1:19" s="7986" customFormat="1" ht="15" customHeight="1" thickBot="1" x14ac:dyDescent="0.25">
      <c r="A8" s="8681" t="s">
        <v>1553</v>
      </c>
      <c r="B8" s="8680"/>
      <c r="C8" s="8680"/>
      <c r="D8" s="8680"/>
      <c r="E8" s="8680"/>
      <c r="F8" s="8680"/>
      <c r="G8" s="8680"/>
      <c r="H8" s="8680"/>
      <c r="I8" s="8680"/>
      <c r="J8" s="8680"/>
      <c r="K8" s="8680"/>
      <c r="L8" s="8680"/>
      <c r="M8" s="8680"/>
      <c r="N8" s="8680"/>
      <c r="O8" s="8680"/>
      <c r="P8" s="8679"/>
      <c r="Q8" s="8312"/>
      <c r="R8" s="8311"/>
    </row>
    <row r="9" spans="1:19" s="7986" customFormat="1" ht="27.75" customHeight="1" thickBot="1" x14ac:dyDescent="0.25">
      <c r="A9" s="8247" t="s">
        <v>20</v>
      </c>
      <c r="B9" s="8246" t="s">
        <v>1552</v>
      </c>
      <c r="C9" s="8245"/>
      <c r="D9" s="8245"/>
      <c r="E9" s="8245"/>
      <c r="F9" s="8245"/>
      <c r="G9" s="8245"/>
      <c r="H9" s="8245"/>
      <c r="I9" s="8245"/>
      <c r="J9" s="8245"/>
      <c r="K9" s="8245"/>
      <c r="L9" s="8245"/>
      <c r="M9" s="8245"/>
      <c r="N9" s="8245"/>
      <c r="O9" s="8245"/>
      <c r="P9" s="8244"/>
      <c r="Q9" s="8013"/>
      <c r="R9" s="8109"/>
    </row>
    <row r="10" spans="1:19" s="7986" customFormat="1" ht="54" customHeight="1" thickBot="1" x14ac:dyDescent="0.25">
      <c r="A10" s="8117" t="s">
        <v>20</v>
      </c>
      <c r="B10" s="8259" t="s">
        <v>20</v>
      </c>
      <c r="C10" s="8678" t="s">
        <v>1551</v>
      </c>
      <c r="D10" s="8473"/>
      <c r="E10" s="8473"/>
      <c r="F10" s="8473"/>
      <c r="G10" s="8473"/>
      <c r="H10" s="8472"/>
      <c r="I10" s="8472"/>
      <c r="J10" s="8472"/>
      <c r="K10" s="8472"/>
      <c r="L10" s="8472"/>
      <c r="M10" s="8472"/>
      <c r="N10" s="8472"/>
      <c r="O10" s="8471"/>
      <c r="P10" s="8470"/>
      <c r="Q10" s="8013"/>
      <c r="R10" s="8109"/>
    </row>
    <row r="11" spans="1:19" s="8012" customFormat="1" ht="25.5" customHeight="1" thickBot="1" x14ac:dyDescent="0.25">
      <c r="A11" s="8283" t="s">
        <v>20</v>
      </c>
      <c r="B11" s="8677" t="s">
        <v>20</v>
      </c>
      <c r="C11" s="8204" t="s">
        <v>20</v>
      </c>
      <c r="D11" s="8332"/>
      <c r="E11" s="8676" t="s">
        <v>1550</v>
      </c>
      <c r="F11" s="8590" t="s">
        <v>120</v>
      </c>
      <c r="G11" s="8234" t="s">
        <v>24</v>
      </c>
      <c r="H11" s="8675" t="s">
        <v>297</v>
      </c>
      <c r="I11" s="8674" t="s">
        <v>47</v>
      </c>
      <c r="J11" s="8673">
        <v>397.4</v>
      </c>
      <c r="K11" s="8672">
        <v>546</v>
      </c>
      <c r="L11" s="8672">
        <v>542.79999999999995</v>
      </c>
      <c r="M11" s="8521" t="s">
        <v>1466</v>
      </c>
      <c r="N11" s="8671" t="s">
        <v>70</v>
      </c>
      <c r="O11" s="8196">
        <v>1510</v>
      </c>
      <c r="P11" s="8323">
        <v>1666</v>
      </c>
      <c r="Q11" s="8013"/>
      <c r="R11" s="8109"/>
    </row>
    <row r="12" spans="1:19" s="8012" customFormat="1" ht="15" customHeight="1" x14ac:dyDescent="0.2">
      <c r="A12" s="8276"/>
      <c r="B12" s="8662"/>
      <c r="C12" s="8405"/>
      <c r="D12" s="8670"/>
      <c r="E12" s="8541" t="s">
        <v>1549</v>
      </c>
      <c r="F12" s="8569"/>
      <c r="G12" s="8161"/>
      <c r="H12" s="8669"/>
      <c r="I12" s="8668"/>
      <c r="J12" s="8667"/>
      <c r="K12" s="8666"/>
      <c r="L12" s="8665"/>
      <c r="N12" s="8664"/>
      <c r="O12" s="8182"/>
      <c r="P12" s="8663"/>
      <c r="Q12" s="8013"/>
      <c r="R12" s="8109"/>
    </row>
    <row r="13" spans="1:19" s="8012" customFormat="1" ht="49.5" customHeight="1" thickBot="1" x14ac:dyDescent="0.25">
      <c r="A13" s="8276"/>
      <c r="B13" s="8662"/>
      <c r="C13" s="8405"/>
      <c r="D13" s="8661"/>
      <c r="E13" s="8536"/>
      <c r="F13" s="8569"/>
      <c r="G13" s="8161"/>
      <c r="H13" s="8660"/>
      <c r="I13" s="6928"/>
      <c r="J13" s="8659"/>
      <c r="K13" s="8658"/>
      <c r="L13" s="8657"/>
      <c r="N13" s="8346"/>
      <c r="O13" s="8208"/>
      <c r="P13" s="8344"/>
      <c r="Q13" s="8013"/>
      <c r="R13" s="8109"/>
    </row>
    <row r="14" spans="1:19" s="7986" customFormat="1" ht="28.5" customHeight="1" thickBot="1" x14ac:dyDescent="0.25">
      <c r="A14" s="8266"/>
      <c r="B14" s="8656"/>
      <c r="C14" s="8138"/>
      <c r="D14" s="8554"/>
      <c r="E14" s="8554"/>
      <c r="F14" s="8554"/>
      <c r="G14" s="8554"/>
      <c r="H14" s="8554"/>
      <c r="I14" s="8655" t="s">
        <v>249</v>
      </c>
      <c r="J14" s="8262">
        <f>J11</f>
        <v>397.4</v>
      </c>
      <c r="K14" s="8654">
        <f>K11</f>
        <v>546</v>
      </c>
      <c r="L14" s="8653">
        <f>L11</f>
        <v>542.79999999999995</v>
      </c>
      <c r="M14" s="8553"/>
      <c r="N14" s="8553"/>
      <c r="O14" s="8552"/>
      <c r="P14" s="8652"/>
      <c r="Q14" s="8101"/>
      <c r="R14" s="8100"/>
    </row>
    <row r="15" spans="1:19" s="7986" customFormat="1" ht="66.75" hidden="1" customHeight="1" thickBot="1" x14ac:dyDescent="0.25">
      <c r="A15" s="8180" t="s">
        <v>20</v>
      </c>
      <c r="B15" s="8192" t="s">
        <v>20</v>
      </c>
      <c r="C15" s="8134" t="s">
        <v>69</v>
      </c>
      <c r="D15" s="8134"/>
      <c r="E15" s="8651" t="s">
        <v>1535</v>
      </c>
      <c r="F15" s="8650" t="s">
        <v>114</v>
      </c>
      <c r="G15" s="8161" t="s">
        <v>24</v>
      </c>
      <c r="H15" s="8649" t="s">
        <v>297</v>
      </c>
      <c r="I15" s="8344" t="s">
        <v>1548</v>
      </c>
      <c r="J15" s="8530"/>
      <c r="K15" s="8648"/>
      <c r="L15" s="8648">
        <v>0</v>
      </c>
      <c r="M15" s="8640" t="s">
        <v>1466</v>
      </c>
      <c r="N15" s="8639" t="s">
        <v>70</v>
      </c>
      <c r="O15" s="8208"/>
      <c r="P15" s="8344">
        <v>3340</v>
      </c>
      <c r="Q15" s="8013"/>
      <c r="R15" s="8109"/>
    </row>
    <row r="16" spans="1:19" s="7986" customFormat="1" ht="49.5" hidden="1" customHeight="1" thickBot="1" x14ac:dyDescent="0.25">
      <c r="A16" s="8169" t="s">
        <v>20</v>
      </c>
      <c r="B16" s="8168" t="s">
        <v>20</v>
      </c>
      <c r="C16" s="8486" t="s">
        <v>69</v>
      </c>
      <c r="D16" s="8647" t="s">
        <v>20</v>
      </c>
      <c r="E16" s="8353" t="s">
        <v>1533</v>
      </c>
      <c r="F16" s="8569"/>
      <c r="G16" s="8161"/>
      <c r="H16" s="8646"/>
      <c r="I16" s="8260" t="s">
        <v>1548</v>
      </c>
      <c r="J16" s="8645"/>
      <c r="K16" s="8645"/>
      <c r="L16" s="8186"/>
      <c r="M16" s="8644" t="s">
        <v>1466</v>
      </c>
      <c r="N16" s="8313" t="s">
        <v>70</v>
      </c>
      <c r="O16" s="8267"/>
      <c r="P16" s="8127">
        <v>2140</v>
      </c>
      <c r="Q16" s="8013"/>
      <c r="R16" s="8109"/>
    </row>
    <row r="17" spans="1:18" s="7986" customFormat="1" ht="46.5" hidden="1" customHeight="1" thickBot="1" x14ac:dyDescent="0.25">
      <c r="A17" s="8227" t="s">
        <v>20</v>
      </c>
      <c r="B17" s="8226" t="s">
        <v>20</v>
      </c>
      <c r="C17" s="8405" t="s">
        <v>69</v>
      </c>
      <c r="D17" s="8570" t="s">
        <v>29</v>
      </c>
      <c r="E17" s="8353" t="s">
        <v>1531</v>
      </c>
      <c r="F17" s="8562"/>
      <c r="G17" s="8148"/>
      <c r="H17" s="8643"/>
      <c r="I17" s="8642" t="s">
        <v>1548</v>
      </c>
      <c r="J17" s="8641"/>
      <c r="K17" s="8641"/>
      <c r="L17" s="8566"/>
      <c r="M17" s="8640" t="s">
        <v>1466</v>
      </c>
      <c r="N17" s="8639" t="s">
        <v>70</v>
      </c>
      <c r="O17" s="8208"/>
      <c r="P17" s="8344">
        <v>1200</v>
      </c>
      <c r="Q17" s="8013"/>
      <c r="R17" s="8109"/>
    </row>
    <row r="18" spans="1:18" s="7986" customFormat="1" ht="15" hidden="1" customHeight="1" thickBot="1" x14ac:dyDescent="0.25">
      <c r="A18" s="8285"/>
      <c r="B18" s="8139"/>
      <c r="C18" s="8557"/>
      <c r="D18" s="8554"/>
      <c r="E18" s="8554"/>
      <c r="F18" s="8554"/>
      <c r="G18" s="8554"/>
      <c r="H18" s="8554"/>
      <c r="I18" s="8133" t="s">
        <v>249</v>
      </c>
      <c r="J18" s="8638">
        <f>SUM(J16:J17)</f>
        <v>0</v>
      </c>
      <c r="K18" s="8638">
        <f>SUM(K16:K17)</f>
        <v>0</v>
      </c>
      <c r="L18" s="8300">
        <f>SUM(L16:L17)</f>
        <v>0</v>
      </c>
      <c r="M18" s="8101"/>
      <c r="N18" s="8092"/>
      <c r="O18" s="8637"/>
      <c r="P18" s="8127"/>
      <c r="Q18" s="8013"/>
      <c r="R18" s="8109"/>
    </row>
    <row r="19" spans="1:18" s="7986" customFormat="1" ht="39.75" customHeight="1" thickBot="1" x14ac:dyDescent="0.25">
      <c r="A19" s="8283" t="s">
        <v>20</v>
      </c>
      <c r="B19" s="8282" t="s">
        <v>20</v>
      </c>
      <c r="C19" s="8636" t="s">
        <v>18</v>
      </c>
      <c r="D19" s="8203"/>
      <c r="E19" s="8541" t="s">
        <v>1547</v>
      </c>
      <c r="F19" s="8590" t="s">
        <v>109</v>
      </c>
      <c r="G19" s="8623" t="s">
        <v>24</v>
      </c>
      <c r="H19" s="8622" t="s">
        <v>1546</v>
      </c>
      <c r="I19" s="8606" t="s">
        <v>1538</v>
      </c>
      <c r="J19" s="8633">
        <v>5930.8</v>
      </c>
      <c r="K19" s="8620">
        <v>5655.8</v>
      </c>
      <c r="L19" s="8620">
        <v>5655.8</v>
      </c>
      <c r="M19" s="8521" t="s">
        <v>1466</v>
      </c>
      <c r="N19" s="8330" t="s">
        <v>70</v>
      </c>
      <c r="O19" s="8537">
        <v>2800</v>
      </c>
      <c r="P19" s="8260">
        <v>2785</v>
      </c>
      <c r="Q19" s="8194" t="s">
        <v>1545</v>
      </c>
      <c r="R19" s="8635"/>
    </row>
    <row r="20" spans="1:18" s="7986" customFormat="1" ht="23.25" customHeight="1" thickBot="1" x14ac:dyDescent="0.25">
      <c r="A20" s="8276"/>
      <c r="B20" s="8275"/>
      <c r="C20" s="8371"/>
      <c r="D20" s="8190"/>
      <c r="E20" s="6949"/>
      <c r="F20" s="8562"/>
      <c r="G20" s="8618"/>
      <c r="H20" s="8617"/>
      <c r="I20" s="8634" t="s">
        <v>340</v>
      </c>
      <c r="J20" s="8633">
        <v>237.2</v>
      </c>
      <c r="K20" s="8615">
        <v>226.2</v>
      </c>
      <c r="L20" s="8620">
        <v>204.7</v>
      </c>
      <c r="M20" s="8613"/>
      <c r="N20" s="8330"/>
      <c r="O20" s="8537"/>
      <c r="P20" s="8260"/>
      <c r="Q20" s="8632"/>
      <c r="R20" s="8631"/>
    </row>
    <row r="21" spans="1:18" s="7986" customFormat="1" ht="27.75" customHeight="1" thickBot="1" x14ac:dyDescent="0.25">
      <c r="A21" s="8266"/>
      <c r="B21" s="8265"/>
      <c r="C21" s="8301"/>
      <c r="D21" s="8630"/>
      <c r="E21" s="8554"/>
      <c r="F21" s="8554"/>
      <c r="G21" s="8554"/>
      <c r="H21" s="8554"/>
      <c r="I21" s="8629" t="s">
        <v>249</v>
      </c>
      <c r="J21" s="8607">
        <f>SUM(J19:J20)</f>
        <v>6168</v>
      </c>
      <c r="K21" s="8607">
        <f>SUM(K19:K20)</f>
        <v>5882</v>
      </c>
      <c r="L21" s="8607">
        <f>SUM(L19:L20)</f>
        <v>5860.5</v>
      </c>
      <c r="M21" s="8628"/>
      <c r="N21" s="8553"/>
      <c r="O21" s="8552"/>
      <c r="P21" s="8127"/>
      <c r="Q21" s="8627"/>
      <c r="R21" s="8626"/>
    </row>
    <row r="22" spans="1:18" s="7986" customFormat="1" ht="39" customHeight="1" thickBot="1" x14ac:dyDescent="0.25">
      <c r="A22" s="8625" t="s">
        <v>20</v>
      </c>
      <c r="B22" s="8164" t="s">
        <v>20</v>
      </c>
      <c r="C22" s="8624" t="s">
        <v>37</v>
      </c>
      <c r="D22" s="8203"/>
      <c r="E22" s="8541" t="s">
        <v>1544</v>
      </c>
      <c r="F22" s="8590" t="s">
        <v>545</v>
      </c>
      <c r="G22" s="8623" t="s">
        <v>24</v>
      </c>
      <c r="H22" s="8622" t="s">
        <v>1543</v>
      </c>
      <c r="I22" s="8606" t="s">
        <v>1538</v>
      </c>
      <c r="J22" s="8620">
        <v>14578.5</v>
      </c>
      <c r="K22" s="8621">
        <v>14555.5</v>
      </c>
      <c r="L22" s="8620">
        <v>14542.8</v>
      </c>
      <c r="M22" s="8521" t="s">
        <v>1466</v>
      </c>
      <c r="N22" s="8330" t="s">
        <v>70</v>
      </c>
      <c r="O22" s="8267">
        <v>18070</v>
      </c>
      <c r="P22" s="8127">
        <v>18062</v>
      </c>
      <c r="Q22" s="8194" t="s">
        <v>1542</v>
      </c>
      <c r="R22" s="8193"/>
    </row>
    <row r="23" spans="1:18" s="7986" customFormat="1" ht="15.75" customHeight="1" thickBot="1" x14ac:dyDescent="0.25">
      <c r="A23" s="8619"/>
      <c r="B23" s="8153"/>
      <c r="C23" s="8408"/>
      <c r="D23" s="8190"/>
      <c r="E23" s="6949"/>
      <c r="F23" s="8562"/>
      <c r="G23" s="8618"/>
      <c r="H23" s="8617"/>
      <c r="I23" s="8616" t="s">
        <v>340</v>
      </c>
      <c r="J23" s="8614">
        <v>102.1</v>
      </c>
      <c r="K23" s="8615">
        <v>101.9</v>
      </c>
      <c r="L23" s="8614">
        <v>95</v>
      </c>
      <c r="M23" s="8613"/>
      <c r="N23" s="8603"/>
      <c r="O23" s="8602"/>
      <c r="P23" s="8127"/>
      <c r="Q23" s="8155"/>
      <c r="R23" s="8154"/>
    </row>
    <row r="24" spans="1:18" s="7986" customFormat="1" ht="15" customHeight="1" thickBot="1" x14ac:dyDescent="0.25">
      <c r="A24" s="8612"/>
      <c r="B24" s="8139"/>
      <c r="C24" s="8264"/>
      <c r="D24" s="8611"/>
      <c r="E24" s="8610"/>
      <c r="F24" s="8610"/>
      <c r="G24" s="8610"/>
      <c r="H24" s="8610"/>
      <c r="I24" s="8609" t="s">
        <v>249</v>
      </c>
      <c r="J24" s="8608">
        <f>SUM(J22:J23)</f>
        <v>14680.6</v>
      </c>
      <c r="K24" s="8607">
        <f>K22+K23</f>
        <v>14657.4</v>
      </c>
      <c r="L24" s="8607">
        <f>SUM(L22:L23)</f>
        <v>14637.8</v>
      </c>
      <c r="M24" s="8321"/>
      <c r="N24" s="8330"/>
      <c r="O24" s="8267"/>
      <c r="P24" s="8127"/>
      <c r="Q24" s="8142"/>
      <c r="R24" s="8141"/>
    </row>
    <row r="25" spans="1:18" s="7986" customFormat="1" ht="68.25" customHeight="1" thickBot="1" x14ac:dyDescent="0.25">
      <c r="A25" s="8337" t="s">
        <v>20</v>
      </c>
      <c r="B25" s="8164" t="s">
        <v>20</v>
      </c>
      <c r="C25" s="8599" t="s">
        <v>90</v>
      </c>
      <c r="D25" s="8485"/>
      <c r="E25" s="8353" t="s">
        <v>1541</v>
      </c>
      <c r="F25" s="8598" t="s">
        <v>615</v>
      </c>
      <c r="G25" s="8351" t="s">
        <v>24</v>
      </c>
      <c r="H25" s="8597" t="s">
        <v>1528</v>
      </c>
      <c r="I25" s="8606" t="s">
        <v>1540</v>
      </c>
      <c r="J25" s="8430">
        <v>0</v>
      </c>
      <c r="K25" s="8430">
        <v>2.4</v>
      </c>
      <c r="L25" s="8430">
        <v>2.4</v>
      </c>
      <c r="M25" s="8521" t="s">
        <v>1466</v>
      </c>
      <c r="N25" s="8330" t="s">
        <v>70</v>
      </c>
      <c r="O25" s="8267">
        <v>3</v>
      </c>
      <c r="P25" s="8127">
        <v>3</v>
      </c>
      <c r="Q25" s="8013"/>
      <c r="R25" s="8109"/>
    </row>
    <row r="26" spans="1:18" s="7986" customFormat="1" ht="13.5" customHeight="1" thickBot="1" x14ac:dyDescent="0.25">
      <c r="A26" s="8285"/>
      <c r="B26" s="8139"/>
      <c r="C26" s="8557"/>
      <c r="D26" s="8529"/>
      <c r="E26" s="8528"/>
      <c r="F26" s="8528"/>
      <c r="G26" s="8528"/>
      <c r="H26" s="8528"/>
      <c r="I26" s="8595" t="s">
        <v>249</v>
      </c>
      <c r="J26" s="8605">
        <f>J25</f>
        <v>0</v>
      </c>
      <c r="K26" s="8165">
        <f>K25</f>
        <v>2.4</v>
      </c>
      <c r="L26" s="8594">
        <f>L25</f>
        <v>2.4</v>
      </c>
      <c r="M26" s="8130"/>
      <c r="N26" s="8603"/>
      <c r="O26" s="8602"/>
      <c r="P26" s="8127"/>
      <c r="Q26" s="8013"/>
      <c r="R26" s="8109"/>
    </row>
    <row r="27" spans="1:18" s="7986" customFormat="1" ht="51.75" customHeight="1" thickBot="1" x14ac:dyDescent="0.25">
      <c r="A27" s="8337" t="s">
        <v>20</v>
      </c>
      <c r="B27" s="8164" t="s">
        <v>20</v>
      </c>
      <c r="C27" s="8599" t="s">
        <v>82</v>
      </c>
      <c r="D27" s="8354"/>
      <c r="E27" s="8353" t="s">
        <v>1539</v>
      </c>
      <c r="F27" s="8598" t="s">
        <v>605</v>
      </c>
      <c r="G27" s="8351" t="s">
        <v>24</v>
      </c>
      <c r="H27" s="8601" t="s">
        <v>1528</v>
      </c>
      <c r="I27" s="8604" t="s">
        <v>1538</v>
      </c>
      <c r="J27" s="8186">
        <v>0.2</v>
      </c>
      <c r="K27" s="8186">
        <v>0.2</v>
      </c>
      <c r="L27" s="8174">
        <v>0.1</v>
      </c>
      <c r="M27" s="8521" t="s">
        <v>1466</v>
      </c>
      <c r="N27" s="8330" t="s">
        <v>70</v>
      </c>
      <c r="O27" s="8267">
        <v>2</v>
      </c>
      <c r="P27" s="8127">
        <v>1</v>
      </c>
      <c r="Q27" s="8013"/>
      <c r="R27" s="8109"/>
    </row>
    <row r="28" spans="1:18" s="7986" customFormat="1" ht="13.5" customHeight="1" thickBot="1" x14ac:dyDescent="0.25">
      <c r="A28" s="8285"/>
      <c r="B28" s="8139"/>
      <c r="C28" s="8557"/>
      <c r="D28" s="8529"/>
      <c r="E28" s="8528"/>
      <c r="F28" s="8528"/>
      <c r="G28" s="8528"/>
      <c r="H28" s="8528"/>
      <c r="I28" s="8595" t="s">
        <v>249</v>
      </c>
      <c r="J28" s="8165">
        <f>J27</f>
        <v>0.2</v>
      </c>
      <c r="K28" s="8594">
        <f>K27</f>
        <v>0.2</v>
      </c>
      <c r="L28" s="8165">
        <f>L27</f>
        <v>0.1</v>
      </c>
      <c r="M28" s="8321"/>
      <c r="N28" s="8603"/>
      <c r="O28" s="8602"/>
      <c r="P28" s="8127"/>
      <c r="Q28" s="8013"/>
      <c r="R28" s="8109"/>
    </row>
    <row r="29" spans="1:18" s="7986" customFormat="1" ht="60" customHeight="1" thickBot="1" x14ac:dyDescent="0.25">
      <c r="A29" s="8337" t="s">
        <v>20</v>
      </c>
      <c r="B29" s="8164" t="s">
        <v>20</v>
      </c>
      <c r="C29" s="8599" t="s">
        <v>78</v>
      </c>
      <c r="D29" s="8354"/>
      <c r="E29" s="8353" t="s">
        <v>1537</v>
      </c>
      <c r="F29" s="8598" t="s">
        <v>106</v>
      </c>
      <c r="G29" s="8351" t="s">
        <v>24</v>
      </c>
      <c r="H29" s="8601" t="s">
        <v>1528</v>
      </c>
      <c r="I29" s="8596" t="s">
        <v>22</v>
      </c>
      <c r="J29" s="8186">
        <v>340</v>
      </c>
      <c r="K29" s="8186">
        <v>353.3</v>
      </c>
      <c r="L29" s="8186">
        <v>353.3</v>
      </c>
      <c r="M29" s="8521" t="s">
        <v>1466</v>
      </c>
      <c r="N29" s="8330" t="s">
        <v>70</v>
      </c>
      <c r="O29" s="8267">
        <v>108</v>
      </c>
      <c r="P29" s="8127">
        <v>107</v>
      </c>
      <c r="Q29" s="8013"/>
      <c r="R29" s="8109"/>
    </row>
    <row r="30" spans="1:18" s="7986" customFormat="1" ht="28.5" customHeight="1" thickBot="1" x14ac:dyDescent="0.25">
      <c r="A30" s="8285"/>
      <c r="B30" s="8139"/>
      <c r="C30" s="8557"/>
      <c r="D30" s="8600"/>
      <c r="E30" s="8528"/>
      <c r="F30" s="8528"/>
      <c r="G30" s="8528"/>
      <c r="H30" s="8528"/>
      <c r="I30" s="8595" t="s">
        <v>249</v>
      </c>
      <c r="J30" s="8165">
        <f>J29</f>
        <v>340</v>
      </c>
      <c r="K30" s="8594">
        <f>K29</f>
        <v>353.3</v>
      </c>
      <c r="L30" s="8165">
        <f>L29</f>
        <v>353.3</v>
      </c>
      <c r="M30" s="8130"/>
      <c r="N30" s="8593"/>
      <c r="O30" s="8592"/>
      <c r="P30" s="8127"/>
      <c r="Q30" s="8013"/>
      <c r="R30" s="8109"/>
    </row>
    <row r="31" spans="1:18" s="7986" customFormat="1" ht="41.25" hidden="1" customHeight="1" thickBot="1" x14ac:dyDescent="0.25">
      <c r="A31" s="8337" t="s">
        <v>20</v>
      </c>
      <c r="B31" s="8164" t="s">
        <v>20</v>
      </c>
      <c r="C31" s="8599" t="s">
        <v>74</v>
      </c>
      <c r="D31" s="8354"/>
      <c r="E31" s="8353" t="s">
        <v>1536</v>
      </c>
      <c r="F31" s="8598" t="s">
        <v>595</v>
      </c>
      <c r="G31" s="8351" t="s">
        <v>24</v>
      </c>
      <c r="H31" s="8597" t="s">
        <v>1528</v>
      </c>
      <c r="I31" s="8596" t="s">
        <v>32</v>
      </c>
      <c r="J31" s="8186">
        <v>0</v>
      </c>
      <c r="K31" s="8186">
        <v>0</v>
      </c>
      <c r="L31" s="8174">
        <v>0</v>
      </c>
      <c r="M31" s="8348" t="s">
        <v>1466</v>
      </c>
      <c r="N31" s="8330" t="s">
        <v>70</v>
      </c>
      <c r="O31" s="8267">
        <v>0</v>
      </c>
      <c r="P31" s="8127"/>
      <c r="Q31" s="8013"/>
      <c r="R31" s="8109"/>
    </row>
    <row r="32" spans="1:18" s="7986" customFormat="1" ht="15" hidden="1" customHeight="1" thickBot="1" x14ac:dyDescent="0.25">
      <c r="A32" s="8285"/>
      <c r="B32" s="8139"/>
      <c r="C32" s="8557"/>
      <c r="D32" s="8529"/>
      <c r="E32" s="8528"/>
      <c r="F32" s="8528"/>
      <c r="G32" s="8528"/>
      <c r="H32" s="8528"/>
      <c r="I32" s="8595" t="s">
        <v>249</v>
      </c>
      <c r="J32" s="8165">
        <f>J31</f>
        <v>0</v>
      </c>
      <c r="K32" s="8165">
        <f>K31</f>
        <v>0</v>
      </c>
      <c r="L32" s="8594">
        <f>L31</f>
        <v>0</v>
      </c>
      <c r="M32" s="8101"/>
      <c r="N32" s="8593"/>
      <c r="O32" s="8592"/>
      <c r="P32" s="8127"/>
      <c r="Q32" s="8013"/>
      <c r="R32" s="8109"/>
    </row>
    <row r="33" spans="1:18" s="7986" customFormat="1" ht="38.25" customHeight="1" thickBot="1" x14ac:dyDescent="0.25">
      <c r="A33" s="8206" t="s">
        <v>20</v>
      </c>
      <c r="B33" s="8205" t="s">
        <v>20</v>
      </c>
      <c r="C33" s="8332" t="s">
        <v>69</v>
      </c>
      <c r="D33" s="8332"/>
      <c r="E33" s="8591" t="s">
        <v>1535</v>
      </c>
      <c r="F33" s="8590" t="s">
        <v>1534</v>
      </c>
      <c r="G33" s="8234" t="s">
        <v>24</v>
      </c>
      <c r="H33" s="8589" t="s">
        <v>297</v>
      </c>
      <c r="I33" s="8583"/>
      <c r="J33" s="8588"/>
      <c r="K33" s="8587"/>
      <c r="L33" s="8587"/>
      <c r="M33" s="8586" t="s">
        <v>1466</v>
      </c>
      <c r="N33" s="8585" t="s">
        <v>70</v>
      </c>
      <c r="O33" s="8584">
        <v>4000</v>
      </c>
      <c r="P33" s="8583">
        <v>5632</v>
      </c>
      <c r="Q33" s="8013"/>
      <c r="R33" s="8109"/>
    </row>
    <row r="34" spans="1:18" s="7986" customFormat="1" ht="27.75" customHeight="1" thickBot="1" x14ac:dyDescent="0.25">
      <c r="A34" s="8283" t="s">
        <v>20</v>
      </c>
      <c r="B34" s="8282" t="s">
        <v>20</v>
      </c>
      <c r="C34" s="8281" t="s">
        <v>69</v>
      </c>
      <c r="D34" s="8582" t="s">
        <v>20</v>
      </c>
      <c r="E34" s="8202" t="s">
        <v>1533</v>
      </c>
      <c r="F34" s="8569"/>
      <c r="G34" s="8161"/>
      <c r="H34" s="8568"/>
      <c r="I34" s="8581" t="s">
        <v>1532</v>
      </c>
      <c r="J34" s="8580">
        <v>2420</v>
      </c>
      <c r="K34" s="8580">
        <v>2862.6</v>
      </c>
      <c r="L34" s="8580">
        <v>2862.6</v>
      </c>
      <c r="M34" s="8572" t="s">
        <v>1466</v>
      </c>
      <c r="N34" s="8571" t="s">
        <v>70</v>
      </c>
      <c r="O34" s="8196"/>
      <c r="P34" s="8195"/>
      <c r="Q34" s="8312"/>
      <c r="R34" s="8311"/>
    </row>
    <row r="35" spans="1:18" s="7986" customFormat="1" ht="21" customHeight="1" thickBot="1" x14ac:dyDescent="0.25">
      <c r="A35" s="8276"/>
      <c r="B35" s="8275"/>
      <c r="C35" s="8579"/>
      <c r="D35" s="8578"/>
      <c r="E35" s="8162"/>
      <c r="F35" s="8569"/>
      <c r="G35" s="8161"/>
      <c r="H35" s="8568"/>
      <c r="I35" s="8560" t="s">
        <v>32</v>
      </c>
      <c r="J35" s="8174">
        <v>0</v>
      </c>
      <c r="K35" s="8577">
        <v>0</v>
      </c>
      <c r="L35" s="8186">
        <v>0</v>
      </c>
      <c r="M35" s="8565"/>
      <c r="N35" s="8564"/>
      <c r="O35" s="8182"/>
      <c r="P35" s="8219"/>
      <c r="Q35" s="8013"/>
      <c r="R35" s="8109"/>
    </row>
    <row r="36" spans="1:18" s="7986" customFormat="1" ht="21" customHeight="1" thickBot="1" x14ac:dyDescent="0.25">
      <c r="A36" s="8266"/>
      <c r="B36" s="8265"/>
      <c r="C36" s="8274"/>
      <c r="D36" s="8576"/>
      <c r="E36" s="8150"/>
      <c r="F36" s="8569"/>
      <c r="G36" s="8161"/>
      <c r="H36" s="8568"/>
      <c r="I36" s="8560" t="s">
        <v>113</v>
      </c>
      <c r="J36" s="8573">
        <v>68.900000000000006</v>
      </c>
      <c r="K36" s="8573">
        <v>68.900000000000006</v>
      </c>
      <c r="L36" s="8573">
        <v>68.900000000000006</v>
      </c>
      <c r="M36" s="8559"/>
      <c r="N36" s="8558"/>
      <c r="O36" s="8208"/>
      <c r="P36" s="8207"/>
      <c r="Q36" s="8101"/>
      <c r="R36" s="8100"/>
    </row>
    <row r="37" spans="1:18" s="7986" customFormat="1" ht="27" customHeight="1" thickBot="1" x14ac:dyDescent="0.25">
      <c r="A37" s="8206" t="s">
        <v>20</v>
      </c>
      <c r="B37" s="8205" t="s">
        <v>20</v>
      </c>
      <c r="C37" s="8204" t="s">
        <v>69</v>
      </c>
      <c r="D37" s="8575" t="s">
        <v>29</v>
      </c>
      <c r="E37" s="8202" t="s">
        <v>1531</v>
      </c>
      <c r="F37" s="8569"/>
      <c r="G37" s="8161"/>
      <c r="H37" s="8568"/>
      <c r="I37" s="8574" t="s">
        <v>22</v>
      </c>
      <c r="J37" s="8174">
        <v>778</v>
      </c>
      <c r="K37" s="8573">
        <v>1580.1</v>
      </c>
      <c r="L37" s="8573">
        <v>1580.04</v>
      </c>
      <c r="M37" s="8572" t="s">
        <v>1466</v>
      </c>
      <c r="N37" s="8571" t="s">
        <v>70</v>
      </c>
      <c r="O37" s="8196"/>
      <c r="P37" s="8195"/>
      <c r="Q37" s="8312"/>
      <c r="R37" s="8311"/>
    </row>
    <row r="38" spans="1:18" s="7986" customFormat="1" ht="19.5" customHeight="1" thickBot="1" x14ac:dyDescent="0.25">
      <c r="A38" s="8227"/>
      <c r="B38" s="8226"/>
      <c r="C38" s="8405"/>
      <c r="D38" s="8570"/>
      <c r="E38" s="8162"/>
      <c r="F38" s="8569"/>
      <c r="G38" s="8161"/>
      <c r="H38" s="8568"/>
      <c r="I38" s="8560" t="s">
        <v>32</v>
      </c>
      <c r="J38" s="8435">
        <v>0</v>
      </c>
      <c r="K38" s="8567">
        <v>0</v>
      </c>
      <c r="L38" s="8566">
        <v>0</v>
      </c>
      <c r="M38" s="8565"/>
      <c r="N38" s="8564"/>
      <c r="O38" s="8182"/>
      <c r="P38" s="8219"/>
      <c r="Q38" s="8013"/>
      <c r="R38" s="8109"/>
    </row>
    <row r="39" spans="1:18" s="7986" customFormat="1" ht="19.5" customHeight="1" thickBot="1" x14ac:dyDescent="0.25">
      <c r="A39" s="8180"/>
      <c r="B39" s="8192"/>
      <c r="C39" s="8191"/>
      <c r="D39" s="8563"/>
      <c r="E39" s="8150"/>
      <c r="F39" s="8562"/>
      <c r="G39" s="8148"/>
      <c r="H39" s="8561"/>
      <c r="I39" s="8560" t="s">
        <v>113</v>
      </c>
      <c r="J39" s="8349">
        <v>47.5</v>
      </c>
      <c r="K39" s="8174">
        <v>47.5</v>
      </c>
      <c r="L39" s="8174">
        <v>47.5</v>
      </c>
      <c r="M39" s="8559"/>
      <c r="N39" s="8558"/>
      <c r="O39" s="8208"/>
      <c r="P39" s="8207"/>
      <c r="Q39" s="8013"/>
      <c r="R39" s="8109"/>
    </row>
    <row r="40" spans="1:18" s="7986" customFormat="1" ht="15" customHeight="1" thickBot="1" x14ac:dyDescent="0.25">
      <c r="A40" s="8285"/>
      <c r="B40" s="8139"/>
      <c r="C40" s="8557"/>
      <c r="D40" s="8556"/>
      <c r="E40" s="8555"/>
      <c r="F40" s="8554"/>
      <c r="G40" s="8554"/>
      <c r="H40" s="8554"/>
      <c r="I40" s="8133" t="s">
        <v>249</v>
      </c>
      <c r="J40" s="8300">
        <f>SUM(J34:J39)</f>
        <v>3314.4</v>
      </c>
      <c r="K40" s="8300">
        <f>SUM(K34:K39)</f>
        <v>4559.1000000000004</v>
      </c>
      <c r="L40" s="8300">
        <f>SUM(L34:L39)</f>
        <v>4559.04</v>
      </c>
      <c r="M40" s="8082"/>
      <c r="N40" s="8553"/>
      <c r="O40" s="8552"/>
      <c r="P40" s="8127"/>
      <c r="Q40" s="8013"/>
      <c r="R40" s="8109"/>
    </row>
    <row r="41" spans="1:18" s="7986" customFormat="1" ht="15" customHeight="1" thickBot="1" x14ac:dyDescent="0.25">
      <c r="A41" s="8117" t="s">
        <v>20</v>
      </c>
      <c r="B41" s="8259" t="s">
        <v>20</v>
      </c>
      <c r="C41" s="8551" t="s">
        <v>19</v>
      </c>
      <c r="D41" s="8550"/>
      <c r="E41" s="8550"/>
      <c r="F41" s="8550"/>
      <c r="G41" s="8550"/>
      <c r="H41" s="8550"/>
      <c r="I41" s="8549"/>
      <c r="J41" s="8340">
        <f>J14+J18+J21+J24+J26+J28+J30+J32+J40</f>
        <v>24900.600000000002</v>
      </c>
      <c r="K41" s="8340">
        <f>K14+K18+K21+K24+K26+K28+K30+K32+K40</f>
        <v>26000.400000000001</v>
      </c>
      <c r="L41" s="8340">
        <f>L14+L18+L21+L24+L26+L28+L30+L32+L40</f>
        <v>25955.94</v>
      </c>
      <c r="M41" s="8548"/>
      <c r="N41" s="8547"/>
      <c r="O41" s="8546"/>
      <c r="P41" s="8545"/>
      <c r="Q41" s="8101"/>
      <c r="R41" s="8100"/>
    </row>
    <row r="42" spans="1:18" s="7986" customFormat="1" ht="60.75" customHeight="1" thickBot="1" x14ac:dyDescent="0.25">
      <c r="A42" s="8117" t="s">
        <v>20</v>
      </c>
      <c r="B42" s="8259" t="s">
        <v>29</v>
      </c>
      <c r="C42" s="8381" t="s">
        <v>1530</v>
      </c>
      <c r="D42" s="8380"/>
      <c r="E42" s="8380"/>
      <c r="F42" s="8380"/>
      <c r="G42" s="8380"/>
      <c r="H42" s="8380"/>
      <c r="I42" s="8380"/>
      <c r="J42" s="8544"/>
      <c r="K42" s="8544"/>
      <c r="L42" s="8544"/>
      <c r="M42" s="8544"/>
      <c r="N42" s="8544"/>
      <c r="O42" s="8543"/>
      <c r="P42" s="8542"/>
      <c r="Q42" s="8013"/>
      <c r="R42" s="8109"/>
    </row>
    <row r="43" spans="1:18" s="7986" customFormat="1" ht="27.75" customHeight="1" thickBot="1" x14ac:dyDescent="0.25">
      <c r="A43" s="8283" t="s">
        <v>20</v>
      </c>
      <c r="B43" s="8282" t="s">
        <v>29</v>
      </c>
      <c r="C43" s="8204" t="s">
        <v>20</v>
      </c>
      <c r="D43" s="8203"/>
      <c r="E43" s="8541" t="s">
        <v>1529</v>
      </c>
      <c r="F43" s="8540" t="s">
        <v>102</v>
      </c>
      <c r="G43" s="8234" t="s">
        <v>24</v>
      </c>
      <c r="H43" s="8539" t="s">
        <v>1528</v>
      </c>
      <c r="I43" s="8538" t="s">
        <v>22</v>
      </c>
      <c r="J43" s="8326">
        <v>664</v>
      </c>
      <c r="K43" s="8326">
        <v>734</v>
      </c>
      <c r="L43" s="8326">
        <v>733.9</v>
      </c>
      <c r="M43" s="8348" t="s">
        <v>1466</v>
      </c>
      <c r="N43" s="8330" t="s">
        <v>70</v>
      </c>
      <c r="O43" s="8537">
        <v>4590</v>
      </c>
      <c r="P43" s="8127">
        <v>6390</v>
      </c>
      <c r="Q43" s="8013"/>
      <c r="R43" s="8109"/>
    </row>
    <row r="44" spans="1:18" s="7986" customFormat="1" ht="15.75" customHeight="1" thickBot="1" x14ac:dyDescent="0.25">
      <c r="A44" s="8276"/>
      <c r="B44" s="8275"/>
      <c r="C44" s="8405"/>
      <c r="D44" s="8329"/>
      <c r="E44" s="8536"/>
      <c r="F44" s="8535"/>
      <c r="G44" s="8161"/>
      <c r="H44" s="8534"/>
      <c r="I44" s="8531" t="s">
        <v>32</v>
      </c>
      <c r="J44" s="8186">
        <v>0</v>
      </c>
      <c r="K44" s="8186">
        <v>0</v>
      </c>
      <c r="L44" s="8186">
        <v>0</v>
      </c>
      <c r="M44" s="8374"/>
      <c r="N44" s="8399"/>
      <c r="O44" s="8128"/>
      <c r="P44" s="8127"/>
      <c r="Q44" s="8013"/>
      <c r="R44" s="8109"/>
    </row>
    <row r="45" spans="1:18" s="7986" customFormat="1" ht="21" customHeight="1" thickBot="1" x14ac:dyDescent="0.25">
      <c r="A45" s="8276"/>
      <c r="B45" s="8275"/>
      <c r="C45" s="8405"/>
      <c r="D45" s="8190"/>
      <c r="E45" s="6949"/>
      <c r="F45" s="8533"/>
      <c r="G45" s="8148"/>
      <c r="H45" s="8532"/>
      <c r="I45" s="8531" t="s">
        <v>113</v>
      </c>
      <c r="J45" s="8530">
        <v>72.099999999999994</v>
      </c>
      <c r="K45" s="8186">
        <v>72.099999999999994</v>
      </c>
      <c r="L45" s="8186">
        <v>72.099999999999994</v>
      </c>
      <c r="M45" s="8374"/>
      <c r="N45" s="8399"/>
      <c r="O45" s="8128"/>
      <c r="P45" s="8127"/>
      <c r="Q45" s="8013"/>
      <c r="R45" s="8109"/>
    </row>
    <row r="46" spans="1:18" s="7986" customFormat="1" ht="15" customHeight="1" thickBot="1" x14ac:dyDescent="0.25">
      <c r="A46" s="8266"/>
      <c r="B46" s="8265"/>
      <c r="C46" s="8191"/>
      <c r="D46" s="8528"/>
      <c r="E46" s="8528"/>
      <c r="F46" s="8529"/>
      <c r="G46" s="8528"/>
      <c r="H46" s="8528"/>
      <c r="I46" s="8527" t="s">
        <v>249</v>
      </c>
      <c r="J46" s="8262">
        <f>J43+J44+J45</f>
        <v>736.1</v>
      </c>
      <c r="K46" s="8262">
        <f>K43+K44+K45</f>
        <v>806.1</v>
      </c>
      <c r="L46" s="8262">
        <f>L43+L44+L45</f>
        <v>806</v>
      </c>
      <c r="M46" s="8346"/>
      <c r="N46" s="8299"/>
      <c r="O46" s="8128"/>
      <c r="P46" s="8127"/>
      <c r="Q46" s="8013"/>
      <c r="R46" s="8109"/>
    </row>
    <row r="47" spans="1:18" s="7986" customFormat="1" ht="105" customHeight="1" thickBot="1" x14ac:dyDescent="0.25">
      <c r="A47" s="8283" t="s">
        <v>20</v>
      </c>
      <c r="B47" s="8282" t="s">
        <v>29</v>
      </c>
      <c r="C47" s="8355" t="s">
        <v>29</v>
      </c>
      <c r="D47" s="8354"/>
      <c r="E47" s="8353" t="s">
        <v>1527</v>
      </c>
      <c r="F47" s="8522" t="s">
        <v>100</v>
      </c>
      <c r="G47" s="8351" t="s">
        <v>24</v>
      </c>
      <c r="H47" s="8279" t="s">
        <v>297</v>
      </c>
      <c r="I47" s="8200" t="s">
        <v>47</v>
      </c>
      <c r="J47" s="8186">
        <v>0.3</v>
      </c>
      <c r="K47" s="8186">
        <v>0.3</v>
      </c>
      <c r="L47" s="8186">
        <v>0.3</v>
      </c>
      <c r="M47" s="8521" t="s">
        <v>1466</v>
      </c>
      <c r="N47" s="8324" t="s">
        <v>70</v>
      </c>
      <c r="O47" s="8292">
        <v>1</v>
      </c>
      <c r="P47" s="8484">
        <v>1</v>
      </c>
      <c r="Q47" s="8013"/>
      <c r="R47" s="8109"/>
    </row>
    <row r="48" spans="1:18" s="7986" customFormat="1" ht="15" customHeight="1" thickBot="1" x14ac:dyDescent="0.25">
      <c r="A48" s="8266"/>
      <c r="B48" s="8265"/>
      <c r="C48" s="8347"/>
      <c r="D48" s="8371"/>
      <c r="E48" s="8371"/>
      <c r="F48" s="8371"/>
      <c r="G48" s="8371"/>
      <c r="H48" s="8371"/>
      <c r="I48" s="8263" t="s">
        <v>249</v>
      </c>
      <c r="J48" s="8165">
        <f>J47</f>
        <v>0.3</v>
      </c>
      <c r="K48" s="8165">
        <f>K47</f>
        <v>0.3</v>
      </c>
      <c r="L48" s="8165">
        <f>L47</f>
        <v>0.3</v>
      </c>
      <c r="M48" s="8130"/>
      <c r="N48" s="8130"/>
      <c r="O48" s="8322"/>
      <c r="P48" s="8127"/>
      <c r="Q48" s="8013"/>
      <c r="R48" s="8109"/>
    </row>
    <row r="49" spans="1:18" s="7986" customFormat="1" ht="50.25" hidden="1" customHeight="1" thickBot="1" x14ac:dyDescent="0.25">
      <c r="A49" s="8526" t="s">
        <v>20</v>
      </c>
      <c r="B49" s="8282" t="s">
        <v>29</v>
      </c>
      <c r="C49" s="8486" t="s">
        <v>18</v>
      </c>
      <c r="D49" s="8490"/>
      <c r="E49" s="8178" t="s">
        <v>1526</v>
      </c>
      <c r="F49" s="8377" t="s">
        <v>526</v>
      </c>
      <c r="G49" s="8376" t="s">
        <v>24</v>
      </c>
      <c r="H49" s="8272" t="s">
        <v>297</v>
      </c>
      <c r="I49" s="8200" t="s">
        <v>32</v>
      </c>
      <c r="J49" s="8186">
        <v>0</v>
      </c>
      <c r="K49" s="8186">
        <v>0</v>
      </c>
      <c r="L49" s="8186">
        <v>0</v>
      </c>
      <c r="M49" s="8364" t="s">
        <v>1510</v>
      </c>
      <c r="N49" s="8330" t="s">
        <v>70</v>
      </c>
      <c r="O49" s="8292"/>
      <c r="P49" s="8484">
        <v>0</v>
      </c>
      <c r="Q49" s="8013"/>
      <c r="R49" s="8109"/>
    </row>
    <row r="50" spans="1:18" s="7986" customFormat="1" ht="15" hidden="1" customHeight="1" thickBot="1" x14ac:dyDescent="0.25">
      <c r="A50" s="8525"/>
      <c r="B50" s="8275"/>
      <c r="C50" s="8524"/>
      <c r="D50" s="8523"/>
      <c r="E50" s="8372"/>
      <c r="F50" s="8371"/>
      <c r="G50" s="8372"/>
      <c r="H50" s="8371"/>
      <c r="I50" s="8370" t="s">
        <v>21</v>
      </c>
      <c r="J50" s="8425">
        <f>J49</f>
        <v>0</v>
      </c>
      <c r="K50" s="8424">
        <f>K49</f>
        <v>0</v>
      </c>
      <c r="L50" s="8424">
        <f>L49</f>
        <v>0</v>
      </c>
      <c r="M50" s="8367"/>
      <c r="N50" s="8367"/>
      <c r="O50" s="8087"/>
      <c r="P50" s="8323"/>
      <c r="Q50" s="8013"/>
      <c r="R50" s="8109"/>
    </row>
    <row r="51" spans="1:18" s="7986" customFormat="1" ht="80.25" customHeight="1" thickBot="1" x14ac:dyDescent="0.25">
      <c r="A51" s="8283" t="s">
        <v>20</v>
      </c>
      <c r="B51" s="8282" t="s">
        <v>29</v>
      </c>
      <c r="C51" s="8355" t="s">
        <v>37</v>
      </c>
      <c r="D51" s="8354"/>
      <c r="E51" s="8353" t="s">
        <v>1525</v>
      </c>
      <c r="F51" s="8522" t="s">
        <v>92</v>
      </c>
      <c r="G51" s="8351" t="s">
        <v>24</v>
      </c>
      <c r="H51" s="8279" t="s">
        <v>297</v>
      </c>
      <c r="I51" s="8200" t="s">
        <v>32</v>
      </c>
      <c r="J51" s="8186">
        <v>0</v>
      </c>
      <c r="K51" s="8186">
        <v>0</v>
      </c>
      <c r="L51" s="8186">
        <v>0</v>
      </c>
      <c r="M51" s="8521" t="s">
        <v>1466</v>
      </c>
      <c r="N51" s="8324" t="s">
        <v>70</v>
      </c>
      <c r="O51" s="8520">
        <v>0</v>
      </c>
      <c r="P51" s="8519">
        <v>0</v>
      </c>
      <c r="Q51" s="8312"/>
      <c r="R51" s="8311"/>
    </row>
    <row r="52" spans="1:18" s="7986" customFormat="1" ht="15" customHeight="1" thickBot="1" x14ac:dyDescent="0.25">
      <c r="A52" s="8266"/>
      <c r="B52" s="8265"/>
      <c r="C52" s="8347"/>
      <c r="D52" s="8301"/>
      <c r="E52" s="8301"/>
      <c r="F52" s="8301"/>
      <c r="G52" s="8301"/>
      <c r="H52" s="8301"/>
      <c r="I52" s="8263" t="s">
        <v>249</v>
      </c>
      <c r="J52" s="8262">
        <f>J51</f>
        <v>0</v>
      </c>
      <c r="K52" s="8165">
        <f>K51</f>
        <v>0</v>
      </c>
      <c r="L52" s="8165">
        <f>L51</f>
        <v>0</v>
      </c>
      <c r="M52" s="8130"/>
      <c r="N52" s="8130"/>
      <c r="O52" s="8322"/>
      <c r="P52" s="8127"/>
      <c r="Q52" s="8101"/>
      <c r="R52" s="8100"/>
    </row>
    <row r="53" spans="1:18" s="7986" customFormat="1" ht="76.5" customHeight="1" thickBot="1" x14ac:dyDescent="0.25">
      <c r="A53" s="8283" t="s">
        <v>20</v>
      </c>
      <c r="B53" s="8282" t="s">
        <v>29</v>
      </c>
      <c r="C53" s="8332" t="s">
        <v>90</v>
      </c>
      <c r="D53" s="8354"/>
      <c r="E53" s="8353" t="s">
        <v>1524</v>
      </c>
      <c r="F53" s="8522" t="s">
        <v>88</v>
      </c>
      <c r="G53" s="8351" t="s">
        <v>24</v>
      </c>
      <c r="H53" s="8279" t="s">
        <v>297</v>
      </c>
      <c r="I53" s="8455" t="s">
        <v>47</v>
      </c>
      <c r="J53" s="8186">
        <v>41.5</v>
      </c>
      <c r="K53" s="8186">
        <v>29.8</v>
      </c>
      <c r="L53" s="8186">
        <v>28.7</v>
      </c>
      <c r="M53" s="8521" t="s">
        <v>1466</v>
      </c>
      <c r="N53" s="8324" t="s">
        <v>70</v>
      </c>
      <c r="O53" s="8520">
        <v>60</v>
      </c>
      <c r="P53" s="8519">
        <v>59</v>
      </c>
      <c r="Q53" s="8312"/>
      <c r="R53" s="8311"/>
    </row>
    <row r="54" spans="1:18" s="7986" customFormat="1" ht="15" customHeight="1" thickBot="1" x14ac:dyDescent="0.25">
      <c r="A54" s="8266"/>
      <c r="B54" s="8265"/>
      <c r="C54" s="8134"/>
      <c r="D54" s="8301"/>
      <c r="E54" s="8301"/>
      <c r="F54" s="8301"/>
      <c r="G54" s="8301"/>
      <c r="H54" s="8301"/>
      <c r="I54" s="8263" t="s">
        <v>249</v>
      </c>
      <c r="J54" s="8385">
        <f>J53</f>
        <v>41.5</v>
      </c>
      <c r="K54" s="8384">
        <f>K53</f>
        <v>29.8</v>
      </c>
      <c r="L54" s="8384">
        <f>L53</f>
        <v>28.7</v>
      </c>
      <c r="M54" s="8130"/>
      <c r="N54" s="8130"/>
      <c r="O54" s="8322"/>
      <c r="P54" s="8127"/>
      <c r="Q54" s="8101"/>
      <c r="R54" s="8100"/>
    </row>
    <row r="55" spans="1:18" s="7986" customFormat="1" ht="15" customHeight="1" thickBot="1" x14ac:dyDescent="0.25">
      <c r="A55" s="8383" t="s">
        <v>20</v>
      </c>
      <c r="B55" s="8139" t="s">
        <v>29</v>
      </c>
      <c r="C55" s="8258" t="s">
        <v>19</v>
      </c>
      <c r="D55" s="8258"/>
      <c r="E55" s="8258"/>
      <c r="F55" s="8258"/>
      <c r="G55" s="8258"/>
      <c r="H55" s="8258"/>
      <c r="I55" s="8518"/>
      <c r="J55" s="8255">
        <f>J46+J48+J50+J52+J54</f>
        <v>777.9</v>
      </c>
      <c r="K55" s="8517">
        <f>K46+K48+K50+K52+K54</f>
        <v>836.19999999999993</v>
      </c>
      <c r="L55" s="8517">
        <f>L46+L48+L50+L52+L54</f>
        <v>835</v>
      </c>
      <c r="M55" s="8516"/>
      <c r="N55" s="8515"/>
      <c r="O55" s="8515"/>
      <c r="P55" s="8514"/>
      <c r="Q55" s="8013"/>
      <c r="R55" s="8109"/>
    </row>
    <row r="56" spans="1:18" s="7986" customFormat="1" ht="25.5" customHeight="1" thickBot="1" x14ac:dyDescent="0.25">
      <c r="A56" s="8513" t="s">
        <v>20</v>
      </c>
      <c r="B56" s="8259" t="s">
        <v>18</v>
      </c>
      <c r="C56" s="8512" t="s">
        <v>1523</v>
      </c>
      <c r="D56" s="8499"/>
      <c r="E56" s="8499"/>
      <c r="F56" s="8499"/>
      <c r="G56" s="8499"/>
      <c r="H56" s="8335"/>
      <c r="I56" s="8335"/>
      <c r="J56" s="8335"/>
      <c r="K56" s="8335"/>
      <c r="L56" s="8335"/>
      <c r="M56" s="8335"/>
      <c r="N56" s="8335"/>
      <c r="O56" s="8334"/>
      <c r="P56" s="8333"/>
      <c r="Q56" s="8013"/>
      <c r="R56" s="8109"/>
    </row>
    <row r="57" spans="1:18" s="7986" customFormat="1" ht="51" customHeight="1" thickBot="1" x14ac:dyDescent="0.25">
      <c r="A57" s="8283" t="s">
        <v>20</v>
      </c>
      <c r="B57" s="8282" t="s">
        <v>18</v>
      </c>
      <c r="C57" s="8355" t="s">
        <v>20</v>
      </c>
      <c r="D57" s="8203"/>
      <c r="E57" s="8202" t="s">
        <v>1522</v>
      </c>
      <c r="F57" s="8456" t="s">
        <v>44</v>
      </c>
      <c r="G57" s="8511" t="s">
        <v>24</v>
      </c>
      <c r="H57" s="8318" t="s">
        <v>1521</v>
      </c>
      <c r="I57" s="8455" t="s">
        <v>22</v>
      </c>
      <c r="J57" s="8510">
        <v>1321.6</v>
      </c>
      <c r="K57" s="8509">
        <v>821.6</v>
      </c>
      <c r="L57" s="8509">
        <v>821.6</v>
      </c>
      <c r="M57" s="8508" t="s">
        <v>1520</v>
      </c>
      <c r="N57" s="8507" t="s">
        <v>1519</v>
      </c>
      <c r="O57" s="8196">
        <v>2280</v>
      </c>
      <c r="P57" s="8127">
        <v>1426</v>
      </c>
      <c r="Q57" s="8013"/>
      <c r="R57" s="8109"/>
    </row>
    <row r="58" spans="1:18" s="7986" customFormat="1" ht="18.75" customHeight="1" thickBot="1" x14ac:dyDescent="0.25">
      <c r="A58" s="8276"/>
      <c r="B58" s="8275"/>
      <c r="C58" s="8506"/>
      <c r="D58" s="8190"/>
      <c r="E58" s="8150"/>
      <c r="F58" s="8177"/>
      <c r="G58" s="8505"/>
      <c r="H58" s="8309"/>
      <c r="I58" s="8436" t="s">
        <v>113</v>
      </c>
      <c r="J58" s="8186">
        <v>51.6</v>
      </c>
      <c r="K58" s="8186">
        <v>51.6</v>
      </c>
      <c r="L58" s="8186">
        <v>51.6</v>
      </c>
      <c r="M58" s="8504"/>
      <c r="N58" s="8503"/>
      <c r="O58" s="8502"/>
      <c r="P58" s="8127"/>
      <c r="Q58" s="8013"/>
      <c r="R58" s="8109"/>
    </row>
    <row r="59" spans="1:18" s="7986" customFormat="1" ht="14.25" customHeight="1" thickBot="1" x14ac:dyDescent="0.25">
      <c r="A59" s="8266"/>
      <c r="B59" s="8265"/>
      <c r="C59" s="8347"/>
      <c r="D59" s="8301"/>
      <c r="E59" s="8301"/>
      <c r="F59" s="8301"/>
      <c r="G59" s="8301"/>
      <c r="H59" s="8301"/>
      <c r="I59" s="8263" t="s">
        <v>21</v>
      </c>
      <c r="J59" s="8385">
        <f>J57+J58</f>
        <v>1373.1999999999998</v>
      </c>
      <c r="K59" s="8385">
        <f>K57+K58</f>
        <v>873.2</v>
      </c>
      <c r="L59" s="8385">
        <f>L57+L58</f>
        <v>873.2</v>
      </c>
      <c r="M59" s="8501"/>
      <c r="N59" s="8298"/>
      <c r="O59" s="8128"/>
      <c r="P59" s="8127"/>
      <c r="Q59" s="8013"/>
      <c r="R59" s="8109"/>
    </row>
    <row r="60" spans="1:18" s="7986" customFormat="1" ht="14.25" customHeight="1" thickBot="1" x14ac:dyDescent="0.25">
      <c r="A60" s="8343" t="s">
        <v>20</v>
      </c>
      <c r="B60" s="8259" t="s">
        <v>18</v>
      </c>
      <c r="C60" s="8257" t="s">
        <v>19</v>
      </c>
      <c r="D60" s="8257"/>
      <c r="E60" s="8257"/>
      <c r="F60" s="8257"/>
      <c r="G60" s="8257"/>
      <c r="H60" s="8257"/>
      <c r="I60" s="8256"/>
      <c r="J60" s="8341">
        <f>J59</f>
        <v>1373.1999999999998</v>
      </c>
      <c r="K60" s="8340">
        <f>K59</f>
        <v>873.2</v>
      </c>
      <c r="L60" s="8340">
        <f>L59</f>
        <v>873.2</v>
      </c>
      <c r="M60" s="8254"/>
      <c r="N60" s="8253"/>
      <c r="O60" s="8253"/>
      <c r="P60" s="8252"/>
      <c r="Q60" s="8013"/>
      <c r="R60" s="8109"/>
    </row>
    <row r="61" spans="1:18" s="7986" customFormat="1" ht="21.75" customHeight="1" thickBot="1" x14ac:dyDescent="0.25">
      <c r="A61" s="8343" t="s">
        <v>20</v>
      </c>
      <c r="B61" s="8259" t="s">
        <v>90</v>
      </c>
      <c r="C61" s="8500" t="s">
        <v>1512</v>
      </c>
      <c r="D61" s="8499"/>
      <c r="E61" s="8499"/>
      <c r="F61" s="8499"/>
      <c r="G61" s="8499"/>
      <c r="H61" s="8499"/>
      <c r="I61" s="8499"/>
      <c r="J61" s="8499"/>
      <c r="K61" s="8499"/>
      <c r="L61" s="8499"/>
      <c r="M61" s="8499"/>
      <c r="N61" s="8499"/>
      <c r="O61" s="8498"/>
      <c r="P61" s="8497"/>
      <c r="Q61" s="8013"/>
      <c r="R61" s="8109"/>
    </row>
    <row r="62" spans="1:18" s="7986" customFormat="1" ht="59.25" customHeight="1" thickBot="1" x14ac:dyDescent="0.25">
      <c r="A62" s="8206" t="s">
        <v>20</v>
      </c>
      <c r="B62" s="8205" t="s">
        <v>90</v>
      </c>
      <c r="C62" s="8238" t="s">
        <v>20</v>
      </c>
      <c r="D62" s="8236" t="s">
        <v>1518</v>
      </c>
      <c r="E62" s="8236"/>
      <c r="F62" s="8235" t="s">
        <v>39</v>
      </c>
      <c r="G62" s="8234" t="s">
        <v>24</v>
      </c>
      <c r="H62" s="8403" t="s">
        <v>297</v>
      </c>
      <c r="I62" s="8317" t="s">
        <v>1517</v>
      </c>
      <c r="J62" s="8496"/>
      <c r="K62" s="8495"/>
      <c r="L62" s="8495"/>
      <c r="M62" s="8491" t="s">
        <v>1466</v>
      </c>
      <c r="N62" s="8330" t="s">
        <v>70</v>
      </c>
      <c r="O62" s="8267">
        <v>3795</v>
      </c>
      <c r="P62" s="8127">
        <v>3375</v>
      </c>
      <c r="Q62" s="8194" t="s">
        <v>1516</v>
      </c>
      <c r="R62" s="8193"/>
    </row>
    <row r="63" spans="1:18" s="7986" customFormat="1" ht="32.25" customHeight="1" thickBot="1" x14ac:dyDescent="0.25">
      <c r="A63" s="8169" t="s">
        <v>20</v>
      </c>
      <c r="B63" s="8168" t="s">
        <v>90</v>
      </c>
      <c r="C63" s="8167" t="s">
        <v>20</v>
      </c>
      <c r="D63" s="8354" t="s">
        <v>20</v>
      </c>
      <c r="E63" s="8365" t="s">
        <v>1515</v>
      </c>
      <c r="F63" s="8189"/>
      <c r="G63" s="8161"/>
      <c r="H63" s="8160"/>
      <c r="I63" s="8317" t="s">
        <v>47</v>
      </c>
      <c r="J63" s="8494">
        <v>890.2</v>
      </c>
      <c r="K63" s="8186">
        <v>1148.9000000000001</v>
      </c>
      <c r="L63" s="8326">
        <v>1092.17</v>
      </c>
      <c r="M63" s="8491" t="s">
        <v>1466</v>
      </c>
      <c r="N63" s="8330" t="s">
        <v>70</v>
      </c>
      <c r="O63" s="8267"/>
      <c r="P63" s="8127"/>
      <c r="Q63" s="8142"/>
      <c r="R63" s="8141"/>
    </row>
    <row r="64" spans="1:18" s="7986" customFormat="1" ht="38.25" customHeight="1" thickBot="1" x14ac:dyDescent="0.25">
      <c r="A64" s="8227" t="s">
        <v>20</v>
      </c>
      <c r="B64" s="8205" t="s">
        <v>90</v>
      </c>
      <c r="C64" s="8152" t="s">
        <v>20</v>
      </c>
      <c r="D64" s="8354" t="s">
        <v>29</v>
      </c>
      <c r="E64" s="8493" t="s">
        <v>1514</v>
      </c>
      <c r="F64" s="8189"/>
      <c r="G64" s="8148"/>
      <c r="H64" s="8147"/>
      <c r="I64" s="8317" t="s">
        <v>47</v>
      </c>
      <c r="J64" s="8492">
        <v>117</v>
      </c>
      <c r="K64" s="8186">
        <v>117</v>
      </c>
      <c r="L64" s="8186">
        <v>113.3</v>
      </c>
      <c r="M64" s="8491" t="s">
        <v>1466</v>
      </c>
      <c r="N64" s="8330" t="s">
        <v>70</v>
      </c>
      <c r="O64" s="8267"/>
      <c r="P64" s="8127"/>
      <c r="Q64" s="8013"/>
      <c r="R64" s="8109"/>
    </row>
    <row r="65" spans="1:18" s="7986" customFormat="1" ht="14.25" customHeight="1" thickBot="1" x14ac:dyDescent="0.25">
      <c r="A65" s="8180"/>
      <c r="B65" s="8192"/>
      <c r="C65" s="8152"/>
      <c r="D65" s="8371"/>
      <c r="E65" s="8371"/>
      <c r="F65" s="8371"/>
      <c r="G65" s="8371"/>
      <c r="H65" s="8371"/>
      <c r="I65" s="8263" t="s">
        <v>21</v>
      </c>
      <c r="J65" s="8385">
        <f>SUM(J63:J64)</f>
        <v>1007.2</v>
      </c>
      <c r="K65" s="8385">
        <f>SUM(K63:K64)</f>
        <v>1265.9000000000001</v>
      </c>
      <c r="L65" s="8385">
        <f>SUM(L63:L64)</f>
        <v>1205.47</v>
      </c>
      <c r="M65" s="8321"/>
      <c r="N65" s="8298"/>
      <c r="O65" s="8128"/>
      <c r="P65" s="8127"/>
      <c r="Q65" s="8013"/>
      <c r="R65" s="8109"/>
    </row>
    <row r="66" spans="1:18" s="7986" customFormat="1" ht="30.75" hidden="1" customHeight="1" thickBot="1" x14ac:dyDescent="0.25">
      <c r="A66" s="8283" t="s">
        <v>20</v>
      </c>
      <c r="B66" s="8282" t="s">
        <v>37</v>
      </c>
      <c r="C66" s="8191" t="s">
        <v>29</v>
      </c>
      <c r="D66" s="8490"/>
      <c r="E66" s="8178" t="s">
        <v>1513</v>
      </c>
      <c r="F66" s="8377" t="s">
        <v>489</v>
      </c>
      <c r="G66" s="8376" t="s">
        <v>24</v>
      </c>
      <c r="H66" s="8272" t="s">
        <v>297</v>
      </c>
      <c r="I66" s="8200" t="s">
        <v>22</v>
      </c>
      <c r="J66" s="8186">
        <v>0</v>
      </c>
      <c r="K66" s="8186">
        <v>0</v>
      </c>
      <c r="L66" s="8186">
        <v>0</v>
      </c>
      <c r="M66" s="8364" t="s">
        <v>1510</v>
      </c>
      <c r="N66" s="8330" t="s">
        <v>70</v>
      </c>
      <c r="O66" s="8292"/>
      <c r="P66" s="8484">
        <v>240</v>
      </c>
      <c r="Q66" s="8013"/>
      <c r="R66" s="8109"/>
    </row>
    <row r="67" spans="1:18" s="7986" customFormat="1" ht="30" hidden="1" customHeight="1" thickBot="1" x14ac:dyDescent="0.25">
      <c r="A67" s="8266"/>
      <c r="B67" s="8265"/>
      <c r="C67" s="8483"/>
      <c r="D67" s="8482"/>
      <c r="E67" s="8386"/>
      <c r="F67" s="8301"/>
      <c r="G67" s="8386"/>
      <c r="H67" s="8301"/>
      <c r="I67" s="8284" t="s">
        <v>21</v>
      </c>
      <c r="J67" s="8385">
        <f>J66</f>
        <v>0</v>
      </c>
      <c r="K67" s="8384">
        <f>K66</f>
        <v>0</v>
      </c>
      <c r="L67" s="8384">
        <f>L66</f>
        <v>0</v>
      </c>
      <c r="M67" s="8299"/>
      <c r="N67" s="8298"/>
      <c r="O67" s="8128"/>
      <c r="P67" s="8127"/>
      <c r="Q67" s="8013"/>
      <c r="R67" s="8109"/>
    </row>
    <row r="68" spans="1:18" s="7986" customFormat="1" ht="14.25" customHeight="1" thickBot="1" x14ac:dyDescent="0.25">
      <c r="A68" s="8481" t="s">
        <v>20</v>
      </c>
      <c r="B68" s="8480" t="s">
        <v>37</v>
      </c>
      <c r="C68" s="8479" t="s">
        <v>19</v>
      </c>
      <c r="D68" s="8257"/>
      <c r="E68" s="8257"/>
      <c r="F68" s="8257"/>
      <c r="G68" s="8257"/>
      <c r="H68" s="8257"/>
      <c r="I68" s="8256"/>
      <c r="J68" s="8255">
        <f>J65+J67</f>
        <v>1007.2</v>
      </c>
      <c r="K68" s="8340">
        <f>K65+K67</f>
        <v>1265.9000000000001</v>
      </c>
      <c r="L68" s="8382">
        <f>L65+L67</f>
        <v>1205.47</v>
      </c>
      <c r="M68" s="8254"/>
      <c r="N68" s="8253"/>
      <c r="O68" s="8253"/>
      <c r="P68" s="8252"/>
      <c r="Q68" s="8013"/>
      <c r="R68" s="8109"/>
    </row>
    <row r="69" spans="1:18" s="7986" customFormat="1" ht="14.25" hidden="1" customHeight="1" thickBot="1" x14ac:dyDescent="0.25">
      <c r="A69" s="8475" t="s">
        <v>20</v>
      </c>
      <c r="B69" s="8474" t="s">
        <v>90</v>
      </c>
      <c r="C69" s="8380" t="s">
        <v>1512</v>
      </c>
      <c r="D69" s="8380"/>
      <c r="E69" s="8380"/>
      <c r="F69" s="8380"/>
      <c r="G69" s="8380"/>
      <c r="H69" s="8489"/>
      <c r="I69" s="8489"/>
      <c r="J69" s="8489"/>
      <c r="K69" s="8489"/>
      <c r="L69" s="8489"/>
      <c r="M69" s="8489"/>
      <c r="N69" s="8489"/>
      <c r="O69" s="8488"/>
      <c r="P69" s="8487"/>
      <c r="Q69" s="8013"/>
      <c r="R69" s="8109"/>
    </row>
    <row r="70" spans="1:18" s="7986" customFormat="1" ht="51" hidden="1" customHeight="1" thickBot="1" x14ac:dyDescent="0.25">
      <c r="A70" s="8283" t="s">
        <v>20</v>
      </c>
      <c r="B70" s="8282" t="s">
        <v>90</v>
      </c>
      <c r="C70" s="8486" t="s">
        <v>20</v>
      </c>
      <c r="D70" s="8485"/>
      <c r="E70" s="8353" t="s">
        <v>1511</v>
      </c>
      <c r="F70" s="8352" t="s">
        <v>1355</v>
      </c>
      <c r="G70" s="8351" t="s">
        <v>24</v>
      </c>
      <c r="H70" s="8279" t="s">
        <v>297</v>
      </c>
      <c r="I70" s="8200" t="s">
        <v>47</v>
      </c>
      <c r="J70" s="8186"/>
      <c r="K70" s="8186"/>
      <c r="L70" s="8186">
        <v>0</v>
      </c>
      <c r="M70" s="8364" t="s">
        <v>1510</v>
      </c>
      <c r="N70" s="8330" t="s">
        <v>70</v>
      </c>
      <c r="O70" s="8267"/>
      <c r="P70" s="8127">
        <v>1220</v>
      </c>
      <c r="Q70" s="8013"/>
      <c r="R70" s="8109"/>
    </row>
    <row r="71" spans="1:18" s="7986" customFormat="1" ht="14.25" hidden="1" customHeight="1" thickBot="1" x14ac:dyDescent="0.25">
      <c r="A71" s="8266"/>
      <c r="B71" s="8265"/>
      <c r="C71" s="8483"/>
      <c r="D71" s="8482"/>
      <c r="E71" s="8386"/>
      <c r="F71" s="8301"/>
      <c r="G71" s="8386"/>
      <c r="H71" s="8301"/>
      <c r="I71" s="8284" t="s">
        <v>21</v>
      </c>
      <c r="J71" s="8385">
        <f>J70</f>
        <v>0</v>
      </c>
      <c r="K71" s="8384">
        <f>K70</f>
        <v>0</v>
      </c>
      <c r="L71" s="8384">
        <f>L70</f>
        <v>0</v>
      </c>
      <c r="M71" s="8299"/>
      <c r="N71" s="8298"/>
      <c r="O71" s="8128"/>
      <c r="P71" s="8127"/>
      <c r="Q71" s="8013"/>
      <c r="R71" s="8109"/>
    </row>
    <row r="72" spans="1:18" s="7986" customFormat="1" ht="54.75" hidden="1" customHeight="1" thickBot="1" x14ac:dyDescent="0.25">
      <c r="A72" s="8283" t="s">
        <v>20</v>
      </c>
      <c r="B72" s="8282" t="s">
        <v>90</v>
      </c>
      <c r="C72" s="8486" t="s">
        <v>29</v>
      </c>
      <c r="D72" s="8485"/>
      <c r="E72" s="8353" t="s">
        <v>1509</v>
      </c>
      <c r="F72" s="8352" t="s">
        <v>1149</v>
      </c>
      <c r="G72" s="8351" t="s">
        <v>24</v>
      </c>
      <c r="H72" s="8279" t="s">
        <v>297</v>
      </c>
      <c r="I72" s="8200" t="s">
        <v>47</v>
      </c>
      <c r="J72" s="8186"/>
      <c r="K72" s="8186"/>
      <c r="L72" s="8186"/>
      <c r="M72" s="8364" t="s">
        <v>1508</v>
      </c>
      <c r="N72" s="8330" t="s">
        <v>70</v>
      </c>
      <c r="O72" s="8292"/>
      <c r="P72" s="8484">
        <v>900</v>
      </c>
      <c r="Q72" s="8013"/>
      <c r="R72" s="8109"/>
    </row>
    <row r="73" spans="1:18" s="7986" customFormat="1" ht="14.25" hidden="1" customHeight="1" thickBot="1" x14ac:dyDescent="0.25">
      <c r="A73" s="8266"/>
      <c r="B73" s="8265"/>
      <c r="C73" s="8483"/>
      <c r="D73" s="8482"/>
      <c r="E73" s="8386"/>
      <c r="F73" s="8301"/>
      <c r="G73" s="8386"/>
      <c r="H73" s="8301"/>
      <c r="I73" s="8284" t="s">
        <v>21</v>
      </c>
      <c r="J73" s="8385">
        <f>J72</f>
        <v>0</v>
      </c>
      <c r="K73" s="8384">
        <f>K72</f>
        <v>0</v>
      </c>
      <c r="L73" s="8384">
        <f>L72</f>
        <v>0</v>
      </c>
      <c r="M73" s="8299"/>
      <c r="N73" s="8298"/>
      <c r="O73" s="8128"/>
      <c r="P73" s="8127"/>
      <c r="Q73" s="8013"/>
      <c r="R73" s="8109"/>
    </row>
    <row r="74" spans="1:18" s="7986" customFormat="1" ht="14.25" hidden="1" customHeight="1" thickBot="1" x14ac:dyDescent="0.25">
      <c r="A74" s="8481" t="s">
        <v>20</v>
      </c>
      <c r="B74" s="8480" t="s">
        <v>90</v>
      </c>
      <c r="C74" s="8479" t="s">
        <v>19</v>
      </c>
      <c r="D74" s="8257"/>
      <c r="E74" s="8257"/>
      <c r="F74" s="8257"/>
      <c r="G74" s="8257"/>
      <c r="H74" s="8257"/>
      <c r="I74" s="8256"/>
      <c r="J74" s="8255">
        <f>J71+J73</f>
        <v>0</v>
      </c>
      <c r="K74" s="8340">
        <f>K71+K73</f>
        <v>0</v>
      </c>
      <c r="L74" s="8382">
        <f>L71+L73</f>
        <v>0</v>
      </c>
      <c r="M74" s="8254"/>
      <c r="N74" s="8253"/>
      <c r="O74" s="8253"/>
      <c r="P74" s="8252"/>
      <c r="Q74" s="8013"/>
      <c r="R74" s="8109"/>
    </row>
    <row r="75" spans="1:18" s="8012" customFormat="1" ht="15" customHeight="1" thickBot="1" x14ac:dyDescent="0.25">
      <c r="A75" s="8441" t="s">
        <v>20</v>
      </c>
      <c r="B75" s="8478" t="s">
        <v>152</v>
      </c>
      <c r="C75" s="8116"/>
      <c r="D75" s="8116"/>
      <c r="E75" s="8116"/>
      <c r="F75" s="8116"/>
      <c r="G75" s="8116"/>
      <c r="H75" s="8116"/>
      <c r="I75" s="8251"/>
      <c r="J75" s="8477">
        <f>J55+J60+J68+J74+J41</f>
        <v>28058.9</v>
      </c>
      <c r="K75" s="8476">
        <f>K41+K55+K60+K68+K74</f>
        <v>28975.700000000004</v>
      </c>
      <c r="L75" s="8476">
        <f>L41+L55+L60+L68+L74</f>
        <v>28869.61</v>
      </c>
      <c r="M75" s="8250"/>
      <c r="N75" s="8249"/>
      <c r="O75" s="8249"/>
      <c r="P75" s="8248"/>
      <c r="Q75" s="8013"/>
      <c r="R75" s="8109"/>
    </row>
    <row r="76" spans="1:18" s="8012" customFormat="1" ht="15" customHeight="1" thickBot="1" x14ac:dyDescent="0.25">
      <c r="A76" s="8247" t="s">
        <v>29</v>
      </c>
      <c r="B76" s="8246" t="s">
        <v>1507</v>
      </c>
      <c r="C76" s="8245"/>
      <c r="D76" s="8245"/>
      <c r="E76" s="8245"/>
      <c r="F76" s="8245"/>
      <c r="G76" s="8245"/>
      <c r="H76" s="8245"/>
      <c r="I76" s="8245"/>
      <c r="J76" s="8245"/>
      <c r="K76" s="8245"/>
      <c r="L76" s="8245"/>
      <c r="M76" s="8245"/>
      <c r="N76" s="8245"/>
      <c r="O76" s="8245"/>
      <c r="P76" s="8244"/>
      <c r="Q76" s="8013"/>
      <c r="R76" s="8109"/>
    </row>
    <row r="77" spans="1:18" s="8012" customFormat="1" ht="15" hidden="1" customHeight="1" thickBot="1" x14ac:dyDescent="0.25">
      <c r="A77" s="8475" t="s">
        <v>29</v>
      </c>
      <c r="B77" s="8474" t="s">
        <v>20</v>
      </c>
      <c r="C77" s="8473" t="s">
        <v>1506</v>
      </c>
      <c r="D77" s="8473"/>
      <c r="E77" s="8473"/>
      <c r="F77" s="8473"/>
      <c r="G77" s="8473"/>
      <c r="H77" s="8472"/>
      <c r="I77" s="8472"/>
      <c r="J77" s="8472"/>
      <c r="K77" s="8472"/>
      <c r="L77" s="8472"/>
      <c r="M77" s="8472"/>
      <c r="N77" s="8472"/>
      <c r="O77" s="8471"/>
      <c r="P77" s="8470"/>
      <c r="Q77" s="8013"/>
      <c r="R77" s="8109"/>
    </row>
    <row r="78" spans="1:18" s="8012" customFormat="1" ht="42" hidden="1" customHeight="1" thickBot="1" x14ac:dyDescent="0.25">
      <c r="A78" s="8283" t="s">
        <v>29</v>
      </c>
      <c r="B78" s="8282" t="s">
        <v>20</v>
      </c>
      <c r="C78" s="8204" t="s">
        <v>20</v>
      </c>
      <c r="D78" s="8320"/>
      <c r="E78" s="8469" t="s">
        <v>1505</v>
      </c>
      <c r="F78" s="8468" t="s">
        <v>239</v>
      </c>
      <c r="G78" s="8234" t="s">
        <v>24</v>
      </c>
      <c r="H78" s="8403" t="s">
        <v>297</v>
      </c>
      <c r="I78" s="8200" t="s">
        <v>1504</v>
      </c>
      <c r="J78" s="8331"/>
      <c r="K78" s="8331"/>
      <c r="L78" s="8331"/>
      <c r="M78" s="8364" t="s">
        <v>1498</v>
      </c>
      <c r="N78" s="8330" t="s">
        <v>70</v>
      </c>
      <c r="O78" s="8267"/>
      <c r="P78" s="8127">
        <v>29</v>
      </c>
      <c r="Q78" s="8013"/>
      <c r="R78" s="8109"/>
    </row>
    <row r="79" spans="1:18" s="8012" customFormat="1" ht="29.25" hidden="1" customHeight="1" thickBot="1" x14ac:dyDescent="0.25">
      <c r="A79" s="8276"/>
      <c r="B79" s="8275"/>
      <c r="C79" s="8405"/>
      <c r="D79" s="8310"/>
      <c r="E79" s="8467"/>
      <c r="F79" s="8466"/>
      <c r="G79" s="8161"/>
      <c r="H79" s="8160"/>
      <c r="I79" s="8159" t="s">
        <v>22</v>
      </c>
      <c r="J79" s="8331"/>
      <c r="K79" s="8465"/>
      <c r="L79" s="8331"/>
      <c r="M79" s="8460"/>
      <c r="N79" s="8330"/>
      <c r="O79" s="8267"/>
      <c r="P79" s="8127"/>
      <c r="Q79" s="8013"/>
      <c r="R79" s="8109"/>
    </row>
    <row r="80" spans="1:18" s="8012" customFormat="1" ht="25.5" hidden="1" customHeight="1" thickBot="1" x14ac:dyDescent="0.25">
      <c r="A80" s="8276"/>
      <c r="B80" s="8275"/>
      <c r="C80" s="8405"/>
      <c r="D80" s="8310"/>
      <c r="E80" s="8467"/>
      <c r="F80" s="8466"/>
      <c r="G80" s="8161"/>
      <c r="H80" s="8160"/>
      <c r="I80" s="8159" t="s">
        <v>1501</v>
      </c>
      <c r="J80" s="8464"/>
      <c r="K80" s="8465"/>
      <c r="L80" s="8464"/>
      <c r="M80" s="8460"/>
      <c r="N80" s="8399"/>
      <c r="O80" s="8208"/>
      <c r="P80" s="8127"/>
      <c r="Q80" s="8013"/>
      <c r="R80" s="8109"/>
    </row>
    <row r="81" spans="1:18" s="8012" customFormat="1" ht="20.25" hidden="1" customHeight="1" thickBot="1" x14ac:dyDescent="0.25">
      <c r="A81" s="8276"/>
      <c r="B81" s="8275"/>
      <c r="C81" s="8405"/>
      <c r="D81" s="8306"/>
      <c r="E81" s="8463"/>
      <c r="F81" s="8462"/>
      <c r="G81" s="8148"/>
      <c r="H81" s="8147"/>
      <c r="I81" s="8159" t="s">
        <v>32</v>
      </c>
      <c r="J81" s="8461"/>
      <c r="K81" s="8174"/>
      <c r="L81" s="8461"/>
      <c r="M81" s="8460"/>
      <c r="N81" s="8399"/>
      <c r="O81" s="8208"/>
      <c r="P81" s="8127"/>
      <c r="Q81" s="8013"/>
      <c r="R81" s="8109"/>
    </row>
    <row r="82" spans="1:18" s="8012" customFormat="1" ht="15" hidden="1" customHeight="1" thickBot="1" x14ac:dyDescent="0.25">
      <c r="A82" s="8266"/>
      <c r="B82" s="8265"/>
      <c r="C82" s="8191"/>
      <c r="D82" s="8301"/>
      <c r="E82" s="8301"/>
      <c r="F82" s="8301"/>
      <c r="G82" s="8301"/>
      <c r="H82" s="8301"/>
      <c r="I82" s="8284" t="s">
        <v>21</v>
      </c>
      <c r="J82" s="8385"/>
      <c r="K82" s="8384"/>
      <c r="L82" s="8384"/>
      <c r="M82" s="8459"/>
      <c r="N82" s="8299"/>
      <c r="O82" s="8208"/>
      <c r="P82" s="8127"/>
      <c r="Q82" s="8013"/>
      <c r="R82" s="8109"/>
    </row>
    <row r="83" spans="1:18" s="8012" customFormat="1" ht="51" hidden="1" customHeight="1" thickBot="1" x14ac:dyDescent="0.25">
      <c r="A83" s="8283" t="s">
        <v>29</v>
      </c>
      <c r="B83" s="8458" t="s">
        <v>20</v>
      </c>
      <c r="C83" s="8204" t="s">
        <v>29</v>
      </c>
      <c r="D83" s="8320"/>
      <c r="E83" s="8457" t="s">
        <v>1503</v>
      </c>
      <c r="F83" s="8456" t="s">
        <v>428</v>
      </c>
      <c r="G83" s="8234" t="s">
        <v>24</v>
      </c>
      <c r="H83" s="8403" t="s">
        <v>297</v>
      </c>
      <c r="I83" s="8455" t="s">
        <v>1502</v>
      </c>
      <c r="J83" s="8331"/>
      <c r="K83" s="8331"/>
      <c r="L83" s="8331"/>
      <c r="M83" s="8156" t="s">
        <v>1498</v>
      </c>
      <c r="N83" s="8330" t="s">
        <v>70</v>
      </c>
      <c r="O83" s="8267"/>
      <c r="P83" s="8127">
        <v>56</v>
      </c>
      <c r="Q83" s="8013"/>
      <c r="R83" s="8109"/>
    </row>
    <row r="84" spans="1:18" s="8012" customFormat="1" ht="27" hidden="1" customHeight="1" thickBot="1" x14ac:dyDescent="0.25">
      <c r="A84" s="8276"/>
      <c r="B84" s="8454"/>
      <c r="C84" s="8405"/>
      <c r="D84" s="8310"/>
      <c r="E84" s="8433"/>
      <c r="F84" s="8189"/>
      <c r="G84" s="8161"/>
      <c r="H84" s="8160"/>
      <c r="I84" s="8455" t="s">
        <v>22</v>
      </c>
      <c r="J84" s="8174"/>
      <c r="K84" s="8174"/>
      <c r="L84" s="8174"/>
      <c r="M84" s="8293"/>
      <c r="N84" s="8330"/>
      <c r="O84" s="8267"/>
      <c r="P84" s="8127"/>
      <c r="Q84" s="8013"/>
      <c r="R84" s="8109"/>
    </row>
    <row r="85" spans="1:18" s="8012" customFormat="1" ht="25.5" hidden="1" customHeight="1" thickBot="1" x14ac:dyDescent="0.25">
      <c r="A85" s="8276"/>
      <c r="B85" s="8454"/>
      <c r="C85" s="8405"/>
      <c r="D85" s="8310"/>
      <c r="E85" s="8433"/>
      <c r="F85" s="8189"/>
      <c r="G85" s="8161"/>
      <c r="H85" s="8160"/>
      <c r="I85" s="8436" t="s">
        <v>1501</v>
      </c>
      <c r="J85" s="8174"/>
      <c r="K85" s="8174"/>
      <c r="L85" s="8174"/>
      <c r="M85" s="8293"/>
      <c r="N85" s="8399"/>
      <c r="O85" s="8208"/>
      <c r="P85" s="8127"/>
      <c r="Q85" s="8013"/>
      <c r="R85" s="8109"/>
    </row>
    <row r="86" spans="1:18" s="8012" customFormat="1" ht="27" hidden="1" customHeight="1" thickBot="1" x14ac:dyDescent="0.25">
      <c r="A86" s="8276"/>
      <c r="B86" s="8454"/>
      <c r="C86" s="8405"/>
      <c r="D86" s="8306"/>
      <c r="E86" s="8428"/>
      <c r="F86" s="8177"/>
      <c r="G86" s="8148"/>
      <c r="H86" s="8147"/>
      <c r="I86" s="8436" t="s">
        <v>32</v>
      </c>
      <c r="J86" s="8174"/>
      <c r="K86" s="8174"/>
      <c r="L86" s="8174"/>
      <c r="M86" s="8143"/>
      <c r="N86" s="8399"/>
      <c r="O86" s="8208"/>
      <c r="P86" s="8127"/>
      <c r="Q86" s="8013"/>
      <c r="R86" s="8109"/>
    </row>
    <row r="87" spans="1:18" s="8012" customFormat="1" ht="15" hidden="1" customHeight="1" thickBot="1" x14ac:dyDescent="0.25">
      <c r="A87" s="8266"/>
      <c r="B87" s="8453"/>
      <c r="C87" s="8191"/>
      <c r="D87" s="8301"/>
      <c r="E87" s="8386"/>
      <c r="F87" s="8301"/>
      <c r="G87" s="8301"/>
      <c r="H87" s="8301"/>
      <c r="I87" s="8284" t="s">
        <v>21</v>
      </c>
      <c r="J87" s="8385"/>
      <c r="K87" s="8384"/>
      <c r="L87" s="8384"/>
      <c r="M87" s="8299"/>
      <c r="N87" s="8298"/>
      <c r="O87" s="8128"/>
      <c r="P87" s="8127"/>
      <c r="Q87" s="8013"/>
      <c r="R87" s="8109"/>
    </row>
    <row r="88" spans="1:18" s="8012" customFormat="1" ht="25.5" hidden="1" customHeight="1" thickBot="1" x14ac:dyDescent="0.25">
      <c r="A88" s="8452" t="s">
        <v>29</v>
      </c>
      <c r="B88" s="8451" t="s">
        <v>20</v>
      </c>
      <c r="C88" s="8450" t="s">
        <v>19</v>
      </c>
      <c r="D88" s="8449"/>
      <c r="E88" s="8449"/>
      <c r="F88" s="8449"/>
      <c r="G88" s="8449"/>
      <c r="H88" s="8449"/>
      <c r="I88" s="8448"/>
      <c r="J88" s="8447"/>
      <c r="K88" s="8446"/>
      <c r="L88" s="8445"/>
      <c r="M88" s="8444"/>
      <c r="N88" s="8443"/>
      <c r="O88" s="8443"/>
      <c r="P88" s="8442"/>
      <c r="Q88" s="8013"/>
      <c r="R88" s="8109"/>
    </row>
    <row r="89" spans="1:18" s="8012" customFormat="1" ht="24.75" customHeight="1" thickBot="1" x14ac:dyDescent="0.25">
      <c r="A89" s="8441" t="s">
        <v>29</v>
      </c>
      <c r="B89" s="8440" t="s">
        <v>29</v>
      </c>
      <c r="C89" s="8439" t="s">
        <v>1500</v>
      </c>
      <c r="D89" s="8439"/>
      <c r="E89" s="8439"/>
      <c r="F89" s="8439"/>
      <c r="G89" s="8439"/>
      <c r="H89" s="8439"/>
      <c r="I89" s="8439"/>
      <c r="J89" s="8439"/>
      <c r="K89" s="8439"/>
      <c r="L89" s="8439"/>
      <c r="M89" s="8439"/>
      <c r="N89" s="8439"/>
      <c r="O89" s="8438"/>
      <c r="P89" s="8437"/>
      <c r="Q89" s="8082"/>
      <c r="R89" s="8321"/>
    </row>
    <row r="90" spans="1:18" s="8012" customFormat="1" ht="41.25" hidden="1" customHeight="1" thickBot="1" x14ac:dyDescent="0.25">
      <c r="A90" s="8276" t="s">
        <v>29</v>
      </c>
      <c r="B90" s="8275" t="s">
        <v>29</v>
      </c>
      <c r="C90" s="8429" t="s">
        <v>20</v>
      </c>
      <c r="D90" s="8310"/>
      <c r="E90" s="8433" t="s">
        <v>1499</v>
      </c>
      <c r="F90" s="8427" t="s">
        <v>219</v>
      </c>
      <c r="G90" s="8432" t="s">
        <v>24</v>
      </c>
      <c r="H90" s="8431" t="s">
        <v>297</v>
      </c>
      <c r="I90" s="8436" t="s">
        <v>1494</v>
      </c>
      <c r="J90" s="8435"/>
      <c r="K90" s="8435"/>
      <c r="L90" s="8435"/>
      <c r="M90" s="8293" t="s">
        <v>1498</v>
      </c>
      <c r="N90" s="8399" t="s">
        <v>70</v>
      </c>
      <c r="O90" s="8208"/>
      <c r="P90" s="8344">
        <v>352</v>
      </c>
      <c r="Q90" s="8013"/>
      <c r="R90" s="8109"/>
    </row>
    <row r="91" spans="1:18" s="8012" customFormat="1" ht="16.5" hidden="1" customHeight="1" thickBot="1" x14ac:dyDescent="0.25">
      <c r="A91" s="8276"/>
      <c r="B91" s="8275"/>
      <c r="C91" s="8429"/>
      <c r="D91" s="8310"/>
      <c r="E91" s="8433"/>
      <c r="F91" s="8427"/>
      <c r="G91" s="8432"/>
      <c r="H91" s="8431"/>
      <c r="I91" s="8426" t="s">
        <v>645</v>
      </c>
      <c r="J91" s="8174"/>
      <c r="K91" s="8174"/>
      <c r="L91" s="8174"/>
      <c r="M91" s="8293"/>
      <c r="N91" s="8330"/>
      <c r="O91" s="8267"/>
      <c r="P91" s="8127"/>
      <c r="Q91" s="8013"/>
      <c r="R91" s="8109"/>
    </row>
    <row r="92" spans="1:18" s="8012" customFormat="1" ht="21.75" hidden="1" customHeight="1" thickBot="1" x14ac:dyDescent="0.25">
      <c r="A92" s="8276"/>
      <c r="B92" s="8275"/>
      <c r="C92" s="8429"/>
      <c r="D92" s="8310"/>
      <c r="E92" s="8433"/>
      <c r="F92" s="8427"/>
      <c r="G92" s="8432"/>
      <c r="H92" s="8431"/>
      <c r="I92" s="8426" t="s">
        <v>1497</v>
      </c>
      <c r="J92" s="8174"/>
      <c r="K92" s="8434"/>
      <c r="L92" s="8174"/>
      <c r="M92" s="8293"/>
      <c r="N92" s="8399"/>
      <c r="O92" s="8208"/>
      <c r="P92" s="8127"/>
      <c r="Q92" s="8013"/>
      <c r="R92" s="8109"/>
    </row>
    <row r="93" spans="1:18" s="8012" customFormat="1" ht="22.5" hidden="1" customHeight="1" thickBot="1" x14ac:dyDescent="0.25">
      <c r="A93" s="8276"/>
      <c r="B93" s="8275"/>
      <c r="C93" s="8429"/>
      <c r="D93" s="8310"/>
      <c r="E93" s="8433"/>
      <c r="F93" s="8427"/>
      <c r="G93" s="8432"/>
      <c r="H93" s="8431"/>
      <c r="I93" s="8426" t="s">
        <v>32</v>
      </c>
      <c r="J93" s="8174"/>
      <c r="K93" s="8430"/>
      <c r="L93" s="8174"/>
      <c r="M93" s="8293"/>
      <c r="N93" s="8399"/>
      <c r="O93" s="8208"/>
      <c r="P93" s="8127"/>
      <c r="Q93" s="8013"/>
      <c r="R93" s="8109"/>
    </row>
    <row r="94" spans="1:18" s="8012" customFormat="1" ht="39.75" hidden="1" customHeight="1" thickBot="1" x14ac:dyDescent="0.25">
      <c r="A94" s="8276"/>
      <c r="B94" s="8275"/>
      <c r="C94" s="8429"/>
      <c r="D94" s="8306"/>
      <c r="E94" s="8428"/>
      <c r="F94" s="8427"/>
      <c r="G94" s="8376"/>
      <c r="H94" s="8272"/>
      <c r="I94" s="8426" t="s">
        <v>116</v>
      </c>
      <c r="J94" s="8174"/>
      <c r="K94" s="8187"/>
      <c r="L94" s="8174"/>
      <c r="M94" s="8143"/>
      <c r="N94" s="8399"/>
      <c r="O94" s="8208"/>
      <c r="P94" s="8127"/>
      <c r="Q94" s="8013"/>
      <c r="R94" s="8109"/>
    </row>
    <row r="95" spans="1:18" s="8012" customFormat="1" ht="24.75" hidden="1" customHeight="1" thickBot="1" x14ac:dyDescent="0.25">
      <c r="A95" s="8266"/>
      <c r="B95" s="8265"/>
      <c r="C95" s="8225"/>
      <c r="D95" s="8386"/>
      <c r="E95" s="8386"/>
      <c r="F95" s="8301"/>
      <c r="G95" s="8386"/>
      <c r="H95" s="8301"/>
      <c r="I95" s="8370" t="s">
        <v>21</v>
      </c>
      <c r="J95" s="8425"/>
      <c r="K95" s="8424"/>
      <c r="L95" s="8424"/>
      <c r="M95" s="8423"/>
      <c r="N95" s="8367"/>
      <c r="O95" s="8182"/>
      <c r="P95" s="8323"/>
      <c r="Q95" s="8013"/>
      <c r="R95" s="8109"/>
    </row>
    <row r="96" spans="1:18" s="8012" customFormat="1" ht="38.25" customHeight="1" thickBot="1" x14ac:dyDescent="0.25">
      <c r="A96" s="8206" t="s">
        <v>29</v>
      </c>
      <c r="B96" s="8422" t="s">
        <v>29</v>
      </c>
      <c r="C96" s="8238" t="s">
        <v>37</v>
      </c>
      <c r="D96" s="8203"/>
      <c r="E96" s="8421" t="s">
        <v>1496</v>
      </c>
      <c r="F96" s="8319" t="s">
        <v>1495</v>
      </c>
      <c r="G96" s="8234" t="s">
        <v>24</v>
      </c>
      <c r="H96" s="8403" t="s">
        <v>297</v>
      </c>
      <c r="I96" s="8200" t="s">
        <v>1494</v>
      </c>
      <c r="J96" s="8420">
        <v>796.6</v>
      </c>
      <c r="K96" s="8186">
        <v>1226.5</v>
      </c>
      <c r="L96" s="8419">
        <v>1226.5</v>
      </c>
      <c r="M96" s="8348" t="s">
        <v>1466</v>
      </c>
      <c r="N96" s="8330" t="s">
        <v>70</v>
      </c>
      <c r="O96" s="8267">
        <v>585</v>
      </c>
      <c r="P96" s="8127">
        <v>506</v>
      </c>
      <c r="Q96" s="8082"/>
      <c r="R96" s="8321"/>
    </row>
    <row r="97" spans="1:18" s="8012" customFormat="1" ht="47.25" customHeight="1" thickBot="1" x14ac:dyDescent="0.25">
      <c r="A97" s="8227"/>
      <c r="B97" s="8395"/>
      <c r="C97" s="8225"/>
      <c r="D97" s="8329"/>
      <c r="E97" s="8418"/>
      <c r="F97" s="8273"/>
      <c r="G97" s="8161"/>
      <c r="H97" s="8160"/>
      <c r="I97" s="8200" t="s">
        <v>22</v>
      </c>
      <c r="J97" s="8417">
        <v>1006.6</v>
      </c>
      <c r="K97" s="8186">
        <v>798.6</v>
      </c>
      <c r="L97" s="8186">
        <v>798.5</v>
      </c>
      <c r="M97" s="8416" t="s">
        <v>1493</v>
      </c>
      <c r="N97" s="8197"/>
      <c r="O97" s="8196"/>
      <c r="P97" s="8195"/>
      <c r="Q97" s="8312"/>
      <c r="R97" s="8311"/>
    </row>
    <row r="98" spans="1:18" s="8012" customFormat="1" ht="21.75" customHeight="1" thickBot="1" x14ac:dyDescent="0.25">
      <c r="A98" s="8227"/>
      <c r="B98" s="8395"/>
      <c r="C98" s="8225"/>
      <c r="D98" s="8190"/>
      <c r="E98" s="8415"/>
      <c r="F98" s="8410"/>
      <c r="G98" s="8148"/>
      <c r="H98" s="8147"/>
      <c r="I98" s="8159" t="s">
        <v>32</v>
      </c>
      <c r="J98" s="8414">
        <v>84</v>
      </c>
      <c r="K98" s="8303">
        <v>84</v>
      </c>
      <c r="L98" s="8303">
        <v>84</v>
      </c>
      <c r="M98" s="8413"/>
      <c r="N98" s="8183"/>
      <c r="O98" s="8182"/>
      <c r="P98" s="8219"/>
      <c r="Q98" s="8013"/>
      <c r="R98" s="8109"/>
    </row>
    <row r="99" spans="1:18" s="8012" customFormat="1" ht="15.75" customHeight="1" thickBot="1" x14ac:dyDescent="0.25">
      <c r="A99" s="8180"/>
      <c r="B99" s="8387"/>
      <c r="C99" s="8138"/>
      <c r="D99" s="8412"/>
      <c r="E99" s="8411"/>
      <c r="F99" s="8410"/>
      <c r="G99" s="8409"/>
      <c r="H99" s="8408"/>
      <c r="I99" s="8284" t="s">
        <v>21</v>
      </c>
      <c r="J99" s="8407">
        <f>SUM(J96:J98)</f>
        <v>1887.2</v>
      </c>
      <c r="K99" s="8407">
        <f>SUM(K96:K98)</f>
        <v>2109.1</v>
      </c>
      <c r="L99" s="8407">
        <f>SUM(L96:L98)</f>
        <v>2109</v>
      </c>
      <c r="M99" s="8406"/>
      <c r="N99" s="8209"/>
      <c r="O99" s="8208"/>
      <c r="P99" s="8207"/>
      <c r="Q99" s="8101"/>
      <c r="R99" s="8100"/>
    </row>
    <row r="100" spans="1:18" s="8012" customFormat="1" ht="17.25" hidden="1" customHeight="1" thickBot="1" x14ac:dyDescent="0.25">
      <c r="A100" s="8227" t="s">
        <v>29</v>
      </c>
      <c r="B100" s="8395" t="s">
        <v>29</v>
      </c>
      <c r="C100" s="8405" t="s">
        <v>90</v>
      </c>
      <c r="D100" s="8404"/>
      <c r="E100" s="8202" t="s">
        <v>1490</v>
      </c>
      <c r="F100" s="8273" t="s">
        <v>1492</v>
      </c>
      <c r="G100" s="8234" t="s">
        <v>24</v>
      </c>
      <c r="H100" s="8403" t="s">
        <v>297</v>
      </c>
      <c r="I100" s="8402" t="s">
        <v>32</v>
      </c>
      <c r="J100" s="8401">
        <v>0</v>
      </c>
      <c r="K100" s="8401">
        <v>0</v>
      </c>
      <c r="L100" s="8401">
        <v>0</v>
      </c>
      <c r="M100" s="8400" t="s">
        <v>1491</v>
      </c>
      <c r="N100" s="8399"/>
      <c r="O100" s="8208"/>
      <c r="P100" s="8398"/>
      <c r="Q100" s="8397"/>
      <c r="R100" s="8109"/>
    </row>
    <row r="101" spans="1:18" s="8012" customFormat="1" ht="18" hidden="1" customHeight="1" thickBot="1" x14ac:dyDescent="0.25">
      <c r="A101" s="8396"/>
      <c r="B101" s="8395"/>
      <c r="C101" s="8191"/>
      <c r="D101" s="8394"/>
      <c r="E101" s="8150"/>
      <c r="F101" s="8393"/>
      <c r="G101" s="8148"/>
      <c r="H101" s="8147"/>
      <c r="I101" s="8284" t="s">
        <v>21</v>
      </c>
      <c r="J101" s="8392">
        <f>J100</f>
        <v>0</v>
      </c>
      <c r="K101" s="8392">
        <f>K100</f>
        <v>0</v>
      </c>
      <c r="L101" s="8392">
        <f>L100</f>
        <v>0</v>
      </c>
      <c r="M101" s="8391"/>
      <c r="N101" s="8390"/>
      <c r="O101" s="8390"/>
      <c r="P101" s="8389"/>
      <c r="Q101" s="8388"/>
      <c r="R101" s="8109"/>
    </row>
    <row r="102" spans="1:18" s="8012" customFormat="1" ht="7.5" hidden="1" customHeight="1" thickBot="1" x14ac:dyDescent="0.25">
      <c r="A102" s="8180"/>
      <c r="B102" s="8387"/>
      <c r="C102" s="8134"/>
      <c r="D102" s="8301"/>
      <c r="E102" s="8386"/>
      <c r="F102" s="8301"/>
      <c r="G102" s="8301"/>
      <c r="H102" s="8301"/>
      <c r="I102" s="8284" t="s">
        <v>21</v>
      </c>
      <c r="J102" s="8385"/>
      <c r="K102" s="8384"/>
      <c r="L102" s="8384"/>
      <c r="M102" s="8346"/>
      <c r="N102" s="8129"/>
      <c r="O102" s="8128"/>
      <c r="P102" s="8127"/>
      <c r="Q102" s="8013"/>
      <c r="R102" s="8109"/>
    </row>
    <row r="103" spans="1:18" s="8012" customFormat="1" ht="15" customHeight="1" thickBot="1" x14ac:dyDescent="0.25">
      <c r="A103" s="8383" t="s">
        <v>29</v>
      </c>
      <c r="B103" s="8259" t="s">
        <v>29</v>
      </c>
      <c r="C103" s="8258" t="s">
        <v>19</v>
      </c>
      <c r="D103" s="8257"/>
      <c r="E103" s="8257"/>
      <c r="F103" s="8257"/>
      <c r="G103" s="8257"/>
      <c r="H103" s="8257"/>
      <c r="I103" s="8256"/>
      <c r="J103" s="8255">
        <f>J99+J101</f>
        <v>1887.2</v>
      </c>
      <c r="K103" s="8340">
        <f>K99+K101</f>
        <v>2109.1</v>
      </c>
      <c r="L103" s="8382">
        <f>L99+L101</f>
        <v>2109</v>
      </c>
      <c r="M103" s="8254"/>
      <c r="N103" s="8253"/>
      <c r="O103" s="8253"/>
      <c r="P103" s="8252"/>
      <c r="Q103" s="8013"/>
      <c r="R103" s="8109"/>
    </row>
    <row r="104" spans="1:18" s="8012" customFormat="1" ht="15" customHeight="1" thickBot="1" x14ac:dyDescent="0.25">
      <c r="A104" s="8343" t="s">
        <v>29</v>
      </c>
      <c r="B104" s="8259" t="s">
        <v>18</v>
      </c>
      <c r="C104" s="8381" t="s">
        <v>1490</v>
      </c>
      <c r="D104" s="8380"/>
      <c r="E104" s="8380"/>
      <c r="F104" s="8380"/>
      <c r="G104" s="8380"/>
      <c r="H104" s="8380"/>
      <c r="I104" s="8380"/>
      <c r="J104" s="8380"/>
      <c r="K104" s="8380"/>
      <c r="L104" s="8380"/>
      <c r="M104" s="8380"/>
      <c r="N104" s="8380"/>
      <c r="O104" s="8379"/>
      <c r="P104" s="8378"/>
      <c r="Q104" s="8013"/>
      <c r="R104" s="8109"/>
    </row>
    <row r="105" spans="1:18" s="8012" customFormat="1" ht="51.75" customHeight="1" thickBot="1" x14ac:dyDescent="0.25">
      <c r="A105" s="8276" t="s">
        <v>29</v>
      </c>
      <c r="B105" s="8275" t="s">
        <v>18</v>
      </c>
      <c r="C105" s="8371" t="s">
        <v>20</v>
      </c>
      <c r="D105" s="8306"/>
      <c r="E105" s="8178" t="s">
        <v>1489</v>
      </c>
      <c r="F105" s="8377" t="s">
        <v>1488</v>
      </c>
      <c r="G105" s="8376" t="s">
        <v>24</v>
      </c>
      <c r="H105" s="8272" t="s">
        <v>297</v>
      </c>
      <c r="I105" s="8159" t="s">
        <v>1013</v>
      </c>
      <c r="J105" s="8375">
        <v>4.5</v>
      </c>
      <c r="K105" s="8375">
        <v>4.5</v>
      </c>
      <c r="L105" s="8375">
        <v>4.4000000000000004</v>
      </c>
      <c r="M105" s="8374" t="s">
        <v>1466</v>
      </c>
      <c r="N105" s="8373" t="s">
        <v>1487</v>
      </c>
      <c r="O105" s="8344" t="s">
        <v>1487</v>
      </c>
      <c r="P105" s="8344" t="s">
        <v>1487</v>
      </c>
      <c r="Q105" s="8013"/>
      <c r="R105" s="8109"/>
    </row>
    <row r="106" spans="1:18" s="8012" customFormat="1" ht="15" customHeight="1" thickBot="1" x14ac:dyDescent="0.25">
      <c r="A106" s="8276"/>
      <c r="B106" s="8265"/>
      <c r="C106" s="8371"/>
      <c r="D106" s="8372"/>
      <c r="E106" s="8372"/>
      <c r="F106" s="8371"/>
      <c r="G106" s="8372"/>
      <c r="H106" s="8371"/>
      <c r="I106" s="8370" t="s">
        <v>21</v>
      </c>
      <c r="J106" s="8369">
        <f>J105</f>
        <v>4.5</v>
      </c>
      <c r="K106" s="8165">
        <f>K105</f>
        <v>4.5</v>
      </c>
      <c r="L106" s="8368">
        <f>L105</f>
        <v>4.4000000000000004</v>
      </c>
      <c r="M106" s="8367"/>
      <c r="N106" s="8366"/>
      <c r="O106" s="8087"/>
      <c r="P106" s="8323"/>
      <c r="Q106" s="8013"/>
      <c r="R106" s="8109"/>
    </row>
    <row r="107" spans="1:18" s="8012" customFormat="1" ht="40.5" customHeight="1" thickBot="1" x14ac:dyDescent="0.25">
      <c r="A107" s="8337" t="s">
        <v>29</v>
      </c>
      <c r="B107" s="8164" t="s">
        <v>18</v>
      </c>
      <c r="C107" s="8332" t="s">
        <v>29</v>
      </c>
      <c r="D107" s="8354"/>
      <c r="E107" s="8365" t="s">
        <v>1486</v>
      </c>
      <c r="F107" s="8352" t="s">
        <v>1485</v>
      </c>
      <c r="G107" s="8351" t="s">
        <v>24</v>
      </c>
      <c r="H107" s="8350" t="s">
        <v>1481</v>
      </c>
      <c r="I107" s="8200" t="s">
        <v>1013</v>
      </c>
      <c r="J107" s="8174">
        <v>8</v>
      </c>
      <c r="K107" s="8174">
        <v>6</v>
      </c>
      <c r="L107" s="8174">
        <v>3.6</v>
      </c>
      <c r="M107" s="8364" t="s">
        <v>1484</v>
      </c>
      <c r="N107" s="8330" t="s">
        <v>42</v>
      </c>
      <c r="O107" s="8267">
        <v>3</v>
      </c>
      <c r="P107" s="8127">
        <v>3</v>
      </c>
      <c r="Q107" s="8013"/>
      <c r="R107" s="8109"/>
    </row>
    <row r="108" spans="1:18" s="8012" customFormat="1" ht="12.75" customHeight="1" thickBot="1" x14ac:dyDescent="0.25">
      <c r="A108" s="8285"/>
      <c r="B108" s="8139"/>
      <c r="C108" s="8134"/>
      <c r="D108" s="8363"/>
      <c r="E108" s="8362"/>
      <c r="F108" s="8135"/>
      <c r="G108" s="8361"/>
      <c r="H108" s="8360"/>
      <c r="I108" s="8359"/>
      <c r="J108" s="8358">
        <f>J107</f>
        <v>8</v>
      </c>
      <c r="K108" s="8357">
        <f>K107</f>
        <v>6</v>
      </c>
      <c r="L108" s="8357">
        <f>L107</f>
        <v>3.6</v>
      </c>
      <c r="M108" s="8356"/>
      <c r="N108" s="8330"/>
      <c r="O108" s="8267"/>
      <c r="P108" s="8127"/>
      <c r="Q108" s="8013"/>
      <c r="R108" s="8109"/>
    </row>
    <row r="109" spans="1:18" s="8012" customFormat="1" ht="41.25" customHeight="1" thickBot="1" x14ac:dyDescent="0.25">
      <c r="A109" s="8283" t="s">
        <v>29</v>
      </c>
      <c r="B109" s="8282" t="s">
        <v>18</v>
      </c>
      <c r="C109" s="8355" t="s">
        <v>18</v>
      </c>
      <c r="D109" s="8354"/>
      <c r="E109" s="8353" t="s">
        <v>1483</v>
      </c>
      <c r="F109" s="8352" t="s">
        <v>1482</v>
      </c>
      <c r="G109" s="8351" t="s">
        <v>24</v>
      </c>
      <c r="H109" s="8350" t="s">
        <v>1481</v>
      </c>
      <c r="I109" s="8200" t="s">
        <v>32</v>
      </c>
      <c r="J109" s="8349">
        <v>0.2</v>
      </c>
      <c r="K109" s="8349">
        <v>0.4</v>
      </c>
      <c r="L109" s="8174">
        <v>0.3</v>
      </c>
      <c r="M109" s="8348" t="s">
        <v>1466</v>
      </c>
      <c r="N109" s="8130" t="s">
        <v>70</v>
      </c>
      <c r="O109" s="8267">
        <v>22</v>
      </c>
      <c r="P109" s="8127">
        <v>22</v>
      </c>
      <c r="Q109" s="8013"/>
      <c r="R109" s="8109"/>
    </row>
    <row r="110" spans="1:18" s="8012" customFormat="1" ht="15" customHeight="1" thickBot="1" x14ac:dyDescent="0.25">
      <c r="A110" s="8266"/>
      <c r="B110" s="8265"/>
      <c r="C110" s="8347"/>
      <c r="D110" s="8301"/>
      <c r="E110" s="8301"/>
      <c r="F110" s="8301"/>
      <c r="G110" s="8301"/>
      <c r="H110" s="8301"/>
      <c r="I110" s="8263" t="s">
        <v>21</v>
      </c>
      <c r="J110" s="8262">
        <f>J109</f>
        <v>0.2</v>
      </c>
      <c r="K110" s="8262">
        <f>K109</f>
        <v>0.4</v>
      </c>
      <c r="L110" s="8262">
        <f>L109</f>
        <v>0.3</v>
      </c>
      <c r="M110" s="8346"/>
      <c r="N110" s="8345"/>
      <c r="O110" s="8208"/>
      <c r="P110" s="8344"/>
      <c r="Q110" s="8013"/>
      <c r="R110" s="8109"/>
    </row>
    <row r="111" spans="1:18" s="8012" customFormat="1" ht="15" customHeight="1" thickBot="1" x14ac:dyDescent="0.25">
      <c r="A111" s="8343" t="s">
        <v>29</v>
      </c>
      <c r="B111" s="8259" t="s">
        <v>18</v>
      </c>
      <c r="C111" s="8342" t="s">
        <v>19</v>
      </c>
      <c r="D111" s="8257"/>
      <c r="E111" s="8257"/>
      <c r="F111" s="8257"/>
      <c r="G111" s="8257"/>
      <c r="H111" s="8257"/>
      <c r="I111" s="8256"/>
      <c r="J111" s="8341">
        <f>J106+J110+J108</f>
        <v>12.7</v>
      </c>
      <c r="K111" s="8340">
        <f>K106+K110+K108</f>
        <v>10.9</v>
      </c>
      <c r="L111" s="8339">
        <f>L106+L110+L108</f>
        <v>8.3000000000000007</v>
      </c>
      <c r="M111" s="8254"/>
      <c r="N111" s="8253"/>
      <c r="O111" s="8253"/>
      <c r="P111" s="8252"/>
      <c r="Q111" s="8013"/>
      <c r="R111" s="8109"/>
    </row>
    <row r="112" spans="1:18" s="8012" customFormat="1" ht="15" customHeight="1" thickBot="1" x14ac:dyDescent="0.25">
      <c r="A112" s="8117" t="s">
        <v>29</v>
      </c>
      <c r="B112" s="8116" t="s">
        <v>152</v>
      </c>
      <c r="C112" s="8116"/>
      <c r="D112" s="8116"/>
      <c r="E112" s="8116"/>
      <c r="F112" s="8116"/>
      <c r="G112" s="8116"/>
      <c r="H112" s="8116"/>
      <c r="I112" s="8251"/>
      <c r="J112" s="8338">
        <f>J111+J103</f>
        <v>1899.9</v>
      </c>
      <c r="K112" s="8114">
        <f>K111+K103</f>
        <v>2120</v>
      </c>
      <c r="L112" s="8114">
        <f>L111+L103</f>
        <v>2117.3000000000002</v>
      </c>
      <c r="M112" s="8250"/>
      <c r="N112" s="8249"/>
      <c r="O112" s="8249"/>
      <c r="P112" s="8248"/>
      <c r="Q112" s="8013"/>
      <c r="R112" s="8109"/>
    </row>
    <row r="113" spans="1:18" s="8012" customFormat="1" ht="29.25" customHeight="1" thickBot="1" x14ac:dyDescent="0.25">
      <c r="A113" s="8247" t="s">
        <v>18</v>
      </c>
      <c r="B113" s="8246" t="s">
        <v>1480</v>
      </c>
      <c r="C113" s="8245"/>
      <c r="D113" s="8245"/>
      <c r="E113" s="8245"/>
      <c r="F113" s="8245"/>
      <c r="G113" s="8245"/>
      <c r="H113" s="8245"/>
      <c r="I113" s="8245"/>
      <c r="J113" s="8245"/>
      <c r="K113" s="8245"/>
      <c r="L113" s="8245"/>
      <c r="M113" s="8245"/>
      <c r="N113" s="8245"/>
      <c r="O113" s="8245"/>
      <c r="P113" s="8244"/>
      <c r="Q113" s="8013"/>
      <c r="R113" s="8109"/>
    </row>
    <row r="114" spans="1:18" s="8012" customFormat="1" ht="34.5" customHeight="1" thickBot="1" x14ac:dyDescent="0.25">
      <c r="A114" s="8337" t="s">
        <v>18</v>
      </c>
      <c r="B114" s="8164" t="s">
        <v>20</v>
      </c>
      <c r="C114" s="8336" t="s">
        <v>1479</v>
      </c>
      <c r="D114" s="8335"/>
      <c r="E114" s="8335"/>
      <c r="F114" s="8335"/>
      <c r="G114" s="8335"/>
      <c r="H114" s="8335"/>
      <c r="I114" s="8335"/>
      <c r="J114" s="8335"/>
      <c r="K114" s="8335"/>
      <c r="L114" s="8335"/>
      <c r="M114" s="8335"/>
      <c r="N114" s="8335"/>
      <c r="O114" s="8334"/>
      <c r="P114" s="8333"/>
      <c r="Q114" s="8013"/>
      <c r="R114" s="8109"/>
    </row>
    <row r="115" spans="1:18" s="8012" customFormat="1" ht="31.5" customHeight="1" thickBot="1" x14ac:dyDescent="0.25">
      <c r="A115" s="8206" t="s">
        <v>18</v>
      </c>
      <c r="B115" s="8205" t="s">
        <v>20</v>
      </c>
      <c r="C115" s="8332" t="s">
        <v>20</v>
      </c>
      <c r="D115" s="8203"/>
      <c r="E115" s="8202" t="s">
        <v>1478</v>
      </c>
      <c r="F115" s="8235" t="s">
        <v>33</v>
      </c>
      <c r="G115" s="8234" t="s">
        <v>24</v>
      </c>
      <c r="H115" s="8318" t="s">
        <v>1477</v>
      </c>
      <c r="I115" s="8200" t="s">
        <v>1476</v>
      </c>
      <c r="J115" s="8331">
        <v>0</v>
      </c>
      <c r="K115" s="8331">
        <v>142.80000000000001</v>
      </c>
      <c r="L115" s="8331">
        <v>142.80000000000001</v>
      </c>
      <c r="M115" s="8156" t="s">
        <v>1475</v>
      </c>
      <c r="N115" s="8330" t="s">
        <v>70</v>
      </c>
      <c r="O115" s="8267">
        <v>46</v>
      </c>
      <c r="P115" s="8127">
        <v>39</v>
      </c>
      <c r="Q115" s="8312"/>
      <c r="R115" s="8311"/>
    </row>
    <row r="116" spans="1:18" s="8012" customFormat="1" ht="27" customHeight="1" thickBot="1" x14ac:dyDescent="0.25">
      <c r="A116" s="8227"/>
      <c r="B116" s="8226"/>
      <c r="C116" s="8152"/>
      <c r="D116" s="8329"/>
      <c r="E116" s="8162"/>
      <c r="F116" s="8216"/>
      <c r="G116" s="8161"/>
      <c r="H116" s="8328"/>
      <c r="I116" s="8175" t="s">
        <v>22</v>
      </c>
      <c r="J116" s="8174">
        <v>0</v>
      </c>
      <c r="K116" s="8174">
        <v>0</v>
      </c>
      <c r="L116" s="8174">
        <v>0</v>
      </c>
      <c r="M116" s="8143"/>
      <c r="N116" s="8330"/>
      <c r="O116" s="8267"/>
      <c r="P116" s="8127"/>
      <c r="Q116" s="8013"/>
      <c r="R116" s="8109"/>
    </row>
    <row r="117" spans="1:18" s="8012" customFormat="1" ht="17.25" customHeight="1" thickBot="1" x14ac:dyDescent="0.25">
      <c r="A117" s="8227"/>
      <c r="B117" s="8226"/>
      <c r="C117" s="8152"/>
      <c r="D117" s="8329"/>
      <c r="E117" s="8162"/>
      <c r="F117" s="8216"/>
      <c r="G117" s="8161"/>
      <c r="H117" s="8328"/>
      <c r="I117" s="8327" t="s">
        <v>113</v>
      </c>
      <c r="J117" s="8315">
        <v>189.4</v>
      </c>
      <c r="K117" s="8326">
        <v>186.4</v>
      </c>
      <c r="L117" s="8315">
        <v>130.5</v>
      </c>
      <c r="M117" s="8325"/>
      <c r="N117" s="8324"/>
      <c r="O117" s="8087"/>
      <c r="P117" s="8323"/>
      <c r="Q117" s="8013"/>
      <c r="R117" s="8109"/>
    </row>
    <row r="118" spans="1:18" s="8012" customFormat="1" ht="25.5" customHeight="1" thickBot="1" x14ac:dyDescent="0.25">
      <c r="A118" s="8169"/>
      <c r="B118" s="8168"/>
      <c r="C118" s="8167"/>
      <c r="D118" s="8166"/>
      <c r="E118" s="8166"/>
      <c r="F118" s="8166"/>
      <c r="G118" s="8166"/>
      <c r="H118" s="8166"/>
      <c r="I118" s="8133" t="s">
        <v>21</v>
      </c>
      <c r="J118" s="8165">
        <f>SUM(J115:J117)</f>
        <v>189.4</v>
      </c>
      <c r="K118" s="8165">
        <f>SUM(K115:K117)</f>
        <v>329.20000000000005</v>
      </c>
      <c r="L118" s="8165">
        <f>SUM(L115:L117)</f>
        <v>273.3</v>
      </c>
      <c r="M118" s="8130"/>
      <c r="N118" s="8130"/>
      <c r="O118" s="8322"/>
      <c r="P118" s="8127"/>
      <c r="Q118" s="8082"/>
      <c r="R118" s="8321"/>
    </row>
    <row r="119" spans="1:18" s="8012" customFormat="1" ht="26.25" customHeight="1" thickBot="1" x14ac:dyDescent="0.25">
      <c r="A119" s="8283" t="s">
        <v>18</v>
      </c>
      <c r="B119" s="8282" t="s">
        <v>20</v>
      </c>
      <c r="C119" s="8238" t="s">
        <v>29</v>
      </c>
      <c r="D119" s="8320"/>
      <c r="E119" s="8202" t="s">
        <v>1474</v>
      </c>
      <c r="F119" s="8319" t="s">
        <v>27</v>
      </c>
      <c r="G119" s="8234" t="s">
        <v>24</v>
      </c>
      <c r="H119" s="8318" t="s">
        <v>1473</v>
      </c>
      <c r="I119" s="8317" t="s">
        <v>1472</v>
      </c>
      <c r="J119" s="8315">
        <v>72.3</v>
      </c>
      <c r="K119" s="8316">
        <v>72.3</v>
      </c>
      <c r="L119" s="8315">
        <v>72.3</v>
      </c>
      <c r="M119" s="8314" t="s">
        <v>1471</v>
      </c>
      <c r="N119" s="8313" t="s">
        <v>42</v>
      </c>
      <c r="O119" s="8267">
        <v>16</v>
      </c>
      <c r="P119" s="8127">
        <v>16</v>
      </c>
      <c r="Q119" s="8312"/>
      <c r="R119" s="8311"/>
    </row>
    <row r="120" spans="1:18" s="8012" customFormat="1" ht="22.5" customHeight="1" thickBot="1" x14ac:dyDescent="0.25">
      <c r="A120" s="8276"/>
      <c r="B120" s="8275"/>
      <c r="C120" s="8225"/>
      <c r="D120" s="8310"/>
      <c r="E120" s="8162"/>
      <c r="F120" s="8273"/>
      <c r="G120" s="8161"/>
      <c r="H120" s="8309"/>
      <c r="I120" s="8175" t="s">
        <v>32</v>
      </c>
      <c r="J120" s="8307">
        <v>160.9</v>
      </c>
      <c r="K120" s="8308">
        <v>160.9</v>
      </c>
      <c r="L120" s="8307">
        <v>160.9</v>
      </c>
      <c r="M120" s="8011"/>
      <c r="N120" s="8302"/>
      <c r="O120" s="8267"/>
      <c r="P120" s="8127"/>
      <c r="Q120" s="8013"/>
      <c r="R120" s="8109"/>
    </row>
    <row r="121" spans="1:18" s="8012" customFormat="1" ht="24" customHeight="1" thickBot="1" x14ac:dyDescent="0.25">
      <c r="A121" s="8276"/>
      <c r="B121" s="8275"/>
      <c r="C121" s="8225"/>
      <c r="D121" s="8306"/>
      <c r="E121" s="8150"/>
      <c r="F121" s="8273"/>
      <c r="G121" s="8148"/>
      <c r="H121" s="8305" t="s">
        <v>1458</v>
      </c>
      <c r="I121" s="8175" t="s">
        <v>32</v>
      </c>
      <c r="J121" s="8303">
        <v>8</v>
      </c>
      <c r="K121" s="8304">
        <v>8</v>
      </c>
      <c r="L121" s="8303">
        <v>8</v>
      </c>
      <c r="M121" s="6933"/>
      <c r="N121" s="8302"/>
      <c r="O121" s="8267"/>
      <c r="P121" s="8127"/>
      <c r="Q121" s="8013"/>
      <c r="R121" s="8109"/>
    </row>
    <row r="122" spans="1:18" s="8012" customFormat="1" ht="12.75" customHeight="1" thickBot="1" x14ac:dyDescent="0.25">
      <c r="A122" s="8266"/>
      <c r="B122" s="8265"/>
      <c r="C122" s="8138"/>
      <c r="D122" s="8301"/>
      <c r="E122" s="8301"/>
      <c r="F122" s="8301"/>
      <c r="G122" s="8301"/>
      <c r="H122" s="8301"/>
      <c r="I122" s="8284" t="s">
        <v>21</v>
      </c>
      <c r="J122" s="8262">
        <f>SUM(J119:J121)</f>
        <v>241.2</v>
      </c>
      <c r="K122" s="8300">
        <f>SUM(K119:K121)</f>
        <v>241.2</v>
      </c>
      <c r="L122" s="8165">
        <f>SUM(L119:L121)</f>
        <v>241.2</v>
      </c>
      <c r="M122" s="8299"/>
      <c r="N122" s="8298"/>
      <c r="O122" s="8128"/>
      <c r="P122" s="8127"/>
      <c r="Q122" s="8101"/>
      <c r="R122" s="8100"/>
    </row>
    <row r="123" spans="1:18" s="8012" customFormat="1" ht="24" customHeight="1" thickBot="1" x14ac:dyDescent="0.25">
      <c r="A123" s="8140" t="s">
        <v>18</v>
      </c>
      <c r="B123" s="8153" t="s">
        <v>20</v>
      </c>
      <c r="C123" s="8152" t="s">
        <v>18</v>
      </c>
      <c r="D123" s="8297"/>
      <c r="E123" s="8296" t="s">
        <v>1470</v>
      </c>
      <c r="F123" s="8273" t="s">
        <v>25</v>
      </c>
      <c r="G123" s="8161" t="s">
        <v>24</v>
      </c>
      <c r="H123" s="8272" t="s">
        <v>297</v>
      </c>
      <c r="I123" s="8295" t="s">
        <v>32</v>
      </c>
      <c r="J123" s="8294">
        <v>13.3</v>
      </c>
      <c r="K123" s="8294">
        <v>15.4</v>
      </c>
      <c r="L123" s="8294">
        <v>15.3</v>
      </c>
      <c r="M123" s="8293" t="s">
        <v>1469</v>
      </c>
      <c r="N123" s="8219" t="s">
        <v>70</v>
      </c>
      <c r="O123" s="8292">
        <v>6</v>
      </c>
      <c r="P123" s="8291">
        <v>8</v>
      </c>
      <c r="Q123" s="8013"/>
      <c r="R123" s="8109"/>
    </row>
    <row r="124" spans="1:18" s="8012" customFormat="1" ht="28.5" customHeight="1" thickBot="1" x14ac:dyDescent="0.25">
      <c r="A124" s="8140"/>
      <c r="B124" s="8153"/>
      <c r="C124" s="8152"/>
      <c r="D124" s="8290"/>
      <c r="E124" s="8289"/>
      <c r="F124" s="8273"/>
      <c r="G124" s="8148"/>
      <c r="H124" s="8272" t="s">
        <v>1458</v>
      </c>
      <c r="I124" s="8288" t="s">
        <v>113</v>
      </c>
      <c r="J124" s="8287">
        <v>0</v>
      </c>
      <c r="K124" s="8287">
        <v>3</v>
      </c>
      <c r="L124" s="8287">
        <v>1.1000000000000001</v>
      </c>
      <c r="M124" s="8143"/>
      <c r="N124" s="8207"/>
      <c r="O124" s="8171"/>
      <c r="P124" s="8286"/>
      <c r="Q124" s="8013"/>
      <c r="R124" s="8109"/>
    </row>
    <row r="125" spans="1:18" s="8012" customFormat="1" ht="21.75" customHeight="1" thickBot="1" x14ac:dyDescent="0.25">
      <c r="A125" s="8285"/>
      <c r="B125" s="8139"/>
      <c r="C125" s="8134"/>
      <c r="D125" s="8264"/>
      <c r="E125" s="8264"/>
      <c r="F125" s="8264"/>
      <c r="G125" s="8264"/>
      <c r="H125" s="8264"/>
      <c r="I125" s="8284" t="s">
        <v>21</v>
      </c>
      <c r="J125" s="8262">
        <f>SUM(J123:J124)</f>
        <v>13.3</v>
      </c>
      <c r="K125" s="8262">
        <f>SUM(K123:K124)</f>
        <v>18.399999999999999</v>
      </c>
      <c r="L125" s="8262">
        <f>SUM(L123:L124)</f>
        <v>16.400000000000002</v>
      </c>
      <c r="M125" s="8101"/>
      <c r="N125" s="8129"/>
      <c r="O125" s="8128"/>
      <c r="P125" s="8260"/>
      <c r="Q125" s="8013"/>
      <c r="R125" s="8109"/>
    </row>
    <row r="126" spans="1:18" s="8012" customFormat="1" ht="30" customHeight="1" thickBot="1" x14ac:dyDescent="0.25">
      <c r="A126" s="8283" t="s">
        <v>18</v>
      </c>
      <c r="B126" s="8282" t="s">
        <v>20</v>
      </c>
      <c r="C126" s="8281" t="s">
        <v>37</v>
      </c>
      <c r="D126" s="8280"/>
      <c r="E126" s="8202" t="s">
        <v>1468</v>
      </c>
      <c r="F126" s="8273" t="s">
        <v>1467</v>
      </c>
      <c r="G126" s="8234" t="s">
        <v>24</v>
      </c>
      <c r="H126" s="8279" t="s">
        <v>297</v>
      </c>
      <c r="I126" s="8278"/>
      <c r="J126" s="8270"/>
      <c r="K126" s="8270"/>
      <c r="L126" s="8277"/>
      <c r="M126" s="8101"/>
      <c r="N126" s="8129"/>
      <c r="O126" s="8128"/>
      <c r="P126" s="8260"/>
      <c r="Q126" s="8013"/>
      <c r="R126" s="8109"/>
    </row>
    <row r="127" spans="1:18" s="8012" customFormat="1" ht="30" customHeight="1" thickBot="1" x14ac:dyDescent="0.25">
      <c r="A127" s="8276"/>
      <c r="B127" s="8275"/>
      <c r="C127" s="8274"/>
      <c r="D127" s="8151"/>
      <c r="E127" s="8150"/>
      <c r="F127" s="8273"/>
      <c r="G127" s="8148"/>
      <c r="H127" s="8272" t="s">
        <v>1458</v>
      </c>
      <c r="I127" s="8271" t="s">
        <v>32</v>
      </c>
      <c r="J127" s="8270">
        <v>0</v>
      </c>
      <c r="K127" s="8270">
        <v>30.6</v>
      </c>
      <c r="L127" s="8269">
        <v>5.9</v>
      </c>
      <c r="M127" s="8268" t="s">
        <v>1466</v>
      </c>
      <c r="N127" s="8195" t="s">
        <v>70</v>
      </c>
      <c r="O127" s="8267">
        <v>22</v>
      </c>
      <c r="P127" s="8260">
        <v>7</v>
      </c>
      <c r="Q127" s="8013"/>
      <c r="R127" s="8109"/>
    </row>
    <row r="128" spans="1:18" s="8012" customFormat="1" ht="19.5" customHeight="1" thickBot="1" x14ac:dyDescent="0.25">
      <c r="A128" s="8266"/>
      <c r="B128" s="8265"/>
      <c r="C128" s="8134"/>
      <c r="D128" s="8264"/>
      <c r="E128" s="8264"/>
      <c r="F128" s="8264"/>
      <c r="G128" s="8264"/>
      <c r="H128" s="8264"/>
      <c r="I128" s="8263"/>
      <c r="J128" s="8262">
        <f>SUM(J126:J127)</f>
        <v>0</v>
      </c>
      <c r="K128" s="8262">
        <f>SUM(K126:K127)</f>
        <v>30.6</v>
      </c>
      <c r="L128" s="8165">
        <f>SUM(L126:L127)</f>
        <v>5.9</v>
      </c>
      <c r="M128" s="8261"/>
      <c r="N128" s="8207"/>
      <c r="O128" s="8128"/>
      <c r="P128" s="8260"/>
      <c r="Q128" s="8013"/>
      <c r="R128" s="8109"/>
    </row>
    <row r="129" spans="1:18" s="8012" customFormat="1" ht="12.75" customHeight="1" thickBot="1" x14ac:dyDescent="0.25">
      <c r="A129" s="8117" t="s">
        <v>18</v>
      </c>
      <c r="B129" s="8259" t="s">
        <v>20</v>
      </c>
      <c r="C129" s="8258" t="s">
        <v>19</v>
      </c>
      <c r="D129" s="8257"/>
      <c r="E129" s="8257"/>
      <c r="F129" s="8257"/>
      <c r="G129" s="8257"/>
      <c r="H129" s="8257"/>
      <c r="I129" s="8256"/>
      <c r="J129" s="8255">
        <f>J118+J122+J125+J128</f>
        <v>443.90000000000003</v>
      </c>
      <c r="K129" s="8255">
        <f>K118+K122+K125+K128</f>
        <v>619.40000000000009</v>
      </c>
      <c r="L129" s="8255">
        <f>L118+L122+L125+L128</f>
        <v>536.79999999999995</v>
      </c>
      <c r="M129" s="8254"/>
      <c r="N129" s="8253"/>
      <c r="O129" s="8253"/>
      <c r="P129" s="8252"/>
      <c r="Q129" s="8013"/>
      <c r="R129" s="8109"/>
    </row>
    <row r="130" spans="1:18" s="8012" customFormat="1" ht="12.75" customHeight="1" thickBot="1" x14ac:dyDescent="0.25">
      <c r="A130" s="8117" t="s">
        <v>18</v>
      </c>
      <c r="B130" s="8116" t="s">
        <v>152</v>
      </c>
      <c r="C130" s="8116"/>
      <c r="D130" s="8116"/>
      <c r="E130" s="8116"/>
      <c r="F130" s="8116"/>
      <c r="G130" s="8116"/>
      <c r="H130" s="8116"/>
      <c r="I130" s="8251"/>
      <c r="J130" s="8114">
        <f>J129</f>
        <v>443.90000000000003</v>
      </c>
      <c r="K130" s="8114">
        <f>K129</f>
        <v>619.40000000000009</v>
      </c>
      <c r="L130" s="8114">
        <f>L129</f>
        <v>536.79999999999995</v>
      </c>
      <c r="M130" s="8250"/>
      <c r="N130" s="8249"/>
      <c r="O130" s="8249"/>
      <c r="P130" s="8248"/>
      <c r="Q130" s="8013"/>
      <c r="R130" s="8109"/>
    </row>
    <row r="131" spans="1:18" s="8012" customFormat="1" ht="17.25" customHeight="1" thickBot="1" x14ac:dyDescent="0.25">
      <c r="A131" s="8247" t="s">
        <v>37</v>
      </c>
      <c r="B131" s="8246" t="s">
        <v>1465</v>
      </c>
      <c r="C131" s="8245"/>
      <c r="D131" s="8245"/>
      <c r="E131" s="8245"/>
      <c r="F131" s="8245"/>
      <c r="G131" s="8245"/>
      <c r="H131" s="8245"/>
      <c r="I131" s="8245"/>
      <c r="J131" s="8245"/>
      <c r="K131" s="8245"/>
      <c r="L131" s="8245"/>
      <c r="M131" s="8245"/>
      <c r="N131" s="8245"/>
      <c r="O131" s="8245"/>
      <c r="P131" s="8244"/>
      <c r="Q131" s="8013"/>
      <c r="R131" s="8109"/>
    </row>
    <row r="132" spans="1:18" s="8012" customFormat="1" ht="18" customHeight="1" thickBot="1" x14ac:dyDescent="0.25">
      <c r="A132" s="8243" t="s">
        <v>37</v>
      </c>
      <c r="B132" s="8242" t="s">
        <v>20</v>
      </c>
      <c r="C132" s="8241" t="s">
        <v>1464</v>
      </c>
      <c r="D132" s="8240"/>
      <c r="E132" s="8240"/>
      <c r="F132" s="8240"/>
      <c r="G132" s="8240"/>
      <c r="H132" s="8240"/>
      <c r="I132" s="8240"/>
      <c r="J132" s="8240"/>
      <c r="K132" s="8240"/>
      <c r="L132" s="8240"/>
      <c r="M132" s="8240"/>
      <c r="N132" s="8240"/>
      <c r="O132" s="8240"/>
      <c r="P132" s="8239"/>
      <c r="Q132" s="8013"/>
      <c r="R132" s="8109"/>
    </row>
    <row r="133" spans="1:18" s="8012" customFormat="1" ht="36.75" customHeight="1" x14ac:dyDescent="0.2">
      <c r="A133" s="8206" t="s">
        <v>37</v>
      </c>
      <c r="B133" s="8205" t="s">
        <v>20</v>
      </c>
      <c r="C133" s="8238" t="s">
        <v>20</v>
      </c>
      <c r="D133" s="8237"/>
      <c r="E133" s="8236" t="s">
        <v>1463</v>
      </c>
      <c r="F133" s="8235" t="s">
        <v>567</v>
      </c>
      <c r="G133" s="8234" t="s">
        <v>24</v>
      </c>
      <c r="H133" s="8233"/>
      <c r="I133" s="8232"/>
      <c r="J133" s="8231"/>
      <c r="K133" s="8230"/>
      <c r="L133" s="8229"/>
      <c r="M133" s="8228"/>
      <c r="N133" s="8197"/>
      <c r="O133" s="8196"/>
      <c r="P133" s="8195"/>
      <c r="Q133" s="8013"/>
      <c r="R133" s="8109"/>
    </row>
    <row r="134" spans="1:18" s="8012" customFormat="1" ht="9.75" customHeight="1" thickBot="1" x14ac:dyDescent="0.25">
      <c r="A134" s="8227"/>
      <c r="B134" s="8226"/>
      <c r="C134" s="8225"/>
      <c r="D134" s="8218"/>
      <c r="E134" s="8224"/>
      <c r="F134" s="8216"/>
      <c r="G134" s="8161"/>
      <c r="H134" s="8215"/>
      <c r="I134" s="8214"/>
      <c r="J134" s="8223"/>
      <c r="K134" s="8222"/>
      <c r="L134" s="8221"/>
      <c r="M134" s="8220"/>
      <c r="N134" s="8183"/>
      <c r="O134" s="8182"/>
      <c r="P134" s="8219"/>
      <c r="Q134" s="8013"/>
      <c r="R134" s="8109"/>
    </row>
    <row r="135" spans="1:18" s="8012" customFormat="1" ht="14.25" hidden="1" customHeight="1" thickBot="1" x14ac:dyDescent="0.25">
      <c r="A135" s="8180"/>
      <c r="B135" s="8192"/>
      <c r="C135" s="8138"/>
      <c r="D135" s="8218"/>
      <c r="E135" s="8217"/>
      <c r="F135" s="8216"/>
      <c r="G135" s="8161"/>
      <c r="H135" s="8215"/>
      <c r="I135" s="8214"/>
      <c r="J135" s="8213"/>
      <c r="K135" s="8212"/>
      <c r="L135" s="8211"/>
      <c r="M135" s="8210"/>
      <c r="N135" s="8209"/>
      <c r="O135" s="8208"/>
      <c r="P135" s="8207"/>
      <c r="Q135" s="8013"/>
      <c r="R135" s="8109"/>
    </row>
    <row r="136" spans="1:18" s="8012" customFormat="1" ht="22.5" customHeight="1" thickBot="1" x14ac:dyDescent="0.25">
      <c r="A136" s="8206" t="s">
        <v>37</v>
      </c>
      <c r="B136" s="8205" t="s">
        <v>20</v>
      </c>
      <c r="C136" s="8204" t="s">
        <v>20</v>
      </c>
      <c r="D136" s="8203" t="s">
        <v>20</v>
      </c>
      <c r="E136" s="8202" t="s">
        <v>1462</v>
      </c>
      <c r="F136" s="8189"/>
      <c r="G136" s="8161"/>
      <c r="H136" s="8201" t="s">
        <v>297</v>
      </c>
      <c r="I136" s="8200" t="s">
        <v>47</v>
      </c>
      <c r="J136" s="8199">
        <v>166</v>
      </c>
      <c r="K136" s="8187">
        <v>166</v>
      </c>
      <c r="L136" s="8198">
        <v>166</v>
      </c>
      <c r="M136" s="8156" t="s">
        <v>1461</v>
      </c>
      <c r="N136" s="8197" t="s">
        <v>70</v>
      </c>
      <c r="O136" s="8196">
        <v>400</v>
      </c>
      <c r="P136" s="8195">
        <v>165</v>
      </c>
      <c r="Q136" s="8194" t="s">
        <v>1460</v>
      </c>
      <c r="R136" s="8193"/>
    </row>
    <row r="137" spans="1:18" s="8012" customFormat="1" ht="17.25" customHeight="1" thickBot="1" x14ac:dyDescent="0.25">
      <c r="A137" s="8180"/>
      <c r="B137" s="8192"/>
      <c r="C137" s="8191"/>
      <c r="D137" s="8190"/>
      <c r="E137" s="8150"/>
      <c r="F137" s="8189"/>
      <c r="G137" s="8161"/>
      <c r="H137" s="8188"/>
      <c r="I137" s="8175" t="s">
        <v>22</v>
      </c>
      <c r="J137" s="8187">
        <v>300</v>
      </c>
      <c r="K137" s="8186">
        <v>267</v>
      </c>
      <c r="L137" s="8185">
        <v>262.60000000000002</v>
      </c>
      <c r="M137" s="8184"/>
      <c r="N137" s="8183"/>
      <c r="O137" s="8182"/>
      <c r="P137" s="8181"/>
      <c r="Q137" s="8155"/>
      <c r="R137" s="8154"/>
    </row>
    <row r="138" spans="1:18" s="8012" customFormat="1" ht="23.25" customHeight="1" thickBot="1" x14ac:dyDescent="0.25">
      <c r="A138" s="8180" t="s">
        <v>37</v>
      </c>
      <c r="B138" s="8168" t="s">
        <v>20</v>
      </c>
      <c r="C138" s="8134" t="s">
        <v>20</v>
      </c>
      <c r="D138" s="8179" t="s">
        <v>29</v>
      </c>
      <c r="E138" s="8178" t="s">
        <v>1459</v>
      </c>
      <c r="F138" s="8177"/>
      <c r="G138" s="8148"/>
      <c r="H138" s="8176" t="s">
        <v>1458</v>
      </c>
      <c r="I138" s="8175" t="s">
        <v>116</v>
      </c>
      <c r="J138" s="8174">
        <v>80</v>
      </c>
      <c r="K138" s="8174">
        <v>80</v>
      </c>
      <c r="L138" s="8174">
        <v>17.399999999999999</v>
      </c>
      <c r="M138" s="8173"/>
      <c r="N138" s="8172"/>
      <c r="O138" s="8171"/>
      <c r="P138" s="8170"/>
      <c r="Q138" s="8155"/>
      <c r="R138" s="8154"/>
    </row>
    <row r="139" spans="1:18" s="8012" customFormat="1" ht="14.25" customHeight="1" thickBot="1" x14ac:dyDescent="0.25">
      <c r="A139" s="8169"/>
      <c r="B139" s="8168"/>
      <c r="C139" s="8167"/>
      <c r="D139" s="8166"/>
      <c r="E139" s="8166"/>
      <c r="F139" s="8166"/>
      <c r="G139" s="8166"/>
      <c r="H139" s="8166"/>
      <c r="I139" s="8133" t="s">
        <v>21</v>
      </c>
      <c r="J139" s="8165">
        <f>SUM(J136:J138)</f>
        <v>546</v>
      </c>
      <c r="K139" s="8165">
        <f>SUM(K136:K138)</f>
        <v>513</v>
      </c>
      <c r="L139" s="8165">
        <f>SUM(L136:L138)</f>
        <v>446</v>
      </c>
      <c r="M139" s="8006"/>
      <c r="N139" s="8005"/>
      <c r="O139" s="8005"/>
      <c r="P139" s="8004"/>
      <c r="Q139" s="8155"/>
      <c r="R139" s="8154"/>
    </row>
    <row r="140" spans="1:18" s="8012" customFormat="1" ht="28.5" hidden="1" customHeight="1" thickBot="1" x14ac:dyDescent="0.25">
      <c r="A140" s="8140" t="s">
        <v>37</v>
      </c>
      <c r="B140" s="8164" t="s">
        <v>20</v>
      </c>
      <c r="C140" s="8152" t="s">
        <v>29</v>
      </c>
      <c r="D140" s="8163"/>
      <c r="E140" s="8162" t="s">
        <v>1457</v>
      </c>
      <c r="F140" s="8149" t="s">
        <v>556</v>
      </c>
      <c r="G140" s="8161" t="s">
        <v>24</v>
      </c>
      <c r="H140" s="8160" t="s">
        <v>297</v>
      </c>
      <c r="I140" s="8159" t="s">
        <v>47</v>
      </c>
      <c r="J140" s="8158"/>
      <c r="K140" s="8158"/>
      <c r="L140" s="8157"/>
      <c r="M140" s="8156" t="s">
        <v>1456</v>
      </c>
      <c r="N140" s="8129"/>
      <c r="O140" s="8128"/>
      <c r="P140" s="8127"/>
      <c r="Q140" s="8155"/>
      <c r="R140" s="8154"/>
    </row>
    <row r="141" spans="1:18" s="8012" customFormat="1" ht="25.5" hidden="1" customHeight="1" thickBot="1" x14ac:dyDescent="0.25">
      <c r="A141" s="8140"/>
      <c r="B141" s="8153"/>
      <c r="C141" s="8152"/>
      <c r="D141" s="8151"/>
      <c r="E141" s="8150"/>
      <c r="F141" s="8149"/>
      <c r="G141" s="8148"/>
      <c r="H141" s="8147"/>
      <c r="I141" s="8146" t="s">
        <v>22</v>
      </c>
      <c r="J141" s="8145"/>
      <c r="K141" s="8144"/>
      <c r="L141" s="8144"/>
      <c r="M141" s="8143"/>
      <c r="N141" s="8129"/>
      <c r="O141" s="8128"/>
      <c r="P141" s="8127"/>
      <c r="Q141" s="8142"/>
      <c r="R141" s="8141"/>
    </row>
    <row r="142" spans="1:18" s="8012" customFormat="1" ht="19.5" hidden="1" customHeight="1" thickBot="1" x14ac:dyDescent="0.25">
      <c r="A142" s="8140"/>
      <c r="B142" s="8139"/>
      <c r="C142" s="8138"/>
      <c r="D142" s="8134"/>
      <c r="E142" s="8137"/>
      <c r="F142" s="8136"/>
      <c r="G142" s="8135"/>
      <c r="H142" s="8134"/>
      <c r="I142" s="8133" t="s">
        <v>21</v>
      </c>
      <c r="J142" s="8132">
        <f>J140+J141</f>
        <v>0</v>
      </c>
      <c r="K142" s="8131">
        <f>K140+K141</f>
        <v>0</v>
      </c>
      <c r="L142" s="8131">
        <f>L140+L141</f>
        <v>0</v>
      </c>
      <c r="M142" s="8130"/>
      <c r="N142" s="8129"/>
      <c r="O142" s="8128"/>
      <c r="P142" s="8127"/>
      <c r="Q142" s="8013"/>
      <c r="R142" s="8109"/>
    </row>
    <row r="143" spans="1:18" s="8012" customFormat="1" ht="12.75" customHeight="1" thickBot="1" x14ac:dyDescent="0.25">
      <c r="A143" s="8117" t="s">
        <v>37</v>
      </c>
      <c r="B143" s="8126" t="s">
        <v>20</v>
      </c>
      <c r="C143" s="8125" t="s">
        <v>19</v>
      </c>
      <c r="D143" s="8125"/>
      <c r="E143" s="8125"/>
      <c r="F143" s="8125"/>
      <c r="G143" s="8125"/>
      <c r="H143" s="8125"/>
      <c r="I143" s="8125"/>
      <c r="J143" s="8124">
        <f>J139+J142</f>
        <v>546</v>
      </c>
      <c r="K143" s="8123">
        <f>K139+K142</f>
        <v>513</v>
      </c>
      <c r="L143" s="8122">
        <f>L139+L142</f>
        <v>446</v>
      </c>
      <c r="M143" s="8121"/>
      <c r="N143" s="8120"/>
      <c r="O143" s="8119"/>
      <c r="P143" s="8118"/>
      <c r="Q143" s="8013"/>
      <c r="R143" s="8109"/>
    </row>
    <row r="144" spans="1:18" s="8012" customFormat="1" ht="12.75" customHeight="1" thickBot="1" x14ac:dyDescent="0.25">
      <c r="A144" s="8117" t="s">
        <v>37</v>
      </c>
      <c r="B144" s="8116" t="s">
        <v>152</v>
      </c>
      <c r="C144" s="8116"/>
      <c r="D144" s="8116"/>
      <c r="E144" s="8116"/>
      <c r="F144" s="8116"/>
      <c r="G144" s="8116"/>
      <c r="H144" s="8116"/>
      <c r="I144" s="8116"/>
      <c r="J144" s="8114">
        <f>SUM(J143)</f>
        <v>546</v>
      </c>
      <c r="K144" s="8115">
        <f>K143</f>
        <v>513</v>
      </c>
      <c r="L144" s="8114">
        <f>L143</f>
        <v>446</v>
      </c>
      <c r="M144" s="8113"/>
      <c r="N144" s="8112"/>
      <c r="O144" s="8111"/>
      <c r="P144" s="8110"/>
      <c r="Q144" s="8013"/>
      <c r="R144" s="8109"/>
    </row>
    <row r="145" spans="1:18" s="8012" customFormat="1" ht="15" customHeight="1" thickBot="1" x14ac:dyDescent="0.25">
      <c r="A145" s="8108"/>
      <c r="B145" s="8107" t="s">
        <v>16</v>
      </c>
      <c r="C145" s="8107"/>
      <c r="D145" s="8107"/>
      <c r="E145" s="8107"/>
      <c r="F145" s="8107"/>
      <c r="G145" s="8107"/>
      <c r="H145" s="8107"/>
      <c r="I145" s="8106"/>
      <c r="J145" s="8105">
        <f>J75+J112+J130+J144</f>
        <v>30948.700000000004</v>
      </c>
      <c r="K145" s="8105">
        <f>K75+K112+K130+K144</f>
        <v>32228.100000000006</v>
      </c>
      <c r="L145" s="8105">
        <f>L75+L112+L130+L144</f>
        <v>31969.71</v>
      </c>
      <c r="M145" s="8104"/>
      <c r="N145" s="8103"/>
      <c r="O145" s="8103"/>
      <c r="P145" s="8102"/>
      <c r="Q145" s="8101"/>
      <c r="R145" s="8100"/>
    </row>
    <row r="146" spans="1:18" s="8090" customFormat="1" ht="20.25" hidden="1" customHeight="1" thickBot="1" x14ac:dyDescent="0.25">
      <c r="A146" s="8099" t="s">
        <v>1455</v>
      </c>
      <c r="B146" s="8098"/>
      <c r="C146" s="8098"/>
      <c r="D146" s="8098"/>
      <c r="E146" s="8098"/>
      <c r="F146" s="8098"/>
      <c r="G146" s="8098"/>
      <c r="H146" s="8098"/>
      <c r="I146" s="8097"/>
      <c r="J146" s="8096">
        <f>J36+J39+J45+J58+J117+J124</f>
        <v>429.5</v>
      </c>
      <c r="K146" s="8096">
        <f>K36+K39+K45+K58+K117+K124</f>
        <v>429.5</v>
      </c>
      <c r="L146" s="8096">
        <f>L36+L39+L45+L58+L117+L124</f>
        <v>371.70000000000005</v>
      </c>
      <c r="M146" s="8095"/>
      <c r="N146" s="8094"/>
      <c r="O146" s="8094"/>
      <c r="P146" s="8093"/>
      <c r="Q146" s="8092"/>
      <c r="R146" s="8091"/>
    </row>
    <row r="147" spans="1:18" s="8012" customFormat="1" ht="12" customHeight="1" x14ac:dyDescent="0.2">
      <c r="A147" s="8089"/>
      <c r="B147" s="8089"/>
      <c r="C147" s="8089"/>
      <c r="D147" s="8089"/>
      <c r="E147" s="8089"/>
      <c r="F147" s="8089"/>
      <c r="G147" s="8089"/>
      <c r="H147" s="8089"/>
      <c r="I147" s="8089"/>
      <c r="J147" s="8088"/>
      <c r="K147" s="8088"/>
      <c r="L147" s="8088"/>
      <c r="O147" s="8087"/>
      <c r="P147" s="8086"/>
    </row>
    <row r="148" spans="1:18" s="8012" customFormat="1" ht="14.25" customHeight="1" x14ac:dyDescent="0.2">
      <c r="A148" s="8089"/>
      <c r="B148" s="8089"/>
      <c r="C148" s="8089"/>
      <c r="D148" s="8089"/>
      <c r="E148" s="8089"/>
      <c r="F148" s="8089"/>
      <c r="G148" s="8089"/>
      <c r="H148" s="8089"/>
      <c r="I148" s="8089"/>
      <c r="J148" s="8088"/>
      <c r="K148" s="8088"/>
      <c r="L148" s="8088"/>
      <c r="O148" s="8087"/>
      <c r="P148" s="8086"/>
    </row>
    <row r="149" spans="1:18" s="8012" customFormat="1" ht="13.5" customHeight="1" x14ac:dyDescent="0.2">
      <c r="A149" s="8083"/>
      <c r="B149" s="8085"/>
      <c r="C149" s="8084" t="s">
        <v>15</v>
      </c>
      <c r="D149" s="8084"/>
      <c r="E149" s="8084"/>
      <c r="F149" s="8084"/>
      <c r="G149" s="8084"/>
      <c r="H149" s="8084"/>
      <c r="I149" s="8084"/>
      <c r="J149" s="8084"/>
      <c r="K149" s="8084"/>
      <c r="L149" s="8084"/>
      <c r="M149" s="8084"/>
      <c r="N149" s="8084"/>
      <c r="O149" s="8084"/>
      <c r="P149" s="8084"/>
    </row>
    <row r="150" spans="1:18" s="8012" customFormat="1" ht="13.5" customHeight="1" thickBot="1" x14ac:dyDescent="0.25">
      <c r="A150" s="8083"/>
      <c r="B150" s="7010"/>
      <c r="C150" s="7010"/>
      <c r="D150" s="7010"/>
      <c r="E150" s="7010"/>
      <c r="F150" s="7011"/>
      <c r="G150" s="7010"/>
      <c r="H150" s="7010"/>
      <c r="J150" s="7007"/>
      <c r="K150" s="7007"/>
      <c r="L150" s="7007"/>
      <c r="M150" s="7006"/>
      <c r="N150" s="7006"/>
      <c r="O150" s="7006"/>
      <c r="P150" s="7006"/>
    </row>
    <row r="151" spans="1:18" s="8012" customFormat="1" ht="50.25" customHeight="1" thickBot="1" x14ac:dyDescent="0.25">
      <c r="A151" s="8082"/>
      <c r="B151" s="8081"/>
      <c r="C151" s="7003" t="s">
        <v>14</v>
      </c>
      <c r="D151" s="7003"/>
      <c r="E151" s="7003"/>
      <c r="F151" s="7003"/>
      <c r="G151" s="7003"/>
      <c r="H151" s="7003"/>
      <c r="I151" s="8080"/>
      <c r="J151" s="8079" t="s">
        <v>13</v>
      </c>
      <c r="K151" s="8078"/>
      <c r="L151" s="8077"/>
      <c r="M151" s="7002" t="s">
        <v>12</v>
      </c>
      <c r="N151" s="7001" t="s">
        <v>11</v>
      </c>
      <c r="O151" s="8076"/>
      <c r="P151" s="7000"/>
    </row>
    <row r="152" spans="1:18" s="8012" customFormat="1" ht="14.1" customHeight="1" thickBot="1" x14ac:dyDescent="0.25">
      <c r="A152" s="8024"/>
      <c r="B152" s="8023"/>
      <c r="C152" s="8022" t="s">
        <v>10</v>
      </c>
      <c r="D152" s="8022"/>
      <c r="E152" s="8022"/>
      <c r="F152" s="8022"/>
      <c r="G152" s="8022"/>
      <c r="H152" s="8022"/>
      <c r="I152" s="8075"/>
      <c r="J152" s="8074">
        <f>J153</f>
        <v>30948.7</v>
      </c>
      <c r="K152" s="8073"/>
      <c r="L152" s="8073"/>
      <c r="M152" s="8072">
        <f>M153</f>
        <v>32228.100000000006</v>
      </c>
      <c r="N152" s="8071">
        <f>N153</f>
        <v>31969.710000000003</v>
      </c>
      <c r="O152" s="8070"/>
      <c r="P152" s="8069"/>
    </row>
    <row r="153" spans="1:18" s="8012" customFormat="1" ht="13.5" customHeight="1" thickBot="1" x14ac:dyDescent="0.25">
      <c r="A153" s="8068"/>
      <c r="B153" s="8067"/>
      <c r="C153" s="8066" t="s">
        <v>9</v>
      </c>
      <c r="D153" s="8066"/>
      <c r="E153" s="8066"/>
      <c r="F153" s="8066"/>
      <c r="G153" s="8066"/>
      <c r="H153" s="8066"/>
      <c r="I153" s="8066"/>
      <c r="J153" s="8065">
        <f>J154+J155+J156+J157+J158+J159+J160</f>
        <v>30948.7</v>
      </c>
      <c r="K153" s="8064"/>
      <c r="L153" s="8064"/>
      <c r="M153" s="8063">
        <f>M154+M155+M156+M157+M158+M159+M160</f>
        <v>32228.100000000006</v>
      </c>
      <c r="N153" s="8062">
        <f>N154+N155+N158+N159+N160</f>
        <v>31969.710000000003</v>
      </c>
      <c r="O153" s="8061"/>
      <c r="P153" s="8060"/>
    </row>
    <row r="154" spans="1:18" s="8012" customFormat="1" ht="14.25" customHeight="1" x14ac:dyDescent="0.2">
      <c r="A154" s="8059"/>
      <c r="B154" s="8058"/>
      <c r="C154" s="8057" t="s">
        <v>1181</v>
      </c>
      <c r="D154" s="8057"/>
      <c r="E154" s="8057"/>
      <c r="F154" s="8057"/>
      <c r="G154" s="8057"/>
      <c r="H154" s="8057"/>
      <c r="I154" s="8057"/>
      <c r="J154" s="8056">
        <f>+J137+J119+J116+J107+J105+J97+J57+J43+J34+J37+J29+J18</f>
        <v>6915</v>
      </c>
      <c r="K154" s="8055"/>
      <c r="L154" s="8055"/>
      <c r="M154" s="8054">
        <f>K29+K34+K37+K43+K57+K97+K105+K107+K116+K119+K137</f>
        <v>7500.0000000000009</v>
      </c>
      <c r="N154" s="8053">
        <f>L29+L34+L37+L43+L57+L97+L105+L107+L116+L119+L137</f>
        <v>7492.8400000000011</v>
      </c>
      <c r="O154" s="8052"/>
      <c r="P154" s="8051"/>
    </row>
    <row r="155" spans="1:18" s="8012" customFormat="1" ht="14.25" customHeight="1" x14ac:dyDescent="0.2">
      <c r="A155" s="8039"/>
      <c r="B155" s="8038"/>
      <c r="C155" s="8037" t="s">
        <v>7</v>
      </c>
      <c r="D155" s="8037"/>
      <c r="E155" s="8037"/>
      <c r="F155" s="8037"/>
      <c r="G155" s="8037"/>
      <c r="H155" s="8037"/>
      <c r="I155" s="8037"/>
      <c r="J155" s="6982">
        <f>+J136+J96+J65+J53+J47+J11</f>
        <v>2409</v>
      </c>
      <c r="K155" s="8045"/>
      <c r="L155" s="8045"/>
      <c r="M155" s="8050">
        <f>K11+K47+K53+K63+K64+K96+K136</f>
        <v>3234.5</v>
      </c>
      <c r="N155" s="8049">
        <f>L11+L47+L53+L63+L64+L96+L136</f>
        <v>3169.77</v>
      </c>
      <c r="O155" s="8048"/>
      <c r="P155" s="8047"/>
    </row>
    <row r="156" spans="1:18" s="7986" customFormat="1" ht="13.5" customHeight="1" x14ac:dyDescent="0.2">
      <c r="A156" s="8039"/>
      <c r="B156" s="8038"/>
      <c r="C156" s="7986" t="s">
        <v>6</v>
      </c>
      <c r="J156" s="6982">
        <f>J91+J85+J80</f>
        <v>0</v>
      </c>
      <c r="K156" s="8045"/>
      <c r="L156" s="8045"/>
      <c r="M156" s="8043">
        <v>0</v>
      </c>
      <c r="N156" s="6959">
        <v>0</v>
      </c>
      <c r="O156" s="8044"/>
      <c r="P156" s="6958"/>
    </row>
    <row r="157" spans="1:18" s="7986" customFormat="1" ht="13.5" customHeight="1" x14ac:dyDescent="0.2">
      <c r="A157" s="8039"/>
      <c r="B157" s="8038"/>
      <c r="C157" s="8046" t="s">
        <v>5</v>
      </c>
      <c r="D157" s="8046"/>
      <c r="E157" s="8046"/>
      <c r="F157" s="8046"/>
      <c r="G157" s="8046"/>
      <c r="H157" s="8046"/>
      <c r="I157" s="8046"/>
      <c r="J157" s="6982">
        <v>0</v>
      </c>
      <c r="K157" s="8045"/>
      <c r="L157" s="8045"/>
      <c r="M157" s="8043">
        <v>0</v>
      </c>
      <c r="N157" s="6959">
        <v>0</v>
      </c>
      <c r="O157" s="8044"/>
      <c r="P157" s="6958"/>
    </row>
    <row r="158" spans="1:18" s="7986" customFormat="1" ht="13.5" customHeight="1" x14ac:dyDescent="0.2">
      <c r="A158" s="8039"/>
      <c r="B158" s="8038"/>
      <c r="C158" s="6963" t="s">
        <v>3</v>
      </c>
      <c r="D158" s="6963"/>
      <c r="E158" s="6963"/>
      <c r="F158" s="6963"/>
      <c r="G158" s="6963"/>
      <c r="H158" s="6963"/>
      <c r="I158" s="6963"/>
      <c r="J158" s="6952">
        <f>J123+J121+J120+J115+J109+J51+J44+J38+J35+J31+J27+J25+J23+J22+J20+J19+J98</f>
        <v>21115.200000000001</v>
      </c>
      <c r="K158" s="8035"/>
      <c r="L158" s="8035"/>
      <c r="M158" s="8043">
        <f>K19+K20+K22+K23+K25+K27+K31+K35+K38+K44+K51+K98+K109+K115+K120+K121+K123+K127</f>
        <v>20984.100000000006</v>
      </c>
      <c r="N158" s="8042">
        <f>L19+L20+L22+L23+L25+L27+L31+L35+L38+L44+L51+L98+L109+L115+L120+L121+L123+L127</f>
        <v>20918</v>
      </c>
      <c r="O158" s="8041"/>
      <c r="P158" s="8040"/>
    </row>
    <row r="159" spans="1:18" s="7986" customFormat="1" ht="13.5" customHeight="1" x14ac:dyDescent="0.2">
      <c r="A159" s="8039"/>
      <c r="B159" s="8038"/>
      <c r="C159" s="8037" t="s">
        <v>2</v>
      </c>
      <c r="D159" s="8037"/>
      <c r="E159" s="8037"/>
      <c r="F159" s="8037"/>
      <c r="G159" s="8037"/>
      <c r="H159" s="8037"/>
      <c r="I159" s="8036"/>
      <c r="J159" s="6952">
        <f>J138</f>
        <v>80</v>
      </c>
      <c r="K159" s="8035"/>
      <c r="L159" s="8035"/>
      <c r="M159" s="8034">
        <f>K138</f>
        <v>80</v>
      </c>
      <c r="N159" s="8033">
        <f>L138</f>
        <v>17.399999999999999</v>
      </c>
      <c r="O159" s="8032"/>
      <c r="P159" s="8031"/>
    </row>
    <row r="160" spans="1:18" s="7986" customFormat="1" ht="13.5" customHeight="1" thickBot="1" x14ac:dyDescent="0.25">
      <c r="A160" s="8013"/>
      <c r="B160" s="8012"/>
      <c r="C160" s="6933" t="s">
        <v>1454</v>
      </c>
      <c r="D160" s="6933"/>
      <c r="E160" s="6933"/>
      <c r="F160" s="6933"/>
      <c r="G160" s="6933"/>
      <c r="H160" s="6933"/>
      <c r="I160" s="6933"/>
      <c r="J160" s="8030">
        <f>J146</f>
        <v>429.5</v>
      </c>
      <c r="K160" s="8029"/>
      <c r="L160" s="8029"/>
      <c r="M160" s="8028">
        <f>K36+K39+K45+K58+K117+K124</f>
        <v>429.5</v>
      </c>
      <c r="N160" s="8027">
        <f>L36+L39+L45+L58+L117+L124</f>
        <v>371.70000000000005</v>
      </c>
      <c r="O160" s="8026"/>
      <c r="P160" s="8025"/>
    </row>
    <row r="161" spans="1:16" s="7986" customFormat="1" ht="12.75" customHeight="1" thickBot="1" x14ac:dyDescent="0.25">
      <c r="A161" s="8024"/>
      <c r="B161" s="8023"/>
      <c r="C161" s="8022" t="s">
        <v>1</v>
      </c>
      <c r="D161" s="8021"/>
      <c r="E161" s="8021"/>
      <c r="F161" s="8021"/>
      <c r="G161" s="8021"/>
      <c r="H161" s="8021"/>
      <c r="I161" s="8020"/>
      <c r="J161" s="8019">
        <v>0</v>
      </c>
      <c r="K161" s="8018"/>
      <c r="L161" s="8018"/>
      <c r="M161" s="8017">
        <v>0</v>
      </c>
      <c r="N161" s="8016">
        <v>0</v>
      </c>
      <c r="O161" s="8015"/>
      <c r="P161" s="8014"/>
    </row>
    <row r="162" spans="1:16" s="7986" customFormat="1" ht="13.5" customHeight="1" thickBot="1" x14ac:dyDescent="0.25">
      <c r="A162" s="8013"/>
      <c r="B162" s="8012"/>
      <c r="C162" s="8011"/>
      <c r="D162" s="8011"/>
      <c r="E162" s="8011"/>
      <c r="F162" s="8011"/>
      <c r="G162" s="8011"/>
      <c r="H162" s="8011"/>
      <c r="I162" s="8010"/>
      <c r="J162" s="8009"/>
      <c r="K162" s="8008"/>
      <c r="L162" s="8008"/>
      <c r="M162" s="8007"/>
      <c r="N162" s="8006"/>
      <c r="O162" s="8005"/>
      <c r="P162" s="8004"/>
    </row>
    <row r="163" spans="1:16" s="7986" customFormat="1" ht="13.5" customHeight="1" thickBot="1" x14ac:dyDescent="0.25">
      <c r="A163" s="8003"/>
      <c r="B163" s="8002"/>
      <c r="C163" s="6925" t="s">
        <v>0</v>
      </c>
      <c r="D163" s="6925"/>
      <c r="E163" s="6925"/>
      <c r="F163" s="6925"/>
      <c r="G163" s="6925"/>
      <c r="H163" s="6925"/>
      <c r="I163" s="8001"/>
      <c r="J163" s="8000">
        <f>J152+J161</f>
        <v>30948.7</v>
      </c>
      <c r="K163" s="7999"/>
      <c r="L163" s="7999"/>
      <c r="M163" s="7998">
        <f>M152+M161</f>
        <v>32228.100000000006</v>
      </c>
      <c r="N163" s="7997">
        <f>N152+N161</f>
        <v>31969.710000000003</v>
      </c>
      <c r="O163" s="7996"/>
      <c r="P163" s="7995"/>
    </row>
    <row r="164" spans="1:16" ht="12" x14ac:dyDescent="0.2">
      <c r="C164" s="6917"/>
      <c r="D164" s="6917"/>
      <c r="E164" s="6916"/>
      <c r="F164" s="6916"/>
      <c r="G164" s="6916"/>
      <c r="H164" s="6916"/>
      <c r="I164" s="6916"/>
      <c r="J164" s="7994"/>
      <c r="K164" s="7994"/>
      <c r="L164" s="7994"/>
    </row>
    <row r="165" spans="1:16" x14ac:dyDescent="0.2">
      <c r="H165" s="6905"/>
      <c r="I165" s="6905"/>
      <c r="K165" s="7992"/>
    </row>
    <row r="166" spans="1:16" x14ac:dyDescent="0.2">
      <c r="H166" s="6905"/>
      <c r="I166" s="7993"/>
      <c r="J166" s="7991"/>
      <c r="K166" s="7992"/>
      <c r="L166" s="7990"/>
    </row>
    <row r="167" spans="1:16" x14ac:dyDescent="0.2">
      <c r="I167" s="7987"/>
      <c r="J167" s="7987"/>
      <c r="L167" s="7989"/>
    </row>
    <row r="168" spans="1:16" x14ac:dyDescent="0.2">
      <c r="L168" s="7989"/>
    </row>
    <row r="169" spans="1:16" x14ac:dyDescent="0.2">
      <c r="I169" s="7987"/>
      <c r="J169" s="7987"/>
      <c r="L169" s="7989"/>
    </row>
    <row r="172" spans="1:16" x14ac:dyDescent="0.2">
      <c r="I172" s="7988"/>
      <c r="J172" s="7991"/>
      <c r="L172" s="7990"/>
    </row>
    <row r="173" spans="1:16" x14ac:dyDescent="0.2">
      <c r="I173" s="7987"/>
      <c r="J173" s="7987"/>
      <c r="L173" s="7989"/>
    </row>
    <row r="174" spans="1:16" x14ac:dyDescent="0.2">
      <c r="L174" s="7989"/>
    </row>
    <row r="175" spans="1:16" x14ac:dyDescent="0.2">
      <c r="I175" s="7987"/>
      <c r="J175" s="7987"/>
      <c r="L175" s="7989"/>
    </row>
    <row r="177" spans="9:9" x14ac:dyDescent="0.2">
      <c r="I177" s="7988"/>
    </row>
    <row r="178" spans="9:9" x14ac:dyDescent="0.2">
      <c r="I178" s="7987"/>
    </row>
    <row r="180" spans="9:9" x14ac:dyDescent="0.2">
      <c r="I180" s="7987"/>
    </row>
  </sheetData>
  <mergeCells count="302">
    <mergeCell ref="M1:N1"/>
    <mergeCell ref="O1:R1"/>
    <mergeCell ref="E83:E86"/>
    <mergeCell ref="E12:E13"/>
    <mergeCell ref="E4:E6"/>
    <mergeCell ref="D14:H14"/>
    <mergeCell ref="Q62:R63"/>
    <mergeCell ref="M83:M86"/>
    <mergeCell ref="M112:P112"/>
    <mergeCell ref="D82:H82"/>
    <mergeCell ref="B75:I75"/>
    <mergeCell ref="M75:P75"/>
    <mergeCell ref="C51:C52"/>
    <mergeCell ref="D65:H65"/>
    <mergeCell ref="C68:I68"/>
    <mergeCell ref="M74:P74"/>
    <mergeCell ref="G78:G81"/>
    <mergeCell ref="H78:H81"/>
    <mergeCell ref="A11:A14"/>
    <mergeCell ref="B11:B14"/>
    <mergeCell ref="M90:M94"/>
    <mergeCell ref="M88:P88"/>
    <mergeCell ref="Q136:R141"/>
    <mergeCell ref="O5:O6"/>
    <mergeCell ref="P5:P6"/>
    <mergeCell ref="C55:I55"/>
    <mergeCell ref="C60:I60"/>
    <mergeCell ref="M60:P60"/>
    <mergeCell ref="G19:G20"/>
    <mergeCell ref="K5:K6"/>
    <mergeCell ref="M5:M6"/>
    <mergeCell ref="J11:J13"/>
    <mergeCell ref="L11:L13"/>
    <mergeCell ref="D19:D20"/>
    <mergeCell ref="F19:F20"/>
    <mergeCell ref="F4:F6"/>
    <mergeCell ref="F11:F13"/>
    <mergeCell ref="A2:R2"/>
    <mergeCell ref="Q4:Q6"/>
    <mergeCell ref="R4:R6"/>
    <mergeCell ref="Q22:R24"/>
    <mergeCell ref="Q19:R21"/>
    <mergeCell ref="A4:A6"/>
    <mergeCell ref="B4:B6"/>
    <mergeCell ref="C4:C6"/>
    <mergeCell ref="K11:K13"/>
    <mergeCell ref="N57:N58"/>
    <mergeCell ref="M68:P68"/>
    <mergeCell ref="M55:P55"/>
    <mergeCell ref="G57:G58"/>
    <mergeCell ref="H57:H58"/>
    <mergeCell ref="A66:A67"/>
    <mergeCell ref="A53:A54"/>
    <mergeCell ref="D54:H54"/>
    <mergeCell ref="C56:P56"/>
    <mergeCell ref="G62:G64"/>
    <mergeCell ref="H62:H64"/>
    <mergeCell ref="A57:A59"/>
    <mergeCell ref="B57:B59"/>
    <mergeCell ref="D59:H59"/>
    <mergeCell ref="C61:P61"/>
    <mergeCell ref="M57:M58"/>
    <mergeCell ref="A43:A46"/>
    <mergeCell ref="B43:B46"/>
    <mergeCell ref="A34:A36"/>
    <mergeCell ref="B34:B36"/>
    <mergeCell ref="F43:F45"/>
    <mergeCell ref="H33:H39"/>
    <mergeCell ref="A70:A71"/>
    <mergeCell ref="B70:B71"/>
    <mergeCell ref="B47:B48"/>
    <mergeCell ref="A49:A50"/>
    <mergeCell ref="B49:B50"/>
    <mergeCell ref="D50:H50"/>
    <mergeCell ref="D71:H71"/>
    <mergeCell ref="F57:F58"/>
    <mergeCell ref="A47:A48"/>
    <mergeCell ref="C69:P69"/>
    <mergeCell ref="A19:A21"/>
    <mergeCell ref="C19:C21"/>
    <mergeCell ref="B19:B21"/>
    <mergeCell ref="E22:E23"/>
    <mergeCell ref="D22:D23"/>
    <mergeCell ref="F22:F23"/>
    <mergeCell ref="E19:E20"/>
    <mergeCell ref="A22:A24"/>
    <mergeCell ref="D40:H40"/>
    <mergeCell ref="D21:H21"/>
    <mergeCell ref="D30:H30"/>
    <mergeCell ref="D32:H32"/>
    <mergeCell ref="E34:E36"/>
    <mergeCell ref="E78:E81"/>
    <mergeCell ref="F78:F81"/>
    <mergeCell ref="G22:G23"/>
    <mergeCell ref="D62:E62"/>
    <mergeCell ref="D18:H18"/>
    <mergeCell ref="C47:C48"/>
    <mergeCell ref="N37:N39"/>
    <mergeCell ref="P34:P36"/>
    <mergeCell ref="P37:P39"/>
    <mergeCell ref="C34:C36"/>
    <mergeCell ref="D34:D36"/>
    <mergeCell ref="E37:E39"/>
    <mergeCell ref="M34:M36"/>
    <mergeCell ref="N34:N36"/>
    <mergeCell ref="H22:H23"/>
    <mergeCell ref="B66:B67"/>
    <mergeCell ref="F33:F39"/>
    <mergeCell ref="G33:G39"/>
    <mergeCell ref="D46:H46"/>
    <mergeCell ref="D48:H48"/>
    <mergeCell ref="C42:P42"/>
    <mergeCell ref="M37:M39"/>
    <mergeCell ref="D24:H24"/>
    <mergeCell ref="D28:H28"/>
    <mergeCell ref="I4:I6"/>
    <mergeCell ref="A7:P7"/>
    <mergeCell ref="A8:P8"/>
    <mergeCell ref="B9:P9"/>
    <mergeCell ref="C10:P10"/>
    <mergeCell ref="I11:I13"/>
    <mergeCell ref="H11:H13"/>
    <mergeCell ref="L5:L6"/>
    <mergeCell ref="D4:D6"/>
    <mergeCell ref="N5:N6"/>
    <mergeCell ref="D26:H26"/>
    <mergeCell ref="H19:H20"/>
    <mergeCell ref="J4:L4"/>
    <mergeCell ref="M4:P4"/>
    <mergeCell ref="G15:G17"/>
    <mergeCell ref="F15:F17"/>
    <mergeCell ref="G11:G13"/>
    <mergeCell ref="G4:G6"/>
    <mergeCell ref="H4:H6"/>
    <mergeCell ref="J5:J6"/>
    <mergeCell ref="E100:E101"/>
    <mergeCell ref="B109:B110"/>
    <mergeCell ref="B76:P76"/>
    <mergeCell ref="C77:P77"/>
    <mergeCell ref="B83:B87"/>
    <mergeCell ref="G43:G45"/>
    <mergeCell ref="H43:H45"/>
    <mergeCell ref="E43:E45"/>
    <mergeCell ref="D43:D45"/>
    <mergeCell ref="B78:B82"/>
    <mergeCell ref="D52:H52"/>
    <mergeCell ref="A78:A82"/>
    <mergeCell ref="A83:A87"/>
    <mergeCell ref="G96:G98"/>
    <mergeCell ref="H96:H98"/>
    <mergeCell ref="E57:E58"/>
    <mergeCell ref="H83:H86"/>
    <mergeCell ref="A72:A73"/>
    <mergeCell ref="C57:C59"/>
    <mergeCell ref="B51:B52"/>
    <mergeCell ref="J157:L157"/>
    <mergeCell ref="C160:I160"/>
    <mergeCell ref="B90:B95"/>
    <mergeCell ref="G100:G101"/>
    <mergeCell ref="A105:A106"/>
    <mergeCell ref="A51:A52"/>
    <mergeCell ref="F119:F121"/>
    <mergeCell ref="G83:G86"/>
    <mergeCell ref="F100:F101"/>
    <mergeCell ref="D118:H118"/>
    <mergeCell ref="N160:P160"/>
    <mergeCell ref="C163:I163"/>
    <mergeCell ref="C161:I161"/>
    <mergeCell ref="C162:I162"/>
    <mergeCell ref="C159:I159"/>
    <mergeCell ref="J159:L159"/>
    <mergeCell ref="J163:L163"/>
    <mergeCell ref="N163:P163"/>
    <mergeCell ref="N151:P151"/>
    <mergeCell ref="N152:P152"/>
    <mergeCell ref="N153:P153"/>
    <mergeCell ref="N154:P154"/>
    <mergeCell ref="N155:P155"/>
    <mergeCell ref="N156:P156"/>
    <mergeCell ref="N161:P161"/>
    <mergeCell ref="N162:P162"/>
    <mergeCell ref="N159:P159"/>
    <mergeCell ref="C88:I88"/>
    <mergeCell ref="C89:P89"/>
    <mergeCell ref="M103:P103"/>
    <mergeCell ref="B72:B73"/>
    <mergeCell ref="D73:H73"/>
    <mergeCell ref="C74:I74"/>
    <mergeCell ref="H100:H101"/>
    <mergeCell ref="D87:H87"/>
    <mergeCell ref="D95:H95"/>
    <mergeCell ref="D102:H102"/>
    <mergeCell ref="B53:B54"/>
    <mergeCell ref="F83:F86"/>
    <mergeCell ref="C158:I158"/>
    <mergeCell ref="D57:D58"/>
    <mergeCell ref="F62:F64"/>
    <mergeCell ref="C109:C110"/>
    <mergeCell ref="D67:H67"/>
    <mergeCell ref="D100:D101"/>
    <mergeCell ref="E90:E94"/>
    <mergeCell ref="F96:F97"/>
    <mergeCell ref="A126:A128"/>
    <mergeCell ref="J160:L160"/>
    <mergeCell ref="E136:E137"/>
    <mergeCell ref="E126:E127"/>
    <mergeCell ref="C129:I129"/>
    <mergeCell ref="C114:P114"/>
    <mergeCell ref="H119:H120"/>
    <mergeCell ref="G126:G127"/>
    <mergeCell ref="J150:L150"/>
    <mergeCell ref="J151:L151"/>
    <mergeCell ref="J161:L161"/>
    <mergeCell ref="J162:L162"/>
    <mergeCell ref="G123:G124"/>
    <mergeCell ref="E133:E135"/>
    <mergeCell ref="E123:E124"/>
    <mergeCell ref="I133:I135"/>
    <mergeCell ref="A146:I146"/>
    <mergeCell ref="C155:I155"/>
    <mergeCell ref="J155:L155"/>
    <mergeCell ref="J158:L158"/>
    <mergeCell ref="A109:A110"/>
    <mergeCell ref="A119:A122"/>
    <mergeCell ref="A90:A95"/>
    <mergeCell ref="B105:B106"/>
    <mergeCell ref="D106:H106"/>
    <mergeCell ref="D110:H110"/>
    <mergeCell ref="B113:P113"/>
    <mergeCell ref="C111:I111"/>
    <mergeCell ref="M111:P111"/>
    <mergeCell ref="C105:C106"/>
    <mergeCell ref="P123:P124"/>
    <mergeCell ref="C132:P132"/>
    <mergeCell ref="M133:M135"/>
    <mergeCell ref="M136:M137"/>
    <mergeCell ref="P136:P137"/>
    <mergeCell ref="N136:N137"/>
    <mergeCell ref="F133:F138"/>
    <mergeCell ref="C126:C127"/>
    <mergeCell ref="D133:D135"/>
    <mergeCell ref="D140:D141"/>
    <mergeCell ref="B144:I144"/>
    <mergeCell ref="C143:I143"/>
    <mergeCell ref="E140:E141"/>
    <mergeCell ref="B131:P131"/>
    <mergeCell ref="F140:F141"/>
    <mergeCell ref="C149:P149"/>
    <mergeCell ref="M145:P145"/>
    <mergeCell ref="M146:P146"/>
    <mergeCell ref="D136:D137"/>
    <mergeCell ref="G133:G138"/>
    <mergeCell ref="N158:P158"/>
    <mergeCell ref="J152:L152"/>
    <mergeCell ref="J153:L153"/>
    <mergeCell ref="C153:I153"/>
    <mergeCell ref="D139:H139"/>
    <mergeCell ref="C152:I152"/>
    <mergeCell ref="J154:L154"/>
    <mergeCell ref="J156:L156"/>
    <mergeCell ref="C157:I157"/>
    <mergeCell ref="C151:I151"/>
    <mergeCell ref="B145:I145"/>
    <mergeCell ref="M139:P139"/>
    <mergeCell ref="M150:P150"/>
    <mergeCell ref="N133:N135"/>
    <mergeCell ref="P133:P135"/>
    <mergeCell ref="N157:P157"/>
    <mergeCell ref="C154:I154"/>
    <mergeCell ref="M140:M141"/>
    <mergeCell ref="H140:H141"/>
    <mergeCell ref="G140:G141"/>
    <mergeCell ref="G119:G121"/>
    <mergeCell ref="M119:M121"/>
    <mergeCell ref="E119:E121"/>
    <mergeCell ref="M123:M124"/>
    <mergeCell ref="N123:N124"/>
    <mergeCell ref="B112:I112"/>
    <mergeCell ref="B119:B122"/>
    <mergeCell ref="D122:H122"/>
    <mergeCell ref="F123:F124"/>
    <mergeCell ref="M115:M116"/>
    <mergeCell ref="D115:D117"/>
    <mergeCell ref="M129:P129"/>
    <mergeCell ref="B130:I130"/>
    <mergeCell ref="M130:P130"/>
    <mergeCell ref="B126:B128"/>
    <mergeCell ref="E96:E98"/>
    <mergeCell ref="F126:F127"/>
    <mergeCell ref="D126:D127"/>
    <mergeCell ref="M127:M128"/>
    <mergeCell ref="N127:N128"/>
    <mergeCell ref="P97:P99"/>
    <mergeCell ref="N97:N99"/>
    <mergeCell ref="H115:H117"/>
    <mergeCell ref="G115:G117"/>
    <mergeCell ref="F115:F117"/>
    <mergeCell ref="E115:E117"/>
    <mergeCell ref="C103:I103"/>
    <mergeCell ref="M97:M99"/>
    <mergeCell ref="D96:D98"/>
    <mergeCell ref="C104:P104"/>
  </mergeCells>
  <printOptions horizontalCentered="1" verticalCentered="1"/>
  <pageMargins left="0.23622047244094491" right="0.23622047244094491" top="0.74803149606299213" bottom="0.74803149606299213" header="0.31496062992125984" footer="0.31496062992125984"/>
  <pageSetup paperSize="9" firstPageNumber="67" fitToHeight="0" orientation="landscape" useFirstPageNumber="1" r:id="rId1"/>
  <headerFooter alignWithMargins="0">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1"/>
  <sheetViews>
    <sheetView showGridLines="0" view="pageBreakPreview" zoomScaleNormal="100" zoomScaleSheetLayoutView="100" workbookViewId="0">
      <selection activeCell="AA10" sqref="AA10"/>
    </sheetView>
  </sheetViews>
  <sheetFormatPr defaultRowHeight="12.75" x14ac:dyDescent="0.2"/>
  <cols>
    <col min="1" max="4" width="2.7109375" style="6909" customWidth="1"/>
    <col min="5" max="5" width="30.140625" style="7986" customWidth="1"/>
    <col min="6" max="6" width="3.28515625" style="6910" customWidth="1"/>
    <col min="7" max="7" width="3.28515625" style="6909" customWidth="1"/>
    <col min="8" max="8" width="3.28515625" style="6907" customWidth="1"/>
    <col min="9" max="9" width="9.140625" style="6909" customWidth="1"/>
    <col min="10" max="10" width="7.28515625" style="6909" customWidth="1"/>
    <col min="11" max="11" width="7.85546875" style="6909" customWidth="1"/>
    <col min="12" max="12" width="8" style="6909" customWidth="1"/>
    <col min="13" max="13" width="18.85546875" style="6909" customWidth="1"/>
    <col min="14" max="15" width="7.7109375" style="6909" customWidth="1"/>
    <col min="16" max="16" width="9.140625" style="6909" bestFit="1" customWidth="1"/>
    <col min="17" max="17" width="20" style="6909" customWidth="1"/>
    <col min="18" max="18" width="21.85546875" style="6909" customWidth="1"/>
    <col min="19" max="19" width="11.42578125" style="6909" hidden="1" customWidth="1"/>
    <col min="20" max="20" width="16" style="6909" hidden="1" customWidth="1"/>
    <col min="21" max="21" width="9.140625" style="6909" hidden="1" customWidth="1"/>
    <col min="22" max="22" width="11.85546875" style="6909" hidden="1" customWidth="1"/>
    <col min="23" max="23" width="8.5703125" style="6909" hidden="1" customWidth="1"/>
    <col min="24" max="24" width="11.140625" style="6909" hidden="1" customWidth="1"/>
    <col min="25" max="16384" width="9.140625" style="6909"/>
  </cols>
  <sheetData>
    <row r="1" spans="1:26" ht="66.75" customHeight="1" x14ac:dyDescent="0.2">
      <c r="L1" s="7533"/>
      <c r="M1" s="7533"/>
      <c r="N1" s="7533"/>
      <c r="O1" s="7533"/>
      <c r="P1" s="7533"/>
      <c r="Q1" s="2853" t="s">
        <v>1627</v>
      </c>
      <c r="R1" s="2853"/>
      <c r="S1" s="7533"/>
      <c r="T1" s="7533"/>
      <c r="U1" s="7533"/>
      <c r="V1" s="7533"/>
      <c r="W1" s="6912"/>
      <c r="X1" s="6912"/>
      <c r="Y1" s="6912"/>
      <c r="Z1" s="6912"/>
    </row>
    <row r="2" spans="1:26" s="7986" customFormat="1" ht="33" customHeight="1" x14ac:dyDescent="0.2">
      <c r="A2" s="4405" t="s">
        <v>1604</v>
      </c>
      <c r="B2" s="4405"/>
      <c r="C2" s="4405"/>
      <c r="D2" s="4405"/>
      <c r="E2" s="4405"/>
      <c r="F2" s="4405"/>
      <c r="G2" s="4405"/>
      <c r="H2" s="4405"/>
      <c r="I2" s="4405"/>
      <c r="J2" s="4405"/>
      <c r="K2" s="4405"/>
      <c r="L2" s="4405"/>
      <c r="M2" s="4405"/>
      <c r="N2" s="4405"/>
      <c r="O2" s="4405"/>
      <c r="P2" s="4405"/>
      <c r="Q2" s="4405"/>
      <c r="R2" s="4405"/>
      <c r="T2" s="8012"/>
      <c r="U2" s="8012"/>
      <c r="V2" s="8012"/>
      <c r="W2" s="8012"/>
      <c r="X2" s="8012"/>
      <c r="Y2" s="8012"/>
      <c r="Z2" s="8012"/>
    </row>
    <row r="3" spans="1:26" s="7986" customFormat="1" ht="15" customHeight="1" thickBot="1" x14ac:dyDescent="0.25">
      <c r="A3" s="9014"/>
      <c r="B3" s="9014"/>
      <c r="C3" s="9014"/>
      <c r="D3" s="9014"/>
      <c r="E3" s="9014"/>
      <c r="F3" s="9014"/>
      <c r="G3" s="9014"/>
      <c r="H3" s="9014"/>
      <c r="I3" s="9014"/>
      <c r="J3" s="9014"/>
      <c r="K3" s="9014"/>
      <c r="L3" s="9014"/>
      <c r="M3" s="9014"/>
      <c r="N3" s="9014"/>
      <c r="O3" s="9014"/>
      <c r="P3" s="9014"/>
      <c r="T3" s="8012"/>
      <c r="U3" s="8012"/>
      <c r="V3" s="8012"/>
      <c r="W3" s="8012"/>
      <c r="X3" s="8012"/>
      <c r="Y3" s="8012"/>
      <c r="Z3" s="8012"/>
    </row>
    <row r="4" spans="1:26" s="8012" customFormat="1" ht="36.75" customHeight="1" thickBot="1" x14ac:dyDescent="0.25">
      <c r="A4" s="8726" t="s">
        <v>144</v>
      </c>
      <c r="B4" s="9013" t="s">
        <v>143</v>
      </c>
      <c r="C4" s="8724" t="s">
        <v>142</v>
      </c>
      <c r="D4" s="8723" t="s">
        <v>141</v>
      </c>
      <c r="E4" s="8572" t="s">
        <v>130</v>
      </c>
      <c r="F4" s="8721" t="s">
        <v>140</v>
      </c>
      <c r="G4" s="8718" t="s">
        <v>139</v>
      </c>
      <c r="H4" s="8719" t="s">
        <v>138</v>
      </c>
      <c r="I4" s="8718" t="s">
        <v>137</v>
      </c>
      <c r="J4" s="3822" t="s">
        <v>136</v>
      </c>
      <c r="K4" s="3823"/>
      <c r="L4" s="3824"/>
      <c r="M4" s="4398" t="s">
        <v>135</v>
      </c>
      <c r="N4" s="4399"/>
      <c r="O4" s="4399"/>
      <c r="P4" s="4400"/>
      <c r="Q4" s="7518" t="s">
        <v>134</v>
      </c>
      <c r="R4" s="7518" t="s">
        <v>133</v>
      </c>
    </row>
    <row r="5" spans="1:26" s="8012" customFormat="1" ht="15" customHeight="1" x14ac:dyDescent="0.2">
      <c r="A5" s="8717"/>
      <c r="B5" s="9012"/>
      <c r="C5" s="8715"/>
      <c r="D5" s="8714"/>
      <c r="E5" s="8565"/>
      <c r="F5" s="8712"/>
      <c r="G5" s="9011"/>
      <c r="H5" s="8710"/>
      <c r="I5" s="9011"/>
      <c r="J5" s="8708" t="s">
        <v>373</v>
      </c>
      <c r="K5" s="8718" t="s">
        <v>372</v>
      </c>
      <c r="L5" s="9010" t="s">
        <v>11</v>
      </c>
      <c r="M5" s="9009" t="s">
        <v>130</v>
      </c>
      <c r="N5" s="8704" t="s">
        <v>129</v>
      </c>
      <c r="O5" s="8704" t="s">
        <v>128</v>
      </c>
      <c r="P5" s="8704" t="s">
        <v>127</v>
      </c>
      <c r="Q5" s="7505"/>
      <c r="R5" s="7505"/>
    </row>
    <row r="6" spans="1:26" s="8012" customFormat="1" ht="101.25" customHeight="1" thickBot="1" x14ac:dyDescent="0.25">
      <c r="A6" s="8701"/>
      <c r="B6" s="9008"/>
      <c r="C6" s="8699"/>
      <c r="D6" s="8698"/>
      <c r="E6" s="8559"/>
      <c r="F6" s="8696"/>
      <c r="G6" s="9007"/>
      <c r="H6" s="8694"/>
      <c r="I6" s="9007"/>
      <c r="J6" s="8692"/>
      <c r="K6" s="9007"/>
      <c r="L6" s="9006"/>
      <c r="M6" s="9005"/>
      <c r="N6" s="8688"/>
      <c r="O6" s="8688"/>
      <c r="P6" s="8688"/>
      <c r="Q6" s="7493"/>
      <c r="R6" s="7493"/>
    </row>
    <row r="7" spans="1:26" s="7986" customFormat="1" ht="15" hidden="1" customHeight="1" thickBot="1" x14ac:dyDescent="0.25">
      <c r="A7" s="9004" t="s">
        <v>126</v>
      </c>
      <c r="B7" s="9003"/>
      <c r="C7" s="9003"/>
      <c r="D7" s="9003"/>
      <c r="E7" s="9003"/>
      <c r="F7" s="9003"/>
      <c r="G7" s="9003"/>
      <c r="H7" s="9003"/>
      <c r="I7" s="9003"/>
      <c r="J7" s="9003"/>
      <c r="K7" s="9003"/>
      <c r="L7" s="9003"/>
      <c r="M7" s="9003"/>
      <c r="N7" s="9003"/>
      <c r="O7" s="9003"/>
      <c r="P7" s="9002"/>
      <c r="Q7" s="8013"/>
      <c r="R7" s="8109"/>
      <c r="T7" s="8012"/>
      <c r="U7" s="8012"/>
      <c r="V7" s="8012"/>
      <c r="W7" s="8012"/>
      <c r="X7" s="8012"/>
      <c r="Y7" s="8012"/>
      <c r="Z7" s="8012"/>
    </row>
    <row r="8" spans="1:26" s="7986" customFormat="1" ht="15.75" customHeight="1" thickBot="1" x14ac:dyDescent="0.25">
      <c r="A8" s="8681" t="s">
        <v>1603</v>
      </c>
      <c r="B8" s="8680"/>
      <c r="C8" s="8680"/>
      <c r="D8" s="8680"/>
      <c r="E8" s="8680"/>
      <c r="F8" s="8680"/>
      <c r="G8" s="8680"/>
      <c r="H8" s="8680"/>
      <c r="I8" s="8680"/>
      <c r="J8" s="8680"/>
      <c r="K8" s="8680"/>
      <c r="L8" s="8680"/>
      <c r="M8" s="8680"/>
      <c r="N8" s="8680"/>
      <c r="O8" s="8680"/>
      <c r="P8" s="8679"/>
      <c r="Q8" s="8013"/>
      <c r="R8" s="8109"/>
      <c r="T8" s="8012"/>
      <c r="U8" s="8012"/>
      <c r="V8" s="8012"/>
      <c r="W8" s="8012"/>
      <c r="X8" s="8012"/>
      <c r="Y8" s="8012"/>
      <c r="Z8" s="8012"/>
    </row>
    <row r="9" spans="1:26" s="7986" customFormat="1" ht="28.5" customHeight="1" thickBot="1" x14ac:dyDescent="0.25">
      <c r="A9" s="9001" t="s">
        <v>20</v>
      </c>
      <c r="B9" s="8246" t="s">
        <v>1602</v>
      </c>
      <c r="C9" s="8245"/>
      <c r="D9" s="8245"/>
      <c r="E9" s="8245"/>
      <c r="F9" s="8245"/>
      <c r="G9" s="8245"/>
      <c r="H9" s="8245"/>
      <c r="I9" s="8245"/>
      <c r="J9" s="8245"/>
      <c r="K9" s="8245"/>
      <c r="L9" s="8245"/>
      <c r="M9" s="8245"/>
      <c r="N9" s="8245"/>
      <c r="O9" s="8245"/>
      <c r="P9" s="8244"/>
      <c r="Q9" s="8312"/>
      <c r="R9" s="8311"/>
      <c r="T9" s="8012"/>
      <c r="U9" s="8012"/>
      <c r="V9" s="8012"/>
      <c r="W9" s="8012"/>
      <c r="X9" s="8012"/>
      <c r="Y9" s="8012"/>
      <c r="Z9" s="8012"/>
    </row>
    <row r="10" spans="1:26" s="7986" customFormat="1" ht="51.75" customHeight="1" thickBot="1" x14ac:dyDescent="0.25">
      <c r="A10" s="9000"/>
      <c r="B10" s="8999"/>
      <c r="C10" s="8998"/>
      <c r="D10" s="8998"/>
      <c r="E10" s="8998"/>
      <c r="F10" s="8998"/>
      <c r="G10" s="8998"/>
      <c r="H10" s="8998"/>
      <c r="I10" s="8998"/>
      <c r="J10" s="8998"/>
      <c r="K10" s="8998"/>
      <c r="L10" s="8998"/>
      <c r="M10" s="8997" t="s">
        <v>1601</v>
      </c>
      <c r="N10" s="8996" t="s">
        <v>1600</v>
      </c>
      <c r="O10" s="8995" t="s">
        <v>1599</v>
      </c>
      <c r="P10" s="8994" t="s">
        <v>1598</v>
      </c>
      <c r="Q10" s="8059"/>
      <c r="R10" s="8993"/>
      <c r="T10" s="8012"/>
      <c r="U10" s="8012"/>
      <c r="V10" s="8012"/>
      <c r="W10" s="8012"/>
      <c r="X10" s="8012"/>
      <c r="Y10" s="8012"/>
      <c r="Z10" s="8012"/>
    </row>
    <row r="11" spans="1:26" s="7986" customFormat="1" ht="15" customHeight="1" thickBot="1" x14ac:dyDescent="0.25">
      <c r="A11" s="8475" t="s">
        <v>20</v>
      </c>
      <c r="B11" s="8474" t="s">
        <v>20</v>
      </c>
      <c r="C11" s="8992" t="s">
        <v>1597</v>
      </c>
      <c r="D11" s="8991"/>
      <c r="E11" s="8991"/>
      <c r="F11" s="8991"/>
      <c r="G11" s="8991"/>
      <c r="H11" s="8991"/>
      <c r="I11" s="8991"/>
      <c r="J11" s="8991"/>
      <c r="K11" s="8991"/>
      <c r="L11" s="8991"/>
      <c r="M11" s="8990"/>
      <c r="N11" s="8990"/>
      <c r="O11" s="8990"/>
      <c r="P11" s="8989"/>
      <c r="Q11" s="8013"/>
      <c r="R11" s="8109"/>
      <c r="T11" s="8012"/>
      <c r="U11" s="8012"/>
      <c r="V11" s="8012"/>
      <c r="W11" s="8012"/>
      <c r="X11" s="8012"/>
      <c r="Y11" s="8012"/>
      <c r="Z11" s="8012"/>
    </row>
    <row r="12" spans="1:26" s="7986" customFormat="1" ht="42" customHeight="1" thickBot="1" x14ac:dyDescent="0.25">
      <c r="A12" s="8988"/>
      <c r="B12" s="8677"/>
      <c r="C12" s="8987"/>
      <c r="D12" s="8986"/>
      <c r="E12" s="8986"/>
      <c r="F12" s="8986"/>
      <c r="G12" s="8986"/>
      <c r="H12" s="8986"/>
      <c r="I12" s="8986"/>
      <c r="J12" s="8986"/>
      <c r="K12" s="8986"/>
      <c r="L12" s="8986"/>
      <c r="M12" s="8863" t="s">
        <v>1596</v>
      </c>
      <c r="N12" s="8985" t="s">
        <v>1595</v>
      </c>
      <c r="O12" s="8979" t="s">
        <v>1594</v>
      </c>
      <c r="P12" s="8984" t="s">
        <v>1593</v>
      </c>
      <c r="Q12" s="8059"/>
      <c r="R12" s="8109"/>
      <c r="T12" s="8012"/>
      <c r="U12" s="8012"/>
      <c r="V12" s="8012"/>
      <c r="W12" s="8012"/>
      <c r="X12" s="8012"/>
      <c r="Y12" s="8012"/>
      <c r="Z12" s="8012"/>
    </row>
    <row r="13" spans="1:26" s="7986" customFormat="1" ht="69" customHeight="1" thickBot="1" x14ac:dyDescent="0.25">
      <c r="A13" s="8983"/>
      <c r="B13" s="8656"/>
      <c r="C13" s="8982"/>
      <c r="D13" s="8980"/>
      <c r="E13" s="8980"/>
      <c r="F13" s="8980"/>
      <c r="G13" s="8980"/>
      <c r="H13" s="8980"/>
      <c r="I13" s="8981"/>
      <c r="J13" s="8980"/>
      <c r="K13" s="8980"/>
      <c r="L13" s="8980"/>
      <c r="M13" s="8863" t="s">
        <v>1592</v>
      </c>
      <c r="N13" s="8353" t="s">
        <v>1591</v>
      </c>
      <c r="O13" s="8979" t="s">
        <v>1590</v>
      </c>
      <c r="P13" s="8978" t="s">
        <v>1589</v>
      </c>
      <c r="Q13" s="8039"/>
      <c r="R13" s="8977"/>
      <c r="T13" s="8012"/>
      <c r="U13" s="8012"/>
      <c r="V13" s="8012"/>
      <c r="W13" s="8012"/>
      <c r="X13" s="8012"/>
      <c r="Y13" s="8012"/>
      <c r="Z13" s="8012"/>
    </row>
    <row r="14" spans="1:26" s="8012" customFormat="1" ht="55.5" customHeight="1" thickBot="1" x14ac:dyDescent="0.25">
      <c r="A14" s="8283" t="s">
        <v>20</v>
      </c>
      <c r="B14" s="8677" t="s">
        <v>20</v>
      </c>
      <c r="C14" s="8204" t="s">
        <v>20</v>
      </c>
      <c r="D14" s="8960"/>
      <c r="E14" s="8860" t="s">
        <v>1588</v>
      </c>
      <c r="F14" s="8958" t="s">
        <v>120</v>
      </c>
      <c r="G14" s="8234" t="s">
        <v>24</v>
      </c>
      <c r="H14" s="8589" t="s">
        <v>297</v>
      </c>
      <c r="I14" s="8976" t="s">
        <v>47</v>
      </c>
      <c r="J14" s="8975">
        <v>815.2</v>
      </c>
      <c r="K14" s="8975">
        <v>815.2</v>
      </c>
      <c r="L14" s="8975">
        <v>813.8</v>
      </c>
      <c r="M14" s="8974" t="s">
        <v>1587</v>
      </c>
      <c r="N14" s="8583" t="s">
        <v>42</v>
      </c>
      <c r="O14" s="8973">
        <v>1500</v>
      </c>
      <c r="P14" s="8973">
        <v>4187</v>
      </c>
      <c r="Q14" s="8882" t="s">
        <v>1586</v>
      </c>
      <c r="R14" s="8922"/>
    </row>
    <row r="15" spans="1:26" s="8012" customFormat="1" ht="41.25" customHeight="1" thickBot="1" x14ac:dyDescent="0.25">
      <c r="A15" s="8276"/>
      <c r="B15" s="8662"/>
      <c r="C15" s="8405"/>
      <c r="D15" s="8960"/>
      <c r="E15" s="8860"/>
      <c r="F15" s="8958"/>
      <c r="G15" s="8161"/>
      <c r="H15" s="8568"/>
      <c r="I15" s="8972" t="s">
        <v>116</v>
      </c>
      <c r="J15" s="8971">
        <v>86.1</v>
      </c>
      <c r="K15" s="8971">
        <v>41.1</v>
      </c>
      <c r="L15" s="8971">
        <v>19.100000000000001</v>
      </c>
      <c r="M15" s="8970" t="s">
        <v>1585</v>
      </c>
      <c r="N15" s="8969" t="s">
        <v>70</v>
      </c>
      <c r="O15" s="8968">
        <v>45000</v>
      </c>
      <c r="P15" s="8968">
        <v>75633</v>
      </c>
      <c r="Q15" s="8899"/>
      <c r="R15" s="8010"/>
    </row>
    <row r="16" spans="1:26" s="8012" customFormat="1" ht="42.75" customHeight="1" thickBot="1" x14ac:dyDescent="0.25">
      <c r="A16" s="8276"/>
      <c r="B16" s="8662"/>
      <c r="C16" s="8405"/>
      <c r="D16" s="8960"/>
      <c r="E16" s="8854"/>
      <c r="F16" s="8958"/>
      <c r="G16" s="8161"/>
      <c r="H16" s="8568"/>
      <c r="I16" s="8967" t="s">
        <v>645</v>
      </c>
      <c r="J16" s="8966">
        <v>0.8</v>
      </c>
      <c r="K16" s="8966">
        <v>0.8</v>
      </c>
      <c r="L16" s="8966">
        <v>0</v>
      </c>
      <c r="M16" s="8965" t="s">
        <v>1584</v>
      </c>
      <c r="N16" s="8964"/>
      <c r="O16" s="8956" t="s">
        <v>153</v>
      </c>
      <c r="P16" s="8956" t="s">
        <v>153</v>
      </c>
      <c r="Q16" s="8899"/>
      <c r="R16" s="8010"/>
    </row>
    <row r="17" spans="1:26" s="8012" customFormat="1" ht="36.75" customHeight="1" thickBot="1" x14ac:dyDescent="0.25">
      <c r="A17" s="8276"/>
      <c r="B17" s="8662"/>
      <c r="C17" s="8405"/>
      <c r="D17" s="8960"/>
      <c r="E17" s="8959"/>
      <c r="F17" s="8958"/>
      <c r="G17" s="8161"/>
      <c r="H17" s="8568"/>
      <c r="I17" s="8963" t="s">
        <v>22</v>
      </c>
      <c r="J17" s="8962">
        <v>64</v>
      </c>
      <c r="K17" s="8962">
        <v>71.599999999999994</v>
      </c>
      <c r="L17" s="8962">
        <v>61.1</v>
      </c>
      <c r="M17" s="8961" t="s">
        <v>1583</v>
      </c>
      <c r="N17" s="8950"/>
      <c r="O17" s="8949" t="s">
        <v>153</v>
      </c>
      <c r="P17" s="8949" t="s">
        <v>153</v>
      </c>
      <c r="Q17" s="8899"/>
      <c r="R17" s="8010"/>
    </row>
    <row r="18" spans="1:26" s="8012" customFormat="1" ht="30.75" customHeight="1" thickBot="1" x14ac:dyDescent="0.25">
      <c r="A18" s="8276"/>
      <c r="B18" s="8662"/>
      <c r="C18" s="8405"/>
      <c r="D18" s="8960"/>
      <c r="E18" s="8959"/>
      <c r="F18" s="8958"/>
      <c r="G18" s="8432"/>
      <c r="H18" s="8568"/>
      <c r="I18" s="8127" t="s">
        <v>113</v>
      </c>
      <c r="J18" s="8952">
        <v>0</v>
      </c>
      <c r="K18" s="8951">
        <v>1.96</v>
      </c>
      <c r="L18" s="8951">
        <v>0.2</v>
      </c>
      <c r="M18" s="8957" t="s">
        <v>1582</v>
      </c>
      <c r="N18" s="8950"/>
      <c r="O18" s="8956" t="s">
        <v>153</v>
      </c>
      <c r="P18" s="8956" t="s">
        <v>153</v>
      </c>
      <c r="Q18" s="8899"/>
      <c r="R18" s="8010"/>
    </row>
    <row r="19" spans="1:26" s="8012" customFormat="1" ht="36.75" customHeight="1" thickBot="1" x14ac:dyDescent="0.25">
      <c r="A19" s="8276"/>
      <c r="B19" s="8662"/>
      <c r="C19" s="8405"/>
      <c r="D19" s="8955"/>
      <c r="E19" s="8954"/>
      <c r="F19" s="8953"/>
      <c r="G19" s="8376"/>
      <c r="H19" s="8561"/>
      <c r="I19" s="8344" t="s">
        <v>32</v>
      </c>
      <c r="J19" s="8952">
        <v>0</v>
      </c>
      <c r="K19" s="8951">
        <v>6</v>
      </c>
      <c r="L19" s="8951">
        <v>6</v>
      </c>
      <c r="M19" s="8863" t="s">
        <v>1581</v>
      </c>
      <c r="N19" s="8950" t="s">
        <v>30</v>
      </c>
      <c r="O19" s="8949">
        <v>20</v>
      </c>
      <c r="P19" s="8949">
        <v>20</v>
      </c>
      <c r="Q19" s="8899"/>
      <c r="R19" s="8010"/>
    </row>
    <row r="20" spans="1:26" s="7986" customFormat="1" ht="54" customHeight="1" thickBot="1" x14ac:dyDescent="0.25">
      <c r="A20" s="8266"/>
      <c r="B20" s="8656"/>
      <c r="C20" s="8347"/>
      <c r="D20" s="8301"/>
      <c r="E20" s="8301"/>
      <c r="F20" s="8301"/>
      <c r="G20" s="8301"/>
      <c r="H20" s="8301"/>
      <c r="I20" s="8948" t="s">
        <v>21</v>
      </c>
      <c r="J20" s="8947">
        <f>SUM(J14:J19)</f>
        <v>966.1</v>
      </c>
      <c r="K20" s="8947">
        <f>SUM(K14:K19)</f>
        <v>936.66000000000008</v>
      </c>
      <c r="L20" s="8947">
        <f>SUM(L14:L19)</f>
        <v>900.2</v>
      </c>
      <c r="M20" s="8863" t="s">
        <v>1580</v>
      </c>
      <c r="N20" s="8946" t="s">
        <v>42</v>
      </c>
      <c r="O20" s="8945">
        <v>2000</v>
      </c>
      <c r="P20" s="8945">
        <v>3779</v>
      </c>
      <c r="Q20" s="6934"/>
      <c r="R20" s="8746"/>
      <c r="T20" s="8012"/>
      <c r="U20" s="8012"/>
      <c r="V20" s="8012"/>
      <c r="W20" s="8012"/>
      <c r="X20" s="8012"/>
      <c r="Y20" s="8012"/>
      <c r="Z20" s="8012"/>
    </row>
    <row r="21" spans="1:26" s="7986" customFormat="1" ht="42.75" hidden="1" customHeight="1" thickBot="1" x14ac:dyDescent="0.25">
      <c r="A21" s="8337" t="s">
        <v>20</v>
      </c>
      <c r="B21" s="8164" t="s">
        <v>20</v>
      </c>
      <c r="C21" s="8624" t="s">
        <v>37</v>
      </c>
      <c r="D21" s="8944"/>
      <c r="E21" s="8943" t="s">
        <v>1579</v>
      </c>
      <c r="F21" s="8590" t="s">
        <v>545</v>
      </c>
      <c r="G21" s="8942" t="s">
        <v>24</v>
      </c>
      <c r="H21" s="8866" t="s">
        <v>297</v>
      </c>
      <c r="I21" s="8925" t="s">
        <v>22</v>
      </c>
      <c r="J21" s="8621">
        <v>0</v>
      </c>
      <c r="K21" s="8941">
        <v>0</v>
      </c>
      <c r="L21" s="8941">
        <v>0</v>
      </c>
      <c r="M21" s="8940" t="s">
        <v>1578</v>
      </c>
      <c r="N21" s="8939" t="s">
        <v>42</v>
      </c>
      <c r="O21" s="8938">
        <v>2</v>
      </c>
      <c r="P21" s="8938"/>
      <c r="Q21" s="8013"/>
      <c r="R21" s="8109"/>
      <c r="T21" s="8012"/>
      <c r="U21" s="8012"/>
      <c r="V21" s="8012"/>
      <c r="W21" s="8012"/>
      <c r="X21" s="8012"/>
      <c r="Y21" s="8012"/>
      <c r="Z21" s="8012"/>
    </row>
    <row r="22" spans="1:26" s="7986" customFormat="1" ht="45.75" hidden="1" customHeight="1" thickBot="1" x14ac:dyDescent="0.25">
      <c r="A22" s="8140"/>
      <c r="B22" s="8153"/>
      <c r="C22" s="8408"/>
      <c r="D22" s="8937"/>
      <c r="E22" s="8936"/>
      <c r="F22" s="8562"/>
      <c r="G22" s="8935"/>
      <c r="H22" s="8934"/>
      <c r="I22" s="8905"/>
      <c r="J22" s="8933"/>
      <c r="K22" s="8932"/>
      <c r="L22" s="8932"/>
      <c r="M22" s="8931" t="s">
        <v>1577</v>
      </c>
      <c r="N22" s="8930" t="s">
        <v>42</v>
      </c>
      <c r="O22" s="8929">
        <v>1</v>
      </c>
      <c r="P22" s="8929"/>
      <c r="Q22" s="8013"/>
      <c r="R22" s="8109"/>
      <c r="T22" s="8012"/>
      <c r="U22" s="8012"/>
      <c r="V22" s="8012"/>
      <c r="W22" s="8012"/>
      <c r="X22" s="8012"/>
      <c r="Y22" s="8012"/>
      <c r="Z22" s="8012"/>
    </row>
    <row r="23" spans="1:26" s="7986" customFormat="1" ht="58.5" hidden="1" customHeight="1" thickBot="1" x14ac:dyDescent="0.25">
      <c r="A23" s="8285"/>
      <c r="B23" s="8139"/>
      <c r="C23" s="8264"/>
      <c r="D23" s="8928"/>
      <c r="E23" s="8928"/>
      <c r="F23" s="8873"/>
      <c r="G23" s="8873"/>
      <c r="H23" s="8872"/>
      <c r="I23" s="8895" t="s">
        <v>21</v>
      </c>
      <c r="J23" s="8927">
        <f>SUM(J21:J22)</f>
        <v>0</v>
      </c>
      <c r="K23" s="8927">
        <f>SUM(K21:K22)</f>
        <v>0</v>
      </c>
      <c r="L23" s="8927">
        <f>SUM(L21:L22)</f>
        <v>0</v>
      </c>
      <c r="M23" s="8101"/>
      <c r="N23" s="8399"/>
      <c r="O23" s="8100"/>
      <c r="P23" s="8100"/>
      <c r="Q23" s="8013"/>
      <c r="R23" s="8109"/>
      <c r="T23" s="8012"/>
      <c r="U23" s="8012"/>
      <c r="V23" s="8012"/>
      <c r="W23" s="8012"/>
      <c r="X23" s="8012"/>
      <c r="Y23" s="8012"/>
      <c r="Z23" s="8012"/>
    </row>
    <row r="24" spans="1:26" s="7986" customFormat="1" ht="42" customHeight="1" thickBot="1" x14ac:dyDescent="0.25">
      <c r="A24" s="8140" t="s">
        <v>20</v>
      </c>
      <c r="B24" s="8153" t="s">
        <v>20</v>
      </c>
      <c r="C24" s="8408" t="s">
        <v>90</v>
      </c>
      <c r="D24" s="8404"/>
      <c r="E24" s="8867" t="s">
        <v>1576</v>
      </c>
      <c r="F24" s="8926" t="s">
        <v>615</v>
      </c>
      <c r="G24" s="8234" t="s">
        <v>24</v>
      </c>
      <c r="H24" s="8589" t="s">
        <v>297</v>
      </c>
      <c r="I24" s="8925" t="s">
        <v>22</v>
      </c>
      <c r="J24" s="8924">
        <v>7</v>
      </c>
      <c r="K24" s="8923">
        <v>0</v>
      </c>
      <c r="L24" s="8620">
        <v>0</v>
      </c>
      <c r="M24" s="8908" t="s">
        <v>1575</v>
      </c>
      <c r="N24" s="8302" t="s">
        <v>42</v>
      </c>
      <c r="O24" s="8260">
        <v>1</v>
      </c>
      <c r="P24" s="8260">
        <v>0</v>
      </c>
      <c r="Q24" s="8882" t="s">
        <v>1574</v>
      </c>
      <c r="R24" s="8922"/>
      <c r="T24" s="8012"/>
      <c r="U24" s="8012"/>
      <c r="V24" s="8012"/>
      <c r="W24" s="8012"/>
      <c r="X24" s="8012"/>
      <c r="Y24" s="8012"/>
      <c r="Z24" s="8012"/>
    </row>
    <row r="25" spans="1:26" s="7986" customFormat="1" ht="36" customHeight="1" x14ac:dyDescent="0.2">
      <c r="A25" s="8140"/>
      <c r="B25" s="8153"/>
      <c r="C25" s="8408"/>
      <c r="D25" s="8913"/>
      <c r="E25" s="8860"/>
      <c r="F25" s="8912"/>
      <c r="G25" s="8161"/>
      <c r="H25" s="8568"/>
      <c r="I25" s="8921" t="s">
        <v>32</v>
      </c>
      <c r="J25" s="8920">
        <v>0</v>
      </c>
      <c r="K25" s="8919">
        <v>0</v>
      </c>
      <c r="L25" s="8918"/>
      <c r="M25" s="8416" t="s">
        <v>1573</v>
      </c>
      <c r="N25" s="8197" t="s">
        <v>70</v>
      </c>
      <c r="O25" s="8849">
        <v>4000</v>
      </c>
      <c r="P25" s="8849">
        <v>5572</v>
      </c>
      <c r="Q25" s="8899"/>
      <c r="R25" s="8010"/>
      <c r="T25" s="8012"/>
      <c r="U25" s="8012"/>
      <c r="V25" s="8012"/>
      <c r="W25" s="8012"/>
      <c r="X25" s="8012"/>
      <c r="Y25" s="8012"/>
      <c r="Z25" s="8012"/>
    </row>
    <row r="26" spans="1:26" s="7986" customFormat="1" ht="18" customHeight="1" thickBot="1" x14ac:dyDescent="0.25">
      <c r="A26" s="8140"/>
      <c r="B26" s="8153"/>
      <c r="C26" s="8408"/>
      <c r="D26" s="8913"/>
      <c r="E26" s="8860"/>
      <c r="F26" s="8912"/>
      <c r="G26" s="8161"/>
      <c r="H26" s="8568"/>
      <c r="I26" s="8181"/>
      <c r="J26" s="8917"/>
      <c r="K26" s="8916"/>
      <c r="L26" s="8915"/>
      <c r="M26" s="8914"/>
      <c r="N26" s="8209"/>
      <c r="O26" s="6927"/>
      <c r="P26" s="6927"/>
      <c r="Q26" s="8899"/>
      <c r="R26" s="8010"/>
      <c r="T26" s="8012"/>
      <c r="U26" s="8012"/>
      <c r="V26" s="8012"/>
      <c r="W26" s="8012"/>
      <c r="X26" s="8012"/>
      <c r="Y26" s="8012"/>
      <c r="Z26" s="8012"/>
    </row>
    <row r="27" spans="1:26" s="7986" customFormat="1" ht="54.75" customHeight="1" thickBot="1" x14ac:dyDescent="0.25">
      <c r="A27" s="8140"/>
      <c r="B27" s="8153"/>
      <c r="C27" s="8408"/>
      <c r="D27" s="8913"/>
      <c r="E27" s="8854"/>
      <c r="F27" s="8912"/>
      <c r="G27" s="8161"/>
      <c r="H27" s="8568"/>
      <c r="I27" s="8911"/>
      <c r="J27" s="8910"/>
      <c r="K27" s="8909"/>
      <c r="L27" s="8909"/>
      <c r="M27" s="8908" t="s">
        <v>1572</v>
      </c>
      <c r="N27" s="8302" t="s">
        <v>70</v>
      </c>
      <c r="O27" s="8260">
        <v>4000</v>
      </c>
      <c r="P27" s="8260">
        <v>7658</v>
      </c>
      <c r="Q27" s="8899"/>
      <c r="R27" s="8010"/>
      <c r="T27" s="8012"/>
      <c r="U27" s="8012"/>
      <c r="V27" s="8012"/>
      <c r="W27" s="8012"/>
      <c r="X27" s="8012"/>
      <c r="Y27" s="8012"/>
      <c r="Z27" s="8012"/>
    </row>
    <row r="28" spans="1:26" s="7986" customFormat="1" ht="50.25" customHeight="1" thickBot="1" x14ac:dyDescent="0.25">
      <c r="A28" s="8140"/>
      <c r="B28" s="8153"/>
      <c r="C28" s="8408"/>
      <c r="D28" s="8394"/>
      <c r="E28" s="8907"/>
      <c r="F28" s="8906"/>
      <c r="G28" s="8148"/>
      <c r="H28" s="8561"/>
      <c r="I28" s="8905" t="s">
        <v>113</v>
      </c>
      <c r="J28" s="8904">
        <v>25.9</v>
      </c>
      <c r="K28" s="8903">
        <v>28.97</v>
      </c>
      <c r="L28" s="8903">
        <v>28.5</v>
      </c>
      <c r="M28" s="8902" t="s">
        <v>1571</v>
      </c>
      <c r="N28" s="8901" t="s">
        <v>70</v>
      </c>
      <c r="O28" s="8900">
        <v>4000</v>
      </c>
      <c r="P28" s="8900">
        <v>6055</v>
      </c>
      <c r="Q28" s="8899"/>
      <c r="R28" s="8010"/>
      <c r="T28" s="8012"/>
      <c r="U28" s="8012"/>
      <c r="V28" s="8012"/>
      <c r="W28" s="8012"/>
      <c r="X28" s="8012"/>
      <c r="Y28" s="8012"/>
      <c r="Z28" s="8012"/>
    </row>
    <row r="29" spans="1:26" s="7986" customFormat="1" ht="37.5" customHeight="1" thickBot="1" x14ac:dyDescent="0.25">
      <c r="A29" s="8140"/>
      <c r="B29" s="8153"/>
      <c r="C29" s="8898"/>
      <c r="D29" s="8897"/>
      <c r="E29" s="8897"/>
      <c r="F29" s="8897"/>
      <c r="G29" s="8897"/>
      <c r="H29" s="8896"/>
      <c r="I29" s="8895" t="s">
        <v>21</v>
      </c>
      <c r="J29" s="8894">
        <f>SUM(J24:J28)</f>
        <v>32.9</v>
      </c>
      <c r="K29" s="8894">
        <f>SUM(K24:K28)</f>
        <v>28.97</v>
      </c>
      <c r="L29" s="8893">
        <f>SUM(L24:L28)</f>
        <v>28.5</v>
      </c>
      <c r="M29" s="8892" t="s">
        <v>1570</v>
      </c>
      <c r="N29" s="8891"/>
      <c r="O29" s="8890" t="s">
        <v>153</v>
      </c>
      <c r="P29" s="8890" t="s">
        <v>153</v>
      </c>
      <c r="Q29" s="6934"/>
      <c r="R29" s="8746"/>
      <c r="T29" s="8012"/>
      <c r="U29" s="8012"/>
      <c r="V29" s="8012"/>
      <c r="W29" s="8012"/>
      <c r="X29" s="8012"/>
      <c r="Y29" s="8012"/>
      <c r="Z29" s="8012"/>
    </row>
    <row r="30" spans="1:26" s="7986" customFormat="1" ht="57" customHeight="1" x14ac:dyDescent="0.2">
      <c r="A30" s="8337" t="s">
        <v>20</v>
      </c>
      <c r="B30" s="8164" t="s">
        <v>20</v>
      </c>
      <c r="C30" s="8624" t="s">
        <v>86</v>
      </c>
      <c r="D30" s="8889"/>
      <c r="E30" s="8888" t="s">
        <v>1569</v>
      </c>
      <c r="F30" s="8590" t="s">
        <v>537</v>
      </c>
      <c r="G30" s="8887" t="s">
        <v>24</v>
      </c>
      <c r="H30" s="8866" t="s">
        <v>297</v>
      </c>
      <c r="I30" s="8886" t="s">
        <v>47</v>
      </c>
      <c r="J30" s="8885">
        <v>9.1999999999999993</v>
      </c>
      <c r="K30" s="8885">
        <v>9.1999999999999993</v>
      </c>
      <c r="L30" s="8885">
        <v>9.1</v>
      </c>
      <c r="M30" s="8884" t="s">
        <v>1568</v>
      </c>
      <c r="N30" s="8705" t="s">
        <v>70</v>
      </c>
      <c r="O30" s="8883">
        <v>270</v>
      </c>
      <c r="P30" s="8883">
        <v>242</v>
      </c>
      <c r="Q30" s="8882" t="s">
        <v>1567</v>
      </c>
      <c r="R30" s="8881"/>
      <c r="T30" s="8012"/>
      <c r="U30" s="8012"/>
      <c r="V30" s="8012"/>
      <c r="W30" s="8012"/>
      <c r="X30" s="8012"/>
      <c r="Y30" s="8012"/>
      <c r="Z30" s="8012"/>
    </row>
    <row r="31" spans="1:26" s="7986" customFormat="1" ht="15" customHeight="1" thickBot="1" x14ac:dyDescent="0.25">
      <c r="A31" s="8140"/>
      <c r="B31" s="8153"/>
      <c r="C31" s="8408"/>
      <c r="D31" s="8846"/>
      <c r="E31" s="8880"/>
      <c r="F31" s="8562"/>
      <c r="G31" s="8879"/>
      <c r="H31" s="8844"/>
      <c r="I31" s="8878"/>
      <c r="J31" s="8877"/>
      <c r="K31" s="8877"/>
      <c r="L31" s="8877"/>
      <c r="M31" s="8876"/>
      <c r="N31" s="8689"/>
      <c r="O31" s="8800"/>
      <c r="P31" s="8800"/>
      <c r="Q31" s="8875"/>
      <c r="R31" s="8874"/>
      <c r="T31" s="8012"/>
      <c r="U31" s="8012"/>
      <c r="V31" s="8012"/>
      <c r="W31" s="8012"/>
      <c r="X31" s="8012"/>
      <c r="Y31" s="8012"/>
      <c r="Z31" s="8012"/>
    </row>
    <row r="32" spans="1:26" s="7986" customFormat="1" ht="15" customHeight="1" thickBot="1" x14ac:dyDescent="0.25">
      <c r="A32" s="8285"/>
      <c r="B32" s="8139"/>
      <c r="C32" s="8264"/>
      <c r="D32" s="8873"/>
      <c r="E32" s="8873"/>
      <c r="F32" s="8873"/>
      <c r="G32" s="8873"/>
      <c r="H32" s="8872"/>
      <c r="I32" s="8871" t="s">
        <v>21</v>
      </c>
      <c r="J32" s="8798">
        <f>SUM(J30:J31)</f>
        <v>9.1999999999999993</v>
      </c>
      <c r="K32" s="8870">
        <f>SUM(K30:K31)</f>
        <v>9.1999999999999993</v>
      </c>
      <c r="L32" s="8869">
        <f>SUM(L30:L31)</f>
        <v>9.1</v>
      </c>
      <c r="M32" s="8130"/>
      <c r="N32" s="8330"/>
      <c r="O32" s="8321"/>
      <c r="P32" s="8321"/>
      <c r="Q32" s="8013"/>
      <c r="R32" s="8109"/>
      <c r="T32" s="8012"/>
      <c r="U32" s="8012"/>
      <c r="V32" s="8012"/>
      <c r="W32" s="8012"/>
      <c r="X32" s="8012"/>
      <c r="Y32" s="8012"/>
      <c r="Z32" s="8012"/>
    </row>
    <row r="33" spans="1:26" s="7986" customFormat="1" ht="48" customHeight="1" thickBot="1" x14ac:dyDescent="0.25">
      <c r="A33" s="8337" t="s">
        <v>20</v>
      </c>
      <c r="B33" s="8164" t="s">
        <v>20</v>
      </c>
      <c r="C33" s="8624" t="s">
        <v>82</v>
      </c>
      <c r="D33" s="8868"/>
      <c r="E33" s="8867" t="s">
        <v>1566</v>
      </c>
      <c r="F33" s="8590" t="s">
        <v>605</v>
      </c>
      <c r="G33" s="8234" t="s">
        <v>24</v>
      </c>
      <c r="H33" s="8866" t="s">
        <v>297</v>
      </c>
      <c r="I33" s="8865" t="s">
        <v>47</v>
      </c>
      <c r="J33" s="8864">
        <v>0</v>
      </c>
      <c r="K33" s="8620">
        <v>0</v>
      </c>
      <c r="L33" s="8620">
        <v>0</v>
      </c>
      <c r="M33" s="8863" t="s">
        <v>1565</v>
      </c>
      <c r="N33" s="8857"/>
      <c r="O33" s="8856" t="s">
        <v>153</v>
      </c>
      <c r="P33" s="8856" t="s">
        <v>153</v>
      </c>
      <c r="Q33" s="8862" t="s">
        <v>1564</v>
      </c>
      <c r="R33" s="8861"/>
      <c r="T33" s="8012"/>
      <c r="U33" s="8012"/>
      <c r="V33" s="8012"/>
      <c r="W33" s="8012"/>
      <c r="X33" s="8012"/>
      <c r="Y33" s="8012"/>
      <c r="Z33" s="8012"/>
    </row>
    <row r="34" spans="1:26" s="7986" customFormat="1" ht="33.75" customHeight="1" thickBot="1" x14ac:dyDescent="0.25">
      <c r="A34" s="8140"/>
      <c r="B34" s="8153"/>
      <c r="C34" s="8408"/>
      <c r="D34" s="8855"/>
      <c r="E34" s="8860"/>
      <c r="F34" s="8569"/>
      <c r="G34" s="8161"/>
      <c r="H34" s="8853"/>
      <c r="I34" s="8852" t="s">
        <v>22</v>
      </c>
      <c r="J34" s="8850">
        <v>150</v>
      </c>
      <c r="K34" s="8850">
        <v>150</v>
      </c>
      <c r="L34" s="8859">
        <v>73.3</v>
      </c>
      <c r="M34" s="8858" t="s">
        <v>1559</v>
      </c>
      <c r="N34" s="8857" t="s">
        <v>70</v>
      </c>
      <c r="O34" s="8856">
        <v>25</v>
      </c>
      <c r="P34" s="8856">
        <v>12</v>
      </c>
      <c r="Q34" s="8848"/>
      <c r="R34" s="8847"/>
      <c r="T34" s="8012"/>
      <c r="U34" s="8012"/>
      <c r="V34" s="8012"/>
      <c r="W34" s="8012"/>
      <c r="X34" s="8012"/>
      <c r="Y34" s="8012"/>
      <c r="Z34" s="8012"/>
    </row>
    <row r="35" spans="1:26" s="7986" customFormat="1" ht="33.75" customHeight="1" thickBot="1" x14ac:dyDescent="0.25">
      <c r="A35" s="8140"/>
      <c r="B35" s="8153"/>
      <c r="C35" s="8408"/>
      <c r="D35" s="8855"/>
      <c r="E35" s="8854"/>
      <c r="F35" s="8569"/>
      <c r="G35" s="8161"/>
      <c r="H35" s="8853"/>
      <c r="I35" s="8852" t="s">
        <v>32</v>
      </c>
      <c r="J35" s="8851">
        <v>128.6</v>
      </c>
      <c r="K35" s="8850">
        <v>1282.2</v>
      </c>
      <c r="L35" s="8850">
        <v>1282.21</v>
      </c>
      <c r="M35" s="8416" t="s">
        <v>1563</v>
      </c>
      <c r="N35" s="8197" t="s">
        <v>30</v>
      </c>
      <c r="O35" s="8849">
        <v>100</v>
      </c>
      <c r="P35" s="8849">
        <v>100</v>
      </c>
      <c r="Q35" s="8848"/>
      <c r="R35" s="8847"/>
      <c r="T35" s="8012"/>
      <c r="U35" s="8012"/>
      <c r="V35" s="8012"/>
      <c r="W35" s="8012"/>
      <c r="X35" s="8012"/>
      <c r="Y35" s="8012"/>
      <c r="Z35" s="8012"/>
    </row>
    <row r="36" spans="1:26" s="7986" customFormat="1" ht="38.25" customHeight="1" thickBot="1" x14ac:dyDescent="0.25">
      <c r="A36" s="8285"/>
      <c r="B36" s="8139"/>
      <c r="C36" s="8264"/>
      <c r="D36" s="8846"/>
      <c r="E36" s="8845"/>
      <c r="F36" s="8562"/>
      <c r="G36" s="8148"/>
      <c r="H36" s="8844"/>
      <c r="I36" s="8843" t="s">
        <v>113</v>
      </c>
      <c r="J36" s="8842">
        <v>22.6</v>
      </c>
      <c r="K36" s="8841">
        <v>17.600000000000001</v>
      </c>
      <c r="L36" s="8841">
        <v>17.600000000000001</v>
      </c>
      <c r="M36" s="8840"/>
      <c r="N36" s="8209"/>
      <c r="O36" s="6927"/>
      <c r="P36" s="6927"/>
      <c r="Q36" s="8839"/>
      <c r="R36" s="8838"/>
      <c r="T36" s="8012"/>
      <c r="U36" s="8012"/>
      <c r="V36" s="8012"/>
      <c r="W36" s="8012"/>
      <c r="X36" s="8012"/>
      <c r="Y36" s="8012"/>
      <c r="Z36" s="8012"/>
    </row>
    <row r="37" spans="1:26" s="7986" customFormat="1" ht="24.75" customHeight="1" thickBot="1" x14ac:dyDescent="0.25">
      <c r="A37" s="8117"/>
      <c r="B37" s="8259"/>
      <c r="C37" s="8837"/>
      <c r="D37" s="8836"/>
      <c r="E37" s="8836"/>
      <c r="F37" s="8836"/>
      <c r="G37" s="8836"/>
      <c r="H37" s="8835"/>
      <c r="I37" s="8834" t="s">
        <v>21</v>
      </c>
      <c r="J37" s="8833">
        <f>SUM(J33:J36)</f>
        <v>301.20000000000005</v>
      </c>
      <c r="K37" s="8833">
        <f>SUM(K33:K36)</f>
        <v>1449.8</v>
      </c>
      <c r="L37" s="8833">
        <f>SUM(L33:L36)</f>
        <v>1373.11</v>
      </c>
      <c r="M37" s="8082"/>
      <c r="N37" s="8081"/>
      <c r="O37" s="8081"/>
      <c r="P37" s="8321"/>
      <c r="Q37" s="8082"/>
      <c r="R37" s="8321"/>
      <c r="T37" s="8012"/>
      <c r="U37" s="8012"/>
      <c r="V37" s="8012"/>
      <c r="W37" s="8012"/>
      <c r="X37" s="8012"/>
      <c r="Y37" s="8012"/>
      <c r="Z37" s="8012"/>
    </row>
    <row r="38" spans="1:26" s="7986" customFormat="1" ht="60" hidden="1" customHeight="1" thickBot="1" x14ac:dyDescent="0.25">
      <c r="A38" s="8206" t="s">
        <v>20</v>
      </c>
      <c r="B38" s="8205" t="s">
        <v>29</v>
      </c>
      <c r="C38" s="8238" t="s">
        <v>20</v>
      </c>
      <c r="D38" s="8832"/>
      <c r="E38" s="8831" t="s">
        <v>1562</v>
      </c>
      <c r="F38" s="8540" t="s">
        <v>102</v>
      </c>
      <c r="G38" s="8511" t="s">
        <v>24</v>
      </c>
      <c r="H38" s="8830" t="s">
        <v>297</v>
      </c>
      <c r="I38" s="8829" t="s">
        <v>22</v>
      </c>
      <c r="J38" s="8828"/>
      <c r="K38" s="8827"/>
      <c r="L38" s="8827">
        <v>0</v>
      </c>
      <c r="M38" s="8826" t="s">
        <v>1561</v>
      </c>
      <c r="N38" s="8825"/>
      <c r="O38" s="8824"/>
      <c r="P38" s="8572" t="s">
        <v>153</v>
      </c>
      <c r="Q38" s="8013"/>
      <c r="R38" s="8109"/>
      <c r="T38" s="8012"/>
      <c r="U38" s="8012"/>
      <c r="V38" s="8012"/>
      <c r="W38" s="8012"/>
      <c r="X38" s="8012"/>
      <c r="Y38" s="8012"/>
      <c r="Z38" s="8012"/>
    </row>
    <row r="39" spans="1:26" s="7986" customFormat="1" ht="19.5" hidden="1" customHeight="1" thickBot="1" x14ac:dyDescent="0.25">
      <c r="A39" s="8180"/>
      <c r="B39" s="8192"/>
      <c r="C39" s="8138"/>
      <c r="D39" s="8823"/>
      <c r="E39" s="8822"/>
      <c r="F39" s="8533"/>
      <c r="G39" s="8815"/>
      <c r="H39" s="8814"/>
      <c r="I39" s="8821"/>
      <c r="J39" s="8803"/>
      <c r="K39" s="8802"/>
      <c r="L39" s="8802"/>
      <c r="M39" s="8820"/>
      <c r="N39" s="8819"/>
      <c r="O39" s="8818"/>
      <c r="P39" s="8559"/>
      <c r="Q39" s="8013"/>
      <c r="R39" s="8109"/>
      <c r="T39" s="8012"/>
      <c r="U39" s="8012"/>
      <c r="V39" s="8012"/>
      <c r="W39" s="8012"/>
      <c r="X39" s="8012"/>
      <c r="Y39" s="8012"/>
      <c r="Z39" s="8012"/>
    </row>
    <row r="40" spans="1:26" s="7986" customFormat="1" ht="35.25" hidden="1" customHeight="1" thickBot="1" x14ac:dyDescent="0.25">
      <c r="A40" s="8227" t="s">
        <v>20</v>
      </c>
      <c r="B40" s="8226" t="s">
        <v>29</v>
      </c>
      <c r="C40" s="8152" t="s">
        <v>29</v>
      </c>
      <c r="D40" s="8817"/>
      <c r="E40" s="8816" t="s">
        <v>1560</v>
      </c>
      <c r="F40" s="8540" t="s">
        <v>100</v>
      </c>
      <c r="G40" s="8815"/>
      <c r="H40" s="8814"/>
      <c r="I40" s="8813" t="s">
        <v>22</v>
      </c>
      <c r="J40" s="8812"/>
      <c r="K40" s="8811"/>
      <c r="L40" s="8811">
        <v>0</v>
      </c>
      <c r="M40" s="8810" t="s">
        <v>1559</v>
      </c>
      <c r="N40" s="8705" t="s">
        <v>70</v>
      </c>
      <c r="O40" s="8809"/>
      <c r="P40" s="8808">
        <v>25</v>
      </c>
      <c r="Q40" s="8013"/>
      <c r="R40" s="8109"/>
      <c r="T40" s="8012"/>
      <c r="U40" s="8012"/>
      <c r="V40" s="8012"/>
      <c r="W40" s="8012"/>
      <c r="X40" s="8012"/>
      <c r="Y40" s="8012"/>
      <c r="Z40" s="8012"/>
    </row>
    <row r="41" spans="1:26" s="7986" customFormat="1" ht="21.75" hidden="1" customHeight="1" thickBot="1" x14ac:dyDescent="0.25">
      <c r="A41" s="8227"/>
      <c r="B41" s="8226"/>
      <c r="C41" s="8152"/>
      <c r="D41" s="8807"/>
      <c r="E41" s="8806"/>
      <c r="F41" s="8533"/>
      <c r="G41" s="8505"/>
      <c r="H41" s="8805"/>
      <c r="I41" s="8804"/>
      <c r="J41" s="8803"/>
      <c r="K41" s="8802"/>
      <c r="L41" s="8802"/>
      <c r="M41" s="8801"/>
      <c r="N41" s="8689"/>
      <c r="O41" s="6929"/>
      <c r="P41" s="8800"/>
      <c r="Q41" s="8013"/>
      <c r="R41" s="8109"/>
      <c r="T41" s="8012"/>
      <c r="U41" s="8012"/>
      <c r="V41" s="8012"/>
      <c r="W41" s="8012"/>
      <c r="X41" s="8012"/>
      <c r="Y41" s="8012"/>
      <c r="Z41" s="8012"/>
    </row>
    <row r="42" spans="1:26" s="7986" customFormat="1" ht="9" hidden="1" customHeight="1" thickBot="1" x14ac:dyDescent="0.25">
      <c r="A42" s="8180"/>
      <c r="B42" s="8192"/>
      <c r="C42" s="8134"/>
      <c r="D42" s="8529"/>
      <c r="E42" s="8529"/>
      <c r="F42" s="8528"/>
      <c r="G42" s="8529"/>
      <c r="H42" s="8529"/>
      <c r="I42" s="8133" t="s">
        <v>21</v>
      </c>
      <c r="J42" s="8799">
        <f>J38+J40</f>
        <v>0</v>
      </c>
      <c r="K42" s="8798">
        <f>K38+K40</f>
        <v>0</v>
      </c>
      <c r="L42" s="8798">
        <v>0</v>
      </c>
      <c r="M42" s="8130"/>
      <c r="N42" s="8130"/>
      <c r="O42" s="8321"/>
      <c r="P42" s="8321"/>
      <c r="Q42" s="8013"/>
      <c r="R42" s="8109"/>
      <c r="T42" s="8012"/>
      <c r="U42" s="8012"/>
      <c r="V42" s="8012"/>
      <c r="W42" s="8012"/>
      <c r="X42" s="8012"/>
      <c r="Y42" s="8012"/>
      <c r="Z42" s="8012"/>
    </row>
    <row r="43" spans="1:26" s="7986" customFormat="1" ht="15" customHeight="1" thickBot="1" x14ac:dyDescent="0.25">
      <c r="A43" s="8117" t="s">
        <v>20</v>
      </c>
      <c r="B43" s="8139" t="s">
        <v>20</v>
      </c>
      <c r="C43" s="8258" t="s">
        <v>19</v>
      </c>
      <c r="D43" s="8257"/>
      <c r="E43" s="8257"/>
      <c r="F43" s="8257"/>
      <c r="G43" s="8257"/>
      <c r="H43" s="8257"/>
      <c r="I43" s="8256"/>
      <c r="J43" s="8797">
        <f>J20+J29+J32+J37</f>
        <v>1309.4000000000001</v>
      </c>
      <c r="K43" s="8797">
        <f>K20+K29+K32+K37</f>
        <v>2424.63</v>
      </c>
      <c r="L43" s="8797">
        <f>L20+L29+L32+L37</f>
        <v>2310.91</v>
      </c>
      <c r="M43" s="8254"/>
      <c r="N43" s="8253"/>
      <c r="O43" s="8253"/>
      <c r="P43" s="8252"/>
      <c r="Q43" s="8013"/>
      <c r="R43" s="8109"/>
      <c r="T43" s="8012"/>
      <c r="U43" s="8012"/>
      <c r="V43" s="8012"/>
      <c r="W43" s="8012"/>
      <c r="X43" s="8012"/>
      <c r="Y43" s="8012"/>
      <c r="Z43" s="8012"/>
    </row>
    <row r="44" spans="1:26" s="8012" customFormat="1" ht="15" customHeight="1" thickBot="1" x14ac:dyDescent="0.25">
      <c r="A44" s="8117" t="s">
        <v>20</v>
      </c>
      <c r="B44" s="8116" t="s">
        <v>152</v>
      </c>
      <c r="C44" s="8116"/>
      <c r="D44" s="8116"/>
      <c r="E44" s="8116"/>
      <c r="F44" s="8116"/>
      <c r="G44" s="8116"/>
      <c r="H44" s="8116"/>
      <c r="I44" s="8251"/>
      <c r="J44" s="8795">
        <f>J43</f>
        <v>1309.4000000000001</v>
      </c>
      <c r="K44" s="8795">
        <f>K43</f>
        <v>2424.63</v>
      </c>
      <c r="L44" s="8795">
        <f>L43</f>
        <v>2310.91</v>
      </c>
      <c r="M44" s="8250"/>
      <c r="N44" s="8249"/>
      <c r="O44" s="8249"/>
      <c r="P44" s="8248"/>
      <c r="Q44" s="8013"/>
      <c r="R44" s="8109"/>
    </row>
    <row r="45" spans="1:26" s="8012" customFormat="1" ht="15" customHeight="1" thickBot="1" x14ac:dyDescent="0.25">
      <c r="A45" s="8285"/>
      <c r="B45" s="8796" t="s">
        <v>1558</v>
      </c>
      <c r="C45" s="8116"/>
      <c r="D45" s="8116"/>
      <c r="E45" s="8116"/>
      <c r="F45" s="8116"/>
      <c r="G45" s="8116"/>
      <c r="H45" s="8116"/>
      <c r="I45" s="8251"/>
      <c r="J45" s="8795">
        <f>J44-J46</f>
        <v>1260.9000000000001</v>
      </c>
      <c r="K45" s="8795">
        <f>K44-K46</f>
        <v>2376.1</v>
      </c>
      <c r="L45" s="8795">
        <f>L44-L46</f>
        <v>2264.6099999999997</v>
      </c>
      <c r="M45" s="8338"/>
      <c r="N45" s="8791"/>
      <c r="O45" s="8791"/>
      <c r="P45" s="8790"/>
      <c r="Q45" s="8013"/>
      <c r="R45" s="8109"/>
    </row>
    <row r="46" spans="1:26" s="8012" customFormat="1" ht="15" customHeight="1" thickBot="1" x14ac:dyDescent="0.25">
      <c r="A46" s="8285"/>
      <c r="B46" s="8794"/>
      <c r="C46" s="8794"/>
      <c r="D46" s="8794"/>
      <c r="E46" s="8794"/>
      <c r="F46" s="8794"/>
      <c r="G46" s="8794"/>
      <c r="H46" s="8794"/>
      <c r="I46" s="8793" t="s">
        <v>4</v>
      </c>
      <c r="J46" s="8792">
        <f>J28+J36</f>
        <v>48.5</v>
      </c>
      <c r="K46" s="8792">
        <f>K28+K36+K18</f>
        <v>48.53</v>
      </c>
      <c r="L46" s="8792">
        <f>L28+L36+L18</f>
        <v>46.300000000000004</v>
      </c>
      <c r="M46" s="8338"/>
      <c r="N46" s="8791"/>
      <c r="O46" s="8791"/>
      <c r="P46" s="8790"/>
      <c r="Q46" s="8013"/>
      <c r="R46" s="8109"/>
    </row>
    <row r="47" spans="1:26" s="8012" customFormat="1" ht="15" customHeight="1" thickBot="1" x14ac:dyDescent="0.25">
      <c r="A47" s="8789"/>
      <c r="B47" s="8107" t="s">
        <v>16</v>
      </c>
      <c r="C47" s="8107"/>
      <c r="D47" s="8107"/>
      <c r="E47" s="8107"/>
      <c r="F47" s="8107"/>
      <c r="G47" s="8107"/>
      <c r="H47" s="8107"/>
      <c r="I47" s="8106"/>
      <c r="J47" s="8788">
        <f>J45+J46</f>
        <v>1309.4000000000001</v>
      </c>
      <c r="K47" s="8788">
        <f>K45+K46</f>
        <v>2424.63</v>
      </c>
      <c r="L47" s="8788">
        <f>L45+L46</f>
        <v>2310.91</v>
      </c>
      <c r="M47" s="8787"/>
      <c r="N47" s="8786"/>
      <c r="O47" s="8786"/>
      <c r="P47" s="8785"/>
      <c r="Q47" s="8101"/>
      <c r="R47" s="8100"/>
    </row>
    <row r="48" spans="1:26" s="8012" customFormat="1" ht="12" customHeight="1" x14ac:dyDescent="0.2">
      <c r="A48" s="8784"/>
      <c r="B48" s="8783"/>
      <c r="C48" s="8783"/>
      <c r="D48" s="8783"/>
      <c r="E48" s="8783"/>
      <c r="F48" s="8783"/>
      <c r="G48" s="8783"/>
      <c r="H48" s="8783"/>
      <c r="I48" s="8783"/>
      <c r="J48" s="8088"/>
      <c r="K48" s="8088"/>
      <c r="L48" s="8088"/>
    </row>
    <row r="49" spans="1:26" s="8012" customFormat="1" ht="6" customHeight="1" x14ac:dyDescent="0.2">
      <c r="A49" s="8089"/>
      <c r="B49" s="8089"/>
      <c r="C49" s="8089"/>
      <c r="D49" s="8089"/>
      <c r="E49" s="8089"/>
      <c r="F49" s="8089"/>
      <c r="G49" s="8089"/>
      <c r="H49" s="8782"/>
      <c r="I49" s="8089"/>
      <c r="J49" s="8088"/>
      <c r="K49" s="8088"/>
      <c r="L49" s="8088"/>
    </row>
    <row r="50" spans="1:26" s="8012" customFormat="1" ht="13.5" customHeight="1" x14ac:dyDescent="0.2">
      <c r="A50" s="8083"/>
      <c r="B50" s="8085"/>
      <c r="C50" s="8084" t="s">
        <v>15</v>
      </c>
      <c r="D50" s="8084"/>
      <c r="E50" s="8084"/>
      <c r="F50" s="8084"/>
      <c r="G50" s="8084"/>
      <c r="H50" s="8084"/>
      <c r="I50" s="8084"/>
      <c r="J50" s="8084"/>
      <c r="K50" s="8084"/>
      <c r="L50" s="8084"/>
      <c r="M50" s="8084"/>
      <c r="N50" s="8084"/>
      <c r="O50" s="8084"/>
      <c r="P50" s="8084"/>
    </row>
    <row r="51" spans="1:26" s="8012" customFormat="1" ht="13.5" customHeight="1" thickBot="1" x14ac:dyDescent="0.25">
      <c r="A51" s="8083"/>
      <c r="B51" s="7010"/>
      <c r="C51" s="7010"/>
      <c r="D51" s="7010"/>
      <c r="E51" s="7010"/>
      <c r="F51" s="7011"/>
      <c r="G51" s="7010"/>
      <c r="H51" s="7009"/>
      <c r="J51" s="7007"/>
      <c r="K51" s="7007"/>
      <c r="L51" s="7007"/>
      <c r="M51" s="7006"/>
      <c r="N51" s="7006"/>
      <c r="O51" s="7006"/>
      <c r="P51" s="7006"/>
    </row>
    <row r="52" spans="1:26" s="8012" customFormat="1" ht="37.5" customHeight="1" thickBot="1" x14ac:dyDescent="0.25">
      <c r="A52" s="8082"/>
      <c r="B52" s="8081"/>
      <c r="C52" s="7003" t="s">
        <v>14</v>
      </c>
      <c r="D52" s="7003"/>
      <c r="E52" s="7003"/>
      <c r="F52" s="7003"/>
      <c r="G52" s="7003"/>
      <c r="H52" s="7003"/>
      <c r="I52" s="7003"/>
      <c r="J52" s="7004" t="s">
        <v>13</v>
      </c>
      <c r="K52" s="7003"/>
      <c r="L52" s="7003"/>
      <c r="M52" s="7002" t="s">
        <v>12</v>
      </c>
      <c r="N52" s="7001" t="s">
        <v>11</v>
      </c>
      <c r="O52" s="8076"/>
      <c r="P52" s="7000"/>
    </row>
    <row r="53" spans="1:26" s="8012" customFormat="1" ht="14.1" customHeight="1" thickBot="1" x14ac:dyDescent="0.25">
      <c r="A53" s="8781"/>
      <c r="B53" s="8780"/>
      <c r="C53" s="8022" t="s">
        <v>10</v>
      </c>
      <c r="D53" s="8022"/>
      <c r="E53" s="8022"/>
      <c r="F53" s="8022"/>
      <c r="G53" s="8022"/>
      <c r="H53" s="8022"/>
      <c r="I53" s="8022"/>
      <c r="J53" s="8074">
        <f>J54</f>
        <v>1309.3999999999999</v>
      </c>
      <c r="K53" s="8073"/>
      <c r="L53" s="8073"/>
      <c r="M53" s="8779">
        <f>M54</f>
        <v>2424.63</v>
      </c>
      <c r="N53" s="8778">
        <f>N54</f>
        <v>2310.9100000000003</v>
      </c>
      <c r="O53" s="8778"/>
      <c r="P53" s="8778"/>
    </row>
    <row r="54" spans="1:26" s="8012" customFormat="1" ht="13.5" customHeight="1" x14ac:dyDescent="0.2">
      <c r="A54" s="8777"/>
      <c r="B54" s="8776"/>
      <c r="C54" s="8775" t="s">
        <v>9</v>
      </c>
      <c r="D54" s="8775"/>
      <c r="E54" s="8775"/>
      <c r="F54" s="8775"/>
      <c r="G54" s="8775"/>
      <c r="H54" s="8775"/>
      <c r="I54" s="8775"/>
      <c r="J54" s="8774">
        <f>J55+J56+J57+J58+J59+J60+J61</f>
        <v>1309.3999999999999</v>
      </c>
      <c r="K54" s="8773"/>
      <c r="L54" s="8773"/>
      <c r="M54" s="8772">
        <f>M55+M56+M57+M60+M59+M61</f>
        <v>2424.63</v>
      </c>
      <c r="N54" s="8771">
        <f>N55+N56+N57+N59+N60+O61</f>
        <v>2310.9100000000003</v>
      </c>
      <c r="O54" s="8770"/>
      <c r="P54" s="8769"/>
    </row>
    <row r="55" spans="1:26" s="8012" customFormat="1" ht="14.25" customHeight="1" x14ac:dyDescent="0.2">
      <c r="A55" s="8039"/>
      <c r="B55" s="8038"/>
      <c r="C55" s="8037" t="s">
        <v>8</v>
      </c>
      <c r="D55" s="8037"/>
      <c r="E55" s="8037"/>
      <c r="F55" s="8037"/>
      <c r="G55" s="8037"/>
      <c r="H55" s="8037"/>
      <c r="I55" s="8037"/>
      <c r="J55" s="8768">
        <f>J24+J34+J17</f>
        <v>221</v>
      </c>
      <c r="K55" s="8767"/>
      <c r="L55" s="8767"/>
      <c r="M55" s="8758">
        <f>K17+K24+K34</f>
        <v>221.6</v>
      </c>
      <c r="N55" s="6971">
        <f>L17+L24+L34</f>
        <v>134.4</v>
      </c>
      <c r="O55" s="8044"/>
      <c r="P55" s="6970"/>
    </row>
    <row r="56" spans="1:26" s="8012" customFormat="1" ht="14.25" customHeight="1" x14ac:dyDescent="0.2">
      <c r="A56" s="8039"/>
      <c r="B56" s="8038"/>
      <c r="C56" s="8037" t="s">
        <v>7</v>
      </c>
      <c r="D56" s="8037"/>
      <c r="E56" s="8037"/>
      <c r="F56" s="8037"/>
      <c r="G56" s="8037"/>
      <c r="H56" s="8037"/>
      <c r="I56" s="8037"/>
      <c r="J56" s="8760">
        <f>J14+J30+J33</f>
        <v>824.40000000000009</v>
      </c>
      <c r="K56" s="8759"/>
      <c r="L56" s="8759"/>
      <c r="M56" s="8766">
        <f>K14+K30+K33</f>
        <v>824.40000000000009</v>
      </c>
      <c r="N56" s="8765">
        <f>L14+L30+L33</f>
        <v>822.9</v>
      </c>
      <c r="O56" s="8764"/>
      <c r="P56" s="8763"/>
    </row>
    <row r="57" spans="1:26" s="7986" customFormat="1" ht="13.5" customHeight="1" x14ac:dyDescent="0.2">
      <c r="A57" s="8039"/>
      <c r="B57" s="8038"/>
      <c r="C57" s="7986" t="s">
        <v>6</v>
      </c>
      <c r="H57" s="8762"/>
      <c r="J57" s="8760">
        <f>J16</f>
        <v>0.8</v>
      </c>
      <c r="K57" s="8759"/>
      <c r="L57" s="8759"/>
      <c r="M57" s="8761">
        <f>K16</f>
        <v>0.8</v>
      </c>
      <c r="N57" s="6971">
        <f>L160</f>
        <v>0</v>
      </c>
      <c r="O57" s="8044"/>
      <c r="P57" s="6970"/>
      <c r="T57" s="8012"/>
      <c r="U57" s="8012"/>
      <c r="V57" s="8012"/>
      <c r="W57" s="8012"/>
      <c r="X57" s="8012"/>
      <c r="Y57" s="8012"/>
      <c r="Z57" s="8012"/>
    </row>
    <row r="58" spans="1:26" s="7986" customFormat="1" ht="13.5" customHeight="1" x14ac:dyDescent="0.2">
      <c r="A58" s="8039"/>
      <c r="B58" s="8038"/>
      <c r="C58" s="8046" t="s">
        <v>5</v>
      </c>
      <c r="D58" s="8046"/>
      <c r="E58" s="8046"/>
      <c r="F58" s="8046"/>
      <c r="G58" s="8046"/>
      <c r="H58" s="8046"/>
      <c r="I58" s="8046"/>
      <c r="J58" s="8760"/>
      <c r="K58" s="8759"/>
      <c r="L58" s="8759"/>
      <c r="M58" s="8758"/>
      <c r="N58" s="8757"/>
      <c r="O58" s="8756"/>
      <c r="P58" s="8755"/>
      <c r="T58" s="8012"/>
      <c r="U58" s="8012"/>
      <c r="V58" s="8012"/>
      <c r="W58" s="8012"/>
      <c r="X58" s="8012"/>
      <c r="Y58" s="8012"/>
      <c r="Z58" s="8012"/>
    </row>
    <row r="59" spans="1:26" s="7986" customFormat="1" ht="13.5" customHeight="1" x14ac:dyDescent="0.2">
      <c r="A59" s="8039"/>
      <c r="B59" s="8038"/>
      <c r="C59" s="6963" t="s">
        <v>3</v>
      </c>
      <c r="D59" s="6963"/>
      <c r="E59" s="6963"/>
      <c r="F59" s="6963"/>
      <c r="G59" s="6963"/>
      <c r="H59" s="6963"/>
      <c r="I59" s="6963"/>
      <c r="J59" s="8754">
        <f>J35+J25</f>
        <v>128.6</v>
      </c>
      <c r="K59" s="8753"/>
      <c r="L59" s="8753"/>
      <c r="M59" s="8752">
        <f>K19+K25+K35</f>
        <v>1288.2</v>
      </c>
      <c r="N59" s="8751">
        <f>L19+L25+L35</f>
        <v>1288.21</v>
      </c>
      <c r="O59" s="8751"/>
      <c r="P59" s="8751"/>
      <c r="T59" s="8012"/>
      <c r="U59" s="8012"/>
      <c r="V59" s="8012"/>
      <c r="W59" s="8012"/>
      <c r="X59" s="8012"/>
      <c r="Y59" s="8012"/>
      <c r="Z59" s="8012"/>
    </row>
    <row r="60" spans="1:26" s="7986" customFormat="1" ht="13.5" customHeight="1" x14ac:dyDescent="0.2">
      <c r="A60" s="8039"/>
      <c r="B60" s="8038"/>
      <c r="C60" s="8037" t="s">
        <v>2</v>
      </c>
      <c r="D60" s="8037"/>
      <c r="E60" s="8037"/>
      <c r="F60" s="8037"/>
      <c r="G60" s="8037"/>
      <c r="H60" s="8037"/>
      <c r="I60" s="8036"/>
      <c r="J60" s="6952">
        <f>J15</f>
        <v>86.1</v>
      </c>
      <c r="K60" s="8035"/>
      <c r="L60" s="8035"/>
      <c r="M60" s="8750">
        <f>K15</f>
        <v>41.1</v>
      </c>
      <c r="N60" s="8749">
        <f>L15</f>
        <v>19.100000000000001</v>
      </c>
      <c r="O60" s="8748"/>
      <c r="P60" s="8747"/>
      <c r="T60" s="8012"/>
      <c r="U60" s="8012"/>
      <c r="V60" s="8012"/>
      <c r="W60" s="8012"/>
      <c r="X60" s="8012"/>
      <c r="Y60" s="8012"/>
      <c r="Z60" s="8012"/>
    </row>
    <row r="61" spans="1:26" s="7986" customFormat="1" ht="13.5" customHeight="1" thickBot="1" x14ac:dyDescent="0.25">
      <c r="A61" s="8013"/>
      <c r="B61" s="8012"/>
      <c r="C61" s="6933" t="s">
        <v>1557</v>
      </c>
      <c r="D61" s="6933"/>
      <c r="E61" s="6933"/>
      <c r="F61" s="6933"/>
      <c r="G61" s="6933"/>
      <c r="H61" s="6933"/>
      <c r="I61" s="8746"/>
      <c r="J61" s="6945">
        <f>J46</f>
        <v>48.5</v>
      </c>
      <c r="K61" s="8745"/>
      <c r="L61" s="8745"/>
      <c r="M61" s="8744">
        <f>K46</f>
        <v>48.53</v>
      </c>
      <c r="N61" s="8743"/>
      <c r="O61" s="8742">
        <f>L46</f>
        <v>46.300000000000004</v>
      </c>
      <c r="P61" s="8741"/>
      <c r="T61" s="8012"/>
      <c r="U61" s="8012"/>
      <c r="V61" s="8012"/>
      <c r="W61" s="8012"/>
      <c r="X61" s="8012"/>
      <c r="Y61" s="8012"/>
      <c r="Z61" s="8012"/>
    </row>
    <row r="62" spans="1:26" s="7986" customFormat="1" ht="12.75" customHeight="1" thickBot="1" x14ac:dyDescent="0.25">
      <c r="A62" s="8024"/>
      <c r="B62" s="8023"/>
      <c r="C62" s="8022" t="s">
        <v>1</v>
      </c>
      <c r="D62" s="8021"/>
      <c r="E62" s="8021"/>
      <c r="F62" s="8021"/>
      <c r="G62" s="8021"/>
      <c r="H62" s="8021"/>
      <c r="I62" s="8021"/>
      <c r="J62" s="8740">
        <v>0</v>
      </c>
      <c r="K62" s="8739"/>
      <c r="L62" s="8739"/>
      <c r="M62" s="8738">
        <v>0</v>
      </c>
      <c r="N62" s="8737">
        <v>0</v>
      </c>
      <c r="O62" s="8736"/>
      <c r="P62" s="8735"/>
      <c r="T62" s="8012"/>
      <c r="U62" s="8012"/>
      <c r="V62" s="8012"/>
      <c r="W62" s="8012"/>
      <c r="X62" s="8012"/>
      <c r="Y62" s="8012"/>
      <c r="Z62" s="8012"/>
    </row>
    <row r="63" spans="1:26" s="7986" customFormat="1" ht="13.5" customHeight="1" thickBot="1" x14ac:dyDescent="0.25">
      <c r="A63" s="8013"/>
      <c r="B63" s="8012"/>
      <c r="C63" s="8011"/>
      <c r="D63" s="8011"/>
      <c r="E63" s="8011"/>
      <c r="F63" s="8011"/>
      <c r="G63" s="8011"/>
      <c r="H63" s="8011"/>
      <c r="I63" s="8010"/>
      <c r="J63" s="8009"/>
      <c r="K63" s="8008"/>
      <c r="L63" s="8008"/>
      <c r="M63" s="8346"/>
      <c r="N63" s="8734"/>
      <c r="O63" s="8733"/>
      <c r="P63" s="6927"/>
      <c r="T63" s="8012"/>
      <c r="U63" s="8012"/>
      <c r="V63" s="8012"/>
      <c r="W63" s="8012"/>
      <c r="X63" s="8012"/>
      <c r="Y63" s="8012"/>
      <c r="Z63" s="8012"/>
    </row>
    <row r="64" spans="1:26" s="7986" customFormat="1" ht="13.5" customHeight="1" thickBot="1" x14ac:dyDescent="0.25">
      <c r="A64" s="8003"/>
      <c r="B64" s="8002"/>
      <c r="C64" s="6925" t="s">
        <v>0</v>
      </c>
      <c r="D64" s="6925"/>
      <c r="E64" s="6925"/>
      <c r="F64" s="6925"/>
      <c r="G64" s="6925"/>
      <c r="H64" s="6925"/>
      <c r="I64" s="8001"/>
      <c r="J64" s="8000">
        <f>J53+J62</f>
        <v>1309.3999999999999</v>
      </c>
      <c r="K64" s="7999"/>
      <c r="L64" s="7999"/>
      <c r="M64" s="7998">
        <f>M53+M62</f>
        <v>2424.63</v>
      </c>
      <c r="N64" s="8732">
        <f>N54+N63</f>
        <v>2310.9100000000003</v>
      </c>
      <c r="O64" s="8731"/>
      <c r="P64" s="8730"/>
      <c r="T64" s="8012"/>
      <c r="U64" s="8012"/>
      <c r="V64" s="8012"/>
      <c r="W64" s="8012"/>
      <c r="X64" s="8012"/>
      <c r="Y64" s="8012"/>
      <c r="Z64" s="8012"/>
    </row>
    <row r="65" spans="3:26" ht="12" x14ac:dyDescent="0.2">
      <c r="C65" s="6917"/>
      <c r="D65" s="6917"/>
      <c r="E65" s="6916"/>
      <c r="F65" s="6916"/>
      <c r="G65" s="6916"/>
      <c r="H65" s="6915"/>
      <c r="I65" s="6916"/>
      <c r="J65" s="7994"/>
      <c r="K65" s="7994"/>
      <c r="L65" s="7994"/>
      <c r="T65" s="6912"/>
      <c r="U65" s="6912"/>
      <c r="V65" s="6912"/>
      <c r="W65" s="6912"/>
      <c r="X65" s="6912"/>
      <c r="Y65" s="6912"/>
      <c r="Z65" s="6912"/>
    </row>
    <row r="66" spans="3:26" x14ac:dyDescent="0.2">
      <c r="I66" s="6905"/>
      <c r="K66" s="7992"/>
      <c r="T66" s="6912"/>
      <c r="U66" s="6912"/>
      <c r="V66" s="6912"/>
      <c r="W66" s="6912"/>
      <c r="X66" s="6912"/>
      <c r="Y66" s="6912"/>
      <c r="Z66" s="6912"/>
    </row>
    <row r="67" spans="3:26" x14ac:dyDescent="0.2">
      <c r="I67" s="7993"/>
      <c r="J67" s="7991"/>
      <c r="K67" s="7992"/>
      <c r="L67" s="7990"/>
      <c r="T67" s="6912"/>
      <c r="U67" s="6912"/>
      <c r="V67" s="6912"/>
      <c r="W67" s="6912"/>
      <c r="X67" s="6912"/>
      <c r="Y67" s="6912"/>
      <c r="Z67" s="6912"/>
    </row>
    <row r="68" spans="3:26" x14ac:dyDescent="0.2">
      <c r="I68" s="7987"/>
      <c r="J68" s="7987"/>
      <c r="L68" s="7989"/>
      <c r="T68" s="6912"/>
      <c r="U68" s="6912"/>
      <c r="V68" s="6912"/>
      <c r="W68" s="6912"/>
      <c r="X68" s="6912"/>
      <c r="Y68" s="6912"/>
      <c r="Z68" s="6912"/>
    </row>
    <row r="69" spans="3:26" x14ac:dyDescent="0.2">
      <c r="L69" s="7989"/>
      <c r="T69" s="6912"/>
      <c r="U69" s="6912"/>
      <c r="V69" s="6912"/>
      <c r="W69" s="6912"/>
      <c r="X69" s="6912"/>
      <c r="Y69" s="6912"/>
      <c r="Z69" s="6912"/>
    </row>
    <row r="70" spans="3:26" x14ac:dyDescent="0.2">
      <c r="I70" s="7987"/>
      <c r="J70" s="7987"/>
      <c r="L70" s="7989"/>
      <c r="T70" s="6912"/>
      <c r="U70" s="6912"/>
      <c r="V70" s="6912"/>
      <c r="W70" s="6912"/>
      <c r="X70" s="6912"/>
      <c r="Y70" s="6912"/>
      <c r="Z70" s="6912"/>
    </row>
    <row r="71" spans="3:26" x14ac:dyDescent="0.2">
      <c r="T71" s="6912"/>
      <c r="U71" s="6912"/>
      <c r="V71" s="6912"/>
      <c r="W71" s="6912"/>
      <c r="X71" s="6912"/>
      <c r="Y71" s="6912"/>
      <c r="Z71" s="6912"/>
    </row>
    <row r="72" spans="3:26" x14ac:dyDescent="0.2">
      <c r="T72" s="6912"/>
      <c r="U72" s="6912"/>
      <c r="V72" s="6912"/>
      <c r="W72" s="6912"/>
      <c r="X72" s="6912"/>
      <c r="Y72" s="6912"/>
      <c r="Z72" s="6912"/>
    </row>
    <row r="73" spans="3:26" x14ac:dyDescent="0.2">
      <c r="I73" s="7988"/>
      <c r="J73" s="7991"/>
      <c r="L73" s="7990"/>
      <c r="T73" s="6912"/>
      <c r="U73" s="6912"/>
      <c r="V73" s="6912"/>
      <c r="W73" s="6912"/>
      <c r="X73" s="6912"/>
      <c r="Y73" s="6912"/>
      <c r="Z73" s="6912"/>
    </row>
    <row r="74" spans="3:26" x14ac:dyDescent="0.2">
      <c r="I74" s="7987"/>
      <c r="J74" s="7987"/>
      <c r="L74" s="7989"/>
      <c r="T74" s="6912"/>
      <c r="U74" s="6912"/>
      <c r="V74" s="6912"/>
      <c r="W74" s="6912"/>
      <c r="X74" s="6912"/>
      <c r="Y74" s="6912"/>
      <c r="Z74" s="6912"/>
    </row>
    <row r="75" spans="3:26" x14ac:dyDescent="0.2">
      <c r="L75" s="7989"/>
      <c r="T75" s="6912"/>
      <c r="U75" s="6912"/>
      <c r="V75" s="6912"/>
      <c r="W75" s="6912"/>
      <c r="X75" s="6912"/>
      <c r="Y75" s="6912"/>
      <c r="Z75" s="6912"/>
    </row>
    <row r="76" spans="3:26" x14ac:dyDescent="0.2">
      <c r="I76" s="7987"/>
      <c r="J76" s="7987"/>
      <c r="L76" s="7989"/>
    </row>
    <row r="78" spans="3:26" x14ac:dyDescent="0.2">
      <c r="I78" s="7988"/>
    </row>
    <row r="79" spans="3:26" x14ac:dyDescent="0.2">
      <c r="I79" s="7987"/>
    </row>
    <row r="81" spans="9:9" x14ac:dyDescent="0.2">
      <c r="I81" s="7987"/>
    </row>
  </sheetData>
  <mergeCells count="137">
    <mergeCell ref="O30:O31"/>
    <mergeCell ref="E33:E35"/>
    <mergeCell ref="E14:E16"/>
    <mergeCell ref="C20:H20"/>
    <mergeCell ref="J30:J31"/>
    <mergeCell ref="K30:K31"/>
    <mergeCell ref="L30:L31"/>
    <mergeCell ref="I38:I39"/>
    <mergeCell ref="F21:F22"/>
    <mergeCell ref="F30:F31"/>
    <mergeCell ref="F33:F36"/>
    <mergeCell ref="F38:F39"/>
    <mergeCell ref="G33:G36"/>
    <mergeCell ref="I25:I26"/>
    <mergeCell ref="M40:M41"/>
    <mergeCell ref="J38:J39"/>
    <mergeCell ref="K38:K39"/>
    <mergeCell ref="A12:A13"/>
    <mergeCell ref="B12:B13"/>
    <mergeCell ref="F24:F28"/>
    <mergeCell ref="G24:G28"/>
    <mergeCell ref="H24:H28"/>
    <mergeCell ref="D24:D28"/>
    <mergeCell ref="M38:M39"/>
    <mergeCell ref="J5:J6"/>
    <mergeCell ref="P38:P39"/>
    <mergeCell ref="N38:N39"/>
    <mergeCell ref="M30:M31"/>
    <mergeCell ref="N30:N31"/>
    <mergeCell ref="P30:P31"/>
    <mergeCell ref="C11:P11"/>
    <mergeCell ref="M25:M26"/>
    <mergeCell ref="J25:J26"/>
    <mergeCell ref="K25:K26"/>
    <mergeCell ref="C56:I56"/>
    <mergeCell ref="J55:L55"/>
    <mergeCell ref="A3:P3"/>
    <mergeCell ref="A4:A6"/>
    <mergeCell ref="F4:F6"/>
    <mergeCell ref="B4:B6"/>
    <mergeCell ref="C4:C6"/>
    <mergeCell ref="H4:H6"/>
    <mergeCell ref="E4:E6"/>
    <mergeCell ref="N5:N6"/>
    <mergeCell ref="J54:L54"/>
    <mergeCell ref="J60:L60"/>
    <mergeCell ref="J57:L57"/>
    <mergeCell ref="C58:I58"/>
    <mergeCell ref="C59:I59"/>
    <mergeCell ref="C54:I54"/>
    <mergeCell ref="J56:L56"/>
    <mergeCell ref="C55:I55"/>
    <mergeCell ref="J59:L59"/>
    <mergeCell ref="J58:L58"/>
    <mergeCell ref="N40:N41"/>
    <mergeCell ref="P40:P41"/>
    <mergeCell ref="J64:L64"/>
    <mergeCell ref="J62:L62"/>
    <mergeCell ref="J63:L63"/>
    <mergeCell ref="C64:I64"/>
    <mergeCell ref="C62:I62"/>
    <mergeCell ref="C63:I63"/>
    <mergeCell ref="C60:I60"/>
    <mergeCell ref="J53:L53"/>
    <mergeCell ref="J52:L52"/>
    <mergeCell ref="A48:I48"/>
    <mergeCell ref="C52:I52"/>
    <mergeCell ref="C50:P50"/>
    <mergeCell ref="B45:I45"/>
    <mergeCell ref="M43:P43"/>
    <mergeCell ref="K40:K41"/>
    <mergeCell ref="L40:L41"/>
    <mergeCell ref="C61:I61"/>
    <mergeCell ref="J61:L61"/>
    <mergeCell ref="B44:I44"/>
    <mergeCell ref="M44:P44"/>
    <mergeCell ref="B47:I47"/>
    <mergeCell ref="C53:I53"/>
    <mergeCell ref="M51:P51"/>
    <mergeCell ref="J51:L51"/>
    <mergeCell ref="M47:P47"/>
    <mergeCell ref="O35:O36"/>
    <mergeCell ref="F40:F41"/>
    <mergeCell ref="G38:G41"/>
    <mergeCell ref="H38:H41"/>
    <mergeCell ref="I40:I41"/>
    <mergeCell ref="L38:L39"/>
    <mergeCell ref="C43:I43"/>
    <mergeCell ref="D42:H42"/>
    <mergeCell ref="J40:J41"/>
    <mergeCell ref="N56:P56"/>
    <mergeCell ref="N57:P57"/>
    <mergeCell ref="N58:P58"/>
    <mergeCell ref="N59:P59"/>
    <mergeCell ref="N62:P62"/>
    <mergeCell ref="N63:P63"/>
    <mergeCell ref="N60:P60"/>
    <mergeCell ref="A2:R2"/>
    <mergeCell ref="Q1:R1"/>
    <mergeCell ref="M35:M36"/>
    <mergeCell ref="N35:N36"/>
    <mergeCell ref="P35:P36"/>
    <mergeCell ref="N64:P64"/>
    <mergeCell ref="N52:P52"/>
    <mergeCell ref="N53:P53"/>
    <mergeCell ref="N54:P54"/>
    <mergeCell ref="N55:P55"/>
    <mergeCell ref="N25:N26"/>
    <mergeCell ref="P25:P26"/>
    <mergeCell ref="H14:H19"/>
    <mergeCell ref="A14:A20"/>
    <mergeCell ref="B14:B20"/>
    <mergeCell ref="F14:F19"/>
    <mergeCell ref="D14:D19"/>
    <mergeCell ref="E24:E27"/>
    <mergeCell ref="L25:L26"/>
    <mergeCell ref="O25:O26"/>
    <mergeCell ref="A7:P7"/>
    <mergeCell ref="A8:P8"/>
    <mergeCell ref="B9:P9"/>
    <mergeCell ref="I4:I6"/>
    <mergeCell ref="Q4:Q6"/>
    <mergeCell ref="G14:G17"/>
    <mergeCell ref="G4:G6"/>
    <mergeCell ref="D4:D6"/>
    <mergeCell ref="K5:K6"/>
    <mergeCell ref="L5:L6"/>
    <mergeCell ref="Q14:R20"/>
    <mergeCell ref="Q24:R29"/>
    <mergeCell ref="Q30:R31"/>
    <mergeCell ref="Q33:R36"/>
    <mergeCell ref="R4:R6"/>
    <mergeCell ref="J4:L4"/>
    <mergeCell ref="M4:P4"/>
    <mergeCell ref="M5:M6"/>
    <mergeCell ref="O5:O6"/>
    <mergeCell ref="P5:P6"/>
  </mergeCells>
  <printOptions horizontalCentered="1" verticalCentered="1"/>
  <pageMargins left="0.70866141732283472" right="0.70866141732283472" top="0.74803149606299213" bottom="0.74803149606299213" header="0.31496062992125984" footer="0.31496062992125984"/>
  <pageSetup paperSize="9" scale="78" firstPageNumber="74" fitToHeight="0" orientation="landscape" useFirstPageNumber="1" r:id="rId1"/>
  <headerFooter alignWithMargins="0">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C24"/>
  <sheetViews>
    <sheetView workbookViewId="0">
      <selection activeCell="G14" sqref="G14"/>
    </sheetView>
  </sheetViews>
  <sheetFormatPr defaultRowHeight="12.75" x14ac:dyDescent="0.2"/>
  <cols>
    <col min="1" max="2" width="9.140625" style="9015"/>
    <col min="3" max="3" width="57.140625" style="9015" customWidth="1"/>
    <col min="4" max="16384" width="9.140625" style="9015"/>
  </cols>
  <sheetData>
    <row r="4" spans="2:3" ht="16.5" thickBot="1" x14ac:dyDescent="0.3">
      <c r="C4" s="9024" t="s">
        <v>1626</v>
      </c>
    </row>
    <row r="5" spans="2:3" ht="32.25" thickBot="1" x14ac:dyDescent="0.25">
      <c r="B5" s="9023" t="s">
        <v>1625</v>
      </c>
      <c r="C5" s="9022" t="s">
        <v>1624</v>
      </c>
    </row>
    <row r="6" spans="2:3" ht="30" customHeight="1" x14ac:dyDescent="0.2">
      <c r="B6" s="9021">
        <v>0</v>
      </c>
      <c r="C6" s="9020" t="s">
        <v>1623</v>
      </c>
    </row>
    <row r="7" spans="2:3" ht="24.75" customHeight="1" x14ac:dyDescent="0.2">
      <c r="B7" s="9019">
        <v>1</v>
      </c>
      <c r="C7" s="9018" t="s">
        <v>1622</v>
      </c>
    </row>
    <row r="8" spans="2:3" ht="28.5" customHeight="1" x14ac:dyDescent="0.2">
      <c r="B8" s="9019">
        <v>2</v>
      </c>
      <c r="C8" s="9018" t="s">
        <v>1621</v>
      </c>
    </row>
    <row r="9" spans="2:3" ht="33.75" customHeight="1" x14ac:dyDescent="0.2">
      <c r="B9" s="9019">
        <v>3</v>
      </c>
      <c r="C9" s="9018" t="s">
        <v>1620</v>
      </c>
    </row>
    <row r="10" spans="2:3" ht="32.25" customHeight="1" x14ac:dyDescent="0.2">
      <c r="B10" s="9019">
        <v>4</v>
      </c>
      <c r="C10" s="9018" t="s">
        <v>1619</v>
      </c>
    </row>
    <row r="11" spans="2:3" ht="24.75" customHeight="1" x14ac:dyDescent="0.2">
      <c r="B11" s="9019">
        <v>5</v>
      </c>
      <c r="C11" s="9018" t="s">
        <v>1618</v>
      </c>
    </row>
    <row r="12" spans="2:3" ht="34.5" customHeight="1" x14ac:dyDescent="0.2">
      <c r="B12" s="9019">
        <v>6</v>
      </c>
      <c r="C12" s="9018" t="s">
        <v>1617</v>
      </c>
    </row>
    <row r="13" spans="2:3" ht="36" customHeight="1" x14ac:dyDescent="0.2">
      <c r="B13" s="9019">
        <v>7</v>
      </c>
      <c r="C13" s="9018" t="s">
        <v>1616</v>
      </c>
    </row>
    <row r="14" spans="2:3" ht="30.75" customHeight="1" x14ac:dyDescent="0.2">
      <c r="B14" s="9019">
        <v>8</v>
      </c>
      <c r="C14" s="9018" t="s">
        <v>1615</v>
      </c>
    </row>
    <row r="15" spans="2:3" ht="30" customHeight="1" x14ac:dyDescent="0.2">
      <c r="B15" s="9019">
        <v>9</v>
      </c>
      <c r="C15" s="9018" t="s">
        <v>1614</v>
      </c>
    </row>
    <row r="16" spans="2:3" ht="15.75" x14ac:dyDescent="0.2">
      <c r="B16" s="9019">
        <v>10</v>
      </c>
      <c r="C16" s="9018" t="s">
        <v>1613</v>
      </c>
    </row>
    <row r="17" spans="2:3" ht="39" customHeight="1" x14ac:dyDescent="0.2">
      <c r="B17" s="9019">
        <v>11</v>
      </c>
      <c r="C17" s="9018" t="s">
        <v>1612</v>
      </c>
    </row>
    <row r="18" spans="2:3" ht="15.75" x14ac:dyDescent="0.2">
      <c r="B18" s="9019">
        <v>12</v>
      </c>
      <c r="C18" s="9018" t="s">
        <v>1611</v>
      </c>
    </row>
    <row r="19" spans="2:3" ht="33" customHeight="1" x14ac:dyDescent="0.2">
      <c r="B19" s="9019">
        <v>13</v>
      </c>
      <c r="C19" s="9018" t="s">
        <v>1610</v>
      </c>
    </row>
    <row r="20" spans="2:3" ht="37.5" customHeight="1" x14ac:dyDescent="0.2">
      <c r="B20" s="9019">
        <v>14</v>
      </c>
      <c r="C20" s="9018" t="s">
        <v>1609</v>
      </c>
    </row>
    <row r="21" spans="2:3" ht="36.75" customHeight="1" x14ac:dyDescent="0.2">
      <c r="B21" s="9019">
        <v>15</v>
      </c>
      <c r="C21" s="9018" t="s">
        <v>1608</v>
      </c>
    </row>
    <row r="22" spans="2:3" ht="39" customHeight="1" x14ac:dyDescent="0.2">
      <c r="B22" s="9019">
        <v>16</v>
      </c>
      <c r="C22" s="9018" t="s">
        <v>1607</v>
      </c>
    </row>
    <row r="23" spans="2:3" ht="36.75" customHeight="1" x14ac:dyDescent="0.2">
      <c r="B23" s="9019">
        <v>17</v>
      </c>
      <c r="C23" s="9018" t="s">
        <v>1606</v>
      </c>
    </row>
    <row r="24" spans="2:3" ht="33" customHeight="1" thickBot="1" x14ac:dyDescent="0.25">
      <c r="B24" s="9017">
        <v>18</v>
      </c>
      <c r="C24" s="9016" t="s">
        <v>1605</v>
      </c>
    </row>
  </sheetData>
  <pageMargins left="0.7" right="0.7" top="0.75" bottom="0.75" header="0.3" footer="0.3"/>
  <pageSetup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62"/>
  <sheetViews>
    <sheetView zoomScale="120" zoomScaleNormal="120" workbookViewId="0">
      <selection activeCell="Q1" sqref="Q1:Z1"/>
    </sheetView>
  </sheetViews>
  <sheetFormatPr defaultRowHeight="15" x14ac:dyDescent="0.25"/>
  <cols>
    <col min="1" max="1" width="4.7109375" style="301" customWidth="1"/>
    <col min="2" max="2" width="3.85546875" style="301" customWidth="1"/>
    <col min="3" max="3" width="4" style="301" customWidth="1"/>
    <col min="4" max="4" width="3.140625" style="301" customWidth="1"/>
    <col min="5" max="5" width="32" style="301" customWidth="1"/>
    <col min="6" max="6" width="3.28515625" style="301" customWidth="1"/>
    <col min="7" max="7" width="3.85546875" style="301" customWidth="1"/>
    <col min="8" max="8" width="6.28515625" style="301" customWidth="1"/>
    <col min="9" max="9" width="8.42578125" style="301" customWidth="1"/>
    <col min="10" max="10" width="10.85546875" style="303" customWidth="1"/>
    <col min="11" max="11" width="8.85546875" style="303" customWidth="1"/>
    <col min="12" max="12" width="9.28515625" style="303" customWidth="1"/>
    <col min="13" max="13" width="13.7109375" style="301" customWidth="1"/>
    <col min="14" max="15" width="5.42578125" style="301" customWidth="1"/>
    <col min="16" max="16" width="5.5703125" style="301" customWidth="1"/>
    <col min="17" max="17" width="29.42578125" style="302" customWidth="1"/>
    <col min="18" max="18" width="50.5703125" style="301" customWidth="1"/>
    <col min="19" max="23" width="9.140625" style="301" hidden="1" customWidth="1"/>
    <col min="24" max="24" width="1.7109375" style="301" hidden="1" customWidth="1"/>
    <col min="25" max="26" width="9.140625" style="301" hidden="1" customWidth="1"/>
    <col min="27" max="27" width="26" style="301" customWidth="1"/>
    <col min="28" max="16384" width="9.140625" style="301"/>
  </cols>
  <sheetData>
    <row r="1" spans="1:26" ht="63.75" customHeight="1" x14ac:dyDescent="0.25">
      <c r="A1" s="1279"/>
      <c r="B1" s="1279"/>
      <c r="C1" s="1279"/>
      <c r="D1" s="1279"/>
      <c r="E1" s="1281"/>
      <c r="F1" s="1280"/>
      <c r="G1" s="1279"/>
      <c r="H1" s="1279"/>
      <c r="I1" s="1279"/>
      <c r="J1" s="3102"/>
      <c r="K1" s="3102"/>
      <c r="L1" s="3102"/>
      <c r="M1" s="3102"/>
      <c r="N1" s="3102"/>
      <c r="O1" s="3102"/>
      <c r="P1" s="3102"/>
      <c r="Q1" s="2853" t="s">
        <v>1627</v>
      </c>
      <c r="R1" s="2853"/>
      <c r="S1" s="2853" t="s">
        <v>1627</v>
      </c>
      <c r="T1" s="2853"/>
      <c r="U1" s="2853" t="s">
        <v>1627</v>
      </c>
      <c r="V1" s="2853"/>
      <c r="W1" s="2853" t="s">
        <v>1627</v>
      </c>
      <c r="X1" s="2853"/>
      <c r="Y1" s="2853" t="s">
        <v>1627</v>
      </c>
      <c r="Z1" s="2853"/>
    </row>
    <row r="2" spans="1:26" ht="15" customHeight="1" x14ac:dyDescent="0.25">
      <c r="A2" s="3121" t="s">
        <v>375</v>
      </c>
      <c r="B2" s="3121"/>
      <c r="C2" s="3121"/>
      <c r="D2" s="3121"/>
      <c r="E2" s="3121"/>
      <c r="F2" s="3121"/>
      <c r="G2" s="3121"/>
      <c r="H2" s="3121"/>
      <c r="I2" s="3121"/>
      <c r="J2" s="3121"/>
      <c r="K2" s="3121"/>
      <c r="L2" s="3121"/>
      <c r="M2" s="3121"/>
      <c r="N2" s="3121"/>
      <c r="O2" s="3121"/>
      <c r="P2" s="3121"/>
      <c r="Q2" s="3121"/>
      <c r="R2" s="3121"/>
      <c r="S2" s="1278"/>
      <c r="T2" s="1278"/>
      <c r="U2" s="1275"/>
      <c r="V2" s="1267"/>
      <c r="W2" s="1267"/>
      <c r="X2" s="1267"/>
      <c r="Y2" s="1267"/>
      <c r="Z2" s="304"/>
    </row>
    <row r="3" spans="1:26" ht="15" customHeight="1" thickBot="1" x14ac:dyDescent="0.3">
      <c r="A3" s="3122"/>
      <c r="B3" s="3122"/>
      <c r="C3" s="3122"/>
      <c r="D3" s="3122"/>
      <c r="E3" s="3122"/>
      <c r="F3" s="3122"/>
      <c r="G3" s="3122"/>
      <c r="H3" s="3122"/>
      <c r="I3" s="3122"/>
      <c r="J3" s="3122"/>
      <c r="K3" s="3122"/>
      <c r="L3" s="3122"/>
      <c r="M3" s="3122"/>
      <c r="N3" s="3122"/>
      <c r="O3" s="3122"/>
      <c r="P3" s="3122"/>
      <c r="Q3" s="3122"/>
      <c r="R3" s="3122"/>
      <c r="S3" s="1278"/>
      <c r="T3" s="1278"/>
      <c r="U3" s="1275"/>
      <c r="V3" s="1267"/>
      <c r="W3" s="1267"/>
      <c r="X3" s="1267"/>
      <c r="Y3" s="1267"/>
      <c r="Z3" s="304"/>
    </row>
    <row r="4" spans="1:26" ht="24" customHeight="1" thickBot="1" x14ac:dyDescent="0.3">
      <c r="A4" s="3244" t="s">
        <v>144</v>
      </c>
      <c r="B4" s="3247" t="s">
        <v>143</v>
      </c>
      <c r="C4" s="3250" t="s">
        <v>142</v>
      </c>
      <c r="D4" s="3253" t="s">
        <v>141</v>
      </c>
      <c r="E4" s="3256" t="s">
        <v>130</v>
      </c>
      <c r="F4" s="3259" t="s">
        <v>140</v>
      </c>
      <c r="G4" s="3117" t="s">
        <v>139</v>
      </c>
      <c r="H4" s="3270" t="s">
        <v>138</v>
      </c>
      <c r="I4" s="3117" t="s">
        <v>137</v>
      </c>
      <c r="J4" s="3286" t="s">
        <v>136</v>
      </c>
      <c r="K4" s="3287"/>
      <c r="L4" s="3288"/>
      <c r="M4" s="3374" t="s">
        <v>374</v>
      </c>
      <c r="N4" s="3375"/>
      <c r="O4" s="3375"/>
      <c r="P4" s="3376"/>
      <c r="Q4" s="3363" t="s">
        <v>134</v>
      </c>
      <c r="R4" s="3363" t="s">
        <v>133</v>
      </c>
      <c r="U4" s="1275"/>
      <c r="V4" s="1267"/>
      <c r="W4" s="1267"/>
      <c r="X4" s="1267"/>
      <c r="Y4" s="1267"/>
      <c r="Z4" s="304"/>
    </row>
    <row r="5" spans="1:26" ht="15" customHeight="1" x14ac:dyDescent="0.25">
      <c r="A5" s="3245"/>
      <c r="B5" s="3248"/>
      <c r="C5" s="3251"/>
      <c r="D5" s="3254"/>
      <c r="E5" s="3257"/>
      <c r="F5" s="3260"/>
      <c r="G5" s="3269"/>
      <c r="H5" s="3271"/>
      <c r="I5" s="3269"/>
      <c r="J5" s="3117" t="s">
        <v>373</v>
      </c>
      <c r="K5" s="3117" t="s">
        <v>372</v>
      </c>
      <c r="L5" s="3119" t="s">
        <v>11</v>
      </c>
      <c r="M5" s="3377" t="s">
        <v>130</v>
      </c>
      <c r="N5" s="3379" t="s">
        <v>129</v>
      </c>
      <c r="O5" s="3379" t="s">
        <v>128</v>
      </c>
      <c r="P5" s="3381" t="s">
        <v>127</v>
      </c>
      <c r="Q5" s="3364"/>
      <c r="R5" s="3366"/>
      <c r="U5" s="1275"/>
      <c r="V5" s="1267"/>
      <c r="W5" s="1267"/>
      <c r="X5" s="1267"/>
      <c r="Y5" s="1267"/>
      <c r="Z5" s="304"/>
    </row>
    <row r="6" spans="1:26" ht="83.25" customHeight="1" thickBot="1" x14ac:dyDescent="0.3">
      <c r="A6" s="3246"/>
      <c r="B6" s="3249"/>
      <c r="C6" s="3252"/>
      <c r="D6" s="3255"/>
      <c r="E6" s="3258"/>
      <c r="F6" s="3261"/>
      <c r="G6" s="3118"/>
      <c r="H6" s="3272"/>
      <c r="I6" s="3118"/>
      <c r="J6" s="3118"/>
      <c r="K6" s="3118"/>
      <c r="L6" s="3120"/>
      <c r="M6" s="3378"/>
      <c r="N6" s="3380"/>
      <c r="O6" s="3380"/>
      <c r="P6" s="3382"/>
      <c r="Q6" s="3365"/>
      <c r="R6" s="3367"/>
      <c r="U6" s="1275"/>
      <c r="V6" s="1267"/>
      <c r="W6" s="1267"/>
      <c r="X6" s="1267"/>
      <c r="Y6" s="1267"/>
      <c r="Z6" s="304"/>
    </row>
    <row r="7" spans="1:26" ht="15.75" customHeight="1" thickBot="1" x14ac:dyDescent="0.3">
      <c r="A7" s="3111" t="s">
        <v>371</v>
      </c>
      <c r="B7" s="3112"/>
      <c r="C7" s="3112"/>
      <c r="D7" s="3112"/>
      <c r="E7" s="3112"/>
      <c r="F7" s="3112"/>
      <c r="G7" s="3112"/>
      <c r="H7" s="3112"/>
      <c r="I7" s="3112"/>
      <c r="J7" s="3112"/>
      <c r="K7" s="3112"/>
      <c r="L7" s="3112"/>
      <c r="M7" s="3112"/>
      <c r="N7" s="3112"/>
      <c r="O7" s="3112"/>
      <c r="P7" s="3113"/>
      <c r="Q7" s="3386"/>
      <c r="R7" s="3387"/>
    </row>
    <row r="8" spans="1:26" ht="15.75" customHeight="1" thickBot="1" x14ac:dyDescent="0.3">
      <c r="A8" s="3114" t="s">
        <v>370</v>
      </c>
      <c r="B8" s="3115"/>
      <c r="C8" s="3115"/>
      <c r="D8" s="3115"/>
      <c r="E8" s="3115"/>
      <c r="F8" s="3115"/>
      <c r="G8" s="3115"/>
      <c r="H8" s="3115"/>
      <c r="I8" s="3115"/>
      <c r="J8" s="3115"/>
      <c r="K8" s="3115"/>
      <c r="L8" s="3115"/>
      <c r="M8" s="3115"/>
      <c r="N8" s="3115"/>
      <c r="O8" s="3115"/>
      <c r="P8" s="3116"/>
      <c r="Q8" s="3388"/>
      <c r="R8" s="3389"/>
    </row>
    <row r="9" spans="1:26" ht="15.75" customHeight="1" thickBot="1" x14ac:dyDescent="0.3">
      <c r="A9" s="903" t="s">
        <v>20</v>
      </c>
      <c r="B9" s="3262" t="s">
        <v>369</v>
      </c>
      <c r="C9" s="3263"/>
      <c r="D9" s="3263"/>
      <c r="E9" s="3263"/>
      <c r="F9" s="3263"/>
      <c r="G9" s="3263"/>
      <c r="H9" s="3263"/>
      <c r="I9" s="3263"/>
      <c r="J9" s="3263"/>
      <c r="K9" s="3263"/>
      <c r="L9" s="3263"/>
      <c r="M9" s="3263"/>
      <c r="N9" s="3263"/>
      <c r="O9" s="3263"/>
      <c r="P9" s="3264"/>
      <c r="Q9" s="3388"/>
      <c r="R9" s="3389"/>
    </row>
    <row r="10" spans="1:26" ht="26.25" customHeight="1" thickBot="1" x14ac:dyDescent="0.3">
      <c r="A10" s="1274" t="s">
        <v>20</v>
      </c>
      <c r="B10" s="1273" t="s">
        <v>20</v>
      </c>
      <c r="C10" s="3053" t="s">
        <v>368</v>
      </c>
      <c r="D10" s="3054"/>
      <c r="E10" s="3054"/>
      <c r="F10" s="3054"/>
      <c r="G10" s="3054"/>
      <c r="H10" s="3054"/>
      <c r="I10" s="3054"/>
      <c r="J10" s="3054"/>
      <c r="K10" s="3054"/>
      <c r="L10" s="3054"/>
      <c r="M10" s="3054"/>
      <c r="N10" s="3054"/>
      <c r="O10" s="3054"/>
      <c r="P10" s="3265"/>
      <c r="Q10" s="3390"/>
      <c r="R10" s="3391"/>
    </row>
    <row r="11" spans="1:26" ht="15.75" customHeight="1" x14ac:dyDescent="0.25">
      <c r="A11" s="2945" t="s">
        <v>20</v>
      </c>
      <c r="B11" s="3129" t="s">
        <v>20</v>
      </c>
      <c r="C11" s="661" t="s">
        <v>20</v>
      </c>
      <c r="D11" s="661"/>
      <c r="E11" s="3266" t="s">
        <v>367</v>
      </c>
      <c r="F11" s="3007" t="s">
        <v>120</v>
      </c>
      <c r="G11" s="3125" t="s">
        <v>24</v>
      </c>
      <c r="H11" s="500" t="s">
        <v>38</v>
      </c>
      <c r="I11" s="499" t="s">
        <v>116</v>
      </c>
      <c r="J11" s="1272">
        <f>+J24+J30+J36+J44+J20+J50+J62+J56</f>
        <v>2957.1</v>
      </c>
      <c r="K11" s="1272">
        <f>+K24+K30+K36+K44+K20+K50+K62+K56</f>
        <v>2322.56</v>
      </c>
      <c r="L11" s="1272">
        <f>+L24+L30+L36+L44+L20+L50+L62+L56</f>
        <v>1344.3</v>
      </c>
      <c r="M11" s="751"/>
      <c r="N11" s="1271"/>
      <c r="O11" s="1271"/>
      <c r="P11" s="750"/>
      <c r="Q11" s="371"/>
      <c r="R11" s="326"/>
    </row>
    <row r="12" spans="1:26" ht="21.75" customHeight="1" thickBot="1" x14ac:dyDescent="0.3">
      <c r="A12" s="2946"/>
      <c r="B12" s="3130"/>
      <c r="C12" s="661"/>
      <c r="D12" s="661"/>
      <c r="E12" s="3266"/>
      <c r="F12" s="3007"/>
      <c r="G12" s="3125"/>
      <c r="H12" s="500"/>
      <c r="I12" s="456" t="s">
        <v>22</v>
      </c>
      <c r="J12" s="749">
        <f>J19+J25+J31+J37+J45+J53+J57+J65</f>
        <v>7.6</v>
      </c>
      <c r="K12" s="749">
        <f>K19+K25+K31+K37+K45+K53+K57+K65</f>
        <v>7.6</v>
      </c>
      <c r="L12" s="749">
        <f>L19+L25+L31+L37+L45+L53+L57+L65</f>
        <v>6.3</v>
      </c>
      <c r="M12" s="738"/>
      <c r="N12" s="1233"/>
      <c r="O12" s="1233"/>
      <c r="P12" s="322"/>
      <c r="Q12" s="371"/>
      <c r="R12" s="326"/>
      <c r="S12" s="304"/>
      <c r="T12" s="304"/>
      <c r="U12" s="304"/>
      <c r="V12" s="304"/>
    </row>
    <row r="13" spans="1:26" ht="15.75" customHeight="1" thickBot="1" x14ac:dyDescent="0.3">
      <c r="A13" s="2946"/>
      <c r="B13" s="3130"/>
      <c r="C13" s="661"/>
      <c r="D13" s="661"/>
      <c r="E13" s="3266"/>
      <c r="F13" s="3007"/>
      <c r="G13" s="3125"/>
      <c r="H13" s="500"/>
      <c r="I13" s="1228" t="s">
        <v>32</v>
      </c>
      <c r="J13" s="748">
        <f>J18+J26+J33+J38+J46+J51+J58+J63</f>
        <v>0</v>
      </c>
      <c r="K13" s="748">
        <f>K18+K26+K33+K38+K46+K51+K58+K63+K69</f>
        <v>800</v>
      </c>
      <c r="L13" s="748">
        <f>L18+L26+L33+L38+L46+L51+L58+L63+L69</f>
        <v>800</v>
      </c>
      <c r="M13" s="738"/>
      <c r="N13" s="1233"/>
      <c r="O13" s="1233"/>
      <c r="P13" s="322"/>
      <c r="Q13" s="371"/>
      <c r="R13" s="326"/>
      <c r="S13" s="304"/>
      <c r="T13" s="304"/>
      <c r="U13" s="304"/>
      <c r="V13" s="304"/>
    </row>
    <row r="14" spans="1:26" ht="15.75" customHeight="1" thickBot="1" x14ac:dyDescent="0.3">
      <c r="A14" s="2946"/>
      <c r="B14" s="3130"/>
      <c r="C14" s="661"/>
      <c r="D14" s="661"/>
      <c r="E14" s="3266"/>
      <c r="F14" s="3007"/>
      <c r="G14" s="3125"/>
      <c r="H14" s="500"/>
      <c r="I14" s="389" t="s">
        <v>366</v>
      </c>
      <c r="J14" s="748"/>
      <c r="K14" s="748">
        <f>K70</f>
        <v>120</v>
      </c>
      <c r="L14" s="748">
        <f>L70</f>
        <v>120</v>
      </c>
      <c r="M14" s="738"/>
      <c r="N14" s="1233"/>
      <c r="O14" s="1233"/>
      <c r="P14" s="322"/>
      <c r="Q14" s="371"/>
      <c r="R14" s="326"/>
      <c r="S14" s="304"/>
      <c r="T14" s="304"/>
      <c r="U14" s="304"/>
      <c r="V14" s="304"/>
    </row>
    <row r="15" spans="1:26" ht="24.75" customHeight="1" thickBot="1" x14ac:dyDescent="0.3">
      <c r="A15" s="2946"/>
      <c r="B15" s="3130"/>
      <c r="C15" s="661"/>
      <c r="D15" s="661"/>
      <c r="E15" s="3266"/>
      <c r="F15" s="3007"/>
      <c r="G15" s="3125"/>
      <c r="H15" s="500"/>
      <c r="I15" s="389" t="s">
        <v>113</v>
      </c>
      <c r="J15" s="1270">
        <f>J22+J27+J34+J40+J47+J52+J59+J64</f>
        <v>2481.6799999999998</v>
      </c>
      <c r="K15" s="1270">
        <f>K22+K27+K34+K40+K47+K52+K59+K64</f>
        <v>2205.4</v>
      </c>
      <c r="L15" s="1270">
        <f>L22+L27+L34+L40+L47+L52+L59+L64</f>
        <v>1222.8600000000001</v>
      </c>
      <c r="M15" s="738"/>
      <c r="N15" s="1233"/>
      <c r="O15" s="1233"/>
      <c r="P15" s="322"/>
      <c r="Q15" s="371"/>
      <c r="R15" s="326"/>
      <c r="S15" s="304"/>
      <c r="T15" s="304"/>
      <c r="U15" s="304"/>
      <c r="V15" s="304"/>
    </row>
    <row r="16" spans="1:26" ht="15.75" thickBot="1" x14ac:dyDescent="0.3">
      <c r="A16" s="2946"/>
      <c r="B16" s="3130"/>
      <c r="C16" s="661"/>
      <c r="D16" s="661"/>
      <c r="E16" s="3266"/>
      <c r="F16" s="3007"/>
      <c r="G16" s="3125"/>
      <c r="H16" s="500"/>
      <c r="I16" s="389" t="s">
        <v>161</v>
      </c>
      <c r="J16" s="1269">
        <f>J32+J39+J49+J55+J61</f>
        <v>1556.1999999999998</v>
      </c>
      <c r="K16" s="1269">
        <f>K32+K39+K49+K55+K61</f>
        <v>1556.1999999999998</v>
      </c>
      <c r="L16" s="1268">
        <f>L32+L39+L49+L55+L61</f>
        <v>1493.22</v>
      </c>
      <c r="M16" s="738"/>
      <c r="N16" s="1233"/>
      <c r="O16" s="1233"/>
      <c r="P16" s="322"/>
      <c r="Q16" s="371"/>
      <c r="R16" s="326"/>
      <c r="S16" s="1267"/>
      <c r="T16" s="1267"/>
      <c r="U16" s="1267"/>
      <c r="V16" s="1267"/>
    </row>
    <row r="17" spans="1:18" ht="24.75" customHeight="1" thickBot="1" x14ac:dyDescent="0.3">
      <c r="A17" s="2946"/>
      <c r="B17" s="3130"/>
      <c r="C17" s="661"/>
      <c r="D17" s="891"/>
      <c r="E17" s="892"/>
      <c r="F17" s="1266"/>
      <c r="G17" s="3126"/>
      <c r="H17" s="1265"/>
      <c r="I17" s="1240" t="s">
        <v>21</v>
      </c>
      <c r="J17" s="423">
        <f>SUM(J11:J16)</f>
        <v>7002.579999999999</v>
      </c>
      <c r="K17" s="422">
        <f>SUM(K11:K16)</f>
        <v>7011.7599999999993</v>
      </c>
      <c r="L17" s="422">
        <f>SUM(L11:L16)</f>
        <v>4986.68</v>
      </c>
      <c r="M17" s="888"/>
      <c r="N17" s="1264"/>
      <c r="O17" s="1264"/>
      <c r="P17" s="319"/>
      <c r="Q17" s="371"/>
      <c r="R17" s="326"/>
    </row>
    <row r="18" spans="1:18" ht="13.5" hidden="1" customHeight="1" thickBot="1" x14ac:dyDescent="0.3">
      <c r="A18" s="474"/>
      <c r="B18" s="717"/>
      <c r="C18" s="661"/>
      <c r="D18" s="3149" t="s">
        <v>20</v>
      </c>
      <c r="E18" s="3241" t="s">
        <v>365</v>
      </c>
      <c r="F18" s="3007" t="s">
        <v>120</v>
      </c>
      <c r="G18" s="3158" t="s">
        <v>24</v>
      </c>
      <c r="H18" s="3164" t="s">
        <v>38</v>
      </c>
      <c r="I18" s="1263" t="s">
        <v>32</v>
      </c>
      <c r="J18" s="1262">
        <v>0</v>
      </c>
      <c r="K18" s="1262">
        <v>0</v>
      </c>
      <c r="L18" s="1262">
        <v>0</v>
      </c>
      <c r="M18" s="3033" t="s">
        <v>364</v>
      </c>
      <c r="N18" s="1261"/>
      <c r="O18" s="1260"/>
      <c r="P18" s="1259"/>
      <c r="Q18" s="371"/>
      <c r="R18" s="326"/>
    </row>
    <row r="19" spans="1:18" ht="15.75" hidden="1" customHeight="1" thickBot="1" x14ac:dyDescent="0.3">
      <c r="A19" s="474"/>
      <c r="B19" s="717"/>
      <c r="C19" s="661"/>
      <c r="D19" s="3240"/>
      <c r="E19" s="3242"/>
      <c r="F19" s="3007"/>
      <c r="G19" s="3158"/>
      <c r="H19" s="3165"/>
      <c r="I19" s="1228" t="s">
        <v>22</v>
      </c>
      <c r="J19" s="1258">
        <v>0</v>
      </c>
      <c r="K19" s="1257">
        <v>0</v>
      </c>
      <c r="L19" s="1256">
        <v>0</v>
      </c>
      <c r="M19" s="3034"/>
      <c r="N19" s="3174"/>
      <c r="O19" s="1252"/>
      <c r="P19" s="3170"/>
      <c r="Q19" s="371"/>
      <c r="R19" s="326"/>
    </row>
    <row r="20" spans="1:18" ht="15.75" hidden="1" customHeight="1" thickBot="1" x14ac:dyDescent="0.3">
      <c r="A20" s="474"/>
      <c r="B20" s="717"/>
      <c r="C20" s="661"/>
      <c r="D20" s="3240"/>
      <c r="E20" s="3242"/>
      <c r="F20" s="3007"/>
      <c r="G20" s="3158"/>
      <c r="H20" s="3165"/>
      <c r="I20" s="389" t="s">
        <v>116</v>
      </c>
      <c r="J20" s="1255">
        <v>0</v>
      </c>
      <c r="K20" s="1254">
        <v>0</v>
      </c>
      <c r="L20" s="1253">
        <v>0</v>
      </c>
      <c r="M20" s="3034"/>
      <c r="N20" s="3174"/>
      <c r="O20" s="1252"/>
      <c r="P20" s="3170"/>
      <c r="Q20" s="371"/>
      <c r="R20" s="326"/>
    </row>
    <row r="21" spans="1:18" ht="17.25" hidden="1" customHeight="1" thickBot="1" x14ac:dyDescent="0.3">
      <c r="A21" s="474"/>
      <c r="B21" s="717"/>
      <c r="C21" s="661"/>
      <c r="D21" s="3240"/>
      <c r="E21" s="3242"/>
      <c r="F21" s="3007"/>
      <c r="G21" s="3158"/>
      <c r="H21" s="3165"/>
      <c r="I21" s="389" t="s">
        <v>161</v>
      </c>
      <c r="J21" s="1251" t="e">
        <f>K21+#REF!+L21</f>
        <v>#REF!</v>
      </c>
      <c r="K21" s="1250">
        <v>0</v>
      </c>
      <c r="L21" s="1249">
        <v>0</v>
      </c>
      <c r="M21" s="3034"/>
      <c r="N21" s="1248"/>
      <c r="O21" s="1247"/>
      <c r="P21" s="1246"/>
      <c r="Q21" s="371"/>
      <c r="R21" s="326"/>
    </row>
    <row r="22" spans="1:18" ht="17.25" hidden="1" customHeight="1" thickBot="1" x14ac:dyDescent="0.3">
      <c r="A22" s="474"/>
      <c r="B22" s="717"/>
      <c r="C22" s="661"/>
      <c r="D22" s="3240"/>
      <c r="E22" s="3242"/>
      <c r="F22" s="3007"/>
      <c r="G22" s="3158"/>
      <c r="H22" s="3165"/>
      <c r="I22" s="1245" t="s">
        <v>113</v>
      </c>
      <c r="J22" s="1244">
        <v>0</v>
      </c>
      <c r="K22" s="1244">
        <v>0</v>
      </c>
      <c r="L22" s="1244">
        <v>0</v>
      </c>
      <c r="M22" s="3169"/>
      <c r="N22" s="1243"/>
      <c r="O22" s="1242"/>
      <c r="P22" s="1241"/>
      <c r="Q22" s="371"/>
      <c r="R22" s="326"/>
    </row>
    <row r="23" spans="1:18" ht="12.75" hidden="1" customHeight="1" thickBot="1" x14ac:dyDescent="0.3">
      <c r="A23" s="474"/>
      <c r="B23" s="717"/>
      <c r="C23" s="661"/>
      <c r="D23" s="3150"/>
      <c r="E23" s="3243"/>
      <c r="F23" s="3008"/>
      <c r="G23" s="3158"/>
      <c r="H23" s="3166"/>
      <c r="I23" s="1240" t="s">
        <v>21</v>
      </c>
      <c r="J23" s="1089" t="e">
        <f>SUM(J18:J22)</f>
        <v>#REF!</v>
      </c>
      <c r="K23" s="1089">
        <f>SUM(K18:K21)</f>
        <v>0</v>
      </c>
      <c r="L23" s="1089">
        <f>SUM(L18:L21)</f>
        <v>0</v>
      </c>
      <c r="M23" s="1239"/>
      <c r="N23" s="1238"/>
      <c r="O23" s="1238"/>
      <c r="P23" s="1237"/>
      <c r="Q23" s="371"/>
      <c r="R23" s="326"/>
    </row>
    <row r="24" spans="1:18" ht="17.25" hidden="1" customHeight="1" thickBot="1" x14ac:dyDescent="0.3">
      <c r="A24" s="2946"/>
      <c r="B24" s="2961"/>
      <c r="C24" s="3096"/>
      <c r="D24" s="3057" t="s">
        <v>29</v>
      </c>
      <c r="E24" s="3022" t="s">
        <v>363</v>
      </c>
      <c r="F24" s="3006" t="s">
        <v>120</v>
      </c>
      <c r="G24" s="3073" t="s">
        <v>24</v>
      </c>
      <c r="H24" s="745" t="s">
        <v>38</v>
      </c>
      <c r="I24" s="414" t="s">
        <v>116</v>
      </c>
      <c r="J24" s="590">
        <v>0</v>
      </c>
      <c r="K24" s="590">
        <v>0</v>
      </c>
      <c r="L24" s="1038">
        <v>0</v>
      </c>
      <c r="M24" s="3167" t="s">
        <v>362</v>
      </c>
      <c r="N24" s="3171"/>
      <c r="O24" s="988"/>
      <c r="P24" s="3172"/>
      <c r="Q24" s="371"/>
      <c r="R24" s="326"/>
    </row>
    <row r="25" spans="1:18" ht="14.25" hidden="1" customHeight="1" x14ac:dyDescent="0.25">
      <c r="A25" s="2946"/>
      <c r="B25" s="2961"/>
      <c r="C25" s="3096"/>
      <c r="D25" s="3057"/>
      <c r="E25" s="3022"/>
      <c r="F25" s="3007"/>
      <c r="G25" s="3074"/>
      <c r="H25" s="744"/>
      <c r="I25" s="458" t="s">
        <v>22</v>
      </c>
      <c r="J25" s="574">
        <v>0</v>
      </c>
      <c r="K25" s="574">
        <v>0</v>
      </c>
      <c r="L25" s="948">
        <v>0</v>
      </c>
      <c r="M25" s="3168"/>
      <c r="N25" s="3049"/>
      <c r="O25" s="994"/>
      <c r="P25" s="3036"/>
      <c r="Q25" s="371"/>
      <c r="R25" s="326"/>
    </row>
    <row r="26" spans="1:18" ht="14.25" hidden="1" customHeight="1" x14ac:dyDescent="0.25">
      <c r="A26" s="2946"/>
      <c r="B26" s="2961"/>
      <c r="C26" s="3096"/>
      <c r="D26" s="3057"/>
      <c r="E26" s="3022"/>
      <c r="F26" s="3007"/>
      <c r="G26" s="3074"/>
      <c r="H26" s="744"/>
      <c r="I26" s="1235" t="s">
        <v>32</v>
      </c>
      <c r="J26" s="1031">
        <v>0</v>
      </c>
      <c r="K26" s="1031">
        <v>0</v>
      </c>
      <c r="L26" s="1236">
        <v>0</v>
      </c>
      <c r="M26" s="3168"/>
      <c r="N26" s="994"/>
      <c r="O26" s="994"/>
      <c r="P26" s="1234"/>
      <c r="Q26" s="371"/>
      <c r="R26" s="326"/>
    </row>
    <row r="27" spans="1:18" ht="14.25" hidden="1" customHeight="1" x14ac:dyDescent="0.25">
      <c r="A27" s="2946"/>
      <c r="B27" s="2961"/>
      <c r="C27" s="3096"/>
      <c r="D27" s="3057"/>
      <c r="E27" s="3022"/>
      <c r="F27" s="3007"/>
      <c r="G27" s="3074"/>
      <c r="H27" s="744"/>
      <c r="I27" s="1235" t="s">
        <v>113</v>
      </c>
      <c r="J27" s="1031">
        <v>0</v>
      </c>
      <c r="K27" s="1031">
        <v>0</v>
      </c>
      <c r="L27" s="972">
        <v>0</v>
      </c>
      <c r="M27" s="3168"/>
      <c r="N27" s="994"/>
      <c r="O27" s="994"/>
      <c r="P27" s="1234"/>
      <c r="Q27" s="371"/>
      <c r="R27" s="326"/>
    </row>
    <row r="28" spans="1:18" ht="15.75" hidden="1" customHeight="1" thickBot="1" x14ac:dyDescent="0.3">
      <c r="A28" s="2946"/>
      <c r="B28" s="2961"/>
      <c r="C28" s="3096"/>
      <c r="D28" s="3057"/>
      <c r="E28" s="3022"/>
      <c r="F28" s="3007"/>
      <c r="G28" s="3074"/>
      <c r="H28" s="744"/>
      <c r="I28" s="458" t="s">
        <v>161</v>
      </c>
      <c r="J28" s="600">
        <v>0</v>
      </c>
      <c r="K28" s="600">
        <v>0</v>
      </c>
      <c r="L28" s="1220">
        <v>0</v>
      </c>
      <c r="M28" s="1233"/>
      <c r="N28" s="433"/>
      <c r="O28" s="433"/>
      <c r="P28" s="432"/>
      <c r="Q28" s="371"/>
      <c r="R28" s="326"/>
    </row>
    <row r="29" spans="1:18" ht="14.25" hidden="1" customHeight="1" thickBot="1" x14ac:dyDescent="0.3">
      <c r="A29" s="474"/>
      <c r="B29" s="473"/>
      <c r="C29" s="392"/>
      <c r="D29" s="3057"/>
      <c r="E29" s="3236"/>
      <c r="F29" s="379"/>
      <c r="G29" s="3075"/>
      <c r="H29" s="1232"/>
      <c r="I29" s="377" t="s">
        <v>21</v>
      </c>
      <c r="J29" s="1231">
        <f>SUM(J24:J28)</f>
        <v>0</v>
      </c>
      <c r="K29" s="1231">
        <f>SUM(K24:K28)</f>
        <v>0</v>
      </c>
      <c r="L29" s="1230">
        <f>SUM(L24:L28)</f>
        <v>0</v>
      </c>
      <c r="M29" s="471"/>
      <c r="N29" s="425"/>
      <c r="O29" s="425"/>
      <c r="P29" s="424"/>
      <c r="Q29" s="371"/>
      <c r="R29" s="326"/>
    </row>
    <row r="30" spans="1:18" ht="13.5" customHeight="1" thickBot="1" x14ac:dyDescent="0.3">
      <c r="A30" s="2946"/>
      <c r="B30" s="2961"/>
      <c r="C30" s="3096"/>
      <c r="D30" s="679" t="s">
        <v>18</v>
      </c>
      <c r="E30" s="3235" t="s">
        <v>361</v>
      </c>
      <c r="F30" s="3006" t="s">
        <v>120</v>
      </c>
      <c r="G30" s="3073" t="s">
        <v>24</v>
      </c>
      <c r="H30" s="745" t="s">
        <v>38</v>
      </c>
      <c r="I30" s="1228" t="s">
        <v>116</v>
      </c>
      <c r="J30" s="1001">
        <v>1396.5</v>
      </c>
      <c r="K30" s="590">
        <v>1165.5999999999999</v>
      </c>
      <c r="L30" s="1229">
        <v>1077.5</v>
      </c>
      <c r="M30" s="466"/>
      <c r="N30" s="588"/>
      <c r="O30" s="587"/>
      <c r="P30" s="586"/>
      <c r="Q30" s="2975" t="s">
        <v>360</v>
      </c>
      <c r="R30" s="2976"/>
    </row>
    <row r="31" spans="1:18" ht="15" customHeight="1" thickBot="1" x14ac:dyDescent="0.3">
      <c r="A31" s="2946"/>
      <c r="B31" s="2961"/>
      <c r="C31" s="3096"/>
      <c r="D31" s="672"/>
      <c r="E31" s="3022"/>
      <c r="F31" s="3007"/>
      <c r="G31" s="3074"/>
      <c r="H31" s="3088" t="s">
        <v>177</v>
      </c>
      <c r="I31" s="1228" t="s">
        <v>22</v>
      </c>
      <c r="J31" s="1083">
        <v>5.0999999999999996</v>
      </c>
      <c r="K31" s="982">
        <v>5.0999999999999996</v>
      </c>
      <c r="L31" s="953">
        <v>5.07</v>
      </c>
      <c r="M31" s="3018" t="s">
        <v>359</v>
      </c>
      <c r="N31" s="767"/>
      <c r="O31" s="694"/>
      <c r="P31" s="528"/>
      <c r="Q31" s="2977"/>
      <c r="R31" s="2978"/>
    </row>
    <row r="32" spans="1:18" ht="18" customHeight="1" thickBot="1" x14ac:dyDescent="0.3">
      <c r="A32" s="2946"/>
      <c r="B32" s="2961"/>
      <c r="C32" s="3096"/>
      <c r="D32" s="672"/>
      <c r="E32" s="3022"/>
      <c r="F32" s="3007"/>
      <c r="G32" s="3074"/>
      <c r="H32" s="3088"/>
      <c r="I32" s="671" t="s">
        <v>161</v>
      </c>
      <c r="J32" s="1227">
        <v>1296.8</v>
      </c>
      <c r="K32" s="1105">
        <v>1296.8</v>
      </c>
      <c r="L32" s="1105">
        <v>1296.8</v>
      </c>
      <c r="M32" s="3018"/>
      <c r="N32" s="578"/>
      <c r="O32" s="1226" t="s">
        <v>153</v>
      </c>
      <c r="P32" s="1226" t="s">
        <v>155</v>
      </c>
      <c r="Q32" s="2977"/>
      <c r="R32" s="2978"/>
    </row>
    <row r="33" spans="1:19" ht="18.75" customHeight="1" thickBot="1" x14ac:dyDescent="0.3">
      <c r="A33" s="474"/>
      <c r="B33" s="473"/>
      <c r="C33" s="392"/>
      <c r="D33" s="672"/>
      <c r="E33" s="3022"/>
      <c r="F33" s="431"/>
      <c r="G33" s="3074"/>
      <c r="H33" s="3088"/>
      <c r="I33" s="1225" t="s">
        <v>32</v>
      </c>
      <c r="J33" s="993">
        <v>0</v>
      </c>
      <c r="K33" s="574">
        <v>0</v>
      </c>
      <c r="L33" s="1081">
        <v>0</v>
      </c>
      <c r="M33" s="3018"/>
      <c r="N33" s="578"/>
      <c r="O33" s="433"/>
      <c r="P33" s="432"/>
      <c r="Q33" s="2977"/>
      <c r="R33" s="2978"/>
    </row>
    <row r="34" spans="1:19" ht="31.5" customHeight="1" thickBot="1" x14ac:dyDescent="0.3">
      <c r="A34" s="474"/>
      <c r="B34" s="473"/>
      <c r="C34" s="392"/>
      <c r="D34" s="672"/>
      <c r="E34" s="3022"/>
      <c r="F34" s="431"/>
      <c r="G34" s="3074"/>
      <c r="H34" s="3088"/>
      <c r="I34" s="1224" t="s">
        <v>113</v>
      </c>
      <c r="J34" s="1010">
        <v>2372.48</v>
      </c>
      <c r="K34" s="600">
        <v>2111.3000000000002</v>
      </c>
      <c r="L34" s="1223">
        <v>1133.46</v>
      </c>
      <c r="M34" s="453"/>
      <c r="N34" s="578"/>
      <c r="O34" s="433"/>
      <c r="P34" s="1052"/>
      <c r="Q34" s="2977"/>
      <c r="R34" s="2978"/>
    </row>
    <row r="35" spans="1:19" ht="30" customHeight="1" thickBot="1" x14ac:dyDescent="0.3">
      <c r="A35" s="474"/>
      <c r="B35" s="473"/>
      <c r="C35" s="392"/>
      <c r="D35" s="380"/>
      <c r="E35" s="3236"/>
      <c r="F35" s="379"/>
      <c r="G35" s="3075"/>
      <c r="H35" s="3089"/>
      <c r="I35" s="377" t="s">
        <v>21</v>
      </c>
      <c r="J35" s="1007">
        <f>SUM(J30:J34)</f>
        <v>5070.8799999999992</v>
      </c>
      <c r="K35" s="1039">
        <f>SUM(K30:K34)</f>
        <v>4578.8</v>
      </c>
      <c r="L35" s="1049">
        <f>SUM(L30:L34)</f>
        <v>3512.83</v>
      </c>
      <c r="M35" s="538"/>
      <c r="N35" s="761"/>
      <c r="O35" s="760"/>
      <c r="P35" s="539"/>
      <c r="Q35" s="2979"/>
      <c r="R35" s="2980"/>
    </row>
    <row r="36" spans="1:19" ht="15" customHeight="1" thickBot="1" x14ac:dyDescent="0.3">
      <c r="A36" s="2946"/>
      <c r="B36" s="2961"/>
      <c r="C36" s="3096"/>
      <c r="D36" s="679" t="s">
        <v>37</v>
      </c>
      <c r="E36" s="3235" t="s">
        <v>358</v>
      </c>
      <c r="F36" s="3006" t="s">
        <v>120</v>
      </c>
      <c r="G36" s="3276" t="s">
        <v>24</v>
      </c>
      <c r="H36" s="415" t="s">
        <v>38</v>
      </c>
      <c r="I36" s="1222" t="s">
        <v>116</v>
      </c>
      <c r="J36" s="590">
        <v>1056</v>
      </c>
      <c r="K36" s="1155">
        <v>641.79999999999995</v>
      </c>
      <c r="L36" s="1000">
        <v>237.2</v>
      </c>
      <c r="M36" s="3292" t="s">
        <v>357</v>
      </c>
      <c r="N36" s="3098"/>
      <c r="O36" s="3100" t="s">
        <v>153</v>
      </c>
      <c r="P36" s="3076" t="s">
        <v>153</v>
      </c>
      <c r="Q36" s="3349" t="s">
        <v>356</v>
      </c>
      <c r="R36" s="2976"/>
    </row>
    <row r="37" spans="1:19" ht="24" customHeight="1" thickBot="1" x14ac:dyDescent="0.3">
      <c r="A37" s="2946"/>
      <c r="B37" s="2961"/>
      <c r="C37" s="3096"/>
      <c r="D37" s="672"/>
      <c r="E37" s="3022"/>
      <c r="F37" s="3007"/>
      <c r="G37" s="3125"/>
      <c r="H37" s="390" t="s">
        <v>177</v>
      </c>
      <c r="I37" s="1221" t="s">
        <v>22</v>
      </c>
      <c r="J37" s="982">
        <v>1</v>
      </c>
      <c r="K37" s="982">
        <v>1</v>
      </c>
      <c r="L37" s="953">
        <v>0.93</v>
      </c>
      <c r="M37" s="3293"/>
      <c r="N37" s="3099"/>
      <c r="O37" s="2959"/>
      <c r="P37" s="3077"/>
      <c r="Q37" s="3384"/>
      <c r="R37" s="2978"/>
    </row>
    <row r="38" spans="1:19" ht="14.25" customHeight="1" thickBot="1" x14ac:dyDescent="0.3">
      <c r="A38" s="2946"/>
      <c r="B38" s="2961"/>
      <c r="C38" s="3096"/>
      <c r="D38" s="672"/>
      <c r="E38" s="3022"/>
      <c r="F38" s="3007"/>
      <c r="G38" s="3125"/>
      <c r="H38" s="500"/>
      <c r="I38" s="1221" t="s">
        <v>32</v>
      </c>
      <c r="J38" s="982">
        <v>0</v>
      </c>
      <c r="K38" s="982">
        <v>0</v>
      </c>
      <c r="L38" s="1082">
        <v>0</v>
      </c>
      <c r="M38" s="960"/>
      <c r="N38" s="1218"/>
      <c r="O38" s="1217"/>
      <c r="P38" s="1216"/>
      <c r="Q38" s="3384"/>
      <c r="R38" s="2978"/>
    </row>
    <row r="39" spans="1:19" ht="15" customHeight="1" thickBot="1" x14ac:dyDescent="0.3">
      <c r="A39" s="2946"/>
      <c r="B39" s="2961"/>
      <c r="C39" s="3096"/>
      <c r="D39" s="672"/>
      <c r="E39" s="3022"/>
      <c r="F39" s="3007"/>
      <c r="G39" s="3125"/>
      <c r="H39" s="500"/>
      <c r="I39" s="1210" t="s">
        <v>222</v>
      </c>
      <c r="J39" s="982">
        <v>259.39999999999998</v>
      </c>
      <c r="K39" s="982">
        <v>259.39999999999998</v>
      </c>
      <c r="L39" s="953">
        <v>196.42</v>
      </c>
      <c r="M39" s="960"/>
      <c r="N39" s="1218"/>
      <c r="O39" s="1217"/>
      <c r="P39" s="1216"/>
      <c r="Q39" s="3384"/>
      <c r="R39" s="2978"/>
    </row>
    <row r="40" spans="1:19" ht="19.5" customHeight="1" thickBot="1" x14ac:dyDescent="0.3">
      <c r="A40" s="2946"/>
      <c r="B40" s="2961"/>
      <c r="C40" s="3096"/>
      <c r="D40" s="672"/>
      <c r="E40" s="3022"/>
      <c r="F40" s="3007"/>
      <c r="G40" s="3125"/>
      <c r="H40" s="510"/>
      <c r="I40" s="1221" t="s">
        <v>113</v>
      </c>
      <c r="J40" s="600">
        <v>0</v>
      </c>
      <c r="K40" s="600">
        <v>0</v>
      </c>
      <c r="L40" s="1220">
        <v>0</v>
      </c>
      <c r="M40" s="1219"/>
      <c r="N40" s="1218"/>
      <c r="O40" s="1217"/>
      <c r="P40" s="1216"/>
      <c r="Q40" s="3350"/>
      <c r="R40" s="2980"/>
    </row>
    <row r="41" spans="1:19" ht="24" customHeight="1" thickBot="1" x14ac:dyDescent="0.3">
      <c r="A41" s="474"/>
      <c r="B41" s="473"/>
      <c r="C41" s="392"/>
      <c r="D41" s="380"/>
      <c r="E41" s="3236"/>
      <c r="F41" s="379"/>
      <c r="G41" s="3126"/>
      <c r="H41" s="1215"/>
      <c r="I41" s="1187" t="s">
        <v>21</v>
      </c>
      <c r="J41" s="376">
        <f>SUM(J36:J40)</f>
        <v>1316.4</v>
      </c>
      <c r="K41" s="376">
        <f>SUM(K36:K40)</f>
        <v>902.19999999999993</v>
      </c>
      <c r="L41" s="931">
        <f>SUM(L36:L40)</f>
        <v>434.54999999999995</v>
      </c>
      <c r="M41" s="2951"/>
      <c r="N41" s="1214"/>
      <c r="O41" s="708"/>
      <c r="P41" s="1213"/>
      <c r="Q41" s="327"/>
      <c r="R41" s="326"/>
      <c r="S41" s="1212"/>
    </row>
    <row r="42" spans="1:19" ht="28.5" hidden="1" customHeight="1" thickBot="1" x14ac:dyDescent="0.3">
      <c r="A42" s="474"/>
      <c r="B42" s="473"/>
      <c r="C42" s="392"/>
      <c r="D42" s="688" t="s">
        <v>90</v>
      </c>
      <c r="E42" s="3238" t="s">
        <v>355</v>
      </c>
      <c r="F42" s="3159" t="s">
        <v>120</v>
      </c>
      <c r="G42" s="3276" t="s">
        <v>24</v>
      </c>
      <c r="H42" s="1211" t="s">
        <v>38</v>
      </c>
      <c r="I42" s="687" t="s">
        <v>161</v>
      </c>
      <c r="J42" s="590">
        <v>0</v>
      </c>
      <c r="K42" s="590"/>
      <c r="L42" s="1038"/>
      <c r="M42" s="2952"/>
      <c r="N42" s="1209"/>
      <c r="O42" s="713"/>
      <c r="P42" s="1208"/>
      <c r="Q42" s="327"/>
      <c r="R42" s="326"/>
    </row>
    <row r="43" spans="1:19" ht="24.75" hidden="1" customHeight="1" x14ac:dyDescent="0.25">
      <c r="A43" s="474"/>
      <c r="B43" s="473"/>
      <c r="C43" s="392"/>
      <c r="D43" s="391"/>
      <c r="E43" s="2967"/>
      <c r="F43" s="3160"/>
      <c r="G43" s="3125"/>
      <c r="H43" s="1211"/>
      <c r="I43" s="684" t="s">
        <v>161</v>
      </c>
      <c r="J43" s="590">
        <v>0</v>
      </c>
      <c r="K43" s="590"/>
      <c r="L43" s="1038"/>
      <c r="M43" s="2952"/>
      <c r="N43" s="1209"/>
      <c r="O43" s="713"/>
      <c r="P43" s="1208"/>
      <c r="Q43" s="327"/>
      <c r="R43" s="326"/>
    </row>
    <row r="44" spans="1:19" ht="22.5" hidden="1" customHeight="1" thickBot="1" x14ac:dyDescent="0.3">
      <c r="A44" s="474"/>
      <c r="B44" s="473"/>
      <c r="C44" s="392"/>
      <c r="D44" s="391"/>
      <c r="E44" s="2967"/>
      <c r="F44" s="3160"/>
      <c r="G44" s="3125"/>
      <c r="H44" s="3090" t="s">
        <v>177</v>
      </c>
      <c r="I44" s="1191" t="s">
        <v>116</v>
      </c>
      <c r="J44" s="590">
        <v>0</v>
      </c>
      <c r="K44" s="590"/>
      <c r="L44" s="1038"/>
      <c r="M44" s="2952"/>
      <c r="N44" s="1209"/>
      <c r="O44" s="713"/>
      <c r="P44" s="1208"/>
      <c r="Q44" s="327"/>
      <c r="R44" s="326"/>
    </row>
    <row r="45" spans="1:19" ht="15.75" hidden="1" customHeight="1" thickBot="1" x14ac:dyDescent="0.3">
      <c r="A45" s="474"/>
      <c r="B45" s="473"/>
      <c r="C45" s="392"/>
      <c r="D45" s="391"/>
      <c r="E45" s="2967"/>
      <c r="F45" s="3160"/>
      <c r="G45" s="3125"/>
      <c r="H45" s="3090"/>
      <c r="I45" s="1210" t="s">
        <v>22</v>
      </c>
      <c r="J45" s="590">
        <v>0</v>
      </c>
      <c r="K45" s="590"/>
      <c r="L45" s="1038"/>
      <c r="M45" s="2952"/>
      <c r="N45" s="1209"/>
      <c r="O45" s="713"/>
      <c r="P45" s="1208"/>
      <c r="Q45" s="327"/>
      <c r="R45" s="326"/>
    </row>
    <row r="46" spans="1:19" ht="15.75" hidden="1" customHeight="1" thickBot="1" x14ac:dyDescent="0.3">
      <c r="A46" s="474"/>
      <c r="B46" s="473"/>
      <c r="C46" s="392"/>
      <c r="D46" s="391"/>
      <c r="E46" s="2967"/>
      <c r="F46" s="1207"/>
      <c r="G46" s="3125"/>
      <c r="H46" s="3090"/>
      <c r="I46" s="1191" t="s">
        <v>32</v>
      </c>
      <c r="J46" s="590">
        <v>0</v>
      </c>
      <c r="K46" s="590"/>
      <c r="L46" s="1038"/>
      <c r="M46" s="2952"/>
      <c r="N46" s="1209"/>
      <c r="O46" s="713"/>
      <c r="P46" s="1208"/>
      <c r="Q46" s="327"/>
      <c r="R46" s="326"/>
    </row>
    <row r="47" spans="1:19" ht="15.75" hidden="1" customHeight="1" thickBot="1" x14ac:dyDescent="0.3">
      <c r="A47" s="474"/>
      <c r="B47" s="473"/>
      <c r="C47" s="392"/>
      <c r="D47" s="391"/>
      <c r="E47" s="2967"/>
      <c r="F47" s="1207"/>
      <c r="G47" s="3125"/>
      <c r="H47" s="3090"/>
      <c r="I47" s="1206" t="s">
        <v>113</v>
      </c>
      <c r="J47" s="1128">
        <v>0</v>
      </c>
      <c r="K47" s="1128"/>
      <c r="L47" s="1205"/>
      <c r="M47" s="3095"/>
      <c r="N47" s="1204"/>
      <c r="O47" s="1203"/>
      <c r="P47" s="1202"/>
      <c r="Q47" s="327"/>
      <c r="R47" s="326"/>
    </row>
    <row r="48" spans="1:19" ht="15.75" hidden="1" thickBot="1" x14ac:dyDescent="0.3">
      <c r="A48" s="474"/>
      <c r="B48" s="473"/>
      <c r="C48" s="392"/>
      <c r="D48" s="380"/>
      <c r="E48" s="3239"/>
      <c r="F48" s="378"/>
      <c r="G48" s="3126"/>
      <c r="H48" s="3091"/>
      <c r="I48" s="1201" t="s">
        <v>21</v>
      </c>
      <c r="J48" s="1200">
        <f>SUM(J42:J47)</f>
        <v>0</v>
      </c>
      <c r="K48" s="1200"/>
      <c r="L48" s="1199"/>
      <c r="M48" s="311"/>
      <c r="N48" s="1198"/>
      <c r="O48" s="1197"/>
      <c r="P48" s="1137"/>
      <c r="Q48" s="371"/>
      <c r="R48" s="326"/>
    </row>
    <row r="49" spans="1:18" ht="22.5" customHeight="1" thickBot="1" x14ac:dyDescent="0.3">
      <c r="A49" s="474"/>
      <c r="B49" s="473"/>
      <c r="C49" s="392"/>
      <c r="D49" s="688" t="s">
        <v>78</v>
      </c>
      <c r="E49" s="3238" t="s">
        <v>354</v>
      </c>
      <c r="F49" s="3006" t="s">
        <v>120</v>
      </c>
      <c r="G49" s="3073" t="s">
        <v>24</v>
      </c>
      <c r="H49" s="415" t="s">
        <v>38</v>
      </c>
      <c r="I49" s="687" t="s">
        <v>161</v>
      </c>
      <c r="J49" s="590">
        <v>0</v>
      </c>
      <c r="K49" s="590">
        <v>0</v>
      </c>
      <c r="L49" s="1038">
        <v>0</v>
      </c>
      <c r="M49" s="1196"/>
      <c r="N49" s="1180"/>
      <c r="O49" s="1179"/>
      <c r="P49" s="1195"/>
      <c r="Q49" s="3357" t="s">
        <v>353</v>
      </c>
      <c r="R49" s="3358"/>
    </row>
    <row r="50" spans="1:18" ht="23.25" customHeight="1" x14ac:dyDescent="0.25">
      <c r="A50" s="474"/>
      <c r="B50" s="473"/>
      <c r="C50" s="392"/>
      <c r="D50" s="391"/>
      <c r="E50" s="2967"/>
      <c r="F50" s="3007"/>
      <c r="G50" s="3074"/>
      <c r="H50" s="961" t="s">
        <v>277</v>
      </c>
      <c r="I50" s="1194" t="s">
        <v>116</v>
      </c>
      <c r="J50" s="1190">
        <v>87.7</v>
      </c>
      <c r="K50" s="1023">
        <v>96.7</v>
      </c>
      <c r="L50" s="1059">
        <v>21.8</v>
      </c>
      <c r="M50" s="1193" t="s">
        <v>156</v>
      </c>
      <c r="N50" s="1148"/>
      <c r="O50" s="1146" t="s">
        <v>153</v>
      </c>
      <c r="P50" s="1192" t="s">
        <v>153</v>
      </c>
      <c r="Q50" s="3385"/>
      <c r="R50" s="3360"/>
    </row>
    <row r="51" spans="1:18" ht="21" customHeight="1" x14ac:dyDescent="0.25">
      <c r="A51" s="474"/>
      <c r="B51" s="473"/>
      <c r="C51" s="392"/>
      <c r="D51" s="391"/>
      <c r="E51" s="2967"/>
      <c r="F51" s="3007"/>
      <c r="G51" s="3074"/>
      <c r="H51" s="3090" t="s">
        <v>177</v>
      </c>
      <c r="I51" s="1191" t="s">
        <v>32</v>
      </c>
      <c r="J51" s="1023">
        <v>0</v>
      </c>
      <c r="K51" s="1023">
        <v>0</v>
      </c>
      <c r="L51" s="1059"/>
      <c r="M51" s="1189"/>
      <c r="N51" s="1096"/>
      <c r="O51" s="674"/>
      <c r="P51" s="978"/>
      <c r="Q51" s="3385"/>
      <c r="R51" s="3360"/>
    </row>
    <row r="52" spans="1:18" ht="18" customHeight="1" x14ac:dyDescent="0.25">
      <c r="A52" s="474"/>
      <c r="B52" s="473"/>
      <c r="C52" s="392"/>
      <c r="D52" s="391"/>
      <c r="E52" s="2967"/>
      <c r="F52" s="3007"/>
      <c r="G52" s="3074"/>
      <c r="H52" s="3090"/>
      <c r="I52" s="1191" t="s">
        <v>113</v>
      </c>
      <c r="J52" s="1190">
        <v>109</v>
      </c>
      <c r="K52" s="1023">
        <v>88.9</v>
      </c>
      <c r="L52" s="1023">
        <v>88.9</v>
      </c>
      <c r="M52" s="1189"/>
      <c r="N52" s="1148"/>
      <c r="O52" s="1147"/>
      <c r="P52" s="1146"/>
      <c r="Q52" s="3385"/>
      <c r="R52" s="3360"/>
    </row>
    <row r="53" spans="1:18" ht="15.75" thickBot="1" x14ac:dyDescent="0.3">
      <c r="A53" s="474"/>
      <c r="B53" s="473"/>
      <c r="C53" s="392"/>
      <c r="D53" s="391"/>
      <c r="E53" s="2967"/>
      <c r="F53" s="3007"/>
      <c r="G53" s="3074"/>
      <c r="H53" s="3090"/>
      <c r="I53" s="1188" t="s">
        <v>22</v>
      </c>
      <c r="J53" s="1056">
        <v>1.5</v>
      </c>
      <c r="K53" s="1056">
        <v>1.5</v>
      </c>
      <c r="L53" s="1174">
        <v>0.3</v>
      </c>
      <c r="M53" s="1186"/>
      <c r="N53" s="761"/>
      <c r="O53" s="760"/>
      <c r="P53" s="539"/>
      <c r="Q53" s="3361"/>
      <c r="R53" s="3362"/>
    </row>
    <row r="54" spans="1:18" ht="15.75" thickBot="1" x14ac:dyDescent="0.3">
      <c r="A54" s="474"/>
      <c r="B54" s="473"/>
      <c r="C54" s="392"/>
      <c r="D54" s="380"/>
      <c r="E54" s="2968"/>
      <c r="F54" s="3007"/>
      <c r="G54" s="3075"/>
      <c r="H54" s="3091"/>
      <c r="I54" s="1187" t="s">
        <v>21</v>
      </c>
      <c r="J54" s="376">
        <f>SUM(J49:J53)</f>
        <v>198.2</v>
      </c>
      <c r="K54" s="376">
        <f>SUM(K49:K53)</f>
        <v>187.10000000000002</v>
      </c>
      <c r="L54" s="970">
        <f>SUM(L49:L53)</f>
        <v>111</v>
      </c>
      <c r="M54" s="1186"/>
      <c r="N54" s="767"/>
      <c r="O54" s="694"/>
      <c r="P54" s="528"/>
      <c r="Q54" s="371"/>
      <c r="R54" s="326"/>
    </row>
    <row r="55" spans="1:18" ht="15.75" hidden="1" customHeight="1" thickBot="1" x14ac:dyDescent="0.3">
      <c r="A55" s="474"/>
      <c r="B55" s="473"/>
      <c r="C55" s="392"/>
      <c r="D55" s="391" t="s">
        <v>74</v>
      </c>
      <c r="E55" s="2966" t="s">
        <v>352</v>
      </c>
      <c r="F55" s="3006" t="s">
        <v>120</v>
      </c>
      <c r="G55" s="3073" t="s">
        <v>24</v>
      </c>
      <c r="H55" s="1185" t="s">
        <v>38</v>
      </c>
      <c r="I55" s="720" t="s">
        <v>161</v>
      </c>
      <c r="J55" s="1129">
        <v>0</v>
      </c>
      <c r="K55" s="1183">
        <v>0</v>
      </c>
      <c r="L55" s="1127">
        <v>0</v>
      </c>
      <c r="M55" s="3037" t="s">
        <v>156</v>
      </c>
      <c r="N55" s="767"/>
      <c r="O55" s="694"/>
      <c r="P55" s="528"/>
      <c r="Q55" s="371"/>
      <c r="R55" s="326"/>
    </row>
    <row r="56" spans="1:18" ht="15.75" hidden="1" thickBot="1" x14ac:dyDescent="0.3">
      <c r="A56" s="474"/>
      <c r="B56" s="473"/>
      <c r="C56" s="392"/>
      <c r="D56" s="391"/>
      <c r="E56" s="2967"/>
      <c r="F56" s="3007"/>
      <c r="G56" s="3074"/>
      <c r="H56" s="3094"/>
      <c r="I56" s="1184" t="s">
        <v>116</v>
      </c>
      <c r="J56" s="1129">
        <v>0</v>
      </c>
      <c r="K56" s="1183">
        <v>0</v>
      </c>
      <c r="L56" s="1127">
        <v>0</v>
      </c>
      <c r="M56" s="3038"/>
      <c r="N56" s="767"/>
      <c r="O56" s="694"/>
      <c r="P56" s="528"/>
      <c r="Q56" s="371"/>
      <c r="R56" s="326"/>
    </row>
    <row r="57" spans="1:18" ht="15.75" hidden="1" thickBot="1" x14ac:dyDescent="0.3">
      <c r="A57" s="474"/>
      <c r="B57" s="473"/>
      <c r="C57" s="392"/>
      <c r="D57" s="391"/>
      <c r="E57" s="2967"/>
      <c r="F57" s="3007"/>
      <c r="G57" s="3074"/>
      <c r="H57" s="3090"/>
      <c r="I57" s="1184" t="s">
        <v>22</v>
      </c>
      <c r="J57" s="1129">
        <v>0</v>
      </c>
      <c r="K57" s="1183">
        <f>SUM(K55:K56)</f>
        <v>0</v>
      </c>
      <c r="L57" s="1127">
        <v>0</v>
      </c>
      <c r="M57" s="802"/>
      <c r="N57" s="767"/>
      <c r="O57" s="694"/>
      <c r="P57" s="528"/>
      <c r="Q57" s="371"/>
      <c r="R57" s="326"/>
    </row>
    <row r="58" spans="1:18" ht="15.75" hidden="1" thickBot="1" x14ac:dyDescent="0.3">
      <c r="A58" s="474"/>
      <c r="B58" s="473"/>
      <c r="C58" s="392"/>
      <c r="D58" s="391"/>
      <c r="E58" s="2967"/>
      <c r="F58" s="3007"/>
      <c r="G58" s="3074"/>
      <c r="H58" s="3090"/>
      <c r="I58" s="1184" t="s">
        <v>32</v>
      </c>
      <c r="J58" s="1129">
        <v>0</v>
      </c>
      <c r="K58" s="1183">
        <f>SUM(K56:K57)</f>
        <v>0</v>
      </c>
      <c r="L58" s="1127">
        <v>0</v>
      </c>
      <c r="M58" s="802"/>
      <c r="N58" s="767"/>
      <c r="O58" s="694"/>
      <c r="P58" s="528"/>
      <c r="Q58" s="371"/>
      <c r="R58" s="326"/>
    </row>
    <row r="59" spans="1:18" ht="15.75" hidden="1" thickBot="1" x14ac:dyDescent="0.3">
      <c r="A59" s="474"/>
      <c r="B59" s="473"/>
      <c r="C59" s="392"/>
      <c r="D59" s="391"/>
      <c r="E59" s="2967"/>
      <c r="F59" s="3007"/>
      <c r="G59" s="3074"/>
      <c r="H59" s="3090"/>
      <c r="I59" s="1184" t="s">
        <v>113</v>
      </c>
      <c r="J59" s="1129">
        <v>0</v>
      </c>
      <c r="K59" s="1183">
        <f>SUM(K57:K58)</f>
        <v>0</v>
      </c>
      <c r="L59" s="1127">
        <v>0</v>
      </c>
      <c r="M59" s="802"/>
      <c r="N59" s="767"/>
      <c r="O59" s="694"/>
      <c r="P59" s="528"/>
      <c r="Q59" s="371"/>
      <c r="R59" s="326"/>
    </row>
    <row r="60" spans="1:18" ht="15.75" hidden="1" thickBot="1" x14ac:dyDescent="0.3">
      <c r="A60" s="474"/>
      <c r="B60" s="473"/>
      <c r="C60" s="392"/>
      <c r="D60" s="391"/>
      <c r="E60" s="2968"/>
      <c r="F60" s="3007"/>
      <c r="G60" s="3075"/>
      <c r="H60" s="3091"/>
      <c r="I60" s="1182" t="s">
        <v>21</v>
      </c>
      <c r="J60" s="1089">
        <f>SUM(J55:J59)</f>
        <v>0</v>
      </c>
      <c r="K60" s="1103">
        <f>SUM(K55:K59)</f>
        <v>0</v>
      </c>
      <c r="L60" s="1181">
        <f>SUM(L55:L59)</f>
        <v>0</v>
      </c>
      <c r="M60" s="371"/>
      <c r="N60" s="835"/>
      <c r="O60" s="834"/>
      <c r="P60" s="833"/>
      <c r="Q60" s="371"/>
      <c r="R60" s="326"/>
    </row>
    <row r="61" spans="1:18" ht="30" customHeight="1" thickBot="1" x14ac:dyDescent="0.3">
      <c r="A61" s="474"/>
      <c r="B61" s="473"/>
      <c r="C61" s="392"/>
      <c r="D61" s="688" t="s">
        <v>69</v>
      </c>
      <c r="E61" s="2966" t="s">
        <v>351</v>
      </c>
      <c r="F61" s="3006" t="s">
        <v>120</v>
      </c>
      <c r="G61" s="3073" t="s">
        <v>24</v>
      </c>
      <c r="H61" s="415" t="s">
        <v>38</v>
      </c>
      <c r="I61" s="591" t="s">
        <v>161</v>
      </c>
      <c r="J61" s="1129">
        <v>0</v>
      </c>
      <c r="K61" s="1129">
        <v>0</v>
      </c>
      <c r="L61" s="1170">
        <v>0</v>
      </c>
      <c r="M61" s="3081" t="s">
        <v>156</v>
      </c>
      <c r="N61" s="1180"/>
      <c r="O61" s="1179"/>
      <c r="P61" s="1178"/>
      <c r="Q61" s="2975" t="s">
        <v>350</v>
      </c>
      <c r="R61" s="2976"/>
    </row>
    <row r="62" spans="1:18" ht="27.75" customHeight="1" thickBot="1" x14ac:dyDescent="0.3">
      <c r="A62" s="474"/>
      <c r="B62" s="473"/>
      <c r="C62" s="392"/>
      <c r="D62" s="391"/>
      <c r="E62" s="2967"/>
      <c r="F62" s="3007"/>
      <c r="G62" s="3074"/>
      <c r="H62" s="3094" t="s">
        <v>177</v>
      </c>
      <c r="I62" s="458" t="s">
        <v>116</v>
      </c>
      <c r="J62" s="400">
        <v>416.9</v>
      </c>
      <c r="K62" s="400">
        <v>418.46</v>
      </c>
      <c r="L62" s="697">
        <v>7.8</v>
      </c>
      <c r="M62" s="3082"/>
      <c r="N62" s="1148"/>
      <c r="O62" s="1147"/>
      <c r="P62" s="1146"/>
      <c r="Q62" s="2977"/>
      <c r="R62" s="2978"/>
    </row>
    <row r="63" spans="1:18" ht="15.75" customHeight="1" x14ac:dyDescent="0.25">
      <c r="A63" s="474"/>
      <c r="B63" s="473"/>
      <c r="C63" s="392"/>
      <c r="D63" s="391"/>
      <c r="E63" s="2967"/>
      <c r="F63" s="3007"/>
      <c r="G63" s="3074"/>
      <c r="H63" s="3090"/>
      <c r="I63" s="1130" t="s">
        <v>32</v>
      </c>
      <c r="J63" s="1129">
        <v>0</v>
      </c>
      <c r="K63" s="1129">
        <v>0</v>
      </c>
      <c r="L63" s="1170">
        <v>0</v>
      </c>
      <c r="M63" s="3082"/>
      <c r="N63" s="1148"/>
      <c r="O63" s="1147"/>
      <c r="P63" s="1146"/>
      <c r="Q63" s="2979"/>
      <c r="R63" s="2980"/>
    </row>
    <row r="64" spans="1:18" ht="15.75" customHeight="1" x14ac:dyDescent="0.25">
      <c r="A64" s="474"/>
      <c r="B64" s="473"/>
      <c r="C64" s="392"/>
      <c r="D64" s="391"/>
      <c r="E64" s="2967"/>
      <c r="F64" s="3007"/>
      <c r="G64" s="3074"/>
      <c r="H64" s="3163"/>
      <c r="I64" s="957" t="s">
        <v>113</v>
      </c>
      <c r="J64" s="574">
        <v>0.2</v>
      </c>
      <c r="K64" s="574">
        <v>5.2</v>
      </c>
      <c r="L64" s="1081">
        <v>0.5</v>
      </c>
      <c r="M64" s="3083"/>
      <c r="N64" s="1177"/>
      <c r="O64" s="1147"/>
      <c r="P64" s="1146"/>
      <c r="Q64" s="1176"/>
      <c r="R64" s="1175"/>
    </row>
    <row r="65" spans="1:18" ht="15.75" thickBot="1" x14ac:dyDescent="0.3">
      <c r="A65" s="474"/>
      <c r="B65" s="473"/>
      <c r="C65" s="392"/>
      <c r="D65" s="391"/>
      <c r="E65" s="2967"/>
      <c r="F65" s="3007"/>
      <c r="G65" s="3074"/>
      <c r="H65" s="3090"/>
      <c r="I65" s="389" t="s">
        <v>22</v>
      </c>
      <c r="J65" s="1105">
        <v>0</v>
      </c>
      <c r="K65" s="1105">
        <v>0</v>
      </c>
      <c r="L65" s="1174">
        <v>0</v>
      </c>
      <c r="M65" s="3084"/>
      <c r="N65" s="598"/>
      <c r="O65" s="425"/>
      <c r="P65" s="424"/>
      <c r="Q65" s="1173"/>
      <c r="R65" s="1172"/>
    </row>
    <row r="66" spans="1:18" ht="15.75" thickBot="1" x14ac:dyDescent="0.3">
      <c r="A66" s="474"/>
      <c r="B66" s="473"/>
      <c r="C66" s="392"/>
      <c r="D66" s="380"/>
      <c r="E66" s="2968"/>
      <c r="F66" s="3008"/>
      <c r="G66" s="3075"/>
      <c r="H66" s="3091"/>
      <c r="I66" s="377" t="s">
        <v>21</v>
      </c>
      <c r="J66" s="376">
        <f>SUM(J61:J65)</f>
        <v>417.09999999999997</v>
      </c>
      <c r="K66" s="376">
        <f>SUM(K61:K65)</f>
        <v>423.65999999999997</v>
      </c>
      <c r="L66" s="918">
        <f>SUM(L61:L65)</f>
        <v>8.3000000000000007</v>
      </c>
      <c r="M66" s="420"/>
      <c r="N66" s="552"/>
      <c r="O66" s="419"/>
      <c r="P66" s="551"/>
      <c r="Q66" s="528"/>
      <c r="R66" s="751"/>
    </row>
    <row r="67" spans="1:18" ht="19.5" customHeight="1" thickBot="1" x14ac:dyDescent="0.3">
      <c r="A67" s="1166"/>
      <c r="B67" s="473"/>
      <c r="C67" s="392"/>
      <c r="D67" s="3056" t="s">
        <v>65</v>
      </c>
      <c r="E67" s="3226" t="s">
        <v>349</v>
      </c>
      <c r="F67" s="3006" t="s">
        <v>120</v>
      </c>
      <c r="G67" s="3073" t="s">
        <v>24</v>
      </c>
      <c r="H67" s="3273" t="s">
        <v>38</v>
      </c>
      <c r="I67" s="591" t="s">
        <v>161</v>
      </c>
      <c r="J67" s="1171">
        <v>0</v>
      </c>
      <c r="K67" s="924">
        <v>0</v>
      </c>
      <c r="L67" s="1168"/>
      <c r="M67" s="466"/>
      <c r="N67" s="588"/>
      <c r="O67" s="443"/>
      <c r="P67" s="589"/>
      <c r="Q67" s="3385" t="s">
        <v>348</v>
      </c>
      <c r="R67" s="3360"/>
    </row>
    <row r="68" spans="1:18" ht="15.75" thickBot="1" x14ac:dyDescent="0.3">
      <c r="A68" s="1166"/>
      <c r="B68" s="473"/>
      <c r="C68" s="392"/>
      <c r="D68" s="3057"/>
      <c r="E68" s="3022"/>
      <c r="F68" s="3007"/>
      <c r="G68" s="3074"/>
      <c r="H68" s="3274"/>
      <c r="I68" s="458" t="s">
        <v>116</v>
      </c>
      <c r="J68" s="1169">
        <v>0</v>
      </c>
      <c r="K68" s="924">
        <v>0</v>
      </c>
      <c r="L68" s="1168"/>
      <c r="M68" s="453"/>
      <c r="N68" s="578"/>
      <c r="O68" s="397"/>
      <c r="P68" s="579"/>
      <c r="Q68" s="3385"/>
      <c r="R68" s="3360"/>
    </row>
    <row r="69" spans="1:18" ht="15.75" thickBot="1" x14ac:dyDescent="0.3">
      <c r="A69" s="1166"/>
      <c r="B69" s="473"/>
      <c r="C69" s="392"/>
      <c r="D69" s="3057"/>
      <c r="E69" s="3022"/>
      <c r="F69" s="3007"/>
      <c r="G69" s="3074"/>
      <c r="H69" s="3274"/>
      <c r="I69" s="458" t="s">
        <v>32</v>
      </c>
      <c r="J69" s="1169">
        <v>0</v>
      </c>
      <c r="K69" s="924">
        <v>800</v>
      </c>
      <c r="L69" s="1170">
        <v>800</v>
      </c>
      <c r="M69" s="453"/>
      <c r="N69" s="578"/>
      <c r="O69" s="397"/>
      <c r="P69" s="579"/>
      <c r="Q69" s="3385"/>
      <c r="R69" s="3360"/>
    </row>
    <row r="70" spans="1:18" ht="15.75" thickBot="1" x14ac:dyDescent="0.3">
      <c r="A70" s="1166"/>
      <c r="B70" s="473"/>
      <c r="C70" s="392"/>
      <c r="D70" s="3057"/>
      <c r="E70" s="3022"/>
      <c r="F70" s="3007"/>
      <c r="G70" s="3074"/>
      <c r="H70" s="3274"/>
      <c r="I70" s="683" t="s">
        <v>347</v>
      </c>
      <c r="J70" s="1169"/>
      <c r="K70" s="924">
        <v>120</v>
      </c>
      <c r="L70" s="1170">
        <v>120</v>
      </c>
      <c r="M70" s="453"/>
      <c r="N70" s="578"/>
      <c r="O70" s="397"/>
      <c r="P70" s="579"/>
      <c r="Q70" s="3385"/>
      <c r="R70" s="3360"/>
    </row>
    <row r="71" spans="1:18" ht="15.75" thickBot="1" x14ac:dyDescent="0.3">
      <c r="A71" s="1166"/>
      <c r="B71" s="473"/>
      <c r="C71" s="392"/>
      <c r="D71" s="3057"/>
      <c r="E71" s="3022"/>
      <c r="F71" s="3007"/>
      <c r="G71" s="3074"/>
      <c r="H71" s="3274"/>
      <c r="I71" s="458" t="s">
        <v>113</v>
      </c>
      <c r="J71" s="1169">
        <v>0</v>
      </c>
      <c r="K71" s="924"/>
      <c r="L71" s="1168"/>
      <c r="M71" s="453"/>
      <c r="N71" s="578"/>
      <c r="O71" s="397"/>
      <c r="P71" s="579"/>
      <c r="Q71" s="3385"/>
      <c r="R71" s="3360"/>
    </row>
    <row r="72" spans="1:18" ht="15.75" thickBot="1" x14ac:dyDescent="0.3">
      <c r="A72" s="1166"/>
      <c r="B72" s="473"/>
      <c r="C72" s="392"/>
      <c r="D72" s="3057"/>
      <c r="E72" s="3022"/>
      <c r="F72" s="3007"/>
      <c r="G72" s="3074"/>
      <c r="H72" s="3274"/>
      <c r="I72" s="456" t="s">
        <v>22</v>
      </c>
      <c r="J72" s="1169">
        <v>0</v>
      </c>
      <c r="K72" s="924">
        <v>0</v>
      </c>
      <c r="L72" s="1168"/>
      <c r="M72" s="1167"/>
      <c r="N72" s="761"/>
      <c r="O72" s="815"/>
      <c r="P72" s="1028"/>
      <c r="Q72" s="3361"/>
      <c r="R72" s="3362"/>
    </row>
    <row r="73" spans="1:18" ht="15.75" thickBot="1" x14ac:dyDescent="0.3">
      <c r="A73" s="1166"/>
      <c r="B73" s="473"/>
      <c r="C73" s="392"/>
      <c r="D73" s="3101"/>
      <c r="E73" s="3237"/>
      <c r="F73" s="3008"/>
      <c r="G73" s="3075"/>
      <c r="H73" s="3275"/>
      <c r="I73" s="377" t="s">
        <v>21</v>
      </c>
      <c r="J73" s="931">
        <f>SUM(J67:J72)</f>
        <v>0</v>
      </c>
      <c r="K73" s="931">
        <f>SUM(K67:K72)</f>
        <v>920</v>
      </c>
      <c r="L73" s="931">
        <f>SUM(L67:L72)</f>
        <v>920</v>
      </c>
      <c r="M73" s="1165"/>
      <c r="N73" s="617"/>
      <c r="O73" s="552"/>
      <c r="P73" s="922"/>
      <c r="Q73" s="371"/>
      <c r="R73" s="326"/>
    </row>
    <row r="74" spans="1:18" ht="15.75" thickBot="1" x14ac:dyDescent="0.3">
      <c r="A74" s="759" t="s">
        <v>20</v>
      </c>
      <c r="B74" s="758" t="s">
        <v>20</v>
      </c>
      <c r="C74" s="3222" t="s">
        <v>19</v>
      </c>
      <c r="D74" s="3227"/>
      <c r="E74" s="3227"/>
      <c r="F74" s="3227"/>
      <c r="G74" s="3227"/>
      <c r="H74" s="3222"/>
      <c r="I74" s="3223"/>
      <c r="J74" s="1164">
        <f>J17</f>
        <v>7002.579999999999</v>
      </c>
      <c r="K74" s="1163">
        <f>K17</f>
        <v>7011.7599999999993</v>
      </c>
      <c r="L74" s="1162">
        <f>L17</f>
        <v>4986.68</v>
      </c>
      <c r="M74" s="3092"/>
      <c r="N74" s="3093"/>
      <c r="O74" s="3093"/>
      <c r="P74" s="3093"/>
      <c r="Q74" s="904"/>
      <c r="R74" s="584"/>
    </row>
    <row r="75" spans="1:18" ht="26.25" customHeight="1" thickBot="1" x14ac:dyDescent="0.3">
      <c r="A75" s="1161" t="s">
        <v>20</v>
      </c>
      <c r="B75" s="758" t="s">
        <v>29</v>
      </c>
      <c r="C75" s="3053" t="s">
        <v>346</v>
      </c>
      <c r="D75" s="3054"/>
      <c r="E75" s="3054"/>
      <c r="F75" s="3055"/>
      <c r="G75" s="3054"/>
      <c r="H75" s="3054"/>
      <c r="I75" s="3055"/>
      <c r="J75" s="3054"/>
      <c r="K75" s="3054"/>
      <c r="L75" s="3054"/>
      <c r="M75" s="3054"/>
      <c r="N75" s="3054"/>
      <c r="O75" s="3054"/>
      <c r="P75" s="3054"/>
      <c r="Q75" s="755"/>
      <c r="R75" s="556"/>
    </row>
    <row r="76" spans="1:18" ht="15.75" customHeight="1" x14ac:dyDescent="0.25">
      <c r="A76" s="2945" t="s">
        <v>20</v>
      </c>
      <c r="B76" s="3129" t="s">
        <v>29</v>
      </c>
      <c r="C76" s="661" t="s">
        <v>20</v>
      </c>
      <c r="D76" s="661"/>
      <c r="E76" s="3097" t="s">
        <v>345</v>
      </c>
      <c r="F76" s="1159"/>
      <c r="G76" s="3224" t="s">
        <v>24</v>
      </c>
      <c r="H76" s="500" t="s">
        <v>38</v>
      </c>
      <c r="I76" s="414" t="s">
        <v>161</v>
      </c>
      <c r="J76" s="754">
        <f>+J82+J89+J94+J100+J106+J112+J118+J123+J129+J134+J139+J145+J151+J157+J161+J167+J173+J179+J185+J191+J197+J203+J221</f>
        <v>1108.8</v>
      </c>
      <c r="K76" s="754">
        <f>+K82+K89+K94+K100+K106+K112+K118+K123+K129+K134+K139+K145+K151+K157+K161+K167+K173+K179+K185+K191+K197+K203+K221</f>
        <v>1108.8</v>
      </c>
      <c r="L76" s="754">
        <f>+L82+L89+L94+L100+L106+L112+L118+L123+L129+L134+L139+L145+L151+L157+L161+L167+L173+L179+L185+L191+L197+L203+L221</f>
        <v>721.1</v>
      </c>
      <c r="M76" s="750"/>
      <c r="N76" s="531"/>
      <c r="O76" s="750"/>
      <c r="P76" s="528"/>
      <c r="Q76" s="317"/>
      <c r="R76" s="556"/>
    </row>
    <row r="77" spans="1:18" ht="15.75" customHeight="1" x14ac:dyDescent="0.25">
      <c r="A77" s="2946"/>
      <c r="B77" s="3130"/>
      <c r="C77" s="661"/>
      <c r="D77" s="661"/>
      <c r="E77" s="3097"/>
      <c r="F77" s="1157"/>
      <c r="G77" s="3225"/>
      <c r="H77" s="500"/>
      <c r="I77" s="458" t="s">
        <v>116</v>
      </c>
      <c r="J77" s="749">
        <f>J85+J90+J97+J102+J107+J113+J120+J124+J130+J135+J140+J146+J152+J158+J162+J168+J174+J180+J186+J192+J198+J222+J204+J210+J216+J228</f>
        <v>6924.2</v>
      </c>
      <c r="K77" s="749">
        <f>K85+K90+K97+K102+K107+K113+K120+K124+K130+K135+K140+K146+K152+K158+K162+K168+K174+K180+K186+K192+K198+K222+K204+K210+K216+K228</f>
        <v>6734.34</v>
      </c>
      <c r="L77" s="749">
        <f>L85+L90+L97+L102+L107+L113+L120+L124+L130+L135+L140+L146+L152+L158+L162+L168+L174+L180+L186+L192+L198+L222+L204+L210+L216+L228</f>
        <v>3462.0200000000004</v>
      </c>
      <c r="M77" s="750"/>
      <c r="N77" s="531"/>
      <c r="O77" s="750"/>
      <c r="P77" s="528"/>
      <c r="Q77" s="371"/>
      <c r="R77" s="370"/>
    </row>
    <row r="78" spans="1:18" ht="15.75" customHeight="1" x14ac:dyDescent="0.25">
      <c r="A78" s="2946"/>
      <c r="B78" s="3130"/>
      <c r="C78" s="661"/>
      <c r="D78" s="661"/>
      <c r="E78" s="3097"/>
      <c r="F78" s="1157"/>
      <c r="G78" s="3225"/>
      <c r="H78" s="500"/>
      <c r="I78" s="458" t="s">
        <v>22</v>
      </c>
      <c r="J78" s="747">
        <f>J86+J92+J98+J104+J110+J114+J121+J127+J132+J136+J143+J149+J155+J159+J163+J171+J177+J181+J189+J193+J201+J207+J211+J219+J223</f>
        <v>28.7</v>
      </c>
      <c r="K78" s="747">
        <f>K86+K92+K98+K104+K110+K114+K121+K127+K132+K136+K143+K149+K155+K159+K163+K171+K177+K181+K189+K193+K201+K207+K211+K219+K223+K243+K249</f>
        <v>51.600000000000009</v>
      </c>
      <c r="L78" s="747">
        <f>L86+L92+L98+L104+L110+L114+L121+L127+L132+L136+L143+L149+L155+L159+L163+L171+L177+L181+L189+L193+L201+L207+L211+L219+L223+L243</f>
        <v>38</v>
      </c>
      <c r="M78" s="750"/>
      <c r="N78" s="531"/>
      <c r="O78" s="750"/>
      <c r="P78" s="528"/>
      <c r="Q78" s="371"/>
      <c r="R78" s="370"/>
    </row>
    <row r="79" spans="1:18" ht="15.75" customHeight="1" x14ac:dyDescent="0.25">
      <c r="A79" s="2946"/>
      <c r="B79" s="3130"/>
      <c r="C79" s="661"/>
      <c r="D79" s="661"/>
      <c r="E79" s="3097"/>
      <c r="F79" s="1157"/>
      <c r="G79" s="3225"/>
      <c r="H79" s="500"/>
      <c r="I79" s="458" t="s">
        <v>329</v>
      </c>
      <c r="J79" s="748">
        <f>J83+J88+J95+J101+J108+J115+J119+J125+J131+J137+J141+J147+J153+J164+J169+J175+J182+J187+J194+J199+J205+J212+J217+J224+J230+J236</f>
        <v>973</v>
      </c>
      <c r="K79" s="748">
        <f>K83+K88+K95+K101+K108+K115+K119+K125+K131+K137+K141+K147+K153+K164+K169+K175+K182+K187+K194+K199+K205+K212+K217+K224+K230+K236+K250</f>
        <v>274.14999999999998</v>
      </c>
      <c r="L79" s="748">
        <f>L83+L88+L95+L101+L108+L115+L119+L125+L131+L137+L141+L147+L153+L164+L169+L175+L182+L187+L194+L199+L205+L212+L217+L224+L230+L236+L250</f>
        <v>272.89999999999998</v>
      </c>
      <c r="M79" s="750"/>
      <c r="N79" s="531"/>
      <c r="O79" s="750"/>
      <c r="P79" s="528"/>
      <c r="Q79" s="317"/>
      <c r="R79" s="370"/>
    </row>
    <row r="80" spans="1:18" ht="15.75" customHeight="1" thickBot="1" x14ac:dyDescent="0.3">
      <c r="A80" s="2946"/>
      <c r="B80" s="3130"/>
      <c r="C80" s="661"/>
      <c r="D80" s="661"/>
      <c r="E80" s="3097"/>
      <c r="F80" s="1157"/>
      <c r="G80" s="3225"/>
      <c r="H80" s="500"/>
      <c r="I80" s="456" t="s">
        <v>113</v>
      </c>
      <c r="J80" s="1158">
        <f>J84+J91+J96+J103+J109+J116+J126+J142+J148+J154+J165+J170+J176+J183+J188+J195+J200+J206+J213+J218+J225+J231+J237</f>
        <v>2915.5100000000007</v>
      </c>
      <c r="K80" s="1158">
        <f>K84+K91+K96+K103+K109+K116+K126+K142+K148+K154+K165+K170+K176+K183+K188+K195+K200+K206+K213+K218+K225+K231+K237+K251</f>
        <v>4151.72</v>
      </c>
      <c r="L80" s="1158">
        <f>L84+L91+L96+L103+L109+L116+L126+L142+L148+L154+L165+L170+L176+L183+L188+L195+L200+L206+L213+L218+L225+L231+L237+L251</f>
        <v>3498.0600000000004</v>
      </c>
      <c r="M80" s="750"/>
      <c r="N80" s="531"/>
      <c r="O80" s="750"/>
      <c r="P80" s="528"/>
      <c r="Q80" s="371"/>
      <c r="R80" s="370"/>
    </row>
    <row r="81" spans="1:18" ht="15.75" customHeight="1" thickBot="1" x14ac:dyDescent="0.3">
      <c r="A81" s="2946"/>
      <c r="B81" s="3130"/>
      <c r="C81" s="661"/>
      <c r="D81" s="661"/>
      <c r="E81" s="3097"/>
      <c r="F81" s="1157"/>
      <c r="G81" s="3225"/>
      <c r="H81" s="500"/>
      <c r="I81" s="1156" t="s">
        <v>21</v>
      </c>
      <c r="J81" s="877">
        <f>SUM(J76:J80)</f>
        <v>11950.210000000001</v>
      </c>
      <c r="K81" s="877">
        <f>SUM(K76:K80)</f>
        <v>12320.61</v>
      </c>
      <c r="L81" s="877">
        <f>SUM(L76:L80)</f>
        <v>7992.0800000000008</v>
      </c>
      <c r="M81" s="750"/>
      <c r="N81" s="531"/>
      <c r="O81" s="750"/>
      <c r="P81" s="528"/>
      <c r="Q81" s="371"/>
      <c r="R81" s="370"/>
    </row>
    <row r="82" spans="1:18" ht="15.75" customHeight="1" thickBot="1" x14ac:dyDescent="0.3">
      <c r="A82" s="2946"/>
      <c r="B82" s="3130"/>
      <c r="C82" s="661"/>
      <c r="D82" s="742" t="s">
        <v>20</v>
      </c>
      <c r="E82" s="2966" t="s">
        <v>344</v>
      </c>
      <c r="F82" s="3007"/>
      <c r="G82" s="3267"/>
      <c r="H82" s="744" t="s">
        <v>38</v>
      </c>
      <c r="I82" s="684" t="s">
        <v>161</v>
      </c>
      <c r="J82" s="1155">
        <v>0</v>
      </c>
      <c r="K82" s="590">
        <v>0</v>
      </c>
      <c r="L82" s="1152">
        <v>0</v>
      </c>
      <c r="M82" s="750"/>
      <c r="N82" s="1154"/>
      <c r="O82" s="327"/>
      <c r="P82" s="833"/>
      <c r="Q82" s="2975" t="s">
        <v>343</v>
      </c>
      <c r="R82" s="2976"/>
    </row>
    <row r="83" spans="1:18" ht="15.75" customHeight="1" x14ac:dyDescent="0.25">
      <c r="A83" s="2946"/>
      <c r="B83" s="3130"/>
      <c r="C83" s="661"/>
      <c r="D83" s="742"/>
      <c r="E83" s="2967"/>
      <c r="F83" s="3007"/>
      <c r="G83" s="3267"/>
      <c r="H83" s="744"/>
      <c r="I83" s="684" t="s">
        <v>32</v>
      </c>
      <c r="J83" s="1153">
        <v>0</v>
      </c>
      <c r="K83" s="982">
        <v>0</v>
      </c>
      <c r="L83" s="1152">
        <v>0</v>
      </c>
      <c r="M83" s="3085" t="s">
        <v>342</v>
      </c>
      <c r="N83" s="1151"/>
      <c r="O83" s="1122" t="s">
        <v>153</v>
      </c>
      <c r="P83" s="1122" t="s">
        <v>153</v>
      </c>
      <c r="Q83" s="2977"/>
      <c r="R83" s="2978"/>
    </row>
    <row r="84" spans="1:18" ht="15.75" customHeight="1" x14ac:dyDescent="0.25">
      <c r="A84" s="2946"/>
      <c r="B84" s="3130"/>
      <c r="C84" s="661"/>
      <c r="D84" s="742"/>
      <c r="E84" s="2967"/>
      <c r="F84" s="3007"/>
      <c r="G84" s="3267"/>
      <c r="H84" s="744"/>
      <c r="I84" s="684" t="s">
        <v>113</v>
      </c>
      <c r="J84" s="400">
        <v>50.1</v>
      </c>
      <c r="K84" s="818">
        <v>46.48</v>
      </c>
      <c r="L84" s="817">
        <v>0</v>
      </c>
      <c r="M84" s="3086"/>
      <c r="N84" s="475"/>
      <c r="O84" s="322"/>
      <c r="P84" s="432"/>
      <c r="Q84" s="2977"/>
      <c r="R84" s="2978"/>
    </row>
    <row r="85" spans="1:18" ht="25.5" customHeight="1" x14ac:dyDescent="0.25">
      <c r="A85" s="2946"/>
      <c r="B85" s="3130"/>
      <c r="C85" s="661"/>
      <c r="D85" s="742"/>
      <c r="E85" s="2967"/>
      <c r="F85" s="3007"/>
      <c r="G85" s="3267"/>
      <c r="H85" s="744" t="s">
        <v>54</v>
      </c>
      <c r="I85" s="1150" t="s">
        <v>116</v>
      </c>
      <c r="J85" s="400">
        <v>401.1</v>
      </c>
      <c r="K85" s="400">
        <v>1089.1400000000001</v>
      </c>
      <c r="L85" s="1149">
        <v>1089.0999999999999</v>
      </c>
      <c r="M85" s="3087"/>
      <c r="N85" s="1148"/>
      <c r="O85" s="1147"/>
      <c r="P85" s="1146"/>
      <c r="Q85" s="2977"/>
      <c r="R85" s="2978"/>
    </row>
    <row r="86" spans="1:18" ht="15.75" thickBot="1" x14ac:dyDescent="0.3">
      <c r="A86" s="2946"/>
      <c r="B86" s="3130"/>
      <c r="C86" s="661"/>
      <c r="D86" s="742"/>
      <c r="E86" s="2967"/>
      <c r="F86" s="3007"/>
      <c r="G86" s="3267"/>
      <c r="H86" s="744" t="s">
        <v>177</v>
      </c>
      <c r="I86" s="456" t="s">
        <v>22</v>
      </c>
      <c r="J86" s="388">
        <v>2.6</v>
      </c>
      <c r="K86" s="388">
        <v>2.6</v>
      </c>
      <c r="L86" s="1145">
        <v>2.6</v>
      </c>
      <c r="M86" s="1144"/>
      <c r="N86" s="1143"/>
      <c r="O86" s="1142"/>
      <c r="P86" s="1141"/>
      <c r="Q86" s="2977"/>
      <c r="R86" s="2978"/>
    </row>
    <row r="87" spans="1:18" ht="15.75" thickBot="1" x14ac:dyDescent="0.3">
      <c r="A87" s="2946"/>
      <c r="B87" s="3130"/>
      <c r="C87" s="661"/>
      <c r="D87" s="1140"/>
      <c r="E87" s="813"/>
      <c r="F87" s="3008"/>
      <c r="G87" s="3268"/>
      <c r="H87" s="1071"/>
      <c r="I87" s="1139" t="s">
        <v>21</v>
      </c>
      <c r="J87" s="1039">
        <f>SUM(J82:J86)</f>
        <v>453.80000000000007</v>
      </c>
      <c r="K87" s="1039">
        <f>SUM(K82:K86)</f>
        <v>1138.22</v>
      </c>
      <c r="L87" s="1006">
        <f>SUM(L82:L86)</f>
        <v>1091.6999999999998</v>
      </c>
      <c r="M87" s="316"/>
      <c r="N87" s="1138"/>
      <c r="O87" s="310"/>
      <c r="P87" s="1137"/>
      <c r="Q87" s="2979"/>
      <c r="R87" s="2980"/>
    </row>
    <row r="88" spans="1:18" ht="27" customHeight="1" thickBot="1" x14ac:dyDescent="0.3">
      <c r="A88" s="2946"/>
      <c r="B88" s="2961"/>
      <c r="C88" s="3096"/>
      <c r="D88" s="3056" t="s">
        <v>29</v>
      </c>
      <c r="E88" s="2966" t="s">
        <v>341</v>
      </c>
      <c r="F88" s="3006" t="s">
        <v>102</v>
      </c>
      <c r="G88" s="2949" t="s">
        <v>24</v>
      </c>
      <c r="H88" s="1136" t="s">
        <v>38</v>
      </c>
      <c r="I88" s="731" t="s">
        <v>340</v>
      </c>
      <c r="J88" s="590">
        <v>0</v>
      </c>
      <c r="K88" s="590">
        <v>0</v>
      </c>
      <c r="L88" s="1000">
        <v>0</v>
      </c>
      <c r="M88" s="3085" t="s">
        <v>339</v>
      </c>
      <c r="N88" s="588"/>
      <c r="O88" s="1122" t="s">
        <v>153</v>
      </c>
      <c r="P88" s="1122" t="s">
        <v>155</v>
      </c>
      <c r="Q88" s="2975" t="s">
        <v>338</v>
      </c>
      <c r="R88" s="2976"/>
    </row>
    <row r="89" spans="1:18" ht="18.75" customHeight="1" x14ac:dyDescent="0.25">
      <c r="A89" s="2946"/>
      <c r="B89" s="2961"/>
      <c r="C89" s="3096"/>
      <c r="D89" s="3057"/>
      <c r="E89" s="2967"/>
      <c r="F89" s="3007"/>
      <c r="G89" s="2950"/>
      <c r="H89" s="854" t="s">
        <v>38</v>
      </c>
      <c r="I89" s="678" t="s">
        <v>161</v>
      </c>
      <c r="J89" s="413">
        <v>150</v>
      </c>
      <c r="K89" s="413">
        <v>150</v>
      </c>
      <c r="L89" s="412">
        <v>150</v>
      </c>
      <c r="M89" s="3086"/>
      <c r="N89" s="578"/>
      <c r="O89" s="433"/>
      <c r="P89" s="432"/>
      <c r="Q89" s="2977"/>
      <c r="R89" s="2978"/>
    </row>
    <row r="90" spans="1:18" ht="15.75" customHeight="1" x14ac:dyDescent="0.25">
      <c r="A90" s="2946"/>
      <c r="B90" s="2961"/>
      <c r="C90" s="3096"/>
      <c r="D90" s="3057"/>
      <c r="E90" s="2967"/>
      <c r="F90" s="3007"/>
      <c r="G90" s="2950"/>
      <c r="H90" s="851" t="s">
        <v>177</v>
      </c>
      <c r="I90" s="458" t="s">
        <v>116</v>
      </c>
      <c r="J90" s="400">
        <v>1650</v>
      </c>
      <c r="K90" s="400">
        <v>1650</v>
      </c>
      <c r="L90" s="399">
        <v>798.9</v>
      </c>
      <c r="M90" s="3086"/>
      <c r="N90" s="578"/>
      <c r="O90" s="433"/>
      <c r="P90" s="432"/>
      <c r="Q90" s="2977"/>
      <c r="R90" s="2978"/>
    </row>
    <row r="91" spans="1:18" ht="15.75" customHeight="1" x14ac:dyDescent="0.25">
      <c r="A91" s="2946"/>
      <c r="B91" s="2961"/>
      <c r="C91" s="3096"/>
      <c r="D91" s="3057"/>
      <c r="E91" s="2967"/>
      <c r="F91" s="3007"/>
      <c r="G91" s="2950"/>
      <c r="H91" s="851"/>
      <c r="I91" s="499" t="s">
        <v>113</v>
      </c>
      <c r="J91" s="400">
        <v>0.3</v>
      </c>
      <c r="K91" s="400">
        <v>0.3</v>
      </c>
      <c r="L91" s="817">
        <v>0</v>
      </c>
      <c r="M91" s="3087"/>
      <c r="N91" s="578"/>
      <c r="O91" s="433"/>
      <c r="P91" s="432"/>
      <c r="Q91" s="2977"/>
      <c r="R91" s="2978"/>
    </row>
    <row r="92" spans="1:18" ht="18.75" customHeight="1" x14ac:dyDescent="0.25">
      <c r="A92" s="2946"/>
      <c r="B92" s="2961"/>
      <c r="C92" s="3096"/>
      <c r="D92" s="3057"/>
      <c r="E92" s="2967"/>
      <c r="F92" s="3007"/>
      <c r="G92" s="2950"/>
      <c r="H92" s="1066"/>
      <c r="I92" s="499" t="s">
        <v>22</v>
      </c>
      <c r="J92" s="400">
        <v>0.4</v>
      </c>
      <c r="K92" s="400">
        <v>0.4</v>
      </c>
      <c r="L92" s="399">
        <v>0</v>
      </c>
      <c r="M92" s="323"/>
      <c r="N92" s="578"/>
      <c r="O92" s="433"/>
      <c r="P92" s="432"/>
      <c r="Q92" s="2977"/>
      <c r="R92" s="2978"/>
    </row>
    <row r="93" spans="1:18" ht="21" customHeight="1" thickBot="1" x14ac:dyDescent="0.3">
      <c r="A93" s="474"/>
      <c r="B93" s="473"/>
      <c r="C93" s="392"/>
      <c r="D93" s="391"/>
      <c r="E93" s="2968"/>
      <c r="F93" s="3007"/>
      <c r="G93" s="3058"/>
      <c r="H93" s="378"/>
      <c r="I93" s="878" t="s">
        <v>21</v>
      </c>
      <c r="J93" s="1135">
        <f>SUM(J88:J92)</f>
        <v>1800.7</v>
      </c>
      <c r="K93" s="1135">
        <f>SUM(K88:K92)</f>
        <v>1800.7</v>
      </c>
      <c r="L93" s="1134">
        <f>SUM(L88:L92)</f>
        <v>948.9</v>
      </c>
      <c r="M93" s="1133"/>
      <c r="N93" s="598"/>
      <c r="O93" s="425"/>
      <c r="P93" s="424"/>
      <c r="Q93" s="2979"/>
      <c r="R93" s="2980"/>
    </row>
    <row r="94" spans="1:18" ht="19.5" customHeight="1" thickBot="1" x14ac:dyDescent="0.3">
      <c r="A94" s="2946"/>
      <c r="B94" s="2961"/>
      <c r="C94" s="3096"/>
      <c r="D94" s="3056" t="s">
        <v>18</v>
      </c>
      <c r="E94" s="2966" t="s">
        <v>337</v>
      </c>
      <c r="F94" s="3006" t="s">
        <v>336</v>
      </c>
      <c r="G94" s="2949" t="s">
        <v>24</v>
      </c>
      <c r="H94" s="1131" t="s">
        <v>38</v>
      </c>
      <c r="I94" s="1132" t="s">
        <v>161</v>
      </c>
      <c r="J94" s="590">
        <v>0</v>
      </c>
      <c r="K94" s="590">
        <v>0</v>
      </c>
      <c r="L94" s="1000">
        <v>0</v>
      </c>
      <c r="M94" s="2951" t="s">
        <v>156</v>
      </c>
      <c r="N94" s="1123"/>
      <c r="O94" s="1122" t="s">
        <v>153</v>
      </c>
      <c r="P94" s="1122" t="s">
        <v>153</v>
      </c>
      <c r="Q94" s="3383" t="s">
        <v>335</v>
      </c>
      <c r="R94" s="3190"/>
    </row>
    <row r="95" spans="1:18" ht="19.5" customHeight="1" x14ac:dyDescent="0.25">
      <c r="A95" s="2946"/>
      <c r="B95" s="2961"/>
      <c r="C95" s="3096"/>
      <c r="D95" s="3057"/>
      <c r="E95" s="2967"/>
      <c r="F95" s="3007"/>
      <c r="G95" s="2950"/>
      <c r="H95" s="1131"/>
      <c r="I95" s="731" t="s">
        <v>32</v>
      </c>
      <c r="J95" s="590">
        <v>0</v>
      </c>
      <c r="K95" s="590">
        <v>0</v>
      </c>
      <c r="L95" s="1000">
        <v>0</v>
      </c>
      <c r="M95" s="2952"/>
      <c r="N95" s="1121"/>
      <c r="O95" s="1120"/>
      <c r="P95" s="528"/>
      <c r="Q95" s="2977"/>
      <c r="R95" s="2978"/>
    </row>
    <row r="96" spans="1:18" ht="18.75" customHeight="1" x14ac:dyDescent="0.25">
      <c r="A96" s="2946"/>
      <c r="B96" s="2961"/>
      <c r="C96" s="3096"/>
      <c r="D96" s="3057"/>
      <c r="E96" s="2967"/>
      <c r="F96" s="3007"/>
      <c r="G96" s="2950"/>
      <c r="H96" s="1131"/>
      <c r="I96" s="678" t="s">
        <v>113</v>
      </c>
      <c r="J96" s="400">
        <v>3.5</v>
      </c>
      <c r="K96" s="400">
        <v>3.5</v>
      </c>
      <c r="L96" s="817">
        <v>0</v>
      </c>
      <c r="M96" s="2952"/>
      <c r="N96" s="767"/>
      <c r="O96" s="694"/>
      <c r="P96" s="528"/>
      <c r="Q96" s="2977"/>
      <c r="R96" s="2978"/>
    </row>
    <row r="97" spans="1:18" ht="19.5" customHeight="1" thickBot="1" x14ac:dyDescent="0.3">
      <c r="A97" s="2946"/>
      <c r="B97" s="2961"/>
      <c r="C97" s="3096"/>
      <c r="D97" s="3057"/>
      <c r="E97" s="2967"/>
      <c r="F97" s="3007"/>
      <c r="G97" s="2950"/>
      <c r="H97" s="1131" t="s">
        <v>54</v>
      </c>
      <c r="I97" s="458" t="s">
        <v>116</v>
      </c>
      <c r="J97" s="400">
        <v>129.1</v>
      </c>
      <c r="K97" s="400">
        <v>173.9</v>
      </c>
      <c r="L97" s="399">
        <v>173.7</v>
      </c>
      <c r="M97" s="2953"/>
      <c r="N97" s="767"/>
      <c r="O97" s="694"/>
      <c r="P97" s="528"/>
      <c r="Q97" s="2977"/>
      <c r="R97" s="2978"/>
    </row>
    <row r="98" spans="1:18" ht="20.25" customHeight="1" thickBot="1" x14ac:dyDescent="0.3">
      <c r="A98" s="2946"/>
      <c r="B98" s="2961"/>
      <c r="C98" s="3096"/>
      <c r="D98" s="3057"/>
      <c r="E98" s="2967"/>
      <c r="F98" s="3007"/>
      <c r="G98" s="2950"/>
      <c r="H98" s="1131" t="s">
        <v>177</v>
      </c>
      <c r="I98" s="1130" t="s">
        <v>22</v>
      </c>
      <c r="J98" s="1129">
        <v>0</v>
      </c>
      <c r="K98" s="1128">
        <v>0</v>
      </c>
      <c r="L98" s="1127"/>
      <c r="M98" s="323"/>
      <c r="N98" s="578"/>
      <c r="O98" s="433"/>
      <c r="P98" s="432"/>
      <c r="Q98" s="2977"/>
      <c r="R98" s="2978"/>
    </row>
    <row r="99" spans="1:18" ht="15.75" thickBot="1" x14ac:dyDescent="0.3">
      <c r="A99" s="474"/>
      <c r="B99" s="473"/>
      <c r="C99" s="392"/>
      <c r="D99" s="391"/>
      <c r="E99" s="2968"/>
      <c r="F99" s="3008"/>
      <c r="G99" s="3058"/>
      <c r="H99" s="1117"/>
      <c r="I99" s="640" t="s">
        <v>21</v>
      </c>
      <c r="J99" s="376">
        <f>SUM(J94:J98)</f>
        <v>132.6</v>
      </c>
      <c r="K99" s="376">
        <f>SUM(K94:K98)</f>
        <v>177.4</v>
      </c>
      <c r="L99" s="970">
        <f>SUM(L94:L98)</f>
        <v>173.7</v>
      </c>
      <c r="M99" s="323"/>
      <c r="N99" s="578"/>
      <c r="O99" s="433"/>
      <c r="P99" s="432"/>
      <c r="Q99" s="2979"/>
      <c r="R99" s="2980"/>
    </row>
    <row r="100" spans="1:18" ht="15" customHeight="1" x14ac:dyDescent="0.25">
      <c r="A100" s="2946"/>
      <c r="B100" s="2961"/>
      <c r="C100" s="3096"/>
      <c r="D100" s="3056" t="s">
        <v>37</v>
      </c>
      <c r="E100" s="2966" t="s">
        <v>334</v>
      </c>
      <c r="F100" s="3006" t="s">
        <v>102</v>
      </c>
      <c r="G100" s="2949" t="s">
        <v>24</v>
      </c>
      <c r="H100" s="1126" t="s">
        <v>38</v>
      </c>
      <c r="I100" s="731" t="s">
        <v>161</v>
      </c>
      <c r="J100" s="1125">
        <v>0</v>
      </c>
      <c r="K100" s="1125">
        <v>0</v>
      </c>
      <c r="L100" s="1124">
        <v>0</v>
      </c>
      <c r="M100" s="2951" t="s">
        <v>156</v>
      </c>
      <c r="N100" s="1123"/>
      <c r="O100" s="1122" t="s">
        <v>153</v>
      </c>
      <c r="P100" s="1122" t="s">
        <v>153</v>
      </c>
      <c r="Q100" s="2975" t="s">
        <v>333</v>
      </c>
      <c r="R100" s="2976"/>
    </row>
    <row r="101" spans="1:18" ht="15" customHeight="1" x14ac:dyDescent="0.25">
      <c r="A101" s="2946"/>
      <c r="B101" s="2961"/>
      <c r="C101" s="3096"/>
      <c r="D101" s="3057"/>
      <c r="E101" s="2967"/>
      <c r="F101" s="3007"/>
      <c r="G101" s="2950"/>
      <c r="H101" s="1118"/>
      <c r="I101" s="678" t="s">
        <v>32</v>
      </c>
      <c r="J101" s="574">
        <v>0</v>
      </c>
      <c r="K101" s="574">
        <v>0</v>
      </c>
      <c r="L101" s="948">
        <v>0</v>
      </c>
      <c r="M101" s="2952"/>
      <c r="N101" s="1121"/>
      <c r="O101" s="1120"/>
      <c r="P101" s="528"/>
      <c r="Q101" s="2977"/>
      <c r="R101" s="2978"/>
    </row>
    <row r="102" spans="1:18" ht="15" customHeight="1" x14ac:dyDescent="0.25">
      <c r="A102" s="2946"/>
      <c r="B102" s="2961"/>
      <c r="C102" s="3096"/>
      <c r="D102" s="3057"/>
      <c r="E102" s="2967"/>
      <c r="F102" s="3007"/>
      <c r="G102" s="2950"/>
      <c r="H102" s="1118" t="s">
        <v>54</v>
      </c>
      <c r="I102" s="458" t="s">
        <v>116</v>
      </c>
      <c r="J102" s="400">
        <v>123.4</v>
      </c>
      <c r="K102" s="400">
        <v>127</v>
      </c>
      <c r="L102" s="697">
        <v>126.8</v>
      </c>
      <c r="M102" s="2953"/>
      <c r="N102" s="767"/>
      <c r="O102" s="694"/>
      <c r="P102" s="528"/>
      <c r="Q102" s="2977"/>
      <c r="R102" s="2978"/>
    </row>
    <row r="103" spans="1:18" ht="15" customHeight="1" x14ac:dyDescent="0.25">
      <c r="A103" s="2946"/>
      <c r="B103" s="2961"/>
      <c r="C103" s="3096"/>
      <c r="D103" s="3057"/>
      <c r="E103" s="2967"/>
      <c r="F103" s="3007"/>
      <c r="G103" s="2950"/>
      <c r="H103" s="1118"/>
      <c r="I103" s="499" t="s">
        <v>113</v>
      </c>
      <c r="J103" s="574">
        <v>0</v>
      </c>
      <c r="K103" s="574">
        <v>0</v>
      </c>
      <c r="L103" s="948"/>
      <c r="M103" s="1119"/>
      <c r="N103" s="835"/>
      <c r="O103" s="834"/>
      <c r="P103" s="833"/>
      <c r="Q103" s="2977"/>
      <c r="R103" s="2978"/>
    </row>
    <row r="104" spans="1:18" ht="13.5" customHeight="1" thickBot="1" x14ac:dyDescent="0.3">
      <c r="A104" s="2946"/>
      <c r="B104" s="2961"/>
      <c r="C104" s="3096"/>
      <c r="D104" s="3057"/>
      <c r="E104" s="2967"/>
      <c r="F104" s="3007"/>
      <c r="G104" s="2950"/>
      <c r="H104" s="1118" t="s">
        <v>177</v>
      </c>
      <c r="I104" s="389" t="s">
        <v>22</v>
      </c>
      <c r="J104" s="1031">
        <v>0</v>
      </c>
      <c r="K104" s="1031">
        <v>0.9</v>
      </c>
      <c r="L104" s="972">
        <v>0.8</v>
      </c>
      <c r="M104" s="621"/>
      <c r="N104" s="559"/>
      <c r="O104" s="558"/>
      <c r="P104" s="557"/>
      <c r="Q104" s="2977"/>
      <c r="R104" s="2978"/>
    </row>
    <row r="105" spans="1:18" ht="15.75" thickBot="1" x14ac:dyDescent="0.3">
      <c r="A105" s="474"/>
      <c r="B105" s="473"/>
      <c r="C105" s="392"/>
      <c r="D105" s="380"/>
      <c r="E105" s="2968"/>
      <c r="F105" s="3008"/>
      <c r="G105" s="3058"/>
      <c r="H105" s="1117"/>
      <c r="I105" s="377" t="s">
        <v>21</v>
      </c>
      <c r="J105" s="376">
        <f>SUM(J100:J104)</f>
        <v>123.4</v>
      </c>
      <c r="K105" s="376">
        <f>SUM(K100:K104)</f>
        <v>127.9</v>
      </c>
      <c r="L105" s="930">
        <f>SUM(L100:L104)</f>
        <v>127.6</v>
      </c>
      <c r="M105" s="420"/>
      <c r="N105" s="617"/>
      <c r="O105" s="419"/>
      <c r="P105" s="1116"/>
      <c r="Q105" s="2979"/>
      <c r="R105" s="2980"/>
    </row>
    <row r="106" spans="1:18" ht="15" customHeight="1" x14ac:dyDescent="0.25">
      <c r="A106" s="2946"/>
      <c r="B106" s="2961"/>
      <c r="C106" s="3096"/>
      <c r="D106" s="3056" t="s">
        <v>90</v>
      </c>
      <c r="E106" s="2966" t="s">
        <v>332</v>
      </c>
      <c r="F106" s="3006" t="s">
        <v>102</v>
      </c>
      <c r="G106" s="2949" t="s">
        <v>24</v>
      </c>
      <c r="H106" s="1115" t="s">
        <v>38</v>
      </c>
      <c r="I106" s="731" t="s">
        <v>161</v>
      </c>
      <c r="J106" s="963">
        <v>958.8</v>
      </c>
      <c r="K106" s="413">
        <v>958.8</v>
      </c>
      <c r="L106" s="412">
        <v>571.1</v>
      </c>
      <c r="M106" s="2951" t="s">
        <v>331</v>
      </c>
      <c r="N106" s="3047"/>
      <c r="O106" s="3175" t="s">
        <v>153</v>
      </c>
      <c r="P106" s="3173" t="s">
        <v>155</v>
      </c>
      <c r="Q106" s="3383" t="s">
        <v>330</v>
      </c>
      <c r="R106" s="3190"/>
    </row>
    <row r="107" spans="1:18" ht="24.75" customHeight="1" x14ac:dyDescent="0.25">
      <c r="A107" s="2946"/>
      <c r="B107" s="2961"/>
      <c r="C107" s="3096"/>
      <c r="D107" s="3057"/>
      <c r="E107" s="2967"/>
      <c r="F107" s="3007"/>
      <c r="G107" s="2950"/>
      <c r="H107" s="1112" t="s">
        <v>172</v>
      </c>
      <c r="I107" s="458" t="s">
        <v>116</v>
      </c>
      <c r="J107" s="697">
        <v>859.2</v>
      </c>
      <c r="K107" s="400">
        <v>859.4</v>
      </c>
      <c r="L107" s="399">
        <v>2.2000000000000002</v>
      </c>
      <c r="M107" s="2952"/>
      <c r="N107" s="2957"/>
      <c r="O107" s="3176"/>
      <c r="P107" s="2959"/>
      <c r="Q107" s="2977"/>
      <c r="R107" s="2978"/>
    </row>
    <row r="108" spans="1:18" ht="24.75" customHeight="1" x14ac:dyDescent="0.25">
      <c r="A108" s="2946"/>
      <c r="B108" s="2961"/>
      <c r="C108" s="3096"/>
      <c r="D108" s="3057"/>
      <c r="E108" s="2967"/>
      <c r="F108" s="3007"/>
      <c r="G108" s="2950"/>
      <c r="H108" s="1112"/>
      <c r="I108" s="678" t="s">
        <v>329</v>
      </c>
      <c r="J108" s="644">
        <v>0</v>
      </c>
      <c r="K108" s="1114">
        <v>169.6</v>
      </c>
      <c r="L108" s="1113">
        <v>169.6</v>
      </c>
      <c r="M108" s="2952"/>
      <c r="N108" s="1096"/>
      <c r="O108" s="1095"/>
      <c r="P108" s="674"/>
      <c r="Q108" s="2977"/>
      <c r="R108" s="2978"/>
    </row>
    <row r="109" spans="1:18" ht="12.75" customHeight="1" x14ac:dyDescent="0.25">
      <c r="A109" s="2946"/>
      <c r="B109" s="2961"/>
      <c r="C109" s="3096"/>
      <c r="D109" s="3057"/>
      <c r="E109" s="2967"/>
      <c r="F109" s="3007"/>
      <c r="G109" s="2950"/>
      <c r="H109" s="1112"/>
      <c r="I109" s="499" t="s">
        <v>113</v>
      </c>
      <c r="J109" s="644">
        <v>0</v>
      </c>
      <c r="K109" s="634">
        <v>0</v>
      </c>
      <c r="L109" s="1037"/>
      <c r="M109" s="2953"/>
      <c r="N109" s="1096"/>
      <c r="O109" s="1095"/>
      <c r="P109" s="674"/>
      <c r="Q109" s="2977"/>
      <c r="R109" s="2978"/>
    </row>
    <row r="110" spans="1:18" ht="15.75" thickBot="1" x14ac:dyDescent="0.3">
      <c r="A110" s="2946"/>
      <c r="B110" s="2961"/>
      <c r="C110" s="3096"/>
      <c r="D110" s="3057"/>
      <c r="E110" s="2967"/>
      <c r="F110" s="3007"/>
      <c r="G110" s="2950"/>
      <c r="H110" s="1111" t="s">
        <v>177</v>
      </c>
      <c r="I110" s="389" t="s">
        <v>22</v>
      </c>
      <c r="J110" s="1110">
        <v>2.1</v>
      </c>
      <c r="K110" s="1109">
        <v>2.1</v>
      </c>
      <c r="L110" s="1108">
        <v>0.2</v>
      </c>
      <c r="M110" s="323"/>
      <c r="N110" s="578"/>
      <c r="O110" s="433"/>
      <c r="P110" s="432"/>
      <c r="Q110" s="2977"/>
      <c r="R110" s="2978"/>
    </row>
    <row r="111" spans="1:18" ht="16.5" customHeight="1" thickBot="1" x14ac:dyDescent="0.3">
      <c r="A111" s="474"/>
      <c r="B111" s="473"/>
      <c r="C111" s="392"/>
      <c r="D111" s="391"/>
      <c r="E111" s="2967"/>
      <c r="F111" s="3007"/>
      <c r="G111" s="2950"/>
      <c r="H111" s="1107"/>
      <c r="I111" s="520" t="s">
        <v>21</v>
      </c>
      <c r="J111" s="920">
        <f>SUM(J106:J110)</f>
        <v>1820.1</v>
      </c>
      <c r="K111" s="919">
        <f>SUM(K106:K110)</f>
        <v>1989.8999999999996</v>
      </c>
      <c r="L111" s="1053">
        <f>SUM(L106:L110)</f>
        <v>743.10000000000014</v>
      </c>
      <c r="M111" s="1106"/>
      <c r="N111" s="559"/>
      <c r="O111" s="558"/>
      <c r="P111" s="557"/>
      <c r="Q111" s="2977"/>
      <c r="R111" s="2978"/>
    </row>
    <row r="112" spans="1:18" ht="16.5" customHeight="1" x14ac:dyDescent="0.25">
      <c r="A112" s="474"/>
      <c r="B112" s="473"/>
      <c r="C112" s="392"/>
      <c r="D112" s="3056" t="s">
        <v>86</v>
      </c>
      <c r="E112" s="2972" t="s">
        <v>328</v>
      </c>
      <c r="F112" s="3006" t="s">
        <v>102</v>
      </c>
      <c r="G112" s="3009" t="s">
        <v>24</v>
      </c>
      <c r="H112" s="415" t="s">
        <v>38</v>
      </c>
      <c r="I112" s="731" t="s">
        <v>161</v>
      </c>
      <c r="J112" s="1001">
        <v>0</v>
      </c>
      <c r="K112" s="590">
        <v>0</v>
      </c>
      <c r="L112" s="1000">
        <v>0</v>
      </c>
      <c r="M112" s="2954" t="s">
        <v>156</v>
      </c>
      <c r="N112" s="3080"/>
      <c r="O112" s="3303" t="s">
        <v>153</v>
      </c>
      <c r="P112" s="3100" t="s">
        <v>155</v>
      </c>
      <c r="Q112" s="2975" t="s">
        <v>327</v>
      </c>
      <c r="R112" s="2976"/>
    </row>
    <row r="113" spans="1:18" ht="16.5" customHeight="1" x14ac:dyDescent="0.25">
      <c r="A113" s="474"/>
      <c r="B113" s="473"/>
      <c r="C113" s="392"/>
      <c r="D113" s="3057"/>
      <c r="E113" s="2973"/>
      <c r="F113" s="3007"/>
      <c r="G113" s="3010"/>
      <c r="H113" s="390" t="s">
        <v>172</v>
      </c>
      <c r="I113" s="458" t="s">
        <v>116</v>
      </c>
      <c r="J113" s="440">
        <v>200</v>
      </c>
      <c r="K113" s="634">
        <v>200</v>
      </c>
      <c r="L113" s="782">
        <v>84.36</v>
      </c>
      <c r="M113" s="2955"/>
      <c r="N113" s="2957"/>
      <c r="O113" s="3176"/>
      <c r="P113" s="2959"/>
      <c r="Q113" s="2977"/>
      <c r="R113" s="2978"/>
    </row>
    <row r="114" spans="1:18" ht="16.5" customHeight="1" x14ac:dyDescent="0.25">
      <c r="A114" s="474"/>
      <c r="B114" s="473"/>
      <c r="C114" s="392"/>
      <c r="D114" s="3057"/>
      <c r="E114" s="2973"/>
      <c r="F114" s="3007"/>
      <c r="G114" s="3010"/>
      <c r="H114" s="390" t="s">
        <v>177</v>
      </c>
      <c r="I114" s="458" t="s">
        <v>22</v>
      </c>
      <c r="J114" s="993">
        <v>0</v>
      </c>
      <c r="K114" s="574">
        <v>0</v>
      </c>
      <c r="L114" s="992">
        <v>0</v>
      </c>
      <c r="M114" s="750"/>
      <c r="N114" s="767"/>
      <c r="O114" s="694"/>
      <c r="P114" s="528"/>
      <c r="Q114" s="2977"/>
      <c r="R114" s="2978"/>
    </row>
    <row r="115" spans="1:18" ht="16.5" customHeight="1" x14ac:dyDescent="0.25">
      <c r="A115" s="474"/>
      <c r="B115" s="473"/>
      <c r="C115" s="392"/>
      <c r="D115" s="3057"/>
      <c r="E115" s="2973"/>
      <c r="F115" s="3007"/>
      <c r="G115" s="3010"/>
      <c r="H115" s="390"/>
      <c r="I115" s="458" t="s">
        <v>32</v>
      </c>
      <c r="J115" s="993">
        <v>0</v>
      </c>
      <c r="K115" s="574">
        <v>0</v>
      </c>
      <c r="L115" s="992">
        <v>0</v>
      </c>
      <c r="M115" s="750"/>
      <c r="N115" s="767"/>
      <c r="O115" s="694"/>
      <c r="P115" s="528"/>
      <c r="Q115" s="2977"/>
      <c r="R115" s="2978"/>
    </row>
    <row r="116" spans="1:18" ht="21" customHeight="1" thickBot="1" x14ac:dyDescent="0.3">
      <c r="A116" s="474"/>
      <c r="B116" s="473"/>
      <c r="C116" s="392"/>
      <c r="D116" s="3057"/>
      <c r="E116" s="2973"/>
      <c r="F116" s="3007"/>
      <c r="G116" s="3010"/>
      <c r="H116" s="390"/>
      <c r="I116" s="456" t="s">
        <v>113</v>
      </c>
      <c r="J116" s="624">
        <v>200</v>
      </c>
      <c r="K116" s="623">
        <v>412.4</v>
      </c>
      <c r="L116" s="781">
        <v>311.86</v>
      </c>
      <c r="M116" s="750"/>
      <c r="N116" s="767"/>
      <c r="O116" s="694"/>
      <c r="P116" s="528"/>
      <c r="Q116" s="2977"/>
      <c r="R116" s="2978"/>
    </row>
    <row r="117" spans="1:18" ht="18" customHeight="1" thickBot="1" x14ac:dyDescent="0.3">
      <c r="A117" s="474"/>
      <c r="B117" s="473"/>
      <c r="C117" s="392"/>
      <c r="D117" s="3101"/>
      <c r="E117" s="2974"/>
      <c r="F117" s="3008"/>
      <c r="G117" s="3011"/>
      <c r="H117" s="378"/>
      <c r="I117" s="377" t="s">
        <v>21</v>
      </c>
      <c r="J117" s="1040">
        <f>SUM(J112:J116)</f>
        <v>400</v>
      </c>
      <c r="K117" s="1039">
        <f>SUM(K112:K116)</f>
        <v>612.4</v>
      </c>
      <c r="L117" s="1049">
        <f>SUM(L112:L116)</f>
        <v>396.22</v>
      </c>
      <c r="M117" s="1028"/>
      <c r="N117" s="761"/>
      <c r="O117" s="760"/>
      <c r="P117" s="539"/>
      <c r="Q117" s="2981"/>
      <c r="R117" s="2982"/>
    </row>
    <row r="118" spans="1:18" ht="22.5" hidden="1" customHeight="1" thickBot="1" x14ac:dyDescent="0.3">
      <c r="A118" s="474"/>
      <c r="B118" s="473"/>
      <c r="C118" s="392"/>
      <c r="D118" s="3057" t="s">
        <v>78</v>
      </c>
      <c r="E118" s="3277" t="s">
        <v>326</v>
      </c>
      <c r="F118" s="3007" t="s">
        <v>102</v>
      </c>
      <c r="G118" s="3267" t="s">
        <v>24</v>
      </c>
      <c r="H118" s="390" t="s">
        <v>38</v>
      </c>
      <c r="I118" s="499" t="s">
        <v>161</v>
      </c>
      <c r="J118" s="953">
        <v>0</v>
      </c>
      <c r="K118" s="982">
        <v>0</v>
      </c>
      <c r="L118" s="1034">
        <v>0</v>
      </c>
      <c r="M118" s="750"/>
      <c r="N118" s="767"/>
      <c r="O118" s="694"/>
      <c r="P118" s="528"/>
      <c r="Q118" s="371"/>
      <c r="R118" s="370"/>
    </row>
    <row r="119" spans="1:18" ht="20.25" hidden="1" customHeight="1" thickBot="1" x14ac:dyDescent="0.3">
      <c r="A119" s="474"/>
      <c r="B119" s="473"/>
      <c r="C119" s="392"/>
      <c r="D119" s="3057"/>
      <c r="E119" s="3277"/>
      <c r="F119" s="3007"/>
      <c r="G119" s="3267"/>
      <c r="H119" s="390"/>
      <c r="I119" s="499" t="s">
        <v>32</v>
      </c>
      <c r="J119" s="1038">
        <v>0</v>
      </c>
      <c r="K119" s="590">
        <v>0</v>
      </c>
      <c r="L119" s="1000">
        <v>0</v>
      </c>
      <c r="M119" s="750"/>
      <c r="N119" s="767"/>
      <c r="O119" s="694"/>
      <c r="P119" s="528"/>
      <c r="Q119" s="371"/>
      <c r="R119" s="370"/>
    </row>
    <row r="120" spans="1:18" ht="18.75" hidden="1" customHeight="1" thickBot="1" x14ac:dyDescent="0.3">
      <c r="A120" s="474"/>
      <c r="B120" s="473"/>
      <c r="C120" s="392"/>
      <c r="D120" s="3057"/>
      <c r="E120" s="3277"/>
      <c r="F120" s="3007"/>
      <c r="G120" s="3267"/>
      <c r="H120" s="390"/>
      <c r="I120" s="458" t="s">
        <v>116</v>
      </c>
      <c r="J120" s="1038">
        <v>0</v>
      </c>
      <c r="K120" s="574">
        <v>0</v>
      </c>
      <c r="L120" s="992">
        <v>0</v>
      </c>
      <c r="M120" s="750"/>
      <c r="N120" s="767"/>
      <c r="O120" s="694"/>
      <c r="P120" s="528"/>
      <c r="Q120" s="371"/>
      <c r="R120" s="370"/>
    </row>
    <row r="121" spans="1:18" ht="21" hidden="1" customHeight="1" thickBot="1" x14ac:dyDescent="0.3">
      <c r="A121" s="474"/>
      <c r="B121" s="473"/>
      <c r="C121" s="392"/>
      <c r="D121" s="3057"/>
      <c r="E121" s="3277"/>
      <c r="F121" s="3007"/>
      <c r="G121" s="3267"/>
      <c r="H121" s="390"/>
      <c r="I121" s="476" t="s">
        <v>22</v>
      </c>
      <c r="J121" s="1038">
        <v>0</v>
      </c>
      <c r="K121" s="1105">
        <v>0</v>
      </c>
      <c r="L121" s="1091">
        <v>0</v>
      </c>
      <c r="M121" s="750"/>
      <c r="N121" s="767"/>
      <c r="O121" s="694"/>
      <c r="P121" s="528"/>
      <c r="Q121" s="371"/>
      <c r="R121" s="370"/>
    </row>
    <row r="122" spans="1:18" ht="21.75" hidden="1" customHeight="1" thickBot="1" x14ac:dyDescent="0.3">
      <c r="A122" s="474"/>
      <c r="B122" s="473"/>
      <c r="C122" s="392"/>
      <c r="D122" s="3057"/>
      <c r="E122" s="3277"/>
      <c r="F122" s="3008"/>
      <c r="G122" s="3267"/>
      <c r="H122" s="390"/>
      <c r="I122" s="640" t="s">
        <v>21</v>
      </c>
      <c r="J122" s="1104">
        <f>SUM(J118:J121)</f>
        <v>0</v>
      </c>
      <c r="K122" s="1103">
        <f>SUM(K118:K121)</f>
        <v>0</v>
      </c>
      <c r="L122" s="1102">
        <f>SUM(L118:L121)</f>
        <v>0</v>
      </c>
      <c r="M122" s="750"/>
      <c r="N122" s="767"/>
      <c r="O122" s="694"/>
      <c r="P122" s="528"/>
      <c r="Q122" s="371"/>
      <c r="R122" s="370"/>
    </row>
    <row r="123" spans="1:18" ht="15" customHeight="1" x14ac:dyDescent="0.25">
      <c r="A123" s="2946"/>
      <c r="B123" s="2961"/>
      <c r="C123" s="3131"/>
      <c r="D123" s="679" t="s">
        <v>74</v>
      </c>
      <c r="E123" s="2966" t="s">
        <v>325</v>
      </c>
      <c r="F123" s="3078" t="s">
        <v>102</v>
      </c>
      <c r="G123" s="3231" t="s">
        <v>24</v>
      </c>
      <c r="H123" s="745" t="s">
        <v>38</v>
      </c>
      <c r="I123" s="414" t="s">
        <v>161</v>
      </c>
      <c r="J123" s="1001">
        <v>0</v>
      </c>
      <c r="K123" s="590">
        <v>0</v>
      </c>
      <c r="L123" s="1000">
        <v>0</v>
      </c>
      <c r="M123" s="2954" t="s">
        <v>156</v>
      </c>
      <c r="N123" s="2956"/>
      <c r="O123" s="3175" t="s">
        <v>153</v>
      </c>
      <c r="P123" s="3173" t="s">
        <v>155</v>
      </c>
      <c r="Q123" s="2975" t="s">
        <v>324</v>
      </c>
      <c r="R123" s="2976"/>
    </row>
    <row r="124" spans="1:18" ht="22.5" customHeight="1" x14ac:dyDescent="0.25">
      <c r="A124" s="2946"/>
      <c r="B124" s="2961"/>
      <c r="C124" s="3096"/>
      <c r="D124" s="672"/>
      <c r="E124" s="2967"/>
      <c r="F124" s="3079"/>
      <c r="G124" s="3232"/>
      <c r="H124" s="744" t="s">
        <v>172</v>
      </c>
      <c r="I124" s="458" t="s">
        <v>116</v>
      </c>
      <c r="J124" s="682">
        <v>1505.1</v>
      </c>
      <c r="K124" s="400">
        <v>1502.6</v>
      </c>
      <c r="L124" s="399">
        <v>671.4</v>
      </c>
      <c r="M124" s="2955"/>
      <c r="N124" s="2957"/>
      <c r="O124" s="3176"/>
      <c r="P124" s="2959"/>
      <c r="Q124" s="2977"/>
      <c r="R124" s="2978"/>
    </row>
    <row r="125" spans="1:18" ht="22.5" customHeight="1" x14ac:dyDescent="0.25">
      <c r="A125" s="2946"/>
      <c r="B125" s="2961"/>
      <c r="C125" s="3096"/>
      <c r="D125" s="672"/>
      <c r="E125" s="2967"/>
      <c r="F125" s="3079"/>
      <c r="G125" s="3232"/>
      <c r="H125" s="744"/>
      <c r="I125" s="458" t="s">
        <v>32</v>
      </c>
      <c r="J125" s="993">
        <v>0</v>
      </c>
      <c r="K125" s="574">
        <v>0</v>
      </c>
      <c r="L125" s="992"/>
      <c r="M125" s="1098"/>
      <c r="N125" s="1099"/>
      <c r="O125" s="988"/>
      <c r="P125" s="987"/>
      <c r="Q125" s="2977"/>
      <c r="R125" s="2978"/>
    </row>
    <row r="126" spans="1:18" ht="22.5" customHeight="1" x14ac:dyDescent="0.25">
      <c r="A126" s="2946"/>
      <c r="B126" s="2961"/>
      <c r="C126" s="3096"/>
      <c r="D126" s="672"/>
      <c r="E126" s="2967"/>
      <c r="F126" s="3079"/>
      <c r="G126" s="3232"/>
      <c r="H126" s="744"/>
      <c r="I126" s="458" t="s">
        <v>113</v>
      </c>
      <c r="J126" s="682">
        <v>1109.2</v>
      </c>
      <c r="K126" s="400">
        <v>2130.6</v>
      </c>
      <c r="L126" s="399">
        <v>2007.2</v>
      </c>
      <c r="M126" s="1100"/>
      <c r="N126" s="1099"/>
      <c r="O126" s="988"/>
      <c r="P126" s="987"/>
      <c r="Q126" s="2977"/>
      <c r="R126" s="2978"/>
    </row>
    <row r="127" spans="1:18" ht="25.5" customHeight="1" thickBot="1" x14ac:dyDescent="0.3">
      <c r="A127" s="2946"/>
      <c r="B127" s="2961"/>
      <c r="C127" s="3096"/>
      <c r="D127" s="672"/>
      <c r="E127" s="2967"/>
      <c r="F127" s="3079"/>
      <c r="G127" s="3232"/>
      <c r="H127" s="744" t="s">
        <v>177</v>
      </c>
      <c r="I127" s="389" t="s">
        <v>22</v>
      </c>
      <c r="J127" s="1042">
        <v>0</v>
      </c>
      <c r="K127" s="600">
        <v>0</v>
      </c>
      <c r="L127" s="1041"/>
      <c r="M127" s="1098"/>
      <c r="N127" s="1064"/>
      <c r="O127" s="997"/>
      <c r="P127" s="1063"/>
      <c r="Q127" s="2977"/>
      <c r="R127" s="2978"/>
    </row>
    <row r="128" spans="1:18" ht="19.5" customHeight="1" thickBot="1" x14ac:dyDescent="0.3">
      <c r="A128" s="474"/>
      <c r="B128" s="473"/>
      <c r="C128" s="392"/>
      <c r="D128" s="380"/>
      <c r="E128" s="2968"/>
      <c r="F128" s="3151"/>
      <c r="G128" s="3233"/>
      <c r="H128" s="1071"/>
      <c r="I128" s="640" t="s">
        <v>21</v>
      </c>
      <c r="J128" s="1040">
        <f>SUM(J123:J127)</f>
        <v>2614.3000000000002</v>
      </c>
      <c r="K128" s="1039">
        <f>SUM(K123:K127)</f>
        <v>3633.2</v>
      </c>
      <c r="L128" s="1006">
        <f>SUM(L123:L127)</f>
        <v>2678.6</v>
      </c>
      <c r="M128" s="1097"/>
      <c r="N128" s="1096"/>
      <c r="O128" s="1095"/>
      <c r="P128" s="674"/>
      <c r="Q128" s="2979"/>
      <c r="R128" s="2980"/>
    </row>
    <row r="129" spans="1:18" ht="23.25" hidden="1" customHeight="1" x14ac:dyDescent="0.25">
      <c r="A129" s="474"/>
      <c r="B129" s="473"/>
      <c r="C129" s="392"/>
      <c r="D129" s="3056" t="s">
        <v>69</v>
      </c>
      <c r="E129" s="2972" t="s">
        <v>323</v>
      </c>
      <c r="F129" s="3006" t="s">
        <v>102</v>
      </c>
      <c r="G129" s="3228" t="s">
        <v>24</v>
      </c>
      <c r="H129" s="390" t="s">
        <v>38</v>
      </c>
      <c r="I129" s="414" t="s">
        <v>161</v>
      </c>
      <c r="J129" s="1001">
        <v>0</v>
      </c>
      <c r="K129" s="1094">
        <v>0</v>
      </c>
      <c r="L129" s="1000">
        <v>0</v>
      </c>
      <c r="M129" s="802"/>
      <c r="N129" s="767"/>
      <c r="O129" s="694"/>
      <c r="P129" s="528"/>
      <c r="Q129" s="371"/>
      <c r="R129" s="370"/>
    </row>
    <row r="130" spans="1:18" ht="14.25" hidden="1" customHeight="1" x14ac:dyDescent="0.25">
      <c r="A130" s="474"/>
      <c r="B130" s="473"/>
      <c r="C130" s="392"/>
      <c r="D130" s="3057"/>
      <c r="E130" s="2973"/>
      <c r="F130" s="3007"/>
      <c r="G130" s="3229"/>
      <c r="H130" s="390"/>
      <c r="I130" s="458" t="s">
        <v>116</v>
      </c>
      <c r="J130" s="993">
        <v>0</v>
      </c>
      <c r="K130" s="1093">
        <v>0</v>
      </c>
      <c r="L130" s="992">
        <v>0</v>
      </c>
      <c r="M130" s="802"/>
      <c r="N130" s="767"/>
      <c r="O130" s="694"/>
      <c r="P130" s="528"/>
      <c r="Q130" s="371"/>
      <c r="R130" s="370"/>
    </row>
    <row r="131" spans="1:18" ht="14.25" hidden="1" customHeight="1" x14ac:dyDescent="0.25">
      <c r="A131" s="474"/>
      <c r="B131" s="473"/>
      <c r="C131" s="392"/>
      <c r="D131" s="3057"/>
      <c r="E131" s="2973"/>
      <c r="F131" s="3007"/>
      <c r="G131" s="3229"/>
      <c r="H131" s="390"/>
      <c r="I131" s="476" t="s">
        <v>32</v>
      </c>
      <c r="J131" s="993">
        <v>0</v>
      </c>
      <c r="K131" s="1093">
        <v>0</v>
      </c>
      <c r="L131" s="992">
        <v>0</v>
      </c>
      <c r="M131" s="802"/>
      <c r="N131" s="767"/>
      <c r="O131" s="694"/>
      <c r="P131" s="528"/>
      <c r="Q131" s="371"/>
      <c r="R131" s="370"/>
    </row>
    <row r="132" spans="1:18" ht="20.25" hidden="1" customHeight="1" thickBot="1" x14ac:dyDescent="0.3">
      <c r="A132" s="474"/>
      <c r="B132" s="473"/>
      <c r="C132" s="392"/>
      <c r="D132" s="3057"/>
      <c r="E132" s="2973"/>
      <c r="F132" s="3007"/>
      <c r="G132" s="3229"/>
      <c r="H132" s="390"/>
      <c r="I132" s="476" t="s">
        <v>22</v>
      </c>
      <c r="J132" s="953">
        <v>0</v>
      </c>
      <c r="K132" s="1092">
        <v>0</v>
      </c>
      <c r="L132" s="1091">
        <v>0</v>
      </c>
      <c r="M132" s="802"/>
      <c r="N132" s="767"/>
      <c r="O132" s="694"/>
      <c r="P132" s="528"/>
      <c r="Q132" s="371"/>
      <c r="R132" s="370"/>
    </row>
    <row r="133" spans="1:18" ht="24.75" hidden="1" customHeight="1" thickBot="1" x14ac:dyDescent="0.3">
      <c r="A133" s="474"/>
      <c r="B133" s="473"/>
      <c r="C133" s="392"/>
      <c r="D133" s="3101"/>
      <c r="E133" s="2974"/>
      <c r="F133" s="3007"/>
      <c r="G133" s="3230"/>
      <c r="H133" s="390"/>
      <c r="I133" s="640" t="s">
        <v>21</v>
      </c>
      <c r="J133" s="1090">
        <f>SUM(J129:J132)</f>
        <v>0</v>
      </c>
      <c r="K133" s="1089">
        <f>SUM(K129:K132)</f>
        <v>0</v>
      </c>
      <c r="L133" s="1088">
        <f>SUM(L129:L132)</f>
        <v>0</v>
      </c>
      <c r="M133" s="802"/>
      <c r="N133" s="767"/>
      <c r="O133" s="694"/>
      <c r="P133" s="528"/>
      <c r="Q133" s="371"/>
      <c r="R133" s="370"/>
    </row>
    <row r="134" spans="1:18" ht="15" customHeight="1" x14ac:dyDescent="0.25">
      <c r="A134" s="2946"/>
      <c r="B134" s="2961"/>
      <c r="C134" s="3096"/>
      <c r="D134" s="1087" t="s">
        <v>61</v>
      </c>
      <c r="E134" s="2966" t="s">
        <v>322</v>
      </c>
      <c r="F134" s="3078" t="s">
        <v>102</v>
      </c>
      <c r="G134" s="3108" t="s">
        <v>24</v>
      </c>
      <c r="H134" s="1086" t="s">
        <v>38</v>
      </c>
      <c r="I134" s="414" t="s">
        <v>161</v>
      </c>
      <c r="J134" s="1001">
        <v>0</v>
      </c>
      <c r="K134" s="590">
        <v>0</v>
      </c>
      <c r="L134" s="1085">
        <v>0</v>
      </c>
      <c r="M134" s="1084"/>
      <c r="N134" s="588"/>
      <c r="O134" s="587"/>
      <c r="P134" s="586"/>
      <c r="Q134" s="3370" t="s">
        <v>321</v>
      </c>
      <c r="R134" s="3371"/>
    </row>
    <row r="135" spans="1:18" ht="15" customHeight="1" x14ac:dyDescent="0.25">
      <c r="A135" s="2946"/>
      <c r="B135" s="2961"/>
      <c r="C135" s="3096"/>
      <c r="D135" s="1080"/>
      <c r="E135" s="2967"/>
      <c r="F135" s="3079"/>
      <c r="G135" s="3109"/>
      <c r="H135" s="1078"/>
      <c r="I135" s="458" t="s">
        <v>116</v>
      </c>
      <c r="J135" s="1083">
        <v>0</v>
      </c>
      <c r="K135" s="982">
        <v>0</v>
      </c>
      <c r="L135" s="1082">
        <v>0</v>
      </c>
      <c r="M135" s="3019" t="s">
        <v>320</v>
      </c>
      <c r="N135" s="3059"/>
      <c r="O135" s="2958" t="s">
        <v>153</v>
      </c>
      <c r="P135" s="2958" t="s">
        <v>153</v>
      </c>
      <c r="Q135" s="3359"/>
      <c r="R135" s="3360"/>
    </row>
    <row r="136" spans="1:18" ht="26.25" customHeight="1" x14ac:dyDescent="0.25">
      <c r="A136" s="2946"/>
      <c r="B136" s="2961"/>
      <c r="C136" s="3096"/>
      <c r="D136" s="1080"/>
      <c r="E136" s="2967"/>
      <c r="F136" s="3079"/>
      <c r="G136" s="3109"/>
      <c r="H136" s="1078" t="s">
        <v>65</v>
      </c>
      <c r="I136" s="499" t="s">
        <v>22</v>
      </c>
      <c r="J136" s="993">
        <v>8</v>
      </c>
      <c r="K136" s="574">
        <v>8</v>
      </c>
      <c r="L136" s="1081">
        <v>8</v>
      </c>
      <c r="M136" s="2953"/>
      <c r="N136" s="3060"/>
      <c r="O136" s="2959"/>
      <c r="P136" s="2959"/>
      <c r="Q136" s="3359"/>
      <c r="R136" s="3360"/>
    </row>
    <row r="137" spans="1:18" ht="15.75" thickBot="1" x14ac:dyDescent="0.3">
      <c r="A137" s="474"/>
      <c r="B137" s="473"/>
      <c r="C137" s="392"/>
      <c r="D137" s="1080"/>
      <c r="E137" s="2967"/>
      <c r="F137" s="1079"/>
      <c r="G137" s="3109"/>
      <c r="H137" s="1078"/>
      <c r="I137" s="476" t="s">
        <v>32</v>
      </c>
      <c r="J137" s="1077">
        <v>0</v>
      </c>
      <c r="K137" s="1076">
        <v>0</v>
      </c>
      <c r="L137" s="1075">
        <v>0</v>
      </c>
      <c r="M137" s="869"/>
      <c r="N137" s="578"/>
      <c r="O137" s="433"/>
      <c r="P137" s="432"/>
      <c r="Q137" s="3372"/>
      <c r="R137" s="3373"/>
    </row>
    <row r="138" spans="1:18" ht="15.75" thickBot="1" x14ac:dyDescent="0.3">
      <c r="A138" s="474"/>
      <c r="B138" s="473"/>
      <c r="C138" s="392"/>
      <c r="D138" s="1050"/>
      <c r="E138" s="2968"/>
      <c r="F138" s="1062"/>
      <c r="G138" s="3110"/>
      <c r="H138" s="1074"/>
      <c r="I138" s="864" t="s">
        <v>21</v>
      </c>
      <c r="J138" s="928">
        <f>SUM(J134:J137)</f>
        <v>8</v>
      </c>
      <c r="K138" s="928">
        <f>SUM(K134:K137)</f>
        <v>8</v>
      </c>
      <c r="L138" s="376">
        <f>SUM(L134:L137)</f>
        <v>8</v>
      </c>
      <c r="M138" s="323"/>
      <c r="N138" s="578"/>
      <c r="O138" s="433"/>
      <c r="P138" s="432"/>
      <c r="Q138" s="371"/>
      <c r="R138" s="370"/>
    </row>
    <row r="139" spans="1:18" ht="23.25" customHeight="1" x14ac:dyDescent="0.25">
      <c r="A139" s="2946"/>
      <c r="B139" s="2961"/>
      <c r="C139" s="3096"/>
      <c r="D139" s="679" t="s">
        <v>57</v>
      </c>
      <c r="E139" s="2966" t="s">
        <v>319</v>
      </c>
      <c r="F139" s="3078" t="s">
        <v>102</v>
      </c>
      <c r="G139" s="2949" t="s">
        <v>24</v>
      </c>
      <c r="H139" s="745" t="s">
        <v>38</v>
      </c>
      <c r="I139" s="414" t="s">
        <v>161</v>
      </c>
      <c r="J139" s="1001">
        <v>0</v>
      </c>
      <c r="K139" s="590">
        <v>0</v>
      </c>
      <c r="L139" s="1000"/>
      <c r="M139" s="3069" t="s">
        <v>156</v>
      </c>
      <c r="N139" s="3068"/>
      <c r="O139" s="3175" t="s">
        <v>153</v>
      </c>
      <c r="P139" s="3173" t="s">
        <v>155</v>
      </c>
      <c r="Q139" s="2977" t="s">
        <v>318</v>
      </c>
      <c r="R139" s="2978"/>
    </row>
    <row r="140" spans="1:18" ht="15" customHeight="1" x14ac:dyDescent="0.25">
      <c r="A140" s="2946"/>
      <c r="B140" s="2961"/>
      <c r="C140" s="3096"/>
      <c r="D140" s="672"/>
      <c r="E140" s="2967"/>
      <c r="F140" s="3079"/>
      <c r="G140" s="2950"/>
      <c r="H140" s="744" t="s">
        <v>54</v>
      </c>
      <c r="I140" s="458" t="s">
        <v>116</v>
      </c>
      <c r="J140" s="682">
        <v>191.5</v>
      </c>
      <c r="K140" s="400">
        <v>191.4</v>
      </c>
      <c r="L140" s="399">
        <v>143.80000000000001</v>
      </c>
      <c r="M140" s="3070"/>
      <c r="N140" s="3060"/>
      <c r="O140" s="3176"/>
      <c r="P140" s="2959"/>
      <c r="Q140" s="2977"/>
      <c r="R140" s="2978"/>
    </row>
    <row r="141" spans="1:18" ht="15" customHeight="1" x14ac:dyDescent="0.25">
      <c r="A141" s="2946"/>
      <c r="B141" s="2961"/>
      <c r="C141" s="3096"/>
      <c r="D141" s="672"/>
      <c r="E141" s="2967"/>
      <c r="F141" s="3079"/>
      <c r="G141" s="2950"/>
      <c r="H141" s="744"/>
      <c r="I141" s="476" t="s">
        <v>32</v>
      </c>
      <c r="J141" s="993">
        <v>0</v>
      </c>
      <c r="K141" s="574">
        <v>0</v>
      </c>
      <c r="L141" s="992"/>
      <c r="M141" s="750"/>
      <c r="N141" s="767"/>
      <c r="O141" s="694"/>
      <c r="P141" s="528"/>
      <c r="Q141" s="2977"/>
      <c r="R141" s="2978"/>
    </row>
    <row r="142" spans="1:18" ht="15" customHeight="1" x14ac:dyDescent="0.25">
      <c r="A142" s="2946"/>
      <c r="B142" s="2961"/>
      <c r="C142" s="3096"/>
      <c r="D142" s="672"/>
      <c r="E142" s="2967"/>
      <c r="F142" s="3079"/>
      <c r="G142" s="2950"/>
      <c r="H142" s="744" t="s">
        <v>177</v>
      </c>
      <c r="I142" s="476" t="s">
        <v>113</v>
      </c>
      <c r="J142" s="682">
        <v>1129</v>
      </c>
      <c r="K142" s="400">
        <v>1118.05</v>
      </c>
      <c r="L142" s="399">
        <v>956.2</v>
      </c>
      <c r="M142" s="750"/>
      <c r="N142" s="767"/>
      <c r="O142" s="694"/>
      <c r="P142" s="528"/>
      <c r="Q142" s="2977"/>
      <c r="R142" s="2978"/>
    </row>
    <row r="143" spans="1:18" ht="15" customHeight="1" thickBot="1" x14ac:dyDescent="0.3">
      <c r="A143" s="2946"/>
      <c r="B143" s="2961"/>
      <c r="C143" s="3096"/>
      <c r="D143" s="672"/>
      <c r="E143" s="2967"/>
      <c r="F143" s="3079"/>
      <c r="G143" s="2950"/>
      <c r="H143" s="1073" t="s">
        <v>172</v>
      </c>
      <c r="I143" s="476" t="s">
        <v>22</v>
      </c>
      <c r="J143" s="1051">
        <v>6.1</v>
      </c>
      <c r="K143" s="388">
        <v>6.1</v>
      </c>
      <c r="L143" s="955">
        <v>6.1</v>
      </c>
      <c r="M143" s="750"/>
      <c r="N143" s="767"/>
      <c r="O143" s="694"/>
      <c r="P143" s="528"/>
      <c r="Q143" s="2977"/>
      <c r="R143" s="2978"/>
    </row>
    <row r="144" spans="1:18" ht="20.25" customHeight="1" thickBot="1" x14ac:dyDescent="0.3">
      <c r="A144" s="2946"/>
      <c r="B144" s="2961"/>
      <c r="C144" s="3096"/>
      <c r="D144" s="1072"/>
      <c r="E144" s="2967"/>
      <c r="F144" s="1062"/>
      <c r="G144" s="2950"/>
      <c r="H144" s="1071"/>
      <c r="I144" s="640" t="s">
        <v>21</v>
      </c>
      <c r="J144" s="1019">
        <f>SUM(J139:J143)</f>
        <v>1326.6</v>
      </c>
      <c r="K144" s="1015">
        <f>SUM(K139:K143)</f>
        <v>1315.55</v>
      </c>
      <c r="L144" s="1014">
        <f>SUM(L139:L143)</f>
        <v>1106.0999999999999</v>
      </c>
      <c r="M144" s="802"/>
      <c r="N144" s="767"/>
      <c r="O144" s="694"/>
      <c r="P144" s="528"/>
      <c r="Q144" s="2979"/>
      <c r="R144" s="2980"/>
    </row>
    <row r="145" spans="1:18" ht="15" customHeight="1" x14ac:dyDescent="0.25">
      <c r="A145" s="2946"/>
      <c r="B145" s="2961"/>
      <c r="C145" s="3096"/>
      <c r="D145" s="672" t="s">
        <v>54</v>
      </c>
      <c r="E145" s="2966" t="s">
        <v>317</v>
      </c>
      <c r="F145" s="3078" t="s">
        <v>102</v>
      </c>
      <c r="G145" s="2949" t="s">
        <v>24</v>
      </c>
      <c r="H145" s="745" t="s">
        <v>38</v>
      </c>
      <c r="I145" s="499" t="s">
        <v>161</v>
      </c>
      <c r="J145" s="1001">
        <v>0</v>
      </c>
      <c r="K145" s="590">
        <v>0</v>
      </c>
      <c r="L145" s="1000"/>
      <c r="M145" s="3294" t="s">
        <v>316</v>
      </c>
      <c r="N145" s="1064"/>
      <c r="O145" s="1070" t="s">
        <v>155</v>
      </c>
      <c r="P145" s="1060" t="s">
        <v>155</v>
      </c>
      <c r="Q145" s="3357" t="s">
        <v>315</v>
      </c>
      <c r="R145" s="3358"/>
    </row>
    <row r="146" spans="1:18" ht="15" customHeight="1" x14ac:dyDescent="0.25">
      <c r="A146" s="2946"/>
      <c r="B146" s="2961"/>
      <c r="C146" s="3096"/>
      <c r="D146" s="672"/>
      <c r="E146" s="2967"/>
      <c r="F146" s="3079"/>
      <c r="G146" s="2950"/>
      <c r="H146" s="744" t="s">
        <v>279</v>
      </c>
      <c r="I146" s="458" t="s">
        <v>116</v>
      </c>
      <c r="J146" s="682">
        <v>802.3</v>
      </c>
      <c r="K146" s="400">
        <v>0</v>
      </c>
      <c r="L146" s="399"/>
      <c r="M146" s="3295"/>
      <c r="N146" s="767"/>
      <c r="O146" s="1069"/>
      <c r="P146" s="1068"/>
      <c r="Q146" s="3359"/>
      <c r="R146" s="3360"/>
    </row>
    <row r="147" spans="1:18" ht="15" customHeight="1" x14ac:dyDescent="0.25">
      <c r="A147" s="2946"/>
      <c r="B147" s="2961"/>
      <c r="C147" s="3096"/>
      <c r="D147" s="672"/>
      <c r="E147" s="2967"/>
      <c r="F147" s="3079"/>
      <c r="G147" s="2950"/>
      <c r="H147" s="744" t="s">
        <v>54</v>
      </c>
      <c r="I147" s="499" t="s">
        <v>32</v>
      </c>
      <c r="J147" s="682">
        <v>973</v>
      </c>
      <c r="K147" s="818">
        <v>0</v>
      </c>
      <c r="L147" s="817"/>
      <c r="M147" s="1067"/>
      <c r="N147" s="835"/>
      <c r="O147" s="834"/>
      <c r="P147" s="833"/>
      <c r="Q147" s="3359"/>
      <c r="R147" s="3360"/>
    </row>
    <row r="148" spans="1:18" ht="15" customHeight="1" x14ac:dyDescent="0.25">
      <c r="A148" s="2946"/>
      <c r="B148" s="2961"/>
      <c r="C148" s="3096"/>
      <c r="D148" s="672"/>
      <c r="E148" s="2967"/>
      <c r="F148" s="3079"/>
      <c r="G148" s="2950"/>
      <c r="H148" s="1066"/>
      <c r="I148" s="499" t="s">
        <v>113</v>
      </c>
      <c r="J148" s="682">
        <v>20</v>
      </c>
      <c r="K148" s="818">
        <v>120</v>
      </c>
      <c r="L148" s="817">
        <v>116.5</v>
      </c>
      <c r="M148" s="1067"/>
      <c r="N148" s="835"/>
      <c r="O148" s="834"/>
      <c r="P148" s="833"/>
      <c r="Q148" s="3359"/>
      <c r="R148" s="3360"/>
    </row>
    <row r="149" spans="1:18" ht="15.75" thickBot="1" x14ac:dyDescent="0.3">
      <c r="A149" s="2946"/>
      <c r="B149" s="2961"/>
      <c r="C149" s="3096"/>
      <c r="D149" s="672"/>
      <c r="E149" s="2967"/>
      <c r="F149" s="3079"/>
      <c r="G149" s="2950"/>
      <c r="H149" s="1066"/>
      <c r="I149" s="408" t="s">
        <v>22</v>
      </c>
      <c r="J149" s="1051">
        <v>4</v>
      </c>
      <c r="K149" s="388">
        <v>4</v>
      </c>
      <c r="L149" s="955">
        <v>0</v>
      </c>
      <c r="M149" s="1065"/>
      <c r="N149" s="1064"/>
      <c r="O149" s="997"/>
      <c r="P149" s="1063"/>
      <c r="Q149" s="3359"/>
      <c r="R149" s="3360"/>
    </row>
    <row r="150" spans="1:18" ht="18.75" customHeight="1" thickBot="1" x14ac:dyDescent="0.3">
      <c r="A150" s="474"/>
      <c r="B150" s="473"/>
      <c r="C150" s="392"/>
      <c r="D150" s="380"/>
      <c r="E150" s="2968"/>
      <c r="F150" s="1062"/>
      <c r="G150" s="2950"/>
      <c r="H150" s="378"/>
      <c r="I150" s="864" t="s">
        <v>21</v>
      </c>
      <c r="J150" s="1019">
        <f>SUM(J145:J149)</f>
        <v>1799.3</v>
      </c>
      <c r="K150" s="1039">
        <f>SUM(K145:K149)</f>
        <v>124</v>
      </c>
      <c r="L150" s="1014">
        <f>SUM(L145:L149)</f>
        <v>116.5</v>
      </c>
      <c r="M150" s="323"/>
      <c r="N150" s="578"/>
      <c r="O150" s="433"/>
      <c r="P150" s="432"/>
      <c r="Q150" s="3361"/>
      <c r="R150" s="3362"/>
    </row>
    <row r="151" spans="1:18" ht="20.25" customHeight="1" x14ac:dyDescent="0.25">
      <c r="A151" s="474"/>
      <c r="B151" s="473"/>
      <c r="C151" s="392"/>
      <c r="D151" s="688" t="s">
        <v>177</v>
      </c>
      <c r="E151" s="2963" t="s">
        <v>314</v>
      </c>
      <c r="F151" s="3063" t="s">
        <v>102</v>
      </c>
      <c r="G151" s="2949" t="s">
        <v>24</v>
      </c>
      <c r="H151" s="390" t="s">
        <v>38</v>
      </c>
      <c r="I151" s="414" t="s">
        <v>161</v>
      </c>
      <c r="J151" s="1001">
        <v>0</v>
      </c>
      <c r="K151" s="590">
        <v>0</v>
      </c>
      <c r="L151" s="1000"/>
      <c r="M151" s="2954" t="s">
        <v>156</v>
      </c>
      <c r="N151" s="3059"/>
      <c r="O151" s="1061" t="s">
        <v>153</v>
      </c>
      <c r="P151" s="1060" t="s">
        <v>155</v>
      </c>
      <c r="Q151" s="2975" t="s">
        <v>313</v>
      </c>
      <c r="R151" s="2976"/>
    </row>
    <row r="152" spans="1:18" ht="21" customHeight="1" x14ac:dyDescent="0.25">
      <c r="A152" s="474"/>
      <c r="B152" s="473"/>
      <c r="C152" s="392"/>
      <c r="D152" s="391"/>
      <c r="E152" s="2964"/>
      <c r="F152" s="3064"/>
      <c r="G152" s="2950"/>
      <c r="H152" s="390" t="s">
        <v>65</v>
      </c>
      <c r="I152" s="458" t="s">
        <v>116</v>
      </c>
      <c r="J152" s="682">
        <v>257.60000000000002</v>
      </c>
      <c r="K152" s="400">
        <v>256.3</v>
      </c>
      <c r="L152" s="399">
        <v>69.7</v>
      </c>
      <c r="M152" s="2955"/>
      <c r="N152" s="3060"/>
      <c r="O152" s="694"/>
      <c r="P152" s="528"/>
      <c r="Q152" s="2977"/>
      <c r="R152" s="2978"/>
    </row>
    <row r="153" spans="1:18" ht="21" customHeight="1" x14ac:dyDescent="0.25">
      <c r="A153" s="474"/>
      <c r="B153" s="473"/>
      <c r="C153" s="392"/>
      <c r="D153" s="391"/>
      <c r="E153" s="2964"/>
      <c r="F153" s="3064"/>
      <c r="G153" s="2950"/>
      <c r="H153" s="390"/>
      <c r="I153" s="476" t="s">
        <v>32</v>
      </c>
      <c r="J153" s="993">
        <v>0</v>
      </c>
      <c r="K153" s="574">
        <v>0</v>
      </c>
      <c r="L153" s="992"/>
      <c r="M153" s="750"/>
      <c r="N153" s="767"/>
      <c r="O153" s="694"/>
      <c r="P153" s="528"/>
      <c r="Q153" s="2977"/>
      <c r="R153" s="2978"/>
    </row>
    <row r="154" spans="1:18" ht="21" customHeight="1" x14ac:dyDescent="0.25">
      <c r="A154" s="474"/>
      <c r="B154" s="473"/>
      <c r="C154" s="392"/>
      <c r="D154" s="391"/>
      <c r="E154" s="2964"/>
      <c r="F154" s="3064"/>
      <c r="G154" s="2950"/>
      <c r="H154" s="390"/>
      <c r="I154" s="476" t="s">
        <v>113</v>
      </c>
      <c r="J154" s="682">
        <v>42.4</v>
      </c>
      <c r="K154" s="400">
        <v>42.4</v>
      </c>
      <c r="L154" s="399">
        <v>37</v>
      </c>
      <c r="M154" s="750"/>
      <c r="N154" s="767"/>
      <c r="O154" s="694"/>
      <c r="P154" s="528"/>
      <c r="Q154" s="2977"/>
      <c r="R154" s="2978"/>
    </row>
    <row r="155" spans="1:18" ht="15.75" thickBot="1" x14ac:dyDescent="0.3">
      <c r="A155" s="474"/>
      <c r="B155" s="473"/>
      <c r="C155" s="392"/>
      <c r="D155" s="391"/>
      <c r="E155" s="2964"/>
      <c r="F155" s="3064"/>
      <c r="G155" s="2950"/>
      <c r="H155" s="390"/>
      <c r="I155" s="476" t="s">
        <v>22</v>
      </c>
      <c r="J155" s="1051">
        <v>3</v>
      </c>
      <c r="K155" s="388">
        <v>3</v>
      </c>
      <c r="L155" s="955">
        <v>2.9</v>
      </c>
      <c r="M155" s="750"/>
      <c r="N155" s="767"/>
      <c r="O155" s="694"/>
      <c r="P155" s="528"/>
      <c r="Q155" s="2977"/>
      <c r="R155" s="2978"/>
    </row>
    <row r="156" spans="1:18" ht="17.25" customHeight="1" thickBot="1" x14ac:dyDescent="0.3">
      <c r="A156" s="474"/>
      <c r="B156" s="473"/>
      <c r="C156" s="392"/>
      <c r="D156" s="380"/>
      <c r="E156" s="2965"/>
      <c r="F156" s="3065"/>
      <c r="G156" s="2950"/>
      <c r="H156" s="390"/>
      <c r="I156" s="640" t="s">
        <v>21</v>
      </c>
      <c r="J156" s="1019">
        <f>SUM(J151:J155)</f>
        <v>303</v>
      </c>
      <c r="K156" s="1015">
        <f>SUM(K151:K155)</f>
        <v>301.7</v>
      </c>
      <c r="L156" s="1014">
        <f>SUM(L151:L155)</f>
        <v>109.60000000000001</v>
      </c>
      <c r="M156" s="371"/>
      <c r="N156" s="835"/>
      <c r="O156" s="834"/>
      <c r="P156" s="833"/>
      <c r="Q156" s="2979"/>
      <c r="R156" s="2980"/>
    </row>
    <row r="157" spans="1:18" ht="18" hidden="1" customHeight="1" x14ac:dyDescent="0.25">
      <c r="A157" s="474"/>
      <c r="B157" s="473"/>
      <c r="C157" s="392"/>
      <c r="D157" s="688" t="s">
        <v>50</v>
      </c>
      <c r="E157" s="2966" t="s">
        <v>312</v>
      </c>
      <c r="F157" s="3063" t="s">
        <v>102</v>
      </c>
      <c r="G157" s="3073" t="s">
        <v>24</v>
      </c>
      <c r="H157" s="415" t="s">
        <v>38</v>
      </c>
      <c r="I157" s="731" t="s">
        <v>188</v>
      </c>
      <c r="J157" s="1038">
        <v>0</v>
      </c>
      <c r="K157" s="590">
        <v>0</v>
      </c>
      <c r="L157" s="1000">
        <v>0</v>
      </c>
      <c r="M157" s="3019" t="s">
        <v>160</v>
      </c>
      <c r="N157" s="3296" t="s">
        <v>42</v>
      </c>
      <c r="O157" s="997"/>
      <c r="P157" s="3035">
        <v>1</v>
      </c>
      <c r="Q157" s="858"/>
      <c r="R157" s="370"/>
    </row>
    <row r="158" spans="1:18" ht="27.75" hidden="1" customHeight="1" x14ac:dyDescent="0.25">
      <c r="A158" s="474"/>
      <c r="B158" s="473"/>
      <c r="C158" s="392"/>
      <c r="D158" s="391"/>
      <c r="E158" s="2967"/>
      <c r="F158" s="3064"/>
      <c r="G158" s="3074"/>
      <c r="H158" s="390" t="s">
        <v>54</v>
      </c>
      <c r="I158" s="458" t="s">
        <v>116</v>
      </c>
      <c r="J158" s="1059">
        <v>0</v>
      </c>
      <c r="K158" s="1023">
        <v>0</v>
      </c>
      <c r="L158" s="1058">
        <v>0</v>
      </c>
      <c r="M158" s="2953"/>
      <c r="N158" s="3297"/>
      <c r="O158" s="994"/>
      <c r="P158" s="3036"/>
      <c r="Q158" s="858"/>
      <c r="R158" s="370"/>
    </row>
    <row r="159" spans="1:18" ht="30.75" hidden="1" customHeight="1" thickBot="1" x14ac:dyDescent="0.3">
      <c r="A159" s="474"/>
      <c r="B159" s="473"/>
      <c r="C159" s="392"/>
      <c r="D159" s="391"/>
      <c r="E159" s="2967"/>
      <c r="F159" s="3064"/>
      <c r="G159" s="3074"/>
      <c r="H159" s="390" t="s">
        <v>65</v>
      </c>
      <c r="I159" s="476" t="s">
        <v>22</v>
      </c>
      <c r="J159" s="1057">
        <v>0</v>
      </c>
      <c r="K159" s="1056">
        <v>0</v>
      </c>
      <c r="L159" s="1055">
        <v>0</v>
      </c>
      <c r="M159" s="371"/>
      <c r="N159" s="835"/>
      <c r="O159" s="834"/>
      <c r="P159" s="833"/>
      <c r="Q159" s="371"/>
      <c r="R159" s="370"/>
    </row>
    <row r="160" spans="1:18" ht="17.25" hidden="1" customHeight="1" thickBot="1" x14ac:dyDescent="0.3">
      <c r="A160" s="474"/>
      <c r="B160" s="473"/>
      <c r="C160" s="392"/>
      <c r="D160" s="380"/>
      <c r="E160" s="2968"/>
      <c r="F160" s="3065"/>
      <c r="G160" s="3074"/>
      <c r="H160" s="378"/>
      <c r="I160" s="640" t="s">
        <v>21</v>
      </c>
      <c r="J160" s="1054">
        <f>SUM(J157:J159)</f>
        <v>0</v>
      </c>
      <c r="K160" s="919">
        <f>SUM(K157:K159)</f>
        <v>0</v>
      </c>
      <c r="L160" s="1053">
        <f>SUM(L157:L159)</f>
        <v>0</v>
      </c>
      <c r="M160" s="538"/>
      <c r="N160" s="761"/>
      <c r="O160" s="760"/>
      <c r="P160" s="539"/>
      <c r="Q160" s="371"/>
      <c r="R160" s="370"/>
    </row>
    <row r="161" spans="1:20" ht="24" customHeight="1" x14ac:dyDescent="0.25">
      <c r="A161" s="474"/>
      <c r="B161" s="473"/>
      <c r="C161" s="392"/>
      <c r="D161" s="1050" t="s">
        <v>244</v>
      </c>
      <c r="E161" s="2966" t="s">
        <v>311</v>
      </c>
      <c r="F161" s="3063" t="s">
        <v>102</v>
      </c>
      <c r="G161" s="2949" t="s">
        <v>24</v>
      </c>
      <c r="H161" s="415" t="s">
        <v>38</v>
      </c>
      <c r="I161" s="414" t="s">
        <v>188</v>
      </c>
      <c r="J161" s="1001">
        <v>0</v>
      </c>
      <c r="K161" s="590">
        <v>0</v>
      </c>
      <c r="L161" s="1000"/>
      <c r="M161" s="2954" t="s">
        <v>156</v>
      </c>
      <c r="N161" s="2956"/>
      <c r="O161" s="2958" t="s">
        <v>153</v>
      </c>
      <c r="P161" s="2958" t="s">
        <v>153</v>
      </c>
      <c r="Q161" s="2975" t="s">
        <v>310</v>
      </c>
      <c r="R161" s="2976"/>
      <c r="T161" s="304"/>
    </row>
    <row r="162" spans="1:20" ht="15" customHeight="1" x14ac:dyDescent="0.25">
      <c r="A162" s="474"/>
      <c r="B162" s="473"/>
      <c r="C162" s="392"/>
      <c r="D162" s="1050"/>
      <c r="E162" s="2967"/>
      <c r="F162" s="3064"/>
      <c r="G162" s="2950"/>
      <c r="H162" s="390"/>
      <c r="I162" s="458" t="s">
        <v>116</v>
      </c>
      <c r="J162" s="993">
        <v>0</v>
      </c>
      <c r="K162" s="574">
        <v>0</v>
      </c>
      <c r="L162" s="992"/>
      <c r="M162" s="2955"/>
      <c r="N162" s="2957"/>
      <c r="O162" s="2959"/>
      <c r="P162" s="2959"/>
      <c r="Q162" s="2977"/>
      <c r="R162" s="2978"/>
    </row>
    <row r="163" spans="1:20" x14ac:dyDescent="0.25">
      <c r="A163" s="474"/>
      <c r="B163" s="473"/>
      <c r="C163" s="392"/>
      <c r="D163" s="1050"/>
      <c r="E163" s="2967"/>
      <c r="F163" s="3064"/>
      <c r="G163" s="2950"/>
      <c r="H163" s="390"/>
      <c r="I163" s="476" t="s">
        <v>22</v>
      </c>
      <c r="J163" s="993">
        <v>0</v>
      </c>
      <c r="K163" s="574">
        <v>0</v>
      </c>
      <c r="L163" s="992"/>
      <c r="M163" s="453"/>
      <c r="N163" s="767"/>
      <c r="O163" s="694"/>
      <c r="P163" s="528"/>
      <c r="Q163" s="2977"/>
      <c r="R163" s="2978"/>
    </row>
    <row r="164" spans="1:20" ht="23.25" customHeight="1" x14ac:dyDescent="0.25">
      <c r="A164" s="474"/>
      <c r="B164" s="473"/>
      <c r="C164" s="392"/>
      <c r="D164" s="1050"/>
      <c r="E164" s="2967"/>
      <c r="F164" s="3064"/>
      <c r="G164" s="2950"/>
      <c r="H164" s="390" t="s">
        <v>177</v>
      </c>
      <c r="I164" s="476" t="s">
        <v>32</v>
      </c>
      <c r="J164" s="993">
        <v>0</v>
      </c>
      <c r="K164" s="574">
        <v>0</v>
      </c>
      <c r="L164" s="992"/>
      <c r="M164" s="323"/>
      <c r="N164" s="578"/>
      <c r="O164" s="433"/>
      <c r="P164" s="1052"/>
      <c r="Q164" s="2977"/>
      <c r="R164" s="2978"/>
    </row>
    <row r="165" spans="1:20" ht="18" customHeight="1" thickBot="1" x14ac:dyDescent="0.3">
      <c r="A165" s="474"/>
      <c r="B165" s="473"/>
      <c r="C165" s="392"/>
      <c r="D165" s="1050"/>
      <c r="E165" s="2967"/>
      <c r="F165" s="3064"/>
      <c r="G165" s="2950"/>
      <c r="H165" s="390"/>
      <c r="I165" s="476" t="s">
        <v>113</v>
      </c>
      <c r="J165" s="1051">
        <v>7</v>
      </c>
      <c r="K165" s="388">
        <v>3.33</v>
      </c>
      <c r="L165" s="955">
        <v>2.5</v>
      </c>
      <c r="M165" s="802"/>
      <c r="N165" s="767"/>
      <c r="O165" s="694"/>
      <c r="P165" s="1020"/>
      <c r="Q165" s="2977"/>
      <c r="R165" s="2978"/>
    </row>
    <row r="166" spans="1:20" ht="22.5" customHeight="1" thickBot="1" x14ac:dyDescent="0.3">
      <c r="A166" s="474"/>
      <c r="B166" s="473"/>
      <c r="C166" s="392"/>
      <c r="D166" s="1050"/>
      <c r="E166" s="2968"/>
      <c r="F166" s="3065"/>
      <c r="G166" s="2950"/>
      <c r="H166" s="378"/>
      <c r="I166" s="640" t="s">
        <v>21</v>
      </c>
      <c r="J166" s="1049">
        <f>SUM(J161:J165)</f>
        <v>7</v>
      </c>
      <c r="K166" s="1048">
        <f>SUM(K161:K165)</f>
        <v>3.33</v>
      </c>
      <c r="L166" s="1048">
        <f>SUM(L161:L165)</f>
        <v>2.5</v>
      </c>
      <c r="M166" s="1028"/>
      <c r="N166" s="761"/>
      <c r="O166" s="760"/>
      <c r="P166" s="539"/>
      <c r="Q166" s="2979"/>
      <c r="R166" s="2980"/>
    </row>
    <row r="167" spans="1:20" ht="15" customHeight="1" x14ac:dyDescent="0.25">
      <c r="A167" s="474"/>
      <c r="B167" s="473"/>
      <c r="C167" s="392"/>
      <c r="D167" s="688" t="s">
        <v>241</v>
      </c>
      <c r="E167" s="2966" t="s">
        <v>309</v>
      </c>
      <c r="F167" s="3063" t="s">
        <v>102</v>
      </c>
      <c r="G167" s="2949" t="s">
        <v>24</v>
      </c>
      <c r="H167" s="415" t="s">
        <v>38</v>
      </c>
      <c r="I167" s="414" t="s">
        <v>161</v>
      </c>
      <c r="J167" s="953">
        <v>0</v>
      </c>
      <c r="K167" s="590">
        <v>0</v>
      </c>
      <c r="L167" s="1047"/>
      <c r="M167" s="3066" t="s">
        <v>156</v>
      </c>
      <c r="N167" s="2956"/>
      <c r="O167" s="2958" t="s">
        <v>153</v>
      </c>
      <c r="P167" s="2958" t="s">
        <v>155</v>
      </c>
      <c r="Q167" s="2977" t="s">
        <v>308</v>
      </c>
      <c r="R167" s="2978"/>
    </row>
    <row r="168" spans="1:20" ht="15" customHeight="1" x14ac:dyDescent="0.25">
      <c r="A168" s="474"/>
      <c r="B168" s="473"/>
      <c r="C168" s="392"/>
      <c r="D168" s="391"/>
      <c r="E168" s="2967"/>
      <c r="F168" s="3064"/>
      <c r="G168" s="2950"/>
      <c r="H168" s="390"/>
      <c r="I168" s="458" t="s">
        <v>116</v>
      </c>
      <c r="J168" s="948">
        <v>0</v>
      </c>
      <c r="K168" s="574">
        <v>0</v>
      </c>
      <c r="L168" s="1046"/>
      <c r="M168" s="3067"/>
      <c r="N168" s="2957"/>
      <c r="O168" s="2959"/>
      <c r="P168" s="2959"/>
      <c r="Q168" s="2977"/>
      <c r="R168" s="2978"/>
    </row>
    <row r="169" spans="1:20" x14ac:dyDescent="0.25">
      <c r="A169" s="474"/>
      <c r="B169" s="473"/>
      <c r="C169" s="392"/>
      <c r="D169" s="391"/>
      <c r="E169" s="2967"/>
      <c r="F169" s="3064"/>
      <c r="G169" s="2950"/>
      <c r="H169" s="390"/>
      <c r="I169" s="476" t="s">
        <v>32</v>
      </c>
      <c r="J169" s="948">
        <v>0</v>
      </c>
      <c r="K169" s="574">
        <v>0</v>
      </c>
      <c r="L169" s="1046"/>
      <c r="M169" s="327"/>
      <c r="N169" s="767"/>
      <c r="O169" s="694"/>
      <c r="P169" s="528"/>
      <c r="Q169" s="2977"/>
      <c r="R169" s="2978"/>
    </row>
    <row r="170" spans="1:20" x14ac:dyDescent="0.25">
      <c r="A170" s="474"/>
      <c r="B170" s="473"/>
      <c r="C170" s="392"/>
      <c r="D170" s="391"/>
      <c r="E170" s="2967"/>
      <c r="F170" s="3064"/>
      <c r="G170" s="2950"/>
      <c r="H170" s="390" t="s">
        <v>177</v>
      </c>
      <c r="I170" s="476" t="s">
        <v>113</v>
      </c>
      <c r="J170" s="697">
        <v>20</v>
      </c>
      <c r="K170" s="400">
        <v>20</v>
      </c>
      <c r="L170" s="817">
        <v>12.78</v>
      </c>
      <c r="M170" s="327"/>
      <c r="N170" s="767"/>
      <c r="O170" s="694"/>
      <c r="P170" s="528"/>
      <c r="Q170" s="2977"/>
      <c r="R170" s="2978"/>
    </row>
    <row r="171" spans="1:20" ht="15.75" thickBot="1" x14ac:dyDescent="0.3">
      <c r="A171" s="474"/>
      <c r="B171" s="473"/>
      <c r="C171" s="392"/>
      <c r="D171" s="391"/>
      <c r="E171" s="2967"/>
      <c r="F171" s="3064"/>
      <c r="G171" s="2950"/>
      <c r="H171" s="390"/>
      <c r="I171" s="389" t="s">
        <v>22</v>
      </c>
      <c r="J171" s="1045">
        <v>0</v>
      </c>
      <c r="K171" s="1044">
        <v>0</v>
      </c>
      <c r="L171" s="1043"/>
      <c r="M171" s="327"/>
      <c r="N171" s="767"/>
      <c r="O171" s="694"/>
      <c r="P171" s="528"/>
      <c r="Q171" s="2977"/>
      <c r="R171" s="2978"/>
    </row>
    <row r="172" spans="1:20" ht="15.75" thickBot="1" x14ac:dyDescent="0.3">
      <c r="A172" s="474"/>
      <c r="B172" s="473"/>
      <c r="C172" s="392"/>
      <c r="D172" s="380"/>
      <c r="E172" s="2968"/>
      <c r="F172" s="3065"/>
      <c r="G172" s="3058"/>
      <c r="H172" s="378"/>
      <c r="I172" s="377" t="s">
        <v>21</v>
      </c>
      <c r="J172" s="930">
        <f>SUM(J167:J171)</f>
        <v>20</v>
      </c>
      <c r="K172" s="376">
        <f>SUM(K167:K171)</f>
        <v>20</v>
      </c>
      <c r="L172" s="970">
        <f>SUM(L167:L171)</f>
        <v>12.78</v>
      </c>
      <c r="M172" s="1028"/>
      <c r="N172" s="761"/>
      <c r="O172" s="760"/>
      <c r="P172" s="539"/>
      <c r="Q172" s="2981"/>
      <c r="R172" s="2982"/>
    </row>
    <row r="173" spans="1:20" ht="24" customHeight="1" x14ac:dyDescent="0.25">
      <c r="A173" s="474"/>
      <c r="B173" s="473"/>
      <c r="C173" s="392"/>
      <c r="D173" s="688" t="s">
        <v>307</v>
      </c>
      <c r="E173" s="2966" t="s">
        <v>306</v>
      </c>
      <c r="F173" s="3063" t="s">
        <v>102</v>
      </c>
      <c r="G173" s="2949" t="s">
        <v>24</v>
      </c>
      <c r="H173" s="415" t="s">
        <v>38</v>
      </c>
      <c r="I173" s="414" t="s">
        <v>161</v>
      </c>
      <c r="J173" s="1001">
        <v>0</v>
      </c>
      <c r="K173" s="590">
        <v>0</v>
      </c>
      <c r="L173" s="1000"/>
      <c r="M173" s="2954" t="s">
        <v>156</v>
      </c>
      <c r="N173" s="3068"/>
      <c r="O173" s="2958" t="s">
        <v>153</v>
      </c>
      <c r="P173" s="2958" t="s">
        <v>155</v>
      </c>
      <c r="Q173" s="2975" t="s">
        <v>305</v>
      </c>
      <c r="R173" s="2976"/>
    </row>
    <row r="174" spans="1:20" ht="15" customHeight="1" x14ac:dyDescent="0.25">
      <c r="A174" s="474"/>
      <c r="B174" s="473"/>
      <c r="C174" s="392"/>
      <c r="D174" s="391"/>
      <c r="E174" s="2967"/>
      <c r="F174" s="3064"/>
      <c r="G174" s="2950"/>
      <c r="H174" s="390" t="s">
        <v>74</v>
      </c>
      <c r="I174" s="458" t="s">
        <v>116</v>
      </c>
      <c r="J174" s="1024">
        <v>5</v>
      </c>
      <c r="K174" s="1023">
        <v>5</v>
      </c>
      <c r="L174" s="992">
        <v>2.86</v>
      </c>
      <c r="M174" s="2955"/>
      <c r="N174" s="3060"/>
      <c r="O174" s="2959"/>
      <c r="P174" s="2959"/>
      <c r="Q174" s="2977"/>
      <c r="R174" s="2978"/>
    </row>
    <row r="175" spans="1:20" x14ac:dyDescent="0.25">
      <c r="A175" s="474"/>
      <c r="B175" s="473"/>
      <c r="C175" s="392"/>
      <c r="D175" s="391"/>
      <c r="E175" s="2967"/>
      <c r="F175" s="3064"/>
      <c r="G175" s="2950"/>
      <c r="H175" s="390"/>
      <c r="I175" s="476" t="s">
        <v>32</v>
      </c>
      <c r="J175" s="1024"/>
      <c r="K175" s="1023"/>
      <c r="L175" s="992"/>
      <c r="M175" s="327"/>
      <c r="N175" s="767"/>
      <c r="O175" s="694"/>
      <c r="P175" s="528"/>
      <c r="Q175" s="2977"/>
      <c r="R175" s="2978"/>
    </row>
    <row r="176" spans="1:20" x14ac:dyDescent="0.25">
      <c r="A176" s="474"/>
      <c r="B176" s="473"/>
      <c r="C176" s="392"/>
      <c r="D176" s="391"/>
      <c r="E176" s="2967"/>
      <c r="F176" s="3064"/>
      <c r="G176" s="2950"/>
      <c r="H176" s="390" t="s">
        <v>177</v>
      </c>
      <c r="I176" s="476" t="s">
        <v>113</v>
      </c>
      <c r="J176" s="996">
        <v>1</v>
      </c>
      <c r="K176" s="967">
        <v>1</v>
      </c>
      <c r="L176" s="995">
        <v>0.88</v>
      </c>
      <c r="M176" s="327"/>
      <c r="N176" s="767"/>
      <c r="O176" s="694"/>
      <c r="P176" s="528"/>
      <c r="Q176" s="2977"/>
      <c r="R176" s="2978"/>
    </row>
    <row r="177" spans="1:18" ht="15.75" thickBot="1" x14ac:dyDescent="0.3">
      <c r="A177" s="474"/>
      <c r="B177" s="473"/>
      <c r="C177" s="392"/>
      <c r="D177" s="391"/>
      <c r="E177" s="2967"/>
      <c r="F177" s="3064"/>
      <c r="G177" s="2950"/>
      <c r="H177" s="390"/>
      <c r="I177" s="389" t="s">
        <v>22</v>
      </c>
      <c r="J177" s="1042">
        <v>0</v>
      </c>
      <c r="K177" s="600">
        <v>0</v>
      </c>
      <c r="L177" s="1041"/>
      <c r="M177" s="327"/>
      <c r="N177" s="767"/>
      <c r="O177" s="694"/>
      <c r="P177" s="528"/>
      <c r="Q177" s="2977"/>
      <c r="R177" s="2978"/>
    </row>
    <row r="178" spans="1:18" ht="15.75" thickBot="1" x14ac:dyDescent="0.3">
      <c r="A178" s="474"/>
      <c r="B178" s="473"/>
      <c r="C178" s="392"/>
      <c r="D178" s="380"/>
      <c r="E178" s="2968"/>
      <c r="F178" s="3065"/>
      <c r="G178" s="2950"/>
      <c r="H178" s="378"/>
      <c r="I178" s="377" t="s">
        <v>21</v>
      </c>
      <c r="J178" s="1040">
        <f>SUM(J173:J177)</f>
        <v>6</v>
      </c>
      <c r="K178" s="1039">
        <f>SUM(K173:K177)</f>
        <v>6</v>
      </c>
      <c r="L178" s="1006">
        <f>SUM(L173:L177)</f>
        <v>3.7399999999999998</v>
      </c>
      <c r="M178" s="1028"/>
      <c r="N178" s="761"/>
      <c r="O178" s="760"/>
      <c r="P178" s="539"/>
      <c r="Q178" s="2979"/>
      <c r="R178" s="2980"/>
    </row>
    <row r="179" spans="1:18" ht="22.5" customHeight="1" x14ac:dyDescent="0.25">
      <c r="A179" s="474"/>
      <c r="B179" s="473"/>
      <c r="C179" s="392"/>
      <c r="D179" s="688" t="s">
        <v>304</v>
      </c>
      <c r="E179" s="2966" t="s">
        <v>303</v>
      </c>
      <c r="F179" s="3063" t="s">
        <v>102</v>
      </c>
      <c r="G179" s="2949" t="s">
        <v>24</v>
      </c>
      <c r="H179" s="1035" t="s">
        <v>38</v>
      </c>
      <c r="I179" s="414" t="s">
        <v>161</v>
      </c>
      <c r="J179" s="1038">
        <v>0</v>
      </c>
      <c r="K179" s="590">
        <v>0</v>
      </c>
      <c r="L179" s="1000"/>
      <c r="M179" s="3066" t="s">
        <v>156</v>
      </c>
      <c r="N179" s="3068"/>
      <c r="O179" s="2958" t="s">
        <v>153</v>
      </c>
      <c r="P179" s="2958" t="s">
        <v>155</v>
      </c>
      <c r="Q179" s="2975" t="s">
        <v>302</v>
      </c>
      <c r="R179" s="2976"/>
    </row>
    <row r="180" spans="1:18" x14ac:dyDescent="0.25">
      <c r="A180" s="474"/>
      <c r="B180" s="473"/>
      <c r="C180" s="392"/>
      <c r="D180" s="391"/>
      <c r="E180" s="2967"/>
      <c r="F180" s="3064"/>
      <c r="G180" s="2950"/>
      <c r="H180" s="1032" t="s">
        <v>177</v>
      </c>
      <c r="I180" s="458" t="s">
        <v>116</v>
      </c>
      <c r="J180" s="948">
        <v>0</v>
      </c>
      <c r="K180" s="574">
        <v>0</v>
      </c>
      <c r="L180" s="992"/>
      <c r="M180" s="3067"/>
      <c r="N180" s="3060"/>
      <c r="O180" s="2959"/>
      <c r="P180" s="2959"/>
      <c r="Q180" s="2977"/>
      <c r="R180" s="2978"/>
    </row>
    <row r="181" spans="1:18" x14ac:dyDescent="0.25">
      <c r="A181" s="474"/>
      <c r="B181" s="473"/>
      <c r="C181" s="392"/>
      <c r="D181" s="391"/>
      <c r="E181" s="2967"/>
      <c r="F181" s="3064"/>
      <c r="G181" s="2950"/>
      <c r="H181" s="1032"/>
      <c r="I181" s="476" t="s">
        <v>22</v>
      </c>
      <c r="J181" s="972">
        <v>0</v>
      </c>
      <c r="K181" s="1031">
        <v>0</v>
      </c>
      <c r="L181" s="1030"/>
      <c r="M181" s="327"/>
      <c r="N181" s="767"/>
      <c r="O181" s="694"/>
      <c r="P181" s="528"/>
      <c r="Q181" s="2977"/>
      <c r="R181" s="2978"/>
    </row>
    <row r="182" spans="1:18" x14ac:dyDescent="0.25">
      <c r="A182" s="474"/>
      <c r="B182" s="473"/>
      <c r="C182" s="392"/>
      <c r="D182" s="391"/>
      <c r="E182" s="2967"/>
      <c r="F182" s="3064"/>
      <c r="G182" s="2950"/>
      <c r="H182" s="1032"/>
      <c r="I182" s="476" t="s">
        <v>32</v>
      </c>
      <c r="J182" s="972">
        <v>0</v>
      </c>
      <c r="K182" s="1031">
        <v>0</v>
      </c>
      <c r="L182" s="1030"/>
      <c r="M182" s="327"/>
      <c r="N182" s="835"/>
      <c r="O182" s="834"/>
      <c r="P182" s="833"/>
      <c r="Q182" s="2977"/>
      <c r="R182" s="2978"/>
    </row>
    <row r="183" spans="1:18" ht="22.5" customHeight="1" thickBot="1" x14ac:dyDescent="0.3">
      <c r="A183" s="474"/>
      <c r="B183" s="473"/>
      <c r="C183" s="392"/>
      <c r="D183" s="391"/>
      <c r="E183" s="2967"/>
      <c r="F183" s="3064"/>
      <c r="G183" s="2950"/>
      <c r="H183" s="1032"/>
      <c r="I183" s="476" t="s">
        <v>113</v>
      </c>
      <c r="J183" s="644">
        <v>15</v>
      </c>
      <c r="K183" s="623">
        <v>15</v>
      </c>
      <c r="L183" s="1037">
        <v>0</v>
      </c>
      <c r="M183" s="327"/>
      <c r="N183" s="835"/>
      <c r="O183" s="834"/>
      <c r="P183" s="833"/>
      <c r="Q183" s="2977"/>
      <c r="R183" s="2978"/>
    </row>
    <row r="184" spans="1:18" ht="20.25" customHeight="1" thickBot="1" x14ac:dyDescent="0.3">
      <c r="A184" s="474"/>
      <c r="B184" s="473"/>
      <c r="C184" s="392"/>
      <c r="D184" s="380"/>
      <c r="E184" s="2968"/>
      <c r="F184" s="3065"/>
      <c r="G184" s="3058"/>
      <c r="H184" s="1029"/>
      <c r="I184" s="640" t="s">
        <v>249</v>
      </c>
      <c r="J184" s="1036">
        <f>SUM(J179:J183)</f>
        <v>15</v>
      </c>
      <c r="K184" s="928">
        <f>SUM(K179:K183)</f>
        <v>15</v>
      </c>
      <c r="L184" s="376">
        <f>SUM(L179:L183)</f>
        <v>0</v>
      </c>
      <c r="M184" s="1028"/>
      <c r="N184" s="761"/>
      <c r="O184" s="760"/>
      <c r="P184" s="539"/>
      <c r="Q184" s="2979"/>
      <c r="R184" s="2980"/>
    </row>
    <row r="185" spans="1:18" ht="23.25" customHeight="1" x14ac:dyDescent="0.25">
      <c r="A185" s="474"/>
      <c r="B185" s="473"/>
      <c r="C185" s="392"/>
      <c r="D185" s="688" t="s">
        <v>217</v>
      </c>
      <c r="E185" s="2966" t="s">
        <v>301</v>
      </c>
      <c r="F185" s="3063" t="s">
        <v>102</v>
      </c>
      <c r="G185" s="2949" t="s">
        <v>24</v>
      </c>
      <c r="H185" s="1035" t="s">
        <v>38</v>
      </c>
      <c r="I185" s="731" t="s">
        <v>161</v>
      </c>
      <c r="J185" s="953">
        <v>0</v>
      </c>
      <c r="K185" s="590">
        <v>0</v>
      </c>
      <c r="L185" s="1034"/>
      <c r="M185" s="3066" t="s">
        <v>156</v>
      </c>
      <c r="N185" s="3080"/>
      <c r="O185" s="3298" t="s">
        <v>153</v>
      </c>
      <c r="P185" s="2958" t="s">
        <v>155</v>
      </c>
      <c r="Q185" s="2975" t="s">
        <v>300</v>
      </c>
      <c r="R185" s="2976"/>
    </row>
    <row r="186" spans="1:18" x14ac:dyDescent="0.25">
      <c r="A186" s="474"/>
      <c r="B186" s="473"/>
      <c r="C186" s="392"/>
      <c r="D186" s="391"/>
      <c r="E186" s="2967"/>
      <c r="F186" s="3064"/>
      <c r="G186" s="2950"/>
      <c r="H186" s="1032" t="s">
        <v>177</v>
      </c>
      <c r="I186" s="458" t="s">
        <v>116</v>
      </c>
      <c r="J186" s="948">
        <v>0</v>
      </c>
      <c r="K186" s="574">
        <v>0</v>
      </c>
      <c r="L186" s="992"/>
      <c r="M186" s="3067"/>
      <c r="N186" s="2957"/>
      <c r="O186" s="3299"/>
      <c r="P186" s="2959"/>
      <c r="Q186" s="2977"/>
      <c r="R186" s="2978"/>
    </row>
    <row r="187" spans="1:18" x14ac:dyDescent="0.25">
      <c r="A187" s="474"/>
      <c r="B187" s="473"/>
      <c r="C187" s="392"/>
      <c r="D187" s="391"/>
      <c r="E187" s="2967"/>
      <c r="F187" s="3064"/>
      <c r="G187" s="2950"/>
      <c r="H187" s="1032"/>
      <c r="I187" s="476" t="s">
        <v>32</v>
      </c>
      <c r="J187" s="948">
        <v>0</v>
      </c>
      <c r="K187" s="574">
        <v>0</v>
      </c>
      <c r="L187" s="992"/>
      <c r="M187" s="327"/>
      <c r="N187" s="767"/>
      <c r="O187" s="694"/>
      <c r="P187" s="528"/>
      <c r="Q187" s="2977"/>
      <c r="R187" s="2978"/>
    </row>
    <row r="188" spans="1:18" x14ac:dyDescent="0.25">
      <c r="A188" s="474"/>
      <c r="B188" s="473"/>
      <c r="C188" s="392"/>
      <c r="D188" s="391"/>
      <c r="E188" s="2967"/>
      <c r="F188" s="3064"/>
      <c r="G188" s="2950"/>
      <c r="H188" s="1032"/>
      <c r="I188" s="476" t="s">
        <v>113</v>
      </c>
      <c r="J188" s="681">
        <v>6</v>
      </c>
      <c r="K188" s="967">
        <v>6</v>
      </c>
      <c r="L188" s="1033">
        <v>0.63</v>
      </c>
      <c r="M188" s="327"/>
      <c r="N188" s="767"/>
      <c r="O188" s="694"/>
      <c r="P188" s="528"/>
      <c r="Q188" s="2977"/>
      <c r="R188" s="2978"/>
    </row>
    <row r="189" spans="1:18" ht="20.25" customHeight="1" thickBot="1" x14ac:dyDescent="0.3">
      <c r="A189" s="474"/>
      <c r="B189" s="473"/>
      <c r="C189" s="392"/>
      <c r="D189" s="391"/>
      <c r="E189" s="2967"/>
      <c r="F189" s="3064"/>
      <c r="G189" s="2950"/>
      <c r="H189" s="1032"/>
      <c r="I189" s="476" t="s">
        <v>22</v>
      </c>
      <c r="J189" s="972">
        <v>0</v>
      </c>
      <c r="K189" s="1031">
        <v>0</v>
      </c>
      <c r="L189" s="1030"/>
      <c r="M189" s="327"/>
      <c r="N189" s="767"/>
      <c r="O189" s="694"/>
      <c r="P189" s="528"/>
      <c r="Q189" s="2977"/>
      <c r="R189" s="2978"/>
    </row>
    <row r="190" spans="1:18" ht="18.75" customHeight="1" thickBot="1" x14ac:dyDescent="0.3">
      <c r="A190" s="474"/>
      <c r="B190" s="473"/>
      <c r="C190" s="392"/>
      <c r="D190" s="380"/>
      <c r="E190" s="2968"/>
      <c r="F190" s="3065"/>
      <c r="G190" s="2950"/>
      <c r="H190" s="1029"/>
      <c r="I190" s="640" t="s">
        <v>21</v>
      </c>
      <c r="J190" s="931">
        <f>SUM(J185:J189)</f>
        <v>6</v>
      </c>
      <c r="K190" s="376">
        <f>SUM(K185:K189)</f>
        <v>6</v>
      </c>
      <c r="L190" s="970">
        <f>SUM(L185:L189)</f>
        <v>0.63</v>
      </c>
      <c r="M190" s="1028"/>
      <c r="N190" s="761"/>
      <c r="O190" s="760"/>
      <c r="P190" s="539"/>
      <c r="Q190" s="2979"/>
      <c r="R190" s="2980"/>
    </row>
    <row r="191" spans="1:18" ht="15" customHeight="1" x14ac:dyDescent="0.25">
      <c r="A191" s="474"/>
      <c r="B191" s="473"/>
      <c r="C191" s="392"/>
      <c r="D191" s="688" t="s">
        <v>206</v>
      </c>
      <c r="E191" s="2966" t="s">
        <v>299</v>
      </c>
      <c r="F191" s="3063" t="s">
        <v>102</v>
      </c>
      <c r="G191" s="2949" t="s">
        <v>24</v>
      </c>
      <c r="H191" s="415" t="s">
        <v>38</v>
      </c>
      <c r="I191" s="731" t="s">
        <v>161</v>
      </c>
      <c r="J191" s="1027">
        <v>0</v>
      </c>
      <c r="K191" s="1001">
        <v>0</v>
      </c>
      <c r="L191" s="590"/>
      <c r="M191" s="3033" t="s">
        <v>156</v>
      </c>
      <c r="N191" s="3050"/>
      <c r="O191" s="3100" t="s">
        <v>153</v>
      </c>
      <c r="P191" s="3076" t="s">
        <v>155</v>
      </c>
      <c r="Q191" s="2975" t="s">
        <v>298</v>
      </c>
      <c r="R191" s="2976"/>
    </row>
    <row r="192" spans="1:18" ht="24.75" customHeight="1" x14ac:dyDescent="0.25">
      <c r="A192" s="474"/>
      <c r="B192" s="473"/>
      <c r="C192" s="392"/>
      <c r="D192" s="391"/>
      <c r="E192" s="2967"/>
      <c r="F192" s="3064"/>
      <c r="G192" s="2950"/>
      <c r="H192" s="390" t="s">
        <v>297</v>
      </c>
      <c r="I192" s="458" t="s">
        <v>116</v>
      </c>
      <c r="J192" s="1026">
        <v>402.4</v>
      </c>
      <c r="K192" s="996">
        <v>409.4</v>
      </c>
      <c r="L192" s="967">
        <v>215.1</v>
      </c>
      <c r="M192" s="3034"/>
      <c r="N192" s="3051"/>
      <c r="O192" s="2959"/>
      <c r="P192" s="3077"/>
      <c r="Q192" s="2977"/>
      <c r="R192" s="2978"/>
    </row>
    <row r="193" spans="1:18" ht="20.25" customHeight="1" x14ac:dyDescent="0.25">
      <c r="A193" s="474"/>
      <c r="B193" s="473"/>
      <c r="C193" s="392"/>
      <c r="D193" s="391"/>
      <c r="E193" s="2967"/>
      <c r="F193" s="3064"/>
      <c r="G193" s="2950"/>
      <c r="H193" s="390" t="s">
        <v>177</v>
      </c>
      <c r="I193" s="499" t="s">
        <v>22</v>
      </c>
      <c r="J193" s="1025">
        <v>0</v>
      </c>
      <c r="K193" s="1024">
        <v>0</v>
      </c>
      <c r="L193" s="1023"/>
      <c r="M193" s="3034"/>
      <c r="N193" s="3051"/>
      <c r="O193" s="1011"/>
      <c r="P193" s="1022"/>
      <c r="Q193" s="2977"/>
      <c r="R193" s="2978"/>
    </row>
    <row r="194" spans="1:18" ht="18" customHeight="1" x14ac:dyDescent="0.25">
      <c r="A194" s="474"/>
      <c r="B194" s="473"/>
      <c r="C194" s="392"/>
      <c r="D194" s="391"/>
      <c r="E194" s="2967"/>
      <c r="F194" s="3064"/>
      <c r="G194" s="2950"/>
      <c r="H194" s="390"/>
      <c r="I194" s="476" t="s">
        <v>32</v>
      </c>
      <c r="J194" s="1025">
        <v>0</v>
      </c>
      <c r="K194" s="1024">
        <v>0</v>
      </c>
      <c r="L194" s="1023"/>
      <c r="M194" s="3034"/>
      <c r="N194" s="3051"/>
      <c r="O194" s="1011"/>
      <c r="P194" s="1022"/>
      <c r="Q194" s="2977"/>
      <c r="R194" s="2978"/>
    </row>
    <row r="195" spans="1:18" ht="30" customHeight="1" thickBot="1" x14ac:dyDescent="0.3">
      <c r="A195" s="474"/>
      <c r="B195" s="473"/>
      <c r="C195" s="392"/>
      <c r="D195" s="391"/>
      <c r="E195" s="2967"/>
      <c r="F195" s="3064"/>
      <c r="G195" s="2950"/>
      <c r="H195" s="390"/>
      <c r="I195" s="476" t="s">
        <v>113</v>
      </c>
      <c r="J195" s="1021">
        <v>0</v>
      </c>
      <c r="K195" s="1010">
        <v>0</v>
      </c>
      <c r="L195" s="1009"/>
      <c r="M195" s="2992"/>
      <c r="N195" s="3052"/>
      <c r="O195" s="655"/>
      <c r="P195" s="1020"/>
      <c r="Q195" s="2977"/>
      <c r="R195" s="2978"/>
    </row>
    <row r="196" spans="1:18" ht="28.5" customHeight="1" thickBot="1" x14ac:dyDescent="0.3">
      <c r="A196" s="474"/>
      <c r="B196" s="473"/>
      <c r="C196" s="392"/>
      <c r="D196" s="380"/>
      <c r="E196" s="2968"/>
      <c r="F196" s="3065"/>
      <c r="G196" s="2950"/>
      <c r="H196" s="378"/>
      <c r="I196" s="669" t="s">
        <v>21</v>
      </c>
      <c r="J196" s="1019">
        <f>SUM(J191:J195)</f>
        <v>402.4</v>
      </c>
      <c r="K196" s="1018">
        <f>SUM(K191:K195)</f>
        <v>409.4</v>
      </c>
      <c r="L196" s="376">
        <f>SUM(L191:L195)</f>
        <v>215.1</v>
      </c>
      <c r="M196" s="538"/>
      <c r="N196" s="761"/>
      <c r="O196" s="760"/>
      <c r="P196" s="1017"/>
      <c r="Q196" s="2981"/>
      <c r="R196" s="2982"/>
    </row>
    <row r="197" spans="1:18" ht="18.75" customHeight="1" x14ac:dyDescent="0.25">
      <c r="A197" s="474"/>
      <c r="B197" s="473"/>
      <c r="C197" s="392"/>
      <c r="D197" s="688" t="s">
        <v>200</v>
      </c>
      <c r="E197" s="2966" t="s">
        <v>296</v>
      </c>
      <c r="F197" s="3063" t="s">
        <v>102</v>
      </c>
      <c r="G197" s="2949" t="s">
        <v>24</v>
      </c>
      <c r="H197" s="415" t="s">
        <v>38</v>
      </c>
      <c r="I197" s="731" t="s">
        <v>161</v>
      </c>
      <c r="J197" s="1001">
        <v>0</v>
      </c>
      <c r="K197" s="590">
        <v>0</v>
      </c>
      <c r="L197" s="1000"/>
      <c r="M197" s="3106" t="s">
        <v>156</v>
      </c>
      <c r="N197" s="3061"/>
      <c r="O197" s="1016" t="s">
        <v>153</v>
      </c>
      <c r="P197" s="1016" t="s">
        <v>153</v>
      </c>
      <c r="Q197" s="2975" t="s">
        <v>295</v>
      </c>
      <c r="R197" s="2976"/>
    </row>
    <row r="198" spans="1:18" ht="19.5" customHeight="1" x14ac:dyDescent="0.25">
      <c r="A198" s="474"/>
      <c r="B198" s="473"/>
      <c r="C198" s="392"/>
      <c r="D198" s="391"/>
      <c r="E198" s="2967"/>
      <c r="F198" s="3064"/>
      <c r="G198" s="2950"/>
      <c r="H198" s="390" t="s">
        <v>244</v>
      </c>
      <c r="I198" s="458" t="s">
        <v>116</v>
      </c>
      <c r="J198" s="996">
        <v>42.4</v>
      </c>
      <c r="K198" s="967">
        <v>36.1</v>
      </c>
      <c r="L198" s="995">
        <v>36</v>
      </c>
      <c r="M198" s="3107"/>
      <c r="N198" s="3062"/>
      <c r="O198" s="974"/>
      <c r="P198" s="1013"/>
      <c r="Q198" s="2977"/>
      <c r="R198" s="2978"/>
    </row>
    <row r="199" spans="1:18" ht="20.25" customHeight="1" x14ac:dyDescent="0.25">
      <c r="A199" s="474"/>
      <c r="B199" s="473"/>
      <c r="C199" s="392"/>
      <c r="D199" s="391"/>
      <c r="E199" s="2967"/>
      <c r="F199" s="3064"/>
      <c r="G199" s="2950"/>
      <c r="H199" s="390"/>
      <c r="I199" s="499" t="s">
        <v>32</v>
      </c>
      <c r="J199" s="993">
        <v>0</v>
      </c>
      <c r="K199" s="574">
        <v>0</v>
      </c>
      <c r="L199" s="992"/>
      <c r="M199" s="3107"/>
      <c r="N199" s="3062"/>
      <c r="O199" s="974"/>
      <c r="P199" s="1013"/>
      <c r="Q199" s="2977"/>
      <c r="R199" s="2978"/>
    </row>
    <row r="200" spans="1:18" ht="21" customHeight="1" x14ac:dyDescent="0.25">
      <c r="A200" s="474"/>
      <c r="B200" s="473"/>
      <c r="C200" s="392"/>
      <c r="D200" s="391"/>
      <c r="E200" s="2967"/>
      <c r="F200" s="3064"/>
      <c r="G200" s="2950"/>
      <c r="H200" s="390" t="s">
        <v>177</v>
      </c>
      <c r="I200" s="499" t="s">
        <v>113</v>
      </c>
      <c r="J200" s="996">
        <v>6.3</v>
      </c>
      <c r="K200" s="967">
        <v>6.3</v>
      </c>
      <c r="L200" s="995">
        <v>6.2</v>
      </c>
      <c r="M200" s="3107"/>
      <c r="N200" s="3062"/>
      <c r="O200" s="974"/>
      <c r="P200" s="1013"/>
      <c r="Q200" s="2977"/>
      <c r="R200" s="2978"/>
    </row>
    <row r="201" spans="1:18" ht="24.75" customHeight="1" thickBot="1" x14ac:dyDescent="0.3">
      <c r="A201" s="474"/>
      <c r="B201" s="473"/>
      <c r="C201" s="392"/>
      <c r="D201" s="391"/>
      <c r="E201" s="2967"/>
      <c r="F201" s="3064"/>
      <c r="G201" s="2950"/>
      <c r="H201" s="390"/>
      <c r="I201" s="499" t="s">
        <v>22</v>
      </c>
      <c r="J201" s="1010">
        <v>0.4</v>
      </c>
      <c r="K201" s="1009">
        <v>0</v>
      </c>
      <c r="L201" s="1008"/>
      <c r="M201" s="3107"/>
      <c r="N201" s="3062"/>
      <c r="O201" s="974"/>
      <c r="P201" s="1013"/>
      <c r="Q201" s="2977"/>
      <c r="R201" s="2978"/>
    </row>
    <row r="202" spans="1:18" ht="18.75" customHeight="1" thickBot="1" x14ac:dyDescent="0.3">
      <c r="A202" s="474"/>
      <c r="B202" s="473"/>
      <c r="C202" s="392"/>
      <c r="D202" s="391"/>
      <c r="E202" s="2967"/>
      <c r="F202" s="3064"/>
      <c r="G202" s="2950"/>
      <c r="H202" s="390"/>
      <c r="I202" s="669" t="s">
        <v>21</v>
      </c>
      <c r="J202" s="1014">
        <f>SUM(J197:J201)</f>
        <v>49.099999999999994</v>
      </c>
      <c r="K202" s="1015">
        <f>SUM(K197:K201)</f>
        <v>42.4</v>
      </c>
      <c r="L202" s="1014">
        <f>SUM(L197:L201)</f>
        <v>42.2</v>
      </c>
      <c r="M202" s="3107"/>
      <c r="N202" s="3062"/>
      <c r="O202" s="974"/>
      <c r="P202" s="1013"/>
      <c r="Q202" s="2977"/>
      <c r="R202" s="2978"/>
    </row>
    <row r="203" spans="1:18" ht="25.5" customHeight="1" x14ac:dyDescent="0.25">
      <c r="A203" s="474"/>
      <c r="B203" s="473"/>
      <c r="C203" s="392"/>
      <c r="D203" s="688" t="s">
        <v>174</v>
      </c>
      <c r="E203" s="3283" t="s">
        <v>294</v>
      </c>
      <c r="F203" s="3063" t="s">
        <v>102</v>
      </c>
      <c r="G203" s="2949" t="s">
        <v>24</v>
      </c>
      <c r="H203" s="415" t="s">
        <v>38</v>
      </c>
      <c r="I203" s="731" t="s">
        <v>161</v>
      </c>
      <c r="J203" s="1001">
        <v>0</v>
      </c>
      <c r="K203" s="590">
        <v>0</v>
      </c>
      <c r="L203" s="1000"/>
      <c r="M203" s="3300" t="s">
        <v>156</v>
      </c>
      <c r="N203" s="3050"/>
      <c r="O203" s="1012" t="s">
        <v>153</v>
      </c>
      <c r="P203" s="1012" t="s">
        <v>153</v>
      </c>
      <c r="Q203" s="2975" t="s">
        <v>293</v>
      </c>
      <c r="R203" s="2976"/>
    </row>
    <row r="204" spans="1:18" ht="21.75" customHeight="1" x14ac:dyDescent="0.25">
      <c r="A204" s="474"/>
      <c r="B204" s="473"/>
      <c r="C204" s="392"/>
      <c r="D204" s="391"/>
      <c r="E204" s="3284"/>
      <c r="F204" s="3064"/>
      <c r="G204" s="2950"/>
      <c r="H204" s="390" t="s">
        <v>158</v>
      </c>
      <c r="I204" s="458" t="s">
        <v>116</v>
      </c>
      <c r="J204" s="794">
        <v>19.5</v>
      </c>
      <c r="K204" s="793">
        <v>57.5</v>
      </c>
      <c r="L204" s="792">
        <v>47.3</v>
      </c>
      <c r="M204" s="3301"/>
      <c r="N204" s="3051"/>
      <c r="O204" s="1011"/>
      <c r="P204" s="833"/>
      <c r="Q204" s="2977"/>
      <c r="R204" s="2978"/>
    </row>
    <row r="205" spans="1:18" ht="17.25" customHeight="1" x14ac:dyDescent="0.25">
      <c r="A205" s="474"/>
      <c r="B205" s="473"/>
      <c r="C205" s="392"/>
      <c r="D205" s="391"/>
      <c r="E205" s="3284"/>
      <c r="F205" s="3064"/>
      <c r="G205" s="2950"/>
      <c r="H205" s="390" t="s">
        <v>177</v>
      </c>
      <c r="I205" s="476" t="s">
        <v>32</v>
      </c>
      <c r="J205" s="993">
        <v>0</v>
      </c>
      <c r="K205" s="574">
        <v>0</v>
      </c>
      <c r="L205" s="992"/>
      <c r="M205" s="3301"/>
      <c r="N205" s="3051"/>
      <c r="O205" s="1011"/>
      <c r="P205" s="833"/>
      <c r="Q205" s="2977"/>
      <c r="R205" s="2978"/>
    </row>
    <row r="206" spans="1:18" ht="15.75" customHeight="1" x14ac:dyDescent="0.25">
      <c r="A206" s="474"/>
      <c r="B206" s="473"/>
      <c r="C206" s="392"/>
      <c r="D206" s="391"/>
      <c r="E206" s="3284"/>
      <c r="F206" s="3064"/>
      <c r="G206" s="2950"/>
      <c r="H206" s="390"/>
      <c r="I206" s="476" t="s">
        <v>113</v>
      </c>
      <c r="J206" s="993">
        <v>0</v>
      </c>
      <c r="K206" s="574">
        <v>0</v>
      </c>
      <c r="L206" s="992"/>
      <c r="M206" s="3301"/>
      <c r="N206" s="3051"/>
      <c r="O206" s="1011"/>
      <c r="P206" s="833"/>
      <c r="Q206" s="2977"/>
      <c r="R206" s="2978"/>
    </row>
    <row r="207" spans="1:18" ht="19.5" customHeight="1" thickBot="1" x14ac:dyDescent="0.3">
      <c r="A207" s="474"/>
      <c r="B207" s="473"/>
      <c r="C207" s="392"/>
      <c r="D207" s="391"/>
      <c r="E207" s="3284"/>
      <c r="F207" s="3064"/>
      <c r="G207" s="2950"/>
      <c r="H207" s="390"/>
      <c r="I207" s="389" t="s">
        <v>22</v>
      </c>
      <c r="J207" s="1010">
        <v>0</v>
      </c>
      <c r="K207" s="1009">
        <v>0</v>
      </c>
      <c r="L207" s="1008"/>
      <c r="M207" s="3302"/>
      <c r="N207" s="3052"/>
      <c r="O207" s="655"/>
      <c r="P207" s="528"/>
      <c r="Q207" s="2977"/>
      <c r="R207" s="2978"/>
    </row>
    <row r="208" spans="1:18" ht="16.5" customHeight="1" thickBot="1" x14ac:dyDescent="0.3">
      <c r="A208" s="474"/>
      <c r="B208" s="473"/>
      <c r="C208" s="392"/>
      <c r="D208" s="380"/>
      <c r="E208" s="3285"/>
      <c r="F208" s="3065"/>
      <c r="G208" s="3058"/>
      <c r="H208" s="378"/>
      <c r="I208" s="640" t="s">
        <v>21</v>
      </c>
      <c r="J208" s="1007">
        <f>SUM(J203:J207)</f>
        <v>19.5</v>
      </c>
      <c r="K208" s="376">
        <f>SUM(K203:K207)</f>
        <v>57.5</v>
      </c>
      <c r="L208" s="1006">
        <f>SUM(L203:L207)</f>
        <v>47.3</v>
      </c>
      <c r="M208" s="1005"/>
      <c r="N208" s="1004"/>
      <c r="O208" s="1003"/>
      <c r="P208" s="1002"/>
      <c r="Q208" s="2981"/>
      <c r="R208" s="2982"/>
    </row>
    <row r="209" spans="1:18" ht="21.75" customHeight="1" x14ac:dyDescent="0.25">
      <c r="A209" s="474"/>
      <c r="B209" s="473"/>
      <c r="C209" s="392"/>
      <c r="D209" s="688" t="s">
        <v>181</v>
      </c>
      <c r="E209" s="2966" t="s">
        <v>292</v>
      </c>
      <c r="F209" s="3063" t="s">
        <v>102</v>
      </c>
      <c r="G209" s="2949" t="s">
        <v>24</v>
      </c>
      <c r="H209" s="415" t="s">
        <v>38</v>
      </c>
      <c r="I209" s="414" t="s">
        <v>161</v>
      </c>
      <c r="J209" s="1001">
        <v>0</v>
      </c>
      <c r="K209" s="590">
        <v>0</v>
      </c>
      <c r="L209" s="1000"/>
      <c r="M209" s="962" t="s">
        <v>291</v>
      </c>
      <c r="N209" s="999" t="s">
        <v>42</v>
      </c>
      <c r="O209" s="998">
        <v>1</v>
      </c>
      <c r="P209" s="998">
        <v>1</v>
      </c>
      <c r="Q209" s="2975" t="s">
        <v>290</v>
      </c>
      <c r="R209" s="2976"/>
    </row>
    <row r="210" spans="1:18" ht="15" customHeight="1" x14ac:dyDescent="0.25">
      <c r="A210" s="474"/>
      <c r="B210" s="473"/>
      <c r="C210" s="392"/>
      <c r="D210" s="391"/>
      <c r="E210" s="2967"/>
      <c r="F210" s="3064"/>
      <c r="G210" s="2950"/>
      <c r="H210" s="390" t="s">
        <v>54</v>
      </c>
      <c r="I210" s="458" t="s">
        <v>116</v>
      </c>
      <c r="J210" s="996">
        <v>239</v>
      </c>
      <c r="K210" s="967">
        <v>91.9</v>
      </c>
      <c r="L210" s="995">
        <v>0.4</v>
      </c>
      <c r="M210" s="3123"/>
      <c r="N210" s="3048"/>
      <c r="O210" s="997"/>
      <c r="P210" s="3035"/>
      <c r="Q210" s="2977"/>
      <c r="R210" s="2978"/>
    </row>
    <row r="211" spans="1:18" ht="20.25" customHeight="1" x14ac:dyDescent="0.25">
      <c r="A211" s="474"/>
      <c r="B211" s="473"/>
      <c r="C211" s="392"/>
      <c r="D211" s="391"/>
      <c r="E211" s="2967"/>
      <c r="F211" s="3064"/>
      <c r="G211" s="2950"/>
      <c r="H211" s="390" t="s">
        <v>279</v>
      </c>
      <c r="I211" s="476" t="s">
        <v>22</v>
      </c>
      <c r="J211" s="996">
        <v>2.1</v>
      </c>
      <c r="K211" s="967">
        <v>4.8</v>
      </c>
      <c r="L211" s="995">
        <v>3.7</v>
      </c>
      <c r="M211" s="3124"/>
      <c r="N211" s="3049"/>
      <c r="O211" s="994"/>
      <c r="P211" s="3036"/>
      <c r="Q211" s="2977"/>
      <c r="R211" s="2978"/>
    </row>
    <row r="212" spans="1:18" ht="17.25" customHeight="1" x14ac:dyDescent="0.25">
      <c r="A212" s="474"/>
      <c r="B212" s="473"/>
      <c r="C212" s="392"/>
      <c r="D212" s="391"/>
      <c r="E212" s="2967"/>
      <c r="F212" s="3064"/>
      <c r="G212" s="2950"/>
      <c r="H212" s="390" t="s">
        <v>177</v>
      </c>
      <c r="I212" s="476" t="s">
        <v>32</v>
      </c>
      <c r="J212" s="993">
        <v>0</v>
      </c>
      <c r="K212" s="574">
        <v>0</v>
      </c>
      <c r="L212" s="992"/>
      <c r="M212" s="3104" t="s">
        <v>156</v>
      </c>
      <c r="N212" s="989"/>
      <c r="O212" s="988"/>
      <c r="P212" s="987"/>
      <c r="Q212" s="2977"/>
      <c r="R212" s="2978"/>
    </row>
    <row r="213" spans="1:18" ht="15.75" thickBot="1" x14ac:dyDescent="0.3">
      <c r="A213" s="474"/>
      <c r="B213" s="473"/>
      <c r="C213" s="392"/>
      <c r="D213" s="391"/>
      <c r="E213" s="2967"/>
      <c r="F213" s="3064"/>
      <c r="G213" s="2950"/>
      <c r="H213" s="390"/>
      <c r="I213" s="476" t="s">
        <v>113</v>
      </c>
      <c r="J213" s="991">
        <v>200</v>
      </c>
      <c r="K213" s="965">
        <v>37.9</v>
      </c>
      <c r="L213" s="990">
        <v>10.8</v>
      </c>
      <c r="M213" s="3105"/>
      <c r="N213" s="989"/>
      <c r="O213" s="988"/>
      <c r="P213" s="987"/>
      <c r="Q213" s="2977"/>
      <c r="R213" s="2978"/>
    </row>
    <row r="214" spans="1:18" ht="49.5" customHeight="1" thickBot="1" x14ac:dyDescent="0.3">
      <c r="A214" s="485"/>
      <c r="B214" s="484"/>
      <c r="C214" s="381"/>
      <c r="D214" s="380"/>
      <c r="E214" s="2968"/>
      <c r="F214" s="3065"/>
      <c r="G214" s="3058"/>
      <c r="H214" s="378"/>
      <c r="I214" s="640" t="s">
        <v>21</v>
      </c>
      <c r="J214" s="376">
        <f>SUM(J209:J213)</f>
        <v>441.1</v>
      </c>
      <c r="K214" s="376">
        <f>SUM(K209:K213)</f>
        <v>134.6</v>
      </c>
      <c r="L214" s="376">
        <f>SUM(L209:L213)</f>
        <v>14.900000000000002</v>
      </c>
      <c r="M214" s="986"/>
      <c r="N214" s="985"/>
      <c r="O214" s="984"/>
      <c r="P214" s="983"/>
      <c r="Q214" s="2981"/>
      <c r="R214" s="2982"/>
    </row>
    <row r="215" spans="1:18" ht="36" customHeight="1" x14ac:dyDescent="0.25">
      <c r="A215" s="474"/>
      <c r="B215" s="473"/>
      <c r="C215" s="392"/>
      <c r="D215" s="391" t="s">
        <v>179</v>
      </c>
      <c r="E215" s="2967" t="s">
        <v>289</v>
      </c>
      <c r="F215" s="3064" t="s">
        <v>102</v>
      </c>
      <c r="G215" s="2950" t="s">
        <v>24</v>
      </c>
      <c r="H215" s="390" t="s">
        <v>38</v>
      </c>
      <c r="I215" s="499" t="s">
        <v>161</v>
      </c>
      <c r="J215" s="953">
        <v>0</v>
      </c>
      <c r="K215" s="982">
        <v>0</v>
      </c>
      <c r="L215" s="953">
        <v>0</v>
      </c>
      <c r="M215" s="981" t="s">
        <v>156</v>
      </c>
      <c r="N215" s="945"/>
      <c r="O215" s="674" t="s">
        <v>153</v>
      </c>
      <c r="P215" s="980" t="s">
        <v>155</v>
      </c>
      <c r="Q215" s="2977" t="s">
        <v>288</v>
      </c>
      <c r="R215" s="2978"/>
    </row>
    <row r="216" spans="1:18" ht="42.75" customHeight="1" x14ac:dyDescent="0.25">
      <c r="A216" s="474"/>
      <c r="B216" s="473"/>
      <c r="C216" s="392"/>
      <c r="D216" s="391"/>
      <c r="E216" s="2967"/>
      <c r="F216" s="3064"/>
      <c r="G216" s="2950"/>
      <c r="H216" s="390" t="s">
        <v>65</v>
      </c>
      <c r="I216" s="458" t="s">
        <v>116</v>
      </c>
      <c r="J216" s="681">
        <v>20.3</v>
      </c>
      <c r="K216" s="967">
        <v>8.4</v>
      </c>
      <c r="L216" s="681">
        <v>0.4</v>
      </c>
      <c r="M216" s="979"/>
      <c r="N216" s="945"/>
      <c r="O216" s="978"/>
      <c r="P216" s="978"/>
      <c r="Q216" s="2977"/>
      <c r="R216" s="2978"/>
    </row>
    <row r="217" spans="1:18" ht="35.25" customHeight="1" x14ac:dyDescent="0.25">
      <c r="A217" s="474"/>
      <c r="B217" s="473"/>
      <c r="C217" s="392"/>
      <c r="D217" s="391"/>
      <c r="E217" s="2967"/>
      <c r="F217" s="3064"/>
      <c r="G217" s="2950"/>
      <c r="H217" s="390"/>
      <c r="I217" s="476" t="s">
        <v>32</v>
      </c>
      <c r="J217" s="948">
        <v>0</v>
      </c>
      <c r="K217" s="574">
        <v>0</v>
      </c>
      <c r="L217" s="948">
        <v>0</v>
      </c>
      <c r="M217" s="976"/>
      <c r="N217" s="975"/>
      <c r="O217" s="974"/>
      <c r="P217" s="973"/>
      <c r="Q217" s="2977"/>
      <c r="R217" s="2978"/>
    </row>
    <row r="218" spans="1:18" ht="24.75" customHeight="1" x14ac:dyDescent="0.25">
      <c r="A218" s="474"/>
      <c r="B218" s="473"/>
      <c r="C218" s="392"/>
      <c r="D218" s="391"/>
      <c r="E218" s="2967"/>
      <c r="F218" s="3064"/>
      <c r="G218" s="2950"/>
      <c r="H218" s="390" t="s">
        <v>177</v>
      </c>
      <c r="I218" s="476" t="s">
        <v>113</v>
      </c>
      <c r="J218" s="681">
        <v>1.7</v>
      </c>
      <c r="K218" s="967">
        <v>4.7</v>
      </c>
      <c r="L218" s="977">
        <v>4.7</v>
      </c>
      <c r="M218" s="976"/>
      <c r="N218" s="975"/>
      <c r="O218" s="974"/>
      <c r="P218" s="973"/>
      <c r="Q218" s="2977"/>
      <c r="R218" s="2978"/>
    </row>
    <row r="219" spans="1:18" ht="17.25" customHeight="1" thickBot="1" x14ac:dyDescent="0.3">
      <c r="A219" s="474"/>
      <c r="B219" s="473"/>
      <c r="C219" s="392"/>
      <c r="D219" s="391"/>
      <c r="E219" s="2967"/>
      <c r="F219" s="3064"/>
      <c r="G219" s="2950"/>
      <c r="H219" s="390"/>
      <c r="I219" s="476" t="s">
        <v>22</v>
      </c>
      <c r="J219" s="972">
        <v>0</v>
      </c>
      <c r="K219" s="600">
        <v>8.4</v>
      </c>
      <c r="L219" s="972">
        <v>4.2</v>
      </c>
      <c r="M219" s="822"/>
      <c r="N219" s="945"/>
      <c r="O219" s="944"/>
      <c r="P219" s="971"/>
      <c r="Q219" s="2977"/>
      <c r="R219" s="2978"/>
    </row>
    <row r="220" spans="1:18" ht="21.75" customHeight="1" thickBot="1" x14ac:dyDescent="0.3">
      <c r="A220" s="474"/>
      <c r="B220" s="473"/>
      <c r="C220" s="392"/>
      <c r="D220" s="380"/>
      <c r="E220" s="2968"/>
      <c r="F220" s="3065"/>
      <c r="G220" s="3058"/>
      <c r="H220" s="378"/>
      <c r="I220" s="640" t="s">
        <v>21</v>
      </c>
      <c r="J220" s="376">
        <f>SUM(J215:J219)</f>
        <v>22</v>
      </c>
      <c r="K220" s="376">
        <f>SUM(K215:K219)</f>
        <v>21.5</v>
      </c>
      <c r="L220" s="970">
        <f>SUM(L215:L219)</f>
        <v>9.3000000000000007</v>
      </c>
      <c r="M220" s="969"/>
      <c r="N220" s="939"/>
      <c r="O220" s="938"/>
      <c r="P220" s="968"/>
      <c r="Q220" s="2979"/>
      <c r="R220" s="2980"/>
    </row>
    <row r="221" spans="1:18" ht="15.75" customHeight="1" x14ac:dyDescent="0.25">
      <c r="A221" s="474"/>
      <c r="B221" s="473"/>
      <c r="C221" s="392"/>
      <c r="D221" s="688" t="s">
        <v>176</v>
      </c>
      <c r="E221" s="2966" t="s">
        <v>287</v>
      </c>
      <c r="F221" s="3063" t="s">
        <v>102</v>
      </c>
      <c r="G221" s="2949" t="s">
        <v>24</v>
      </c>
      <c r="H221" s="415" t="s">
        <v>38</v>
      </c>
      <c r="I221" s="414" t="s">
        <v>161</v>
      </c>
      <c r="J221" s="953">
        <v>0</v>
      </c>
      <c r="K221" s="590">
        <v>0</v>
      </c>
      <c r="L221" s="953">
        <v>0</v>
      </c>
      <c r="M221" s="2951" t="s">
        <v>156</v>
      </c>
      <c r="N221" s="951"/>
      <c r="O221" s="950"/>
      <c r="P221" s="706"/>
      <c r="Q221" s="2975" t="s">
        <v>286</v>
      </c>
      <c r="R221" s="2976"/>
    </row>
    <row r="222" spans="1:18" ht="15" customHeight="1" x14ac:dyDescent="0.25">
      <c r="A222" s="474"/>
      <c r="B222" s="473"/>
      <c r="C222" s="392"/>
      <c r="D222" s="391"/>
      <c r="E222" s="2967"/>
      <c r="F222" s="3064"/>
      <c r="G222" s="2950"/>
      <c r="H222" s="390" t="s">
        <v>277</v>
      </c>
      <c r="I222" s="458" t="s">
        <v>116</v>
      </c>
      <c r="J222" s="681">
        <v>6.3</v>
      </c>
      <c r="K222" s="967">
        <v>6.3</v>
      </c>
      <c r="L222" s="681">
        <v>0</v>
      </c>
      <c r="M222" s="2952"/>
      <c r="N222" s="3127"/>
      <c r="O222" s="949"/>
      <c r="P222" s="3012"/>
      <c r="Q222" s="2977"/>
      <c r="R222" s="2978"/>
    </row>
    <row r="223" spans="1:18" x14ac:dyDescent="0.25">
      <c r="A223" s="474"/>
      <c r="B223" s="473"/>
      <c r="C223" s="392"/>
      <c r="D223" s="391"/>
      <c r="E223" s="2967"/>
      <c r="F223" s="3064"/>
      <c r="G223" s="2950"/>
      <c r="H223" s="390"/>
      <c r="I223" s="476" t="s">
        <v>22</v>
      </c>
      <c r="J223" s="948">
        <v>0</v>
      </c>
      <c r="K223" s="574">
        <v>10.1</v>
      </c>
      <c r="L223" s="948">
        <v>9.3000000000000007</v>
      </c>
      <c r="M223" s="2952"/>
      <c r="N223" s="3128"/>
      <c r="O223" s="944"/>
      <c r="P223" s="3013"/>
      <c r="Q223" s="2977"/>
      <c r="R223" s="2978"/>
    </row>
    <row r="224" spans="1:18" x14ac:dyDescent="0.25">
      <c r="A224" s="474"/>
      <c r="B224" s="473"/>
      <c r="C224" s="392"/>
      <c r="D224" s="391"/>
      <c r="E224" s="2967"/>
      <c r="F224" s="3064"/>
      <c r="G224" s="2950"/>
      <c r="H224" s="390" t="s">
        <v>177</v>
      </c>
      <c r="I224" s="476" t="s">
        <v>32</v>
      </c>
      <c r="J224" s="948">
        <v>0</v>
      </c>
      <c r="K224" s="574">
        <v>0</v>
      </c>
      <c r="L224" s="948"/>
      <c r="M224" s="2952"/>
      <c r="N224" s="966"/>
      <c r="O224" s="958"/>
      <c r="P224" s="957"/>
      <c r="Q224" s="2977"/>
      <c r="R224" s="2978"/>
    </row>
    <row r="225" spans="1:18" ht="15.75" thickBot="1" x14ac:dyDescent="0.3">
      <c r="A225" s="474"/>
      <c r="B225" s="473"/>
      <c r="C225" s="392"/>
      <c r="D225" s="391"/>
      <c r="E225" s="2967"/>
      <c r="F225" s="3064"/>
      <c r="G225" s="2950"/>
      <c r="H225" s="390"/>
      <c r="I225" s="476" t="s">
        <v>113</v>
      </c>
      <c r="J225" s="964">
        <v>20</v>
      </c>
      <c r="K225" s="965">
        <v>20</v>
      </c>
      <c r="L225" s="964">
        <v>10.41</v>
      </c>
      <c r="M225" s="3095"/>
      <c r="N225" s="939"/>
      <c r="O225" s="938"/>
      <c r="P225" s="937"/>
      <c r="Q225" s="2977"/>
      <c r="R225" s="2978"/>
    </row>
    <row r="226" spans="1:18" ht="15.75" thickBot="1" x14ac:dyDescent="0.3">
      <c r="A226" s="474"/>
      <c r="B226" s="473"/>
      <c r="C226" s="480"/>
      <c r="D226" s="380"/>
      <c r="E226" s="2968"/>
      <c r="F226" s="3065"/>
      <c r="G226" s="3058"/>
      <c r="H226" s="378"/>
      <c r="I226" s="669" t="s">
        <v>21</v>
      </c>
      <c r="J226" s="931">
        <f>SUM(J221:J225)</f>
        <v>26.3</v>
      </c>
      <c r="K226" s="931">
        <f>SUM(K221:K225)</f>
        <v>36.4</v>
      </c>
      <c r="L226" s="376">
        <f>SUM(L221:L225)</f>
        <v>19.71</v>
      </c>
      <c r="M226" s="375"/>
      <c r="N226" s="617"/>
      <c r="O226" s="419"/>
      <c r="P226" s="551"/>
      <c r="Q226" s="2979"/>
      <c r="R226" s="2980"/>
    </row>
    <row r="227" spans="1:18" x14ac:dyDescent="0.25">
      <c r="A227" s="474"/>
      <c r="B227" s="473"/>
      <c r="C227" s="392"/>
      <c r="D227" s="688" t="s">
        <v>285</v>
      </c>
      <c r="E227" s="2963" t="s">
        <v>284</v>
      </c>
      <c r="F227" s="3063" t="s">
        <v>102</v>
      </c>
      <c r="G227" s="2949" t="s">
        <v>24</v>
      </c>
      <c r="H227" s="415" t="s">
        <v>38</v>
      </c>
      <c r="I227" s="414" t="s">
        <v>161</v>
      </c>
      <c r="J227" s="963">
        <v>0</v>
      </c>
      <c r="K227" s="413">
        <v>0</v>
      </c>
      <c r="L227" s="412"/>
      <c r="M227" s="962"/>
      <c r="N227" s="951"/>
      <c r="O227" s="950"/>
      <c r="P227" s="706"/>
      <c r="Q227" s="2975" t="s">
        <v>283</v>
      </c>
      <c r="R227" s="2976"/>
    </row>
    <row r="228" spans="1:18" x14ac:dyDescent="0.25">
      <c r="A228" s="474"/>
      <c r="B228" s="473"/>
      <c r="C228" s="392"/>
      <c r="D228" s="391"/>
      <c r="E228" s="2964"/>
      <c r="F228" s="3064"/>
      <c r="G228" s="2950"/>
      <c r="H228" s="961"/>
      <c r="I228" s="458" t="s">
        <v>116</v>
      </c>
      <c r="J228" s="697">
        <v>70</v>
      </c>
      <c r="K228" s="400">
        <v>70</v>
      </c>
      <c r="L228" s="399">
        <v>0</v>
      </c>
      <c r="M228" s="3019" t="s">
        <v>156</v>
      </c>
      <c r="N228" s="3020"/>
      <c r="O228" s="949"/>
      <c r="P228" s="3012"/>
      <c r="Q228" s="2977"/>
      <c r="R228" s="2978"/>
    </row>
    <row r="229" spans="1:18" x14ac:dyDescent="0.25">
      <c r="A229" s="474"/>
      <c r="B229" s="473"/>
      <c r="C229" s="392"/>
      <c r="D229" s="391"/>
      <c r="E229" s="2964"/>
      <c r="F229" s="3064"/>
      <c r="G229" s="2950"/>
      <c r="H229" s="390" t="s">
        <v>177</v>
      </c>
      <c r="I229" s="458" t="s">
        <v>22</v>
      </c>
      <c r="J229" s="697">
        <v>0</v>
      </c>
      <c r="K229" s="400">
        <v>0</v>
      </c>
      <c r="L229" s="399"/>
      <c r="M229" s="2953"/>
      <c r="N229" s="3021"/>
      <c r="O229" s="944"/>
      <c r="P229" s="3013"/>
      <c r="Q229" s="2977"/>
      <c r="R229" s="2978"/>
    </row>
    <row r="230" spans="1:18" x14ac:dyDescent="0.25">
      <c r="A230" s="474"/>
      <c r="B230" s="473"/>
      <c r="C230" s="392"/>
      <c r="D230" s="391"/>
      <c r="E230" s="2964"/>
      <c r="F230" s="3064"/>
      <c r="G230" s="2950"/>
      <c r="H230" s="390"/>
      <c r="I230" s="458" t="s">
        <v>32</v>
      </c>
      <c r="J230" s="697">
        <v>0</v>
      </c>
      <c r="K230" s="400">
        <v>0</v>
      </c>
      <c r="L230" s="399"/>
      <c r="M230" s="960"/>
      <c r="N230" s="959"/>
      <c r="O230" s="958"/>
      <c r="P230" s="957"/>
      <c r="Q230" s="2977"/>
      <c r="R230" s="2978"/>
    </row>
    <row r="231" spans="1:18" ht="15.75" thickBot="1" x14ac:dyDescent="0.3">
      <c r="A231" s="474"/>
      <c r="B231" s="473"/>
      <c r="C231" s="392"/>
      <c r="D231" s="391"/>
      <c r="E231" s="2964"/>
      <c r="F231" s="3064"/>
      <c r="G231" s="2950"/>
      <c r="H231" s="390"/>
      <c r="I231" s="456" t="s">
        <v>113</v>
      </c>
      <c r="J231" s="956">
        <v>14</v>
      </c>
      <c r="K231" s="388">
        <v>0</v>
      </c>
      <c r="L231" s="955">
        <v>0</v>
      </c>
      <c r="M231" s="954"/>
      <c r="N231" s="939"/>
      <c r="O231" s="938"/>
      <c r="P231" s="937"/>
      <c r="Q231" s="2977"/>
      <c r="R231" s="2978"/>
    </row>
    <row r="232" spans="1:18" ht="15.75" thickBot="1" x14ac:dyDescent="0.3">
      <c r="A232" s="474"/>
      <c r="B232" s="473"/>
      <c r="C232" s="480"/>
      <c r="D232" s="380"/>
      <c r="E232" s="2965"/>
      <c r="F232" s="3065"/>
      <c r="G232" s="3058"/>
      <c r="H232" s="378"/>
      <c r="I232" s="520" t="s">
        <v>21</v>
      </c>
      <c r="J232" s="931">
        <f>SUM(J227:J231)</f>
        <v>84</v>
      </c>
      <c r="K232" s="931">
        <f>SUM(K227:K231)</f>
        <v>70</v>
      </c>
      <c r="L232" s="376">
        <f>SUM(L227:L231)</f>
        <v>0</v>
      </c>
      <c r="M232" s="375"/>
      <c r="N232" s="617"/>
      <c r="O232" s="419"/>
      <c r="P232" s="551"/>
      <c r="Q232" s="2979"/>
      <c r="R232" s="2980"/>
    </row>
    <row r="233" spans="1:18" ht="15" customHeight="1" x14ac:dyDescent="0.25">
      <c r="A233" s="474"/>
      <c r="B233" s="473"/>
      <c r="C233" s="392"/>
      <c r="D233" s="688" t="s">
        <v>171</v>
      </c>
      <c r="E233" s="3289" t="s">
        <v>282</v>
      </c>
      <c r="F233" s="3063" t="s">
        <v>102</v>
      </c>
      <c r="G233" s="2949" t="s">
        <v>24</v>
      </c>
      <c r="H233" s="415" t="s">
        <v>38</v>
      </c>
      <c r="I233" s="414" t="s">
        <v>161</v>
      </c>
      <c r="J233" s="953">
        <v>0</v>
      </c>
      <c r="K233" s="590">
        <v>0</v>
      </c>
      <c r="L233" s="952"/>
      <c r="M233" s="2951" t="s">
        <v>281</v>
      </c>
      <c r="N233" s="951"/>
      <c r="O233" s="950"/>
      <c r="P233" s="706"/>
      <c r="Q233" s="2975" t="s">
        <v>280</v>
      </c>
      <c r="R233" s="2976"/>
    </row>
    <row r="234" spans="1:18" ht="15" customHeight="1" x14ac:dyDescent="0.25">
      <c r="A234" s="474"/>
      <c r="B234" s="473"/>
      <c r="C234" s="392"/>
      <c r="D234" s="391"/>
      <c r="E234" s="3290"/>
      <c r="F234" s="3064"/>
      <c r="G234" s="2950"/>
      <c r="H234" s="390"/>
      <c r="I234" s="458" t="s">
        <v>116</v>
      </c>
      <c r="J234" s="948">
        <v>0</v>
      </c>
      <c r="K234" s="574">
        <v>0</v>
      </c>
      <c r="L234" s="947"/>
      <c r="M234" s="2952"/>
      <c r="N234" s="3127"/>
      <c r="O234" s="949"/>
      <c r="P234" s="3012"/>
      <c r="Q234" s="2977"/>
      <c r="R234" s="2978"/>
    </row>
    <row r="235" spans="1:18" x14ac:dyDescent="0.25">
      <c r="A235" s="474"/>
      <c r="B235" s="473"/>
      <c r="C235" s="392"/>
      <c r="D235" s="391"/>
      <c r="E235" s="3290"/>
      <c r="F235" s="3064"/>
      <c r="G235" s="2950"/>
      <c r="H235" s="390" t="s">
        <v>172</v>
      </c>
      <c r="I235" s="458" t="s">
        <v>22</v>
      </c>
      <c r="J235" s="948">
        <v>0</v>
      </c>
      <c r="K235" s="574">
        <v>0</v>
      </c>
      <c r="L235" s="947"/>
      <c r="M235" s="2952"/>
      <c r="N235" s="3128"/>
      <c r="O235" s="944"/>
      <c r="P235" s="3013"/>
      <c r="Q235" s="2977"/>
      <c r="R235" s="2978"/>
    </row>
    <row r="236" spans="1:18" ht="15.75" customHeight="1" x14ac:dyDescent="0.25">
      <c r="A236" s="474"/>
      <c r="B236" s="473"/>
      <c r="C236" s="392"/>
      <c r="D236" s="391"/>
      <c r="E236" s="3290"/>
      <c r="F236" s="3064"/>
      <c r="G236" s="2950"/>
      <c r="H236" s="390" t="s">
        <v>279</v>
      </c>
      <c r="I236" s="458" t="s">
        <v>32</v>
      </c>
      <c r="J236" s="948">
        <v>0</v>
      </c>
      <c r="K236" s="574">
        <v>0</v>
      </c>
      <c r="L236" s="947"/>
      <c r="M236" s="946"/>
      <c r="N236" s="945"/>
      <c r="O236" s="944"/>
      <c r="P236" s="943"/>
      <c r="Q236" s="2977"/>
      <c r="R236" s="2978"/>
    </row>
    <row r="237" spans="1:18" ht="18.75" customHeight="1" thickBot="1" x14ac:dyDescent="0.3">
      <c r="A237" s="474"/>
      <c r="B237" s="473"/>
      <c r="C237" s="392"/>
      <c r="D237" s="391"/>
      <c r="E237" s="3290"/>
      <c r="F237" s="3064"/>
      <c r="G237" s="2950"/>
      <c r="H237" s="390"/>
      <c r="I237" s="458" t="s">
        <v>113</v>
      </c>
      <c r="J237" s="941">
        <v>70.010000000000005</v>
      </c>
      <c r="K237" s="942">
        <v>70.010000000000005</v>
      </c>
      <c r="L237" s="941">
        <v>0</v>
      </c>
      <c r="M237" s="940"/>
      <c r="N237" s="939"/>
      <c r="O237" s="938"/>
      <c r="P237" s="937"/>
      <c r="Q237" s="2977"/>
      <c r="R237" s="2978"/>
    </row>
    <row r="238" spans="1:18" ht="15.75" thickBot="1" x14ac:dyDescent="0.3">
      <c r="A238" s="474"/>
      <c r="B238" s="473"/>
      <c r="C238" s="480"/>
      <c r="D238" s="380"/>
      <c r="E238" s="3291"/>
      <c r="F238" s="3065"/>
      <c r="G238" s="3058"/>
      <c r="H238" s="378"/>
      <c r="I238" s="377" t="s">
        <v>21</v>
      </c>
      <c r="J238" s="931">
        <f>SUM(J233:J237)</f>
        <v>70.010000000000005</v>
      </c>
      <c r="K238" s="376">
        <f>SUM(K233:K237)</f>
        <v>70.010000000000005</v>
      </c>
      <c r="L238" s="376">
        <f>SUM(L233:L237)</f>
        <v>0</v>
      </c>
      <c r="M238" s="375"/>
      <c r="N238" s="617"/>
      <c r="O238" s="419"/>
      <c r="P238" s="551"/>
      <c r="Q238" s="2979"/>
      <c r="R238" s="2980"/>
    </row>
    <row r="239" spans="1:18" ht="31.5" hidden="1" customHeight="1" thickBot="1" x14ac:dyDescent="0.3">
      <c r="A239" s="474"/>
      <c r="B239" s="473"/>
      <c r="C239" s="3145"/>
      <c r="D239" s="3056" t="s">
        <v>168</v>
      </c>
      <c r="E239" s="2966" t="s">
        <v>278</v>
      </c>
      <c r="F239" s="936" t="s">
        <v>102</v>
      </c>
      <c r="G239" s="3073" t="s">
        <v>24</v>
      </c>
      <c r="H239" s="932" t="s">
        <v>38</v>
      </c>
      <c r="I239" s="693" t="s">
        <v>22</v>
      </c>
      <c r="J239" s="935">
        <v>0</v>
      </c>
      <c r="K239" s="934">
        <v>0</v>
      </c>
      <c r="L239" s="926">
        <v>0</v>
      </c>
      <c r="M239" s="420"/>
      <c r="N239" s="617"/>
      <c r="O239" s="419"/>
      <c r="P239" s="922"/>
      <c r="Q239" s="317"/>
      <c r="R239" s="370"/>
    </row>
    <row r="240" spans="1:18" ht="33" hidden="1" customHeight="1" thickBot="1" x14ac:dyDescent="0.3">
      <c r="A240" s="474"/>
      <c r="B240" s="473"/>
      <c r="C240" s="3147"/>
      <c r="D240" s="3101"/>
      <c r="E240" s="2968"/>
      <c r="F240" s="933"/>
      <c r="G240" s="3075"/>
      <c r="H240" s="932" t="s">
        <v>277</v>
      </c>
      <c r="I240" s="377" t="s">
        <v>21</v>
      </c>
      <c r="J240" s="931">
        <f>SUM(J239)</f>
        <v>0</v>
      </c>
      <c r="K240" s="927">
        <f>SUM(K239)</f>
        <v>0</v>
      </c>
      <c r="L240" s="930">
        <f>SUM(L239)</f>
        <v>0</v>
      </c>
      <c r="M240" s="420"/>
      <c r="N240" s="617"/>
      <c r="O240" s="419"/>
      <c r="P240" s="922"/>
      <c r="Q240" s="317"/>
      <c r="R240" s="370"/>
    </row>
    <row r="241" spans="1:24" ht="28.5" customHeight="1" thickBot="1" x14ac:dyDescent="0.3">
      <c r="A241" s="474"/>
      <c r="B241" s="473"/>
      <c r="C241" s="3145"/>
      <c r="D241" s="3056" t="s">
        <v>164</v>
      </c>
      <c r="E241" s="3226" t="s">
        <v>276</v>
      </c>
      <c r="F241" s="3063" t="s">
        <v>102</v>
      </c>
      <c r="G241" s="2949" t="s">
        <v>24</v>
      </c>
      <c r="H241" s="415" t="s">
        <v>38</v>
      </c>
      <c r="I241" s="414" t="s">
        <v>161</v>
      </c>
      <c r="J241" s="925">
        <v>0</v>
      </c>
      <c r="K241" s="924"/>
      <c r="L241" s="926"/>
      <c r="M241" s="420"/>
      <c r="N241" s="617"/>
      <c r="O241" s="373"/>
      <c r="P241" s="922"/>
      <c r="Q241" s="2975" t="s">
        <v>275</v>
      </c>
      <c r="R241" s="2976"/>
    </row>
    <row r="242" spans="1:24" ht="29.25" customHeight="1" thickBot="1" x14ac:dyDescent="0.3">
      <c r="A242" s="474"/>
      <c r="B242" s="473"/>
      <c r="C242" s="3146"/>
      <c r="D242" s="3057"/>
      <c r="E242" s="3022"/>
      <c r="F242" s="3064"/>
      <c r="G242" s="2950"/>
      <c r="H242" s="390" t="s">
        <v>177</v>
      </c>
      <c r="I242" s="458" t="s">
        <v>116</v>
      </c>
      <c r="J242" s="925">
        <v>0</v>
      </c>
      <c r="K242" s="924"/>
      <c r="L242" s="926"/>
      <c r="M242" s="420"/>
      <c r="N242" s="617"/>
      <c r="O242" s="373"/>
      <c r="P242" s="922"/>
      <c r="Q242" s="2977"/>
      <c r="R242" s="2978"/>
    </row>
    <row r="243" spans="1:24" ht="19.5" customHeight="1" thickBot="1" x14ac:dyDescent="0.3">
      <c r="A243" s="474"/>
      <c r="B243" s="473"/>
      <c r="C243" s="3146"/>
      <c r="D243" s="3057"/>
      <c r="E243" s="3022"/>
      <c r="F243" s="3064"/>
      <c r="G243" s="2950"/>
      <c r="H243" s="921"/>
      <c r="I243" s="458" t="s">
        <v>22</v>
      </c>
      <c r="J243" s="925">
        <v>0</v>
      </c>
      <c r="K243" s="924">
        <v>0.7</v>
      </c>
      <c r="L243" s="923">
        <v>0.2</v>
      </c>
      <c r="M243" s="420"/>
      <c r="N243" s="617"/>
      <c r="O243" s="373"/>
      <c r="P243" s="922"/>
      <c r="Q243" s="2977"/>
      <c r="R243" s="2978"/>
    </row>
    <row r="244" spans="1:24" ht="25.5" customHeight="1" thickBot="1" x14ac:dyDescent="0.3">
      <c r="A244" s="474"/>
      <c r="B244" s="473"/>
      <c r="C244" s="3146"/>
      <c r="D244" s="3057"/>
      <c r="E244" s="3022"/>
      <c r="F244" s="3064"/>
      <c r="G244" s="2950"/>
      <c r="H244" s="921"/>
      <c r="I244" s="458" t="s">
        <v>32</v>
      </c>
      <c r="J244" s="925">
        <v>0</v>
      </c>
      <c r="K244" s="924"/>
      <c r="L244" s="923"/>
      <c r="M244" s="420"/>
      <c r="N244" s="617"/>
      <c r="O244" s="373"/>
      <c r="P244" s="922"/>
      <c r="Q244" s="2977"/>
      <c r="R244" s="2978"/>
    </row>
    <row r="245" spans="1:24" ht="21" customHeight="1" thickBot="1" x14ac:dyDescent="0.3">
      <c r="A245" s="474"/>
      <c r="B245" s="473"/>
      <c r="C245" s="3146"/>
      <c r="D245" s="3057"/>
      <c r="E245" s="3022"/>
      <c r="F245" s="3064"/>
      <c r="G245" s="2950"/>
      <c r="H245" s="921"/>
      <c r="I245" s="458" t="s">
        <v>113</v>
      </c>
      <c r="J245" s="925">
        <v>0</v>
      </c>
      <c r="K245" s="924"/>
      <c r="L245" s="926"/>
      <c r="M245" s="420"/>
      <c r="N245" s="617"/>
      <c r="O245" s="373"/>
      <c r="P245" s="922"/>
      <c r="Q245" s="2977"/>
      <c r="R245" s="2978"/>
    </row>
    <row r="246" spans="1:24" ht="15.75" thickBot="1" x14ac:dyDescent="0.3">
      <c r="A246" s="474"/>
      <c r="B246" s="473"/>
      <c r="C246" s="3147"/>
      <c r="D246" s="3101"/>
      <c r="E246" s="3237"/>
      <c r="F246" s="3065"/>
      <c r="G246" s="3058"/>
      <c r="H246" s="929"/>
      <c r="I246" s="377" t="s">
        <v>21</v>
      </c>
      <c r="J246" s="928">
        <f>SUM(J241:J245)</f>
        <v>0</v>
      </c>
      <c r="K246" s="927">
        <f>SUM(K241:K245)</f>
        <v>0.7</v>
      </c>
      <c r="L246" s="927">
        <f>SUM(L241:L245)</f>
        <v>0.2</v>
      </c>
      <c r="M246" s="420"/>
      <c r="N246" s="617"/>
      <c r="O246" s="373"/>
      <c r="P246" s="922"/>
      <c r="Q246" s="2979"/>
      <c r="R246" s="2980"/>
    </row>
    <row r="247" spans="1:24" ht="18.75" customHeight="1" thickBot="1" x14ac:dyDescent="0.3">
      <c r="A247" s="474"/>
      <c r="B247" s="473"/>
      <c r="C247" s="3145"/>
      <c r="D247" s="3056" t="s">
        <v>274</v>
      </c>
      <c r="E247" s="3281" t="s">
        <v>273</v>
      </c>
      <c r="F247" s="3063" t="s">
        <v>102</v>
      </c>
      <c r="G247" s="2949" t="s">
        <v>24</v>
      </c>
      <c r="H247" s="415" t="s">
        <v>38</v>
      </c>
      <c r="I247" s="414" t="s">
        <v>161</v>
      </c>
      <c r="J247" s="925">
        <v>0</v>
      </c>
      <c r="K247" s="924"/>
      <c r="L247" s="926"/>
      <c r="M247" s="3019" t="s">
        <v>156</v>
      </c>
      <c r="N247" s="617"/>
      <c r="O247" s="442" t="s">
        <v>153</v>
      </c>
      <c r="P247" s="442" t="s">
        <v>153</v>
      </c>
      <c r="Q247" s="2975" t="s">
        <v>272</v>
      </c>
      <c r="R247" s="2976"/>
    </row>
    <row r="248" spans="1:24" ht="22.5" customHeight="1" thickBot="1" x14ac:dyDescent="0.3">
      <c r="A248" s="474"/>
      <c r="B248" s="473"/>
      <c r="C248" s="3146"/>
      <c r="D248" s="3057"/>
      <c r="E248" s="3282"/>
      <c r="F248" s="3064"/>
      <c r="G248" s="2950"/>
      <c r="H248" s="390" t="s">
        <v>172</v>
      </c>
      <c r="I248" s="458" t="s">
        <v>116</v>
      </c>
      <c r="J248" s="925">
        <v>0</v>
      </c>
      <c r="K248" s="924"/>
      <c r="L248" s="926"/>
      <c r="M248" s="2953"/>
      <c r="N248" s="617"/>
      <c r="O248" s="373"/>
      <c r="P248" s="922"/>
      <c r="Q248" s="2977"/>
      <c r="R248" s="2978"/>
    </row>
    <row r="249" spans="1:24" ht="26.25" customHeight="1" thickBot="1" x14ac:dyDescent="0.3">
      <c r="A249" s="474"/>
      <c r="B249" s="473"/>
      <c r="C249" s="3146"/>
      <c r="D249" s="3057"/>
      <c r="E249" s="3282"/>
      <c r="F249" s="3064"/>
      <c r="G249" s="2950"/>
      <c r="H249" s="921"/>
      <c r="I249" s="458" t="s">
        <v>22</v>
      </c>
      <c r="J249" s="925">
        <v>0</v>
      </c>
      <c r="K249" s="924">
        <v>0.5</v>
      </c>
      <c r="L249" s="923">
        <v>0</v>
      </c>
      <c r="M249" s="420"/>
      <c r="N249" s="617"/>
      <c r="O249" s="373"/>
      <c r="P249" s="922"/>
      <c r="Q249" s="2977"/>
      <c r="R249" s="2978"/>
    </row>
    <row r="250" spans="1:24" ht="24" customHeight="1" thickBot="1" x14ac:dyDescent="0.3">
      <c r="A250" s="474"/>
      <c r="B250" s="473"/>
      <c r="C250" s="3146"/>
      <c r="D250" s="3057"/>
      <c r="E250" s="3282"/>
      <c r="F250" s="3064"/>
      <c r="G250" s="2950"/>
      <c r="H250" s="921"/>
      <c r="I250" s="458" t="s">
        <v>32</v>
      </c>
      <c r="J250" s="925">
        <v>0</v>
      </c>
      <c r="K250" s="924">
        <v>104.55</v>
      </c>
      <c r="L250" s="923">
        <v>103.3</v>
      </c>
      <c r="M250" s="420"/>
      <c r="N250" s="617"/>
      <c r="O250" s="373"/>
      <c r="P250" s="922"/>
      <c r="Q250" s="2977"/>
      <c r="R250" s="2978"/>
    </row>
    <row r="251" spans="1:24" ht="19.5" customHeight="1" thickBot="1" x14ac:dyDescent="0.3">
      <c r="A251" s="474"/>
      <c r="B251" s="473"/>
      <c r="C251" s="3146"/>
      <c r="D251" s="3057"/>
      <c r="E251" s="3282"/>
      <c r="F251" s="3064"/>
      <c r="G251" s="2950"/>
      <c r="H251" s="921"/>
      <c r="I251" s="458" t="s">
        <v>113</v>
      </c>
      <c r="J251" s="925">
        <v>0</v>
      </c>
      <c r="K251" s="924">
        <v>93.75</v>
      </c>
      <c r="L251" s="923">
        <v>20.399999999999999</v>
      </c>
      <c r="M251" s="420"/>
      <c r="N251" s="617"/>
      <c r="O251" s="373"/>
      <c r="P251" s="922"/>
      <c r="Q251" s="2977"/>
      <c r="R251" s="2978"/>
    </row>
    <row r="252" spans="1:24" ht="22.5" customHeight="1" thickBot="1" x14ac:dyDescent="0.3">
      <c r="A252" s="474"/>
      <c r="B252" s="473"/>
      <c r="C252" s="3146"/>
      <c r="D252" s="3057"/>
      <c r="E252" s="3282"/>
      <c r="F252" s="3064"/>
      <c r="G252" s="2950"/>
      <c r="H252" s="921"/>
      <c r="I252" s="520" t="s">
        <v>21</v>
      </c>
      <c r="J252" s="920">
        <f>SUM(J247:J251)</f>
        <v>0</v>
      </c>
      <c r="K252" s="919">
        <f>SUM(K247:K251)</f>
        <v>198.8</v>
      </c>
      <c r="L252" s="918">
        <f>SUM(L247:L251)</f>
        <v>123.69999999999999</v>
      </c>
      <c r="M252" s="917"/>
      <c r="N252" s="916"/>
      <c r="O252" s="915"/>
      <c r="P252" s="914"/>
      <c r="Q252" s="2977"/>
      <c r="R252" s="2978"/>
    </row>
    <row r="253" spans="1:24" ht="23.25" customHeight="1" thickBot="1" x14ac:dyDescent="0.3">
      <c r="A253" s="369" t="s">
        <v>20</v>
      </c>
      <c r="B253" s="758" t="s">
        <v>29</v>
      </c>
      <c r="C253" s="913"/>
      <c r="D253" s="913"/>
      <c r="E253" s="913"/>
      <c r="F253" s="913"/>
      <c r="G253" s="913"/>
      <c r="H253" s="913"/>
      <c r="I253" s="912" t="s">
        <v>19</v>
      </c>
      <c r="J253" s="911">
        <f>J81</f>
        <v>11950.210000000001</v>
      </c>
      <c r="K253" s="910">
        <f>K81</f>
        <v>12320.61</v>
      </c>
      <c r="L253" s="909">
        <f>L81</f>
        <v>7992.0800000000008</v>
      </c>
      <c r="M253" s="908"/>
      <c r="N253" s="907"/>
      <c r="O253" s="907"/>
      <c r="P253" s="907"/>
      <c r="Q253" s="906"/>
      <c r="R253" s="899"/>
    </row>
    <row r="254" spans="1:24" ht="20.25" customHeight="1" thickBot="1" x14ac:dyDescent="0.3">
      <c r="A254" s="369" t="s">
        <v>20</v>
      </c>
      <c r="B254" s="3014" t="s">
        <v>152</v>
      </c>
      <c r="C254" s="3015"/>
      <c r="D254" s="3015"/>
      <c r="E254" s="3015"/>
      <c r="F254" s="3015"/>
      <c r="G254" s="3015"/>
      <c r="H254" s="3015"/>
      <c r="I254" s="3016"/>
      <c r="J254" s="905">
        <f>J253+J74</f>
        <v>18952.79</v>
      </c>
      <c r="K254" s="362">
        <f>K253+K74</f>
        <v>19332.37</v>
      </c>
      <c r="L254" s="361">
        <f>L253+L74</f>
        <v>12978.760000000002</v>
      </c>
      <c r="M254" s="3026"/>
      <c r="N254" s="3027"/>
      <c r="O254" s="3027"/>
      <c r="P254" s="3027"/>
      <c r="Q254" s="904"/>
      <c r="R254" s="584"/>
      <c r="S254" s="725"/>
      <c r="T254" s="725"/>
      <c r="U254" s="725"/>
      <c r="V254" s="725"/>
      <c r="W254" s="725"/>
      <c r="X254" s="725"/>
    </row>
    <row r="255" spans="1:24" ht="36.75" customHeight="1" thickBot="1" x14ac:dyDescent="0.3">
      <c r="A255" s="903" t="s">
        <v>29</v>
      </c>
      <c r="B255" s="3262" t="s">
        <v>271</v>
      </c>
      <c r="C255" s="3263"/>
      <c r="D255" s="3263"/>
      <c r="E255" s="3263"/>
      <c r="F255" s="3263"/>
      <c r="G255" s="3263"/>
      <c r="H255" s="3263"/>
      <c r="I255" s="3263"/>
      <c r="J255" s="3263"/>
      <c r="K255" s="3263"/>
      <c r="L255" s="3263"/>
      <c r="M255" s="3263"/>
      <c r="N255" s="3263"/>
      <c r="O255" s="3263"/>
      <c r="P255" s="3263"/>
      <c r="Q255" s="902"/>
      <c r="R255" s="537"/>
    </row>
    <row r="256" spans="1:24" ht="30.75" customHeight="1" thickBot="1" x14ac:dyDescent="0.3">
      <c r="A256" s="369" t="s">
        <v>29</v>
      </c>
      <c r="B256" s="901" t="s">
        <v>20</v>
      </c>
      <c r="C256" s="3053" t="s">
        <v>270</v>
      </c>
      <c r="D256" s="3054"/>
      <c r="E256" s="3054"/>
      <c r="F256" s="3054"/>
      <c r="G256" s="3054"/>
      <c r="H256" s="3054"/>
      <c r="I256" s="3054"/>
      <c r="J256" s="3054"/>
      <c r="K256" s="3054"/>
      <c r="L256" s="3054"/>
      <c r="M256" s="3054"/>
      <c r="N256" s="3054"/>
      <c r="O256" s="3054"/>
      <c r="P256" s="3054"/>
      <c r="Q256" s="900"/>
      <c r="R256" s="899"/>
    </row>
    <row r="257" spans="1:18" ht="15" customHeight="1" x14ac:dyDescent="0.25">
      <c r="A257" s="2946" t="s">
        <v>29</v>
      </c>
      <c r="B257" s="3130" t="s">
        <v>20</v>
      </c>
      <c r="C257" s="661" t="s">
        <v>20</v>
      </c>
      <c r="D257" s="661"/>
      <c r="E257" s="3097" t="s">
        <v>269</v>
      </c>
      <c r="F257" s="3368"/>
      <c r="G257" s="2988" t="s">
        <v>24</v>
      </c>
      <c r="H257" s="500" t="s">
        <v>38</v>
      </c>
      <c r="I257" s="499" t="s">
        <v>161</v>
      </c>
      <c r="J257" s="898">
        <f>J263+J269+J274+J280+J286+J292+J296+J264+J275+J331+J287+J302+J303+J307+J319</f>
        <v>0</v>
      </c>
      <c r="K257" s="898">
        <f>K263+K269+K274+K280+K286+K292+K296+K264+K275+K331+K287+K302+K303+K307+K319</f>
        <v>0</v>
      </c>
      <c r="L257" s="898">
        <f>L263+L269+L274+L280+L286+L292+L296+L264+L275+L331+L287+L302+L303+L307+L319</f>
        <v>0</v>
      </c>
      <c r="M257" s="750"/>
      <c r="N257" s="531"/>
      <c r="O257" s="750"/>
      <c r="P257" s="528"/>
      <c r="Q257" s="317"/>
      <c r="R257" s="370"/>
    </row>
    <row r="258" spans="1:18" ht="15" customHeight="1" x14ac:dyDescent="0.25">
      <c r="A258" s="2946"/>
      <c r="B258" s="3130"/>
      <c r="C258" s="661"/>
      <c r="D258" s="661"/>
      <c r="E258" s="3097"/>
      <c r="F258" s="3368"/>
      <c r="G258" s="2988"/>
      <c r="H258" s="500"/>
      <c r="I258" s="458" t="s">
        <v>116</v>
      </c>
      <c r="J258" s="749">
        <f>J270+J276+J281+J288+J293+J297+J308+J320+J326+J332</f>
        <v>6119</v>
      </c>
      <c r="K258" s="749">
        <f>K270+K276+K281+K288+K293+K297+K308+K316+K320+K326+K332</f>
        <v>5564.5</v>
      </c>
      <c r="L258" s="749">
        <f>L270+L276+L281+L288+L293+L297+L308+L316+L320+L326+L332</f>
        <v>2966.6425000000004</v>
      </c>
      <c r="M258" s="322"/>
      <c r="N258" s="475"/>
      <c r="O258" s="322"/>
      <c r="P258" s="432"/>
      <c r="Q258" s="371"/>
      <c r="R258" s="370"/>
    </row>
    <row r="259" spans="1:18" ht="16.5" customHeight="1" x14ac:dyDescent="0.25">
      <c r="A259" s="2946"/>
      <c r="B259" s="3130"/>
      <c r="C259" s="661"/>
      <c r="D259" s="661"/>
      <c r="E259" s="3097"/>
      <c r="F259" s="3368"/>
      <c r="G259" s="2988"/>
      <c r="H259" s="500"/>
      <c r="I259" s="499" t="s">
        <v>22</v>
      </c>
      <c r="J259" s="749">
        <f>J271+J278+J282+J289+J294+J298+J309+J323+J327+J335</f>
        <v>9.1</v>
      </c>
      <c r="K259" s="749">
        <f>K271+K278+K282+K289+K294+K298+K309+K323+K327+K335</f>
        <v>5.6000000000000005</v>
      </c>
      <c r="L259" s="749">
        <f>L271+L278+L282+L289+L294+L298+L309+L323+L327+L335</f>
        <v>3.2800000000000002</v>
      </c>
      <c r="M259" s="322"/>
      <c r="N259" s="475"/>
      <c r="O259" s="322"/>
      <c r="P259" s="432"/>
      <c r="Q259" s="371"/>
      <c r="R259" s="370"/>
    </row>
    <row r="260" spans="1:18" ht="16.5" customHeight="1" x14ac:dyDescent="0.25">
      <c r="A260" s="2946"/>
      <c r="B260" s="3130"/>
      <c r="C260" s="661"/>
      <c r="D260" s="661"/>
      <c r="E260" s="897"/>
      <c r="F260" s="896"/>
      <c r="G260" s="2988"/>
      <c r="H260" s="500"/>
      <c r="I260" s="458" t="s">
        <v>32</v>
      </c>
      <c r="J260" s="748">
        <f>J268+J275+J283+J287+J299+J310+J321+J328+J333</f>
        <v>0</v>
      </c>
      <c r="K260" s="748">
        <f>K268+K275+K283+K287+K299+K310+K321+K328+K333</f>
        <v>0</v>
      </c>
      <c r="L260" s="748">
        <f>L268+L275+L283+L287+L299+L310+L321+L328+L333</f>
        <v>0</v>
      </c>
      <c r="M260" s="894"/>
      <c r="N260" s="471"/>
      <c r="O260" s="894"/>
      <c r="P260" s="557"/>
      <c r="Q260" s="371"/>
      <c r="R260" s="370"/>
    </row>
    <row r="261" spans="1:18" ht="16.5" customHeight="1" thickBot="1" x14ac:dyDescent="0.3">
      <c r="A261" s="2946"/>
      <c r="B261" s="3130"/>
      <c r="C261" s="661"/>
      <c r="D261" s="661"/>
      <c r="E261" s="897"/>
      <c r="F261" s="896"/>
      <c r="G261" s="2988"/>
      <c r="H261" s="500"/>
      <c r="I261" s="458" t="s">
        <v>113</v>
      </c>
      <c r="J261" s="748">
        <f>J272+J277+J284+J290+J300+J311+J322+J329+J334</f>
        <v>565.6</v>
      </c>
      <c r="K261" s="895">
        <f>K272+K277+K284+K290+K300+K311+K322+K329+K334</f>
        <v>312.60000000000002</v>
      </c>
      <c r="L261" s="748">
        <f>L272+L277+L284+L290+L300+L311+L322+L329+L334</f>
        <v>61.2</v>
      </c>
      <c r="M261" s="894"/>
      <c r="N261" s="471"/>
      <c r="O261" s="894"/>
      <c r="P261" s="557"/>
      <c r="Q261" s="371"/>
      <c r="R261" s="370"/>
    </row>
    <row r="262" spans="1:18" ht="16.5" customHeight="1" thickBot="1" x14ac:dyDescent="0.3">
      <c r="A262" s="2946"/>
      <c r="B262" s="3130"/>
      <c r="C262" s="661"/>
      <c r="D262" s="892"/>
      <c r="E262" s="892"/>
      <c r="F262" s="891"/>
      <c r="G262" s="2989"/>
      <c r="H262" s="736"/>
      <c r="I262" s="890" t="s">
        <v>21</v>
      </c>
      <c r="J262" s="722">
        <f>SUM(J257:J261)</f>
        <v>6693.7000000000007</v>
      </c>
      <c r="K262" s="422">
        <f>SUM(K257:K261)</f>
        <v>5882.7000000000007</v>
      </c>
      <c r="L262" s="889">
        <f>SUM(L257:L261)</f>
        <v>3031.1225000000004</v>
      </c>
      <c r="M262" s="319"/>
      <c r="N262" s="888"/>
      <c r="O262" s="319"/>
      <c r="P262" s="707"/>
      <c r="Q262" s="317"/>
      <c r="R262" s="370"/>
    </row>
    <row r="263" spans="1:18" ht="15.75" hidden="1" customHeight="1" x14ac:dyDescent="0.25">
      <c r="A263" s="474"/>
      <c r="B263" s="717"/>
      <c r="C263" s="661"/>
      <c r="D263" s="3056" t="s">
        <v>20</v>
      </c>
      <c r="E263" s="3023" t="s">
        <v>268</v>
      </c>
      <c r="F263" s="3103" t="s">
        <v>239</v>
      </c>
      <c r="G263" s="3224" t="s">
        <v>24</v>
      </c>
      <c r="H263" s="500" t="s">
        <v>38</v>
      </c>
      <c r="I263" s="731" t="s">
        <v>188</v>
      </c>
      <c r="J263" s="504">
        <v>0</v>
      </c>
      <c r="K263" s="503">
        <v>0</v>
      </c>
      <c r="L263" s="848">
        <v>0</v>
      </c>
      <c r="M263" s="2951" t="s">
        <v>156</v>
      </c>
      <c r="N263" s="883"/>
      <c r="O263" s="316"/>
      <c r="P263" s="882"/>
      <c r="Q263" s="317"/>
      <c r="R263" s="370"/>
    </row>
    <row r="264" spans="1:18" ht="15" hidden="1" customHeight="1" x14ac:dyDescent="0.25">
      <c r="A264" s="474"/>
      <c r="B264" s="717"/>
      <c r="C264" s="661"/>
      <c r="D264" s="3057"/>
      <c r="E264" s="3024"/>
      <c r="F264" s="3103"/>
      <c r="G264" s="3225"/>
      <c r="H264" s="887"/>
      <c r="I264" s="678" t="s">
        <v>264</v>
      </c>
      <c r="J264" s="847">
        <v>0</v>
      </c>
      <c r="K264" s="846">
        <v>0</v>
      </c>
      <c r="L264" s="845">
        <v>0</v>
      </c>
      <c r="M264" s="2952"/>
      <c r="N264" s="883"/>
      <c r="O264" s="316"/>
      <c r="P264" s="882"/>
      <c r="Q264" s="317"/>
      <c r="R264" s="370"/>
    </row>
    <row r="265" spans="1:18" ht="15" hidden="1" customHeight="1" x14ac:dyDescent="0.25">
      <c r="A265" s="474"/>
      <c r="B265" s="717"/>
      <c r="C265" s="661"/>
      <c r="D265" s="3057"/>
      <c r="E265" s="3024"/>
      <c r="F265" s="3103"/>
      <c r="G265" s="3225"/>
      <c r="H265" s="500" t="s">
        <v>177</v>
      </c>
      <c r="I265" s="458" t="s">
        <v>116</v>
      </c>
      <c r="J265" s="847">
        <v>0</v>
      </c>
      <c r="K265" s="846">
        <v>0</v>
      </c>
      <c r="L265" s="845">
        <v>0</v>
      </c>
      <c r="M265" s="316"/>
      <c r="N265" s="883"/>
      <c r="O265" s="316"/>
      <c r="P265" s="882"/>
      <c r="Q265" s="317"/>
      <c r="R265" s="370"/>
    </row>
    <row r="266" spans="1:18" ht="15" hidden="1" customHeight="1" x14ac:dyDescent="0.25">
      <c r="A266" s="474"/>
      <c r="B266" s="717"/>
      <c r="C266" s="661"/>
      <c r="D266" s="3057"/>
      <c r="E266" s="3024"/>
      <c r="F266" s="3103"/>
      <c r="G266" s="3225"/>
      <c r="H266" s="887"/>
      <c r="I266" s="499" t="s">
        <v>22</v>
      </c>
      <c r="J266" s="847">
        <v>0</v>
      </c>
      <c r="K266" s="846">
        <v>0</v>
      </c>
      <c r="L266" s="845">
        <v>0</v>
      </c>
      <c r="M266" s="316"/>
      <c r="N266" s="883"/>
      <c r="O266" s="316"/>
      <c r="P266" s="882"/>
      <c r="Q266" s="317"/>
      <c r="R266" s="370"/>
    </row>
    <row r="267" spans="1:18" ht="15.75" hidden="1" thickBot="1" x14ac:dyDescent="0.3">
      <c r="A267" s="474"/>
      <c r="B267" s="717"/>
      <c r="C267" s="661"/>
      <c r="D267" s="3101"/>
      <c r="E267" s="3024"/>
      <c r="F267" s="3103"/>
      <c r="G267" s="3225"/>
      <c r="H267" s="887"/>
      <c r="I267" s="864" t="s">
        <v>21</v>
      </c>
      <c r="J267" s="886">
        <f>SUM(J263:J266)</f>
        <v>0</v>
      </c>
      <c r="K267" s="885">
        <f>SUM(K263:K266)</f>
        <v>0</v>
      </c>
      <c r="L267" s="884">
        <f>SUM(L263:L266)</f>
        <v>0</v>
      </c>
      <c r="M267" s="316"/>
      <c r="N267" s="883"/>
      <c r="O267" s="316"/>
      <c r="P267" s="882"/>
      <c r="Q267" s="317"/>
      <c r="R267" s="370"/>
    </row>
    <row r="268" spans="1:18" ht="15" customHeight="1" x14ac:dyDescent="0.25">
      <c r="A268" s="2946"/>
      <c r="B268" s="2961"/>
      <c r="C268" s="3096"/>
      <c r="D268" s="679" t="s">
        <v>29</v>
      </c>
      <c r="E268" s="2966" t="s">
        <v>267</v>
      </c>
      <c r="F268" s="3006" t="s">
        <v>239</v>
      </c>
      <c r="G268" s="3225"/>
      <c r="H268" s="854" t="s">
        <v>38</v>
      </c>
      <c r="I268" s="798" t="s">
        <v>32</v>
      </c>
      <c r="J268" s="719">
        <v>0</v>
      </c>
      <c r="K268" s="786">
        <v>0</v>
      </c>
      <c r="L268" s="785"/>
      <c r="M268" s="3037" t="s">
        <v>266</v>
      </c>
      <c r="N268" s="588"/>
      <c r="O268" s="442" t="s">
        <v>153</v>
      </c>
      <c r="P268" s="442" t="s">
        <v>153</v>
      </c>
      <c r="Q268" s="3357" t="s">
        <v>265</v>
      </c>
      <c r="R268" s="3358"/>
    </row>
    <row r="269" spans="1:18" ht="15" customHeight="1" x14ac:dyDescent="0.25">
      <c r="A269" s="2946"/>
      <c r="B269" s="2961"/>
      <c r="C269" s="3096"/>
      <c r="D269" s="672"/>
      <c r="E269" s="2967"/>
      <c r="F269" s="3007"/>
      <c r="G269" s="3225"/>
      <c r="H269" s="851"/>
      <c r="I269" s="859" t="s">
        <v>264</v>
      </c>
      <c r="J269" s="881">
        <v>0</v>
      </c>
      <c r="K269" s="567">
        <v>0</v>
      </c>
      <c r="L269" s="865"/>
      <c r="M269" s="3038"/>
      <c r="N269" s="767"/>
      <c r="O269" s="694"/>
      <c r="P269" s="528"/>
      <c r="Q269" s="3359"/>
      <c r="R269" s="3360"/>
    </row>
    <row r="270" spans="1:18" ht="15" customHeight="1" x14ac:dyDescent="0.25">
      <c r="A270" s="2946"/>
      <c r="B270" s="2961"/>
      <c r="C270" s="3096"/>
      <c r="D270" s="672"/>
      <c r="E270" s="2967"/>
      <c r="F270" s="3007"/>
      <c r="G270" s="3225"/>
      <c r="H270" s="851" t="s">
        <v>177</v>
      </c>
      <c r="I270" s="458" t="s">
        <v>116</v>
      </c>
      <c r="J270" s="682">
        <v>600</v>
      </c>
      <c r="K270" s="400">
        <v>601.20000000000005</v>
      </c>
      <c r="L270" s="399">
        <v>570.79999999999995</v>
      </c>
      <c r="M270" s="802"/>
      <c r="N270" s="767"/>
      <c r="O270" s="694"/>
      <c r="P270" s="528"/>
      <c r="Q270" s="3359"/>
      <c r="R270" s="3360"/>
    </row>
    <row r="271" spans="1:18" ht="15" customHeight="1" x14ac:dyDescent="0.25">
      <c r="A271" s="2946"/>
      <c r="B271" s="2961"/>
      <c r="C271" s="3096"/>
      <c r="D271" s="672"/>
      <c r="E271" s="2967"/>
      <c r="F271" s="3007"/>
      <c r="G271" s="3225"/>
      <c r="H271" s="879"/>
      <c r="I271" s="880" t="s">
        <v>22</v>
      </c>
      <c r="J271" s="682">
        <v>1.2</v>
      </c>
      <c r="K271" s="400">
        <v>1.2</v>
      </c>
      <c r="L271" s="399">
        <v>0.06</v>
      </c>
      <c r="M271" s="323"/>
      <c r="N271" s="578"/>
      <c r="O271" s="433"/>
      <c r="P271" s="432"/>
      <c r="Q271" s="3359"/>
      <c r="R271" s="3360"/>
    </row>
    <row r="272" spans="1:18" ht="15" customHeight="1" thickBot="1" x14ac:dyDescent="0.3">
      <c r="A272" s="474"/>
      <c r="B272" s="473"/>
      <c r="C272" s="392"/>
      <c r="D272" s="672"/>
      <c r="E272" s="2967"/>
      <c r="F272" s="3007"/>
      <c r="G272" s="3225"/>
      <c r="H272" s="879"/>
      <c r="I272" s="855" t="s">
        <v>113</v>
      </c>
      <c r="J272" s="682">
        <v>253</v>
      </c>
      <c r="K272" s="388">
        <v>0</v>
      </c>
      <c r="L272" s="399">
        <v>0</v>
      </c>
      <c r="M272" s="323"/>
      <c r="N272" s="578"/>
      <c r="O272" s="433"/>
      <c r="P272" s="432"/>
      <c r="Q272" s="3361"/>
      <c r="R272" s="3362"/>
    </row>
    <row r="273" spans="1:18" ht="15" customHeight="1" thickBot="1" x14ac:dyDescent="0.3">
      <c r="A273" s="474"/>
      <c r="B273" s="473"/>
      <c r="C273" s="392"/>
      <c r="D273" s="380"/>
      <c r="E273" s="2968"/>
      <c r="F273" s="3008"/>
      <c r="G273" s="3225"/>
      <c r="H273" s="378"/>
      <c r="I273" s="878" t="s">
        <v>21</v>
      </c>
      <c r="J273" s="876">
        <f>SUM(J268:J272)</f>
        <v>854.2</v>
      </c>
      <c r="K273" s="877">
        <f>SUM(K268:K272)</f>
        <v>602.40000000000009</v>
      </c>
      <c r="L273" s="876">
        <f>SUM(L268:L272)</f>
        <v>570.8599999999999</v>
      </c>
      <c r="M273" s="323"/>
      <c r="N273" s="578"/>
      <c r="O273" s="433"/>
      <c r="P273" s="432"/>
      <c r="Q273" s="371"/>
      <c r="R273" s="370"/>
    </row>
    <row r="274" spans="1:18" ht="15" customHeight="1" x14ac:dyDescent="0.25">
      <c r="A274" s="2946"/>
      <c r="B274" s="2961"/>
      <c r="C274" s="3096"/>
      <c r="D274" s="679" t="s">
        <v>18</v>
      </c>
      <c r="E274" s="3226" t="s">
        <v>263</v>
      </c>
      <c r="F274" s="3006" t="s">
        <v>239</v>
      </c>
      <c r="G274" s="3225"/>
      <c r="H274" s="851" t="s">
        <v>38</v>
      </c>
      <c r="I274" s="731" t="s">
        <v>161</v>
      </c>
      <c r="J274" s="875">
        <v>0</v>
      </c>
      <c r="K274" s="874">
        <v>0</v>
      </c>
      <c r="L274" s="831"/>
      <c r="M274" s="2951" t="s">
        <v>262</v>
      </c>
      <c r="N274" s="3068"/>
      <c r="O274" s="3278" t="s">
        <v>153</v>
      </c>
      <c r="P274" s="3278" t="s">
        <v>155</v>
      </c>
      <c r="Q274" s="3357" t="s">
        <v>261</v>
      </c>
      <c r="R274" s="3358"/>
    </row>
    <row r="275" spans="1:18" ht="15" customHeight="1" x14ac:dyDescent="0.25">
      <c r="A275" s="2946"/>
      <c r="B275" s="2961"/>
      <c r="C275" s="3096"/>
      <c r="D275" s="672"/>
      <c r="E275" s="3022"/>
      <c r="F275" s="3007"/>
      <c r="G275" s="3225"/>
      <c r="H275" s="851"/>
      <c r="I275" s="678" t="s">
        <v>32</v>
      </c>
      <c r="J275" s="873">
        <v>0</v>
      </c>
      <c r="K275" s="872">
        <v>0</v>
      </c>
      <c r="L275" s="703"/>
      <c r="M275" s="2952"/>
      <c r="N275" s="3369"/>
      <c r="O275" s="3279"/>
      <c r="P275" s="3279"/>
      <c r="Q275" s="3385"/>
      <c r="R275" s="3360"/>
    </row>
    <row r="276" spans="1:18" ht="20.25" customHeight="1" x14ac:dyDescent="0.25">
      <c r="A276" s="2946"/>
      <c r="B276" s="2961"/>
      <c r="C276" s="3096"/>
      <c r="D276" s="672"/>
      <c r="E276" s="3022"/>
      <c r="F276" s="3007"/>
      <c r="G276" s="3225"/>
      <c r="H276" s="851" t="s">
        <v>177</v>
      </c>
      <c r="I276" s="458" t="s">
        <v>116</v>
      </c>
      <c r="J276" s="871">
        <v>2579</v>
      </c>
      <c r="K276" s="870">
        <v>2579</v>
      </c>
      <c r="L276" s="399">
        <v>2083</v>
      </c>
      <c r="M276" s="2953"/>
      <c r="N276" s="3060"/>
      <c r="O276" s="3280"/>
      <c r="P276" s="3280"/>
      <c r="Q276" s="3385"/>
      <c r="R276" s="3360"/>
    </row>
    <row r="277" spans="1:18" ht="18.75" customHeight="1" x14ac:dyDescent="0.25">
      <c r="A277" s="2946"/>
      <c r="B277" s="2961"/>
      <c r="C277" s="3096"/>
      <c r="D277" s="672"/>
      <c r="E277" s="3022"/>
      <c r="F277" s="3007"/>
      <c r="G277" s="3225"/>
      <c r="H277" s="856"/>
      <c r="I277" s="499" t="s">
        <v>113</v>
      </c>
      <c r="J277" s="871">
        <v>12.1</v>
      </c>
      <c r="K277" s="870">
        <v>12.1</v>
      </c>
      <c r="L277" s="399">
        <v>6.1</v>
      </c>
      <c r="M277" s="869"/>
      <c r="N277" s="656"/>
      <c r="O277" s="655"/>
      <c r="P277" s="654"/>
      <c r="Q277" s="3359"/>
      <c r="R277" s="3360"/>
    </row>
    <row r="278" spans="1:18" ht="15" customHeight="1" thickBot="1" x14ac:dyDescent="0.3">
      <c r="A278" s="2946"/>
      <c r="B278" s="2961"/>
      <c r="C278" s="3096"/>
      <c r="D278" s="672"/>
      <c r="E278" s="3022"/>
      <c r="F278" s="3007"/>
      <c r="G278" s="3225"/>
      <c r="H278" s="868"/>
      <c r="I278" s="499" t="s">
        <v>22</v>
      </c>
      <c r="J278" s="867">
        <v>2.5</v>
      </c>
      <c r="K278" s="866">
        <v>2.5</v>
      </c>
      <c r="L278" s="865">
        <v>1.8</v>
      </c>
      <c r="M278" s="323"/>
      <c r="N278" s="578"/>
      <c r="O278" s="433"/>
      <c r="P278" s="432"/>
      <c r="Q278" s="3361"/>
      <c r="R278" s="3362"/>
    </row>
    <row r="279" spans="1:18" ht="15" customHeight="1" thickBot="1" x14ac:dyDescent="0.3">
      <c r="A279" s="474"/>
      <c r="B279" s="473"/>
      <c r="C279" s="392"/>
      <c r="D279" s="380"/>
      <c r="E279" s="849"/>
      <c r="F279" s="3008"/>
      <c r="G279" s="3225"/>
      <c r="H279" s="378"/>
      <c r="I279" s="864" t="s">
        <v>21</v>
      </c>
      <c r="J279" s="863">
        <f>SUM(J274:J278)</f>
        <v>2593.6</v>
      </c>
      <c r="K279" s="722">
        <f>SUM(K274:K278)</f>
        <v>2593.6</v>
      </c>
      <c r="L279" s="862">
        <f>SUM(L274:L278)</f>
        <v>2090.9</v>
      </c>
      <c r="M279" s="323"/>
      <c r="N279" s="578"/>
      <c r="O279" s="433"/>
      <c r="P279" s="432"/>
      <c r="Q279" s="371"/>
      <c r="R279" s="370"/>
    </row>
    <row r="280" spans="1:18" ht="15" customHeight="1" x14ac:dyDescent="0.25">
      <c r="A280" s="2946"/>
      <c r="B280" s="2961"/>
      <c r="C280" s="3096"/>
      <c r="D280" s="679" t="s">
        <v>37</v>
      </c>
      <c r="E280" s="2966" t="s">
        <v>260</v>
      </c>
      <c r="F280" s="3006" t="s">
        <v>239</v>
      </c>
      <c r="G280" s="3225"/>
      <c r="H280" s="854" t="s">
        <v>38</v>
      </c>
      <c r="I280" s="861" t="s">
        <v>161</v>
      </c>
      <c r="J280" s="447">
        <v>0</v>
      </c>
      <c r="K280" s="446">
        <v>0</v>
      </c>
      <c r="L280" s="831"/>
      <c r="M280" s="2951" t="s">
        <v>160</v>
      </c>
      <c r="N280" s="3127" t="s">
        <v>42</v>
      </c>
      <c r="O280" s="3035">
        <v>1</v>
      </c>
      <c r="P280" s="3035">
        <v>1</v>
      </c>
      <c r="Q280" s="2975" t="s">
        <v>259</v>
      </c>
      <c r="R280" s="2976"/>
    </row>
    <row r="281" spans="1:18" ht="15" customHeight="1" x14ac:dyDescent="0.25">
      <c r="A281" s="2946"/>
      <c r="B281" s="2961"/>
      <c r="C281" s="3096"/>
      <c r="D281" s="672"/>
      <c r="E281" s="2967"/>
      <c r="F281" s="3007"/>
      <c r="G281" s="3225"/>
      <c r="H281" s="851"/>
      <c r="I281" s="857" t="s">
        <v>116</v>
      </c>
      <c r="J281" s="682">
        <v>419.3</v>
      </c>
      <c r="K281" s="400">
        <v>419.3</v>
      </c>
      <c r="L281" s="399">
        <v>25.0425</v>
      </c>
      <c r="M281" s="2952"/>
      <c r="N281" s="3128"/>
      <c r="O281" s="3036"/>
      <c r="P281" s="3036"/>
      <c r="Q281" s="2977"/>
      <c r="R281" s="2978"/>
    </row>
    <row r="282" spans="1:18" ht="15" customHeight="1" thickBot="1" x14ac:dyDescent="0.3">
      <c r="A282" s="2946"/>
      <c r="B282" s="2961"/>
      <c r="C282" s="3096"/>
      <c r="D282" s="672"/>
      <c r="E282" s="2967"/>
      <c r="F282" s="3007"/>
      <c r="G282" s="3225"/>
      <c r="H282" s="851" t="s">
        <v>54</v>
      </c>
      <c r="I282" s="855" t="s">
        <v>22</v>
      </c>
      <c r="J282" s="682">
        <v>1.5</v>
      </c>
      <c r="K282" s="400">
        <v>1.5</v>
      </c>
      <c r="L282" s="399">
        <v>1.42</v>
      </c>
      <c r="M282" s="2953"/>
      <c r="N282" s="578"/>
      <c r="O282" s="433"/>
      <c r="P282" s="432"/>
      <c r="Q282" s="2977"/>
      <c r="R282" s="2978"/>
    </row>
    <row r="283" spans="1:18" ht="15" customHeight="1" x14ac:dyDescent="0.25">
      <c r="A283" s="474"/>
      <c r="B283" s="473"/>
      <c r="C283" s="392"/>
      <c r="D283" s="672"/>
      <c r="E283" s="2967"/>
      <c r="F283" s="3007"/>
      <c r="G283" s="3225"/>
      <c r="H283" s="851" t="s">
        <v>177</v>
      </c>
      <c r="I283" s="855" t="s">
        <v>32</v>
      </c>
      <c r="J283" s="631"/>
      <c r="K283" s="439"/>
      <c r="L283" s="860"/>
      <c r="M283" s="3033" t="s">
        <v>156</v>
      </c>
      <c r="N283" s="578"/>
      <c r="O283" s="433"/>
      <c r="P283" s="432"/>
      <c r="Q283" s="2977"/>
      <c r="R283" s="2978"/>
    </row>
    <row r="284" spans="1:18" ht="15" customHeight="1" thickBot="1" x14ac:dyDescent="0.3">
      <c r="A284" s="474"/>
      <c r="B284" s="473"/>
      <c r="C284" s="392"/>
      <c r="D284" s="672"/>
      <c r="E284" s="2967"/>
      <c r="F284" s="3007"/>
      <c r="G284" s="3225"/>
      <c r="H284" s="851"/>
      <c r="I284" s="855" t="s">
        <v>113</v>
      </c>
      <c r="J284" s="682">
        <v>60</v>
      </c>
      <c r="K284" s="388">
        <v>60</v>
      </c>
      <c r="L284" s="399">
        <v>0</v>
      </c>
      <c r="M284" s="2992"/>
      <c r="N284" s="578"/>
      <c r="O284" s="433"/>
      <c r="P284" s="432"/>
      <c r="Q284" s="2977"/>
      <c r="R284" s="2978"/>
    </row>
    <row r="285" spans="1:18" ht="15" customHeight="1" thickBot="1" x14ac:dyDescent="0.3">
      <c r="A285" s="474"/>
      <c r="B285" s="473"/>
      <c r="C285" s="392"/>
      <c r="D285" s="380"/>
      <c r="E285" s="2968"/>
      <c r="F285" s="3008"/>
      <c r="G285" s="3225"/>
      <c r="H285" s="378"/>
      <c r="I285" s="640" t="s">
        <v>21</v>
      </c>
      <c r="J285" s="553">
        <f>SUM(J280:J284)</f>
        <v>480.8</v>
      </c>
      <c r="K285" s="553">
        <f>SUM(K280:K284)</f>
        <v>480.8</v>
      </c>
      <c r="L285" s="553">
        <f>SUM(L280:L284)</f>
        <v>26.462499999999999</v>
      </c>
      <c r="M285" s="323"/>
      <c r="N285" s="578"/>
      <c r="O285" s="433"/>
      <c r="P285" s="432"/>
      <c r="Q285" s="2979"/>
      <c r="R285" s="2980"/>
    </row>
    <row r="286" spans="1:18" ht="15" hidden="1" customHeight="1" x14ac:dyDescent="0.25">
      <c r="A286" s="2946"/>
      <c r="B286" s="2961"/>
      <c r="C286" s="3096"/>
      <c r="D286" s="679" t="s">
        <v>90</v>
      </c>
      <c r="E286" s="2966" t="s">
        <v>258</v>
      </c>
      <c r="F286" s="3006" t="s">
        <v>239</v>
      </c>
      <c r="G286" s="3225"/>
      <c r="H286" s="851" t="s">
        <v>38</v>
      </c>
      <c r="I286" s="798" t="s">
        <v>161</v>
      </c>
      <c r="J286" s="504">
        <v>0</v>
      </c>
      <c r="K286" s="503">
        <v>0</v>
      </c>
      <c r="L286" s="848">
        <v>0</v>
      </c>
      <c r="M286" s="3033" t="s">
        <v>156</v>
      </c>
      <c r="N286" s="3127" t="s">
        <v>42</v>
      </c>
      <c r="O286" s="3035">
        <v>1</v>
      </c>
      <c r="P286" s="3035">
        <v>1</v>
      </c>
      <c r="Q286" s="858"/>
      <c r="R286" s="370"/>
    </row>
    <row r="287" spans="1:18" ht="15.75" hidden="1" thickBot="1" x14ac:dyDescent="0.3">
      <c r="A287" s="2946"/>
      <c r="B287" s="2961"/>
      <c r="C287" s="3096"/>
      <c r="D287" s="672"/>
      <c r="E287" s="2967"/>
      <c r="F287" s="3007"/>
      <c r="G287" s="3225"/>
      <c r="H287" s="851" t="s">
        <v>172</v>
      </c>
      <c r="I287" s="859" t="s">
        <v>32</v>
      </c>
      <c r="J287" s="847">
        <v>0</v>
      </c>
      <c r="K287" s="846">
        <v>0</v>
      </c>
      <c r="L287" s="845">
        <v>0</v>
      </c>
      <c r="M287" s="3034"/>
      <c r="N287" s="3128"/>
      <c r="O287" s="3036"/>
      <c r="P287" s="3036"/>
      <c r="Q287" s="858"/>
      <c r="R287" s="370"/>
    </row>
    <row r="288" spans="1:18" ht="13.5" hidden="1" customHeight="1" x14ac:dyDescent="0.25">
      <c r="A288" s="2946"/>
      <c r="B288" s="2961"/>
      <c r="C288" s="3096"/>
      <c r="D288" s="672"/>
      <c r="E288" s="2967"/>
      <c r="F288" s="3007"/>
      <c r="G288" s="3225"/>
      <c r="H288" s="851" t="s">
        <v>177</v>
      </c>
      <c r="I288" s="857" t="s">
        <v>116</v>
      </c>
      <c r="J288" s="847">
        <v>0</v>
      </c>
      <c r="K288" s="846">
        <v>0</v>
      </c>
      <c r="L288" s="845">
        <v>0</v>
      </c>
      <c r="M288" s="802"/>
      <c r="N288" s="767"/>
      <c r="O288" s="694"/>
      <c r="P288" s="528"/>
      <c r="Q288" s="371"/>
      <c r="R288" s="370"/>
    </row>
    <row r="289" spans="1:24" ht="15" hidden="1" customHeight="1" x14ac:dyDescent="0.25">
      <c r="A289" s="2946"/>
      <c r="B289" s="2961"/>
      <c r="C289" s="3096"/>
      <c r="D289" s="672"/>
      <c r="E289" s="2967"/>
      <c r="F289" s="3007"/>
      <c r="G289" s="3225"/>
      <c r="H289" s="856"/>
      <c r="I289" s="855" t="s">
        <v>22</v>
      </c>
      <c r="J289" s="847">
        <v>0</v>
      </c>
      <c r="K289" s="846">
        <v>0</v>
      </c>
      <c r="L289" s="845">
        <v>0</v>
      </c>
      <c r="M289" s="323"/>
      <c r="N289" s="578"/>
      <c r="O289" s="433"/>
      <c r="P289" s="432"/>
      <c r="Q289" s="371"/>
      <c r="R289" s="370"/>
    </row>
    <row r="290" spans="1:24" ht="16.5" hidden="1" customHeight="1" thickBot="1" x14ac:dyDescent="0.3">
      <c r="A290" s="474"/>
      <c r="B290" s="473"/>
      <c r="C290" s="392"/>
      <c r="D290" s="672"/>
      <c r="E290" s="2967"/>
      <c r="F290" s="3007"/>
      <c r="G290" s="3225"/>
      <c r="H290" s="856"/>
      <c r="I290" s="855" t="s">
        <v>113</v>
      </c>
      <c r="J290" s="847">
        <v>0</v>
      </c>
      <c r="K290" s="846">
        <v>0</v>
      </c>
      <c r="L290" s="845">
        <v>0</v>
      </c>
      <c r="M290" s="323"/>
      <c r="N290" s="578"/>
      <c r="O290" s="433"/>
      <c r="P290" s="432"/>
      <c r="Q290" s="371"/>
      <c r="R290" s="370"/>
    </row>
    <row r="291" spans="1:24" ht="36.75" hidden="1" customHeight="1" thickBot="1" x14ac:dyDescent="0.3">
      <c r="A291" s="474"/>
      <c r="B291" s="473"/>
      <c r="C291" s="392"/>
      <c r="D291" s="380"/>
      <c r="E291" s="2968"/>
      <c r="F291" s="3008"/>
      <c r="G291" s="3225"/>
      <c r="H291" s="378"/>
      <c r="I291" s="640" t="s">
        <v>21</v>
      </c>
      <c r="J291" s="553">
        <f>SUM(J286:J289)</f>
        <v>0</v>
      </c>
      <c r="K291" s="800">
        <f>SUM(K286:K289)</f>
        <v>0</v>
      </c>
      <c r="L291" s="799">
        <f>SUM(L286:L289)</f>
        <v>0</v>
      </c>
      <c r="M291" s="323"/>
      <c r="N291" s="578"/>
      <c r="O291" s="433"/>
      <c r="P291" s="432"/>
      <c r="Q291" s="371"/>
      <c r="R291" s="370"/>
    </row>
    <row r="292" spans="1:24" ht="15" hidden="1" customHeight="1" x14ac:dyDescent="0.25">
      <c r="A292" s="2946"/>
      <c r="B292" s="2961"/>
      <c r="C292" s="3096"/>
      <c r="D292" s="3057" t="s">
        <v>65</v>
      </c>
      <c r="E292" s="3022" t="s">
        <v>257</v>
      </c>
      <c r="F292" s="3030" t="s">
        <v>239</v>
      </c>
      <c r="G292" s="2988"/>
      <c r="H292" s="854" t="s">
        <v>38</v>
      </c>
      <c r="I292" s="414" t="s">
        <v>161</v>
      </c>
      <c r="J292" s="504">
        <v>0</v>
      </c>
      <c r="K292" s="503">
        <v>0</v>
      </c>
      <c r="L292" s="848">
        <v>0</v>
      </c>
      <c r="M292" s="2991" t="s">
        <v>156</v>
      </c>
      <c r="N292" s="588"/>
      <c r="O292" s="587"/>
      <c r="P292" s="442" t="s">
        <v>153</v>
      </c>
      <c r="Q292" s="457"/>
      <c r="R292" s="370"/>
    </row>
    <row r="293" spans="1:24" ht="15" hidden="1" customHeight="1" x14ac:dyDescent="0.25">
      <c r="A293" s="2946"/>
      <c r="B293" s="2961"/>
      <c r="C293" s="3096"/>
      <c r="D293" s="3057"/>
      <c r="E293" s="3022"/>
      <c r="F293" s="3031"/>
      <c r="G293" s="2988"/>
      <c r="H293" s="851" t="s">
        <v>172</v>
      </c>
      <c r="I293" s="458" t="s">
        <v>116</v>
      </c>
      <c r="J293" s="498">
        <v>0</v>
      </c>
      <c r="K293" s="497">
        <v>0</v>
      </c>
      <c r="L293" s="853">
        <v>0</v>
      </c>
      <c r="M293" s="2992"/>
      <c r="N293" s="767"/>
      <c r="O293" s="694"/>
      <c r="P293" s="528"/>
      <c r="Q293" s="371"/>
      <c r="R293" s="370"/>
    </row>
    <row r="294" spans="1:24" ht="18" hidden="1" customHeight="1" thickBot="1" x14ac:dyDescent="0.3">
      <c r="A294" s="2946"/>
      <c r="B294" s="2961"/>
      <c r="C294" s="3096"/>
      <c r="D294" s="3057"/>
      <c r="E294" s="3022"/>
      <c r="F294" s="3031"/>
      <c r="G294" s="2988"/>
      <c r="H294" s="851" t="s">
        <v>177</v>
      </c>
      <c r="I294" s="476" t="s">
        <v>22</v>
      </c>
      <c r="J294" s="841">
        <v>0</v>
      </c>
      <c r="K294" s="840">
        <v>0</v>
      </c>
      <c r="L294" s="850">
        <v>0</v>
      </c>
      <c r="M294" s="323"/>
      <c r="N294" s="578"/>
      <c r="O294" s="433"/>
      <c r="P294" s="432"/>
      <c r="Q294" s="371"/>
      <c r="R294" s="370"/>
    </row>
    <row r="295" spans="1:24" ht="16.5" hidden="1" customHeight="1" thickBot="1" x14ac:dyDescent="0.3">
      <c r="A295" s="474"/>
      <c r="B295" s="473"/>
      <c r="C295" s="392"/>
      <c r="D295" s="3101"/>
      <c r="E295" s="849"/>
      <c r="F295" s="3032"/>
      <c r="G295" s="2988"/>
      <c r="H295" s="378"/>
      <c r="I295" s="640" t="s">
        <v>21</v>
      </c>
      <c r="J295" s="553">
        <f>SUM(J292:J294)</f>
        <v>0</v>
      </c>
      <c r="K295" s="800">
        <f>SUM(K292:K294)</f>
        <v>0</v>
      </c>
      <c r="L295" s="799">
        <f>SUM(L292:L294)</f>
        <v>0</v>
      </c>
      <c r="M295" s="323"/>
      <c r="N295" s="578"/>
      <c r="O295" s="433"/>
      <c r="P295" s="432"/>
      <c r="Q295" s="371"/>
      <c r="R295" s="370"/>
    </row>
    <row r="296" spans="1:24" ht="32.25" customHeight="1" x14ac:dyDescent="0.25">
      <c r="A296" s="474"/>
      <c r="B296" s="473"/>
      <c r="C296" s="392"/>
      <c r="D296" s="688" t="s">
        <v>61</v>
      </c>
      <c r="E296" s="2972" t="s">
        <v>256</v>
      </c>
      <c r="F296" s="3006" t="s">
        <v>239</v>
      </c>
      <c r="G296" s="2988"/>
      <c r="H296" s="390" t="s">
        <v>38</v>
      </c>
      <c r="I296" s="414" t="s">
        <v>161</v>
      </c>
      <c r="J296" s="447">
        <v>0</v>
      </c>
      <c r="K296" s="446">
        <v>0</v>
      </c>
      <c r="L296" s="831"/>
      <c r="M296" s="2984" t="s">
        <v>255</v>
      </c>
      <c r="N296" s="767"/>
      <c r="O296" s="694"/>
      <c r="P296" s="528"/>
      <c r="Q296" s="2975" t="s">
        <v>254</v>
      </c>
      <c r="R296" s="2976"/>
      <c r="X296" s="301" t="s">
        <v>253</v>
      </c>
    </row>
    <row r="297" spans="1:24" ht="44.25" customHeight="1" x14ac:dyDescent="0.25">
      <c r="A297" s="474"/>
      <c r="B297" s="473"/>
      <c r="C297" s="392"/>
      <c r="D297" s="391"/>
      <c r="E297" s="2973"/>
      <c r="F297" s="3007"/>
      <c r="G297" s="2988"/>
      <c r="H297" s="390" t="s">
        <v>172</v>
      </c>
      <c r="I297" s="458" t="s">
        <v>116</v>
      </c>
      <c r="J297" s="682">
        <v>1031</v>
      </c>
      <c r="K297" s="400">
        <v>454.8</v>
      </c>
      <c r="L297" s="399">
        <v>0</v>
      </c>
      <c r="M297" s="2985"/>
      <c r="N297" s="767"/>
      <c r="O297" s="694"/>
      <c r="P297" s="528"/>
      <c r="Q297" s="2977"/>
      <c r="R297" s="2978"/>
    </row>
    <row r="298" spans="1:24" ht="39.75" customHeight="1" x14ac:dyDescent="0.25">
      <c r="A298" s="474"/>
      <c r="B298" s="473"/>
      <c r="C298" s="392"/>
      <c r="D298" s="391"/>
      <c r="E298" s="2973"/>
      <c r="F298" s="3007"/>
      <c r="G298" s="2988"/>
      <c r="H298" s="390" t="s">
        <v>177</v>
      </c>
      <c r="I298" s="476" t="s">
        <v>22</v>
      </c>
      <c r="J298" s="682">
        <v>1.4</v>
      </c>
      <c r="K298" s="400">
        <v>0</v>
      </c>
      <c r="L298" s="399"/>
      <c r="M298" s="411"/>
      <c r="N298" s="767"/>
      <c r="O298" s="694"/>
      <c r="P298" s="528"/>
      <c r="Q298" s="2977"/>
      <c r="R298" s="2978"/>
    </row>
    <row r="299" spans="1:24" ht="22.5" customHeight="1" x14ac:dyDescent="0.25">
      <c r="A299" s="474"/>
      <c r="B299" s="473"/>
      <c r="C299" s="392"/>
      <c r="D299" s="391"/>
      <c r="E299" s="2973"/>
      <c r="F299" s="3007"/>
      <c r="G299" s="2988"/>
      <c r="H299" s="390"/>
      <c r="I299" s="476" t="s">
        <v>32</v>
      </c>
      <c r="J299" s="677">
        <v>0</v>
      </c>
      <c r="K299" s="566">
        <v>0</v>
      </c>
      <c r="L299" s="703"/>
      <c r="M299" s="802"/>
      <c r="N299" s="767"/>
      <c r="O299" s="694"/>
      <c r="P299" s="528"/>
      <c r="Q299" s="2977"/>
      <c r="R299" s="2978"/>
    </row>
    <row r="300" spans="1:24" ht="22.5" customHeight="1" thickBot="1" x14ac:dyDescent="0.3">
      <c r="A300" s="474"/>
      <c r="B300" s="473"/>
      <c r="C300" s="392"/>
      <c r="D300" s="391"/>
      <c r="E300" s="2973"/>
      <c r="F300" s="3007"/>
      <c r="G300" s="2988"/>
      <c r="H300" s="390"/>
      <c r="I300" s="476" t="s">
        <v>113</v>
      </c>
      <c r="J300" s="682">
        <v>3.9</v>
      </c>
      <c r="K300" s="388">
        <v>3.9</v>
      </c>
      <c r="L300" s="399">
        <v>2.6</v>
      </c>
      <c r="M300" s="802"/>
      <c r="N300" s="767"/>
      <c r="O300" s="694"/>
      <c r="P300" s="528"/>
      <c r="Q300" s="2977"/>
      <c r="R300" s="2978"/>
    </row>
    <row r="301" spans="1:24" ht="18" customHeight="1" thickBot="1" x14ac:dyDescent="0.3">
      <c r="A301" s="474"/>
      <c r="B301" s="473"/>
      <c r="C301" s="392"/>
      <c r="D301" s="391"/>
      <c r="E301" s="2974"/>
      <c r="F301" s="3008"/>
      <c r="G301" s="2988"/>
      <c r="H301" s="378"/>
      <c r="I301" s="640" t="s">
        <v>21</v>
      </c>
      <c r="J301" s="553">
        <f>SUM(J296:J300)</f>
        <v>1036.3000000000002</v>
      </c>
      <c r="K301" s="553">
        <f>SUM(K296:K300)</f>
        <v>458.7</v>
      </c>
      <c r="L301" s="553">
        <f>SUM(L296:L300)</f>
        <v>2.6</v>
      </c>
      <c r="M301" s="802"/>
      <c r="N301" s="767"/>
      <c r="O301" s="694"/>
      <c r="P301" s="528"/>
      <c r="Q301" s="2979"/>
      <c r="R301" s="2980"/>
    </row>
    <row r="302" spans="1:24" ht="15" hidden="1" customHeight="1" x14ac:dyDescent="0.25">
      <c r="A302" s="474"/>
      <c r="B302" s="473"/>
      <c r="C302" s="392"/>
      <c r="D302" s="688" t="s">
        <v>57</v>
      </c>
      <c r="E302" s="3023" t="s">
        <v>252</v>
      </c>
      <c r="F302" s="3006" t="s">
        <v>239</v>
      </c>
      <c r="G302" s="2988"/>
      <c r="H302" s="415" t="s">
        <v>38</v>
      </c>
      <c r="I302" s="731" t="s">
        <v>161</v>
      </c>
      <c r="J302" s="504">
        <v>0</v>
      </c>
      <c r="K302" s="503">
        <v>0</v>
      </c>
      <c r="L302" s="848">
        <v>0</v>
      </c>
      <c r="M302" s="2991" t="s">
        <v>156</v>
      </c>
      <c r="N302" s="767"/>
      <c r="O302" s="694"/>
      <c r="P302" s="528"/>
      <c r="Q302" s="371"/>
      <c r="R302" s="370"/>
    </row>
    <row r="303" spans="1:24" ht="30.75" hidden="1" customHeight="1" x14ac:dyDescent="0.25">
      <c r="A303" s="474"/>
      <c r="B303" s="473"/>
      <c r="C303" s="392"/>
      <c r="D303" s="391" t="s">
        <v>57</v>
      </c>
      <c r="E303" s="3024"/>
      <c r="F303" s="3007"/>
      <c r="G303" s="2988"/>
      <c r="H303" s="390" t="s">
        <v>38</v>
      </c>
      <c r="I303" s="678" t="s">
        <v>188</v>
      </c>
      <c r="J303" s="847">
        <v>0</v>
      </c>
      <c r="K303" s="846">
        <v>0</v>
      </c>
      <c r="L303" s="845">
        <v>0</v>
      </c>
      <c r="M303" s="2992"/>
      <c r="N303" s="767"/>
      <c r="O303" s="694"/>
      <c r="P303" s="528"/>
      <c r="Q303" s="371"/>
      <c r="R303" s="370"/>
    </row>
    <row r="304" spans="1:24" ht="15.75" hidden="1" customHeight="1" thickBot="1" x14ac:dyDescent="0.3">
      <c r="A304" s="474"/>
      <c r="B304" s="473"/>
      <c r="C304" s="392"/>
      <c r="D304" s="391"/>
      <c r="E304" s="3024"/>
      <c r="F304" s="3007"/>
      <c r="G304" s="2988"/>
      <c r="H304" s="390" t="s">
        <v>177</v>
      </c>
      <c r="I304" s="499" t="s">
        <v>116</v>
      </c>
      <c r="J304" s="844">
        <v>0</v>
      </c>
      <c r="K304" s="843">
        <v>0</v>
      </c>
      <c r="L304" s="842">
        <v>0</v>
      </c>
      <c r="M304" s="802"/>
      <c r="N304" s="767"/>
      <c r="O304" s="694"/>
      <c r="P304" s="528"/>
      <c r="Q304" s="371"/>
      <c r="R304" s="370"/>
    </row>
    <row r="305" spans="1:18" ht="15.75" hidden="1" customHeight="1" thickBot="1" x14ac:dyDescent="0.3">
      <c r="A305" s="474"/>
      <c r="B305" s="473"/>
      <c r="C305" s="392"/>
      <c r="D305" s="391"/>
      <c r="E305" s="3024"/>
      <c r="F305" s="3007"/>
      <c r="G305" s="2988"/>
      <c r="H305" s="390"/>
      <c r="I305" s="476" t="s">
        <v>22</v>
      </c>
      <c r="J305" s="841">
        <v>0</v>
      </c>
      <c r="K305" s="840">
        <v>0</v>
      </c>
      <c r="L305" s="839">
        <v>0</v>
      </c>
      <c r="M305" s="802"/>
      <c r="N305" s="767"/>
      <c r="O305" s="694"/>
      <c r="P305" s="528"/>
      <c r="Q305" s="371"/>
      <c r="R305" s="370"/>
    </row>
    <row r="306" spans="1:18" ht="15.75" hidden="1" thickBot="1" x14ac:dyDescent="0.3">
      <c r="A306" s="474"/>
      <c r="B306" s="473"/>
      <c r="C306" s="392"/>
      <c r="D306" s="380"/>
      <c r="E306" s="3025"/>
      <c r="F306" s="3007"/>
      <c r="G306" s="2989"/>
      <c r="H306" s="378"/>
      <c r="I306" s="640" t="s">
        <v>21</v>
      </c>
      <c r="J306" s="838">
        <f>SUM(J302:J305)</f>
        <v>0</v>
      </c>
      <c r="K306" s="837">
        <f>SUM(K302:K305)</f>
        <v>0</v>
      </c>
      <c r="L306" s="836">
        <f>SUM(L302:L305)</f>
        <v>0</v>
      </c>
      <c r="M306" s="371"/>
      <c r="N306" s="835"/>
      <c r="O306" s="834"/>
      <c r="P306" s="833"/>
      <c r="Q306" s="371"/>
      <c r="R306" s="370"/>
    </row>
    <row r="307" spans="1:18" ht="18.75" customHeight="1" x14ac:dyDescent="0.25">
      <c r="A307" s="474"/>
      <c r="B307" s="473"/>
      <c r="C307" s="392"/>
      <c r="D307" s="391" t="s">
        <v>54</v>
      </c>
      <c r="E307" s="2966" t="s">
        <v>251</v>
      </c>
      <c r="F307" s="3006" t="s">
        <v>239</v>
      </c>
      <c r="G307" s="2990" t="s">
        <v>24</v>
      </c>
      <c r="H307" s="415" t="s">
        <v>38</v>
      </c>
      <c r="I307" s="832" t="s">
        <v>161</v>
      </c>
      <c r="J307" s="504">
        <v>0</v>
      </c>
      <c r="K307" s="446">
        <v>0</v>
      </c>
      <c r="L307" s="831"/>
      <c r="M307" s="3033" t="s">
        <v>156</v>
      </c>
      <c r="N307" s="830"/>
      <c r="O307" s="829"/>
      <c r="P307" s="828"/>
      <c r="Q307" s="2975" t="s">
        <v>250</v>
      </c>
      <c r="R307" s="2976"/>
    </row>
    <row r="308" spans="1:18" ht="15.75" customHeight="1" x14ac:dyDescent="0.25">
      <c r="A308" s="474"/>
      <c r="B308" s="473"/>
      <c r="C308" s="392"/>
      <c r="D308" s="391"/>
      <c r="E308" s="2967"/>
      <c r="F308" s="3007"/>
      <c r="G308" s="2988"/>
      <c r="H308" s="390" t="s">
        <v>158</v>
      </c>
      <c r="I308" s="827" t="s">
        <v>116</v>
      </c>
      <c r="J308" s="826">
        <v>1004.7</v>
      </c>
      <c r="K308" s="400">
        <v>1004.7</v>
      </c>
      <c r="L308" s="399">
        <v>3.9</v>
      </c>
      <c r="M308" s="2992"/>
      <c r="N308" s="825"/>
      <c r="O308" s="824"/>
      <c r="P308" s="823"/>
      <c r="Q308" s="2977"/>
      <c r="R308" s="2978"/>
    </row>
    <row r="309" spans="1:18" x14ac:dyDescent="0.25">
      <c r="A309" s="474"/>
      <c r="B309" s="473"/>
      <c r="C309" s="392"/>
      <c r="D309" s="391"/>
      <c r="E309" s="2967"/>
      <c r="F309" s="3007"/>
      <c r="G309" s="2988"/>
      <c r="H309" s="390"/>
      <c r="I309" s="820" t="s">
        <v>22</v>
      </c>
      <c r="J309" s="489">
        <v>0</v>
      </c>
      <c r="K309" s="570">
        <v>0</v>
      </c>
      <c r="L309" s="701"/>
      <c r="M309" s="822"/>
      <c r="N309" s="404"/>
      <c r="O309" s="530"/>
      <c r="P309" s="821"/>
      <c r="Q309" s="2977"/>
      <c r="R309" s="2978"/>
    </row>
    <row r="310" spans="1:18" x14ac:dyDescent="0.25">
      <c r="A310" s="474"/>
      <c r="B310" s="473"/>
      <c r="C310" s="392"/>
      <c r="D310" s="391"/>
      <c r="E310" s="2967"/>
      <c r="F310" s="3007"/>
      <c r="G310" s="2988"/>
      <c r="H310" s="390" t="s">
        <v>177</v>
      </c>
      <c r="I310" s="820" t="s">
        <v>32</v>
      </c>
      <c r="J310" s="489"/>
      <c r="K310" s="570"/>
      <c r="L310" s="701"/>
      <c r="M310" s="453"/>
      <c r="N310" s="397"/>
      <c r="O310" s="470"/>
      <c r="P310" s="579"/>
      <c r="Q310" s="2977"/>
      <c r="R310" s="2978"/>
    </row>
    <row r="311" spans="1:18" ht="15.75" thickBot="1" x14ac:dyDescent="0.3">
      <c r="A311" s="474"/>
      <c r="B311" s="473"/>
      <c r="C311" s="392"/>
      <c r="D311" s="391"/>
      <c r="E311" s="2967"/>
      <c r="F311" s="3007"/>
      <c r="G311" s="2988"/>
      <c r="H311" s="390"/>
      <c r="I311" s="820" t="s">
        <v>113</v>
      </c>
      <c r="J311" s="819">
        <v>177.9</v>
      </c>
      <c r="K311" s="818">
        <v>177.9</v>
      </c>
      <c r="L311" s="817">
        <v>6</v>
      </c>
      <c r="M311" s="816"/>
      <c r="N311" s="397"/>
      <c r="O311" s="470"/>
      <c r="P311" s="579"/>
      <c r="Q311" s="2977"/>
      <c r="R311" s="2978"/>
    </row>
    <row r="312" spans="1:18" ht="15.75" thickBot="1" x14ac:dyDescent="0.3">
      <c r="A312" s="474"/>
      <c r="B312" s="473"/>
      <c r="C312" s="392"/>
      <c r="D312" s="391"/>
      <c r="E312" s="2968"/>
      <c r="F312" s="3007"/>
      <c r="G312" s="2988"/>
      <c r="H312" s="378"/>
      <c r="I312" s="640" t="s">
        <v>249</v>
      </c>
      <c r="J312" s="553">
        <f>SUM(J307:J311)</f>
        <v>1182.6000000000001</v>
      </c>
      <c r="K312" s="553">
        <f>SUM(K307:K311)</f>
        <v>1182.6000000000001</v>
      </c>
      <c r="L312" s="422">
        <f>SUM(L307:L311)</f>
        <v>9.9</v>
      </c>
      <c r="M312" s="448"/>
      <c r="N312" s="815"/>
      <c r="O312" s="541"/>
      <c r="P312" s="814"/>
      <c r="Q312" s="2977"/>
      <c r="R312" s="2978"/>
    </row>
    <row r="313" spans="1:18" ht="27" hidden="1" customHeight="1" thickBot="1" x14ac:dyDescent="0.3">
      <c r="A313" s="474"/>
      <c r="B313" s="473"/>
      <c r="C313" s="392"/>
      <c r="D313" s="391"/>
      <c r="E313" s="813"/>
      <c r="F313" s="3007"/>
      <c r="G313" s="2988"/>
      <c r="H313" s="390"/>
      <c r="I313" s="812"/>
      <c r="J313" s="811"/>
      <c r="K313" s="810"/>
      <c r="L313" s="809"/>
      <c r="M313" s="802"/>
      <c r="N313" s="767"/>
      <c r="O313" s="694"/>
      <c r="P313" s="528"/>
      <c r="Q313" s="371"/>
      <c r="R313" s="370"/>
    </row>
    <row r="314" spans="1:18" ht="14.25" customHeight="1" x14ac:dyDescent="0.25">
      <c r="A314" s="474"/>
      <c r="B314" s="473"/>
      <c r="C314" s="392"/>
      <c r="D314" s="391" t="s">
        <v>177</v>
      </c>
      <c r="E314" s="2966" t="s">
        <v>248</v>
      </c>
      <c r="F314" s="431"/>
      <c r="G314" s="2988"/>
      <c r="H314" s="415" t="s">
        <v>38</v>
      </c>
      <c r="I314" s="3198" t="s">
        <v>161</v>
      </c>
      <c r="J314" s="3194">
        <v>0</v>
      </c>
      <c r="K314" s="3196">
        <v>0</v>
      </c>
      <c r="L314" s="2993">
        <v>0</v>
      </c>
      <c r="M314" s="2991" t="s">
        <v>156</v>
      </c>
      <c r="N314" s="3059"/>
      <c r="O314" s="3314" t="s">
        <v>153</v>
      </c>
      <c r="P314" s="3316" t="s">
        <v>153</v>
      </c>
      <c r="Q314" s="3357" t="s">
        <v>247</v>
      </c>
      <c r="R314" s="3358"/>
    </row>
    <row r="315" spans="1:18" ht="4.5" customHeight="1" x14ac:dyDescent="0.25">
      <c r="A315" s="474"/>
      <c r="B315" s="473"/>
      <c r="C315" s="392"/>
      <c r="D315" s="391"/>
      <c r="E315" s="2967"/>
      <c r="F315" s="431"/>
      <c r="G315" s="2988"/>
      <c r="H315" s="390"/>
      <c r="I315" s="3199"/>
      <c r="J315" s="3195"/>
      <c r="K315" s="3197"/>
      <c r="L315" s="2994"/>
      <c r="M315" s="3034"/>
      <c r="N315" s="3060"/>
      <c r="O315" s="3315"/>
      <c r="P315" s="3317"/>
      <c r="Q315" s="3359"/>
      <c r="R315" s="3360"/>
    </row>
    <row r="316" spans="1:18" ht="15" customHeight="1" x14ac:dyDescent="0.25">
      <c r="A316" s="474"/>
      <c r="B316" s="473"/>
      <c r="C316" s="392"/>
      <c r="D316" s="391"/>
      <c r="E316" s="2967"/>
      <c r="F316" s="431"/>
      <c r="G316" s="2988"/>
      <c r="H316" s="390" t="s">
        <v>177</v>
      </c>
      <c r="I316" s="499" t="s">
        <v>116</v>
      </c>
      <c r="J316" s="808">
        <v>0</v>
      </c>
      <c r="K316" s="807">
        <v>20.5</v>
      </c>
      <c r="L316" s="806">
        <v>20.399999999999999</v>
      </c>
      <c r="M316" s="2992"/>
      <c r="N316" s="767"/>
      <c r="O316" s="694"/>
      <c r="P316" s="528"/>
      <c r="Q316" s="3359"/>
      <c r="R316" s="3360"/>
    </row>
    <row r="317" spans="1:18" ht="15.75" customHeight="1" thickBot="1" x14ac:dyDescent="0.3">
      <c r="A317" s="474"/>
      <c r="B317" s="473"/>
      <c r="C317" s="392"/>
      <c r="D317" s="391"/>
      <c r="E317" s="2967"/>
      <c r="F317" s="431"/>
      <c r="G317" s="2988"/>
      <c r="H317" s="390"/>
      <c r="I317" s="476" t="s">
        <v>22</v>
      </c>
      <c r="J317" s="805">
        <v>0</v>
      </c>
      <c r="K317" s="804">
        <v>0</v>
      </c>
      <c r="L317" s="803">
        <v>0</v>
      </c>
      <c r="M317" s="802"/>
      <c r="N317" s="767"/>
      <c r="O317" s="694"/>
      <c r="P317" s="528"/>
      <c r="Q317" s="3361"/>
      <c r="R317" s="3362"/>
    </row>
    <row r="318" spans="1:18" ht="17.25" customHeight="1" thickBot="1" x14ac:dyDescent="0.3">
      <c r="A318" s="474"/>
      <c r="B318" s="473"/>
      <c r="C318" s="392"/>
      <c r="D318" s="391"/>
      <c r="E318" s="801"/>
      <c r="F318" s="431"/>
      <c r="G318" s="2988"/>
      <c r="H318" s="378"/>
      <c r="I318" s="640" t="s">
        <v>21</v>
      </c>
      <c r="J318" s="553">
        <f>SUM(J314:J317)</f>
        <v>0</v>
      </c>
      <c r="K318" s="800">
        <f>SUM(K314:K317)</f>
        <v>20.5</v>
      </c>
      <c r="L318" s="799">
        <f>SUM(L314:L317)</f>
        <v>20.399999999999999</v>
      </c>
      <c r="M318" s="538"/>
      <c r="N318" s="761"/>
      <c r="O318" s="760"/>
      <c r="P318" s="539"/>
      <c r="Q318" s="371"/>
      <c r="R318" s="370"/>
    </row>
    <row r="319" spans="1:18" ht="15" customHeight="1" x14ac:dyDescent="0.25">
      <c r="A319" s="474"/>
      <c r="B319" s="473"/>
      <c r="C319" s="392"/>
      <c r="D319" s="688" t="s">
        <v>50</v>
      </c>
      <c r="E319" s="2995" t="s">
        <v>246</v>
      </c>
      <c r="F319" s="431"/>
      <c r="G319" s="2988"/>
      <c r="H319" s="415" t="s">
        <v>38</v>
      </c>
      <c r="I319" s="798" t="s">
        <v>161</v>
      </c>
      <c r="J319" s="797">
        <v>0</v>
      </c>
      <c r="K319" s="796">
        <v>0</v>
      </c>
      <c r="L319" s="795"/>
      <c r="M319" s="3033" t="s">
        <v>156</v>
      </c>
      <c r="N319" s="588"/>
      <c r="O319" s="784" t="s">
        <v>153</v>
      </c>
      <c r="P319" s="783" t="s">
        <v>155</v>
      </c>
      <c r="Q319" s="2975" t="s">
        <v>245</v>
      </c>
      <c r="R319" s="2976"/>
    </row>
    <row r="320" spans="1:18" ht="15.75" customHeight="1" thickBot="1" x14ac:dyDescent="0.3">
      <c r="A320" s="474"/>
      <c r="B320" s="473"/>
      <c r="C320" s="392"/>
      <c r="D320" s="391"/>
      <c r="E320" s="2996"/>
      <c r="F320" s="431"/>
      <c r="G320" s="2988"/>
      <c r="H320" s="390" t="s">
        <v>172</v>
      </c>
      <c r="I320" s="683" t="s">
        <v>116</v>
      </c>
      <c r="J320" s="682">
        <v>333</v>
      </c>
      <c r="K320" s="400">
        <v>333</v>
      </c>
      <c r="L320" s="399">
        <v>263.5</v>
      </c>
      <c r="M320" s="2992"/>
      <c r="N320" s="767"/>
      <c r="O320" s="694"/>
      <c r="P320" s="528"/>
      <c r="Q320" s="2977"/>
      <c r="R320" s="2978"/>
    </row>
    <row r="321" spans="1:23" ht="14.25" customHeight="1" x14ac:dyDescent="0.25">
      <c r="A321" s="474"/>
      <c r="B321" s="473"/>
      <c r="C321" s="392"/>
      <c r="D321" s="391"/>
      <c r="E321" s="2996"/>
      <c r="F321" s="431"/>
      <c r="G321" s="2988"/>
      <c r="H321" s="390" t="s">
        <v>177</v>
      </c>
      <c r="I321" s="683" t="s">
        <v>32</v>
      </c>
      <c r="J321" s="797">
        <v>0</v>
      </c>
      <c r="K321" s="796">
        <v>0</v>
      </c>
      <c r="L321" s="795"/>
      <c r="M321" s="768"/>
      <c r="N321" s="767"/>
      <c r="O321" s="694"/>
      <c r="P321" s="528"/>
      <c r="Q321" s="2977"/>
      <c r="R321" s="2978"/>
    </row>
    <row r="322" spans="1:23" ht="19.5" customHeight="1" x14ac:dyDescent="0.25">
      <c r="A322" s="474"/>
      <c r="B322" s="473"/>
      <c r="C322" s="392"/>
      <c r="D322" s="391"/>
      <c r="E322" s="2996"/>
      <c r="F322" s="431"/>
      <c r="G322" s="2988"/>
      <c r="H322" s="390"/>
      <c r="I322" s="683" t="s">
        <v>113</v>
      </c>
      <c r="J322" s="682">
        <v>58.7</v>
      </c>
      <c r="K322" s="400">
        <v>58.7</v>
      </c>
      <c r="L322" s="399">
        <v>46.5</v>
      </c>
      <c r="M322" s="768"/>
      <c r="N322" s="767"/>
      <c r="O322" s="694"/>
      <c r="P322" s="528"/>
      <c r="Q322" s="2977"/>
      <c r="R322" s="2978"/>
    </row>
    <row r="323" spans="1:23" ht="26.25" customHeight="1" x14ac:dyDescent="0.25">
      <c r="A323" s="474"/>
      <c r="B323" s="473"/>
      <c r="C323" s="392"/>
      <c r="D323" s="391"/>
      <c r="E323" s="2996"/>
      <c r="F323" s="431"/>
      <c r="G323" s="2988"/>
      <c r="H323" s="390"/>
      <c r="I323" s="683" t="s">
        <v>22</v>
      </c>
      <c r="J323" s="794">
        <v>0</v>
      </c>
      <c r="K323" s="793">
        <v>0</v>
      </c>
      <c r="L323" s="792"/>
      <c r="M323" s="768"/>
      <c r="N323" s="767"/>
      <c r="O323" s="694"/>
      <c r="P323" s="528"/>
      <c r="Q323" s="2977"/>
      <c r="R323" s="2978"/>
    </row>
    <row r="324" spans="1:23" ht="27" customHeight="1" thickBot="1" x14ac:dyDescent="0.3">
      <c r="A324" s="474"/>
      <c r="B324" s="473"/>
      <c r="C324" s="392"/>
      <c r="D324" s="380"/>
      <c r="E324" s="2997"/>
      <c r="F324" s="431"/>
      <c r="G324" s="2988"/>
      <c r="H324" s="378"/>
      <c r="I324" s="791" t="s">
        <v>21</v>
      </c>
      <c r="J324" s="790">
        <f>SUM(J319:J323)</f>
        <v>391.7</v>
      </c>
      <c r="K324" s="789">
        <f>SUM(K319:K323)</f>
        <v>391.7</v>
      </c>
      <c r="L324" s="788">
        <f>SUM(L319:L323)</f>
        <v>310</v>
      </c>
      <c r="M324" s="787"/>
      <c r="N324" s="598"/>
      <c r="O324" s="425"/>
      <c r="P324" s="424"/>
      <c r="Q324" s="2981"/>
      <c r="R324" s="2982"/>
      <c r="T324" s="775"/>
      <c r="U324" s="304"/>
      <c r="V324" s="304"/>
      <c r="W324" s="304"/>
    </row>
    <row r="325" spans="1:23" ht="20.25" customHeight="1" x14ac:dyDescent="0.25">
      <c r="A325" s="512"/>
      <c r="B325" s="418"/>
      <c r="C325" s="417"/>
      <c r="D325" s="688" t="s">
        <v>244</v>
      </c>
      <c r="E325" s="3001" t="s">
        <v>243</v>
      </c>
      <c r="F325" s="431"/>
      <c r="G325" s="2988"/>
      <c r="H325" s="415" t="s">
        <v>38</v>
      </c>
      <c r="I325" s="774" t="s">
        <v>161</v>
      </c>
      <c r="J325" s="719">
        <v>0</v>
      </c>
      <c r="K325" s="786">
        <v>0</v>
      </c>
      <c r="L325" s="785"/>
      <c r="M325" s="3081" t="s">
        <v>160</v>
      </c>
      <c r="N325" s="588" t="s">
        <v>42</v>
      </c>
      <c r="O325" s="784" t="s">
        <v>153</v>
      </c>
      <c r="P325" s="783" t="s">
        <v>153</v>
      </c>
      <c r="Q325" s="2975" t="s">
        <v>242</v>
      </c>
      <c r="R325" s="2976"/>
      <c r="T325" s="775"/>
      <c r="U325" s="304"/>
      <c r="V325" s="304"/>
      <c r="W325" s="304"/>
    </row>
    <row r="326" spans="1:23" ht="19.5" customHeight="1" x14ac:dyDescent="0.25">
      <c r="A326" s="474"/>
      <c r="B326" s="473"/>
      <c r="C326" s="392"/>
      <c r="D326" s="391"/>
      <c r="E326" s="3002"/>
      <c r="F326" s="431"/>
      <c r="G326" s="2988"/>
      <c r="H326" s="390" t="s">
        <v>177</v>
      </c>
      <c r="I326" s="770" t="s">
        <v>116</v>
      </c>
      <c r="J326" s="682">
        <v>152</v>
      </c>
      <c r="K326" s="400">
        <v>152</v>
      </c>
      <c r="L326" s="399">
        <v>0</v>
      </c>
      <c r="M326" s="3017"/>
      <c r="N326" s="578"/>
      <c r="O326" s="530"/>
      <c r="P326" s="779"/>
      <c r="Q326" s="2977"/>
      <c r="R326" s="2978"/>
      <c r="T326" s="775"/>
      <c r="U326" s="304"/>
      <c r="V326" s="304"/>
      <c r="W326" s="304"/>
    </row>
    <row r="327" spans="1:23" ht="18.75" customHeight="1" x14ac:dyDescent="0.25">
      <c r="A327" s="474"/>
      <c r="B327" s="473"/>
      <c r="C327" s="392"/>
      <c r="D327" s="391"/>
      <c r="E327" s="3002"/>
      <c r="F327" s="431"/>
      <c r="G327" s="2988"/>
      <c r="H327" s="390"/>
      <c r="I327" s="770" t="s">
        <v>22</v>
      </c>
      <c r="J327" s="682">
        <v>2.5</v>
      </c>
      <c r="K327" s="400">
        <v>0.4</v>
      </c>
      <c r="L327" s="399">
        <v>0</v>
      </c>
      <c r="M327" s="780"/>
      <c r="N327" s="578"/>
      <c r="O327" s="530"/>
      <c r="P327" s="779"/>
      <c r="Q327" s="2977"/>
      <c r="R327" s="2978"/>
      <c r="T327" s="775"/>
      <c r="U327" s="304"/>
      <c r="V327" s="304"/>
      <c r="W327" s="304"/>
    </row>
    <row r="328" spans="1:23" ht="18.75" customHeight="1" x14ac:dyDescent="0.25">
      <c r="A328" s="474"/>
      <c r="B328" s="473"/>
      <c r="C328" s="392"/>
      <c r="D328" s="391"/>
      <c r="E328" s="3002"/>
      <c r="F328" s="431"/>
      <c r="G328" s="2988"/>
      <c r="H328" s="390"/>
      <c r="I328" s="770" t="s">
        <v>32</v>
      </c>
      <c r="J328" s="440">
        <v>0</v>
      </c>
      <c r="K328" s="634">
        <v>0</v>
      </c>
      <c r="L328" s="782"/>
      <c r="M328" s="780"/>
      <c r="N328" s="578"/>
      <c r="O328" s="530"/>
      <c r="P328" s="779"/>
      <c r="Q328" s="2977"/>
      <c r="R328" s="2978"/>
      <c r="T328" s="775"/>
      <c r="U328" s="304"/>
      <c r="V328" s="304"/>
      <c r="W328" s="304"/>
    </row>
    <row r="329" spans="1:23" ht="18.75" customHeight="1" thickBot="1" x14ac:dyDescent="0.3">
      <c r="A329" s="474"/>
      <c r="B329" s="473"/>
      <c r="C329" s="392"/>
      <c r="D329" s="391"/>
      <c r="E329" s="3002"/>
      <c r="F329" s="431"/>
      <c r="G329" s="2988"/>
      <c r="H329" s="390"/>
      <c r="I329" s="770" t="s">
        <v>113</v>
      </c>
      <c r="J329" s="624">
        <v>0</v>
      </c>
      <c r="K329" s="623">
        <v>0</v>
      </c>
      <c r="L329" s="781"/>
      <c r="M329" s="780"/>
      <c r="N329" s="578"/>
      <c r="O329" s="530"/>
      <c r="P329" s="779"/>
      <c r="Q329" s="2977"/>
      <c r="R329" s="2978"/>
      <c r="T329" s="775"/>
      <c r="U329" s="304"/>
      <c r="V329" s="304"/>
      <c r="W329" s="304"/>
    </row>
    <row r="330" spans="1:23" ht="21" customHeight="1" thickBot="1" x14ac:dyDescent="0.3">
      <c r="A330" s="485"/>
      <c r="B330" s="484"/>
      <c r="C330" s="381"/>
      <c r="D330" s="380"/>
      <c r="E330" s="3003"/>
      <c r="F330" s="431"/>
      <c r="G330" s="2988"/>
      <c r="H330" s="378"/>
      <c r="I330" s="766" t="s">
        <v>21</v>
      </c>
      <c r="J330" s="778">
        <f>SUM(J325:J329)</f>
        <v>154.5</v>
      </c>
      <c r="K330" s="778">
        <f>SUM(K325:K329)</f>
        <v>152.4</v>
      </c>
      <c r="L330" s="778">
        <f>SUM(L325:L329)</f>
        <v>0</v>
      </c>
      <c r="M330" s="777"/>
      <c r="N330" s="598"/>
      <c r="O330" s="541"/>
      <c r="P330" s="776"/>
      <c r="Q330" s="2981"/>
      <c r="R330" s="2982"/>
      <c r="T330" s="775"/>
      <c r="U330" s="304"/>
      <c r="V330" s="304"/>
      <c r="W330" s="304"/>
    </row>
    <row r="331" spans="1:23" ht="30" hidden="1" customHeight="1" x14ac:dyDescent="0.25">
      <c r="A331" s="474"/>
      <c r="B331" s="473"/>
      <c r="C331" s="392"/>
      <c r="D331" s="391" t="s">
        <v>241</v>
      </c>
      <c r="E331" s="2998" t="s">
        <v>240</v>
      </c>
      <c r="F331" s="3006" t="s">
        <v>239</v>
      </c>
      <c r="G331" s="2988"/>
      <c r="H331" s="415" t="s">
        <v>38</v>
      </c>
      <c r="I331" s="774" t="s">
        <v>161</v>
      </c>
      <c r="J331" s="769">
        <v>0</v>
      </c>
      <c r="K331" s="769">
        <v>0</v>
      </c>
      <c r="L331" s="769">
        <v>0</v>
      </c>
      <c r="M331" s="3034" t="s">
        <v>156</v>
      </c>
      <c r="N331" s="767"/>
      <c r="O331" s="530"/>
      <c r="P331" s="773" t="s">
        <v>153</v>
      </c>
      <c r="Q331" s="772"/>
      <c r="R331" s="370"/>
      <c r="T331" s="304"/>
      <c r="U331" s="304"/>
      <c r="V331" s="304"/>
      <c r="W331" s="304"/>
    </row>
    <row r="332" spans="1:23" ht="27" hidden="1" customHeight="1" x14ac:dyDescent="0.25">
      <c r="A332" s="474"/>
      <c r="B332" s="473"/>
      <c r="C332" s="392"/>
      <c r="D332" s="391"/>
      <c r="E332" s="2999"/>
      <c r="F332" s="3007"/>
      <c r="G332" s="2988"/>
      <c r="H332" s="390" t="s">
        <v>238</v>
      </c>
      <c r="I332" s="770" t="s">
        <v>116</v>
      </c>
      <c r="J332" s="769">
        <v>0</v>
      </c>
      <c r="K332" s="769">
        <v>0</v>
      </c>
      <c r="L332" s="769">
        <v>0</v>
      </c>
      <c r="M332" s="2992"/>
      <c r="N332" s="767"/>
      <c r="O332" s="694"/>
      <c r="P332" s="528"/>
      <c r="Q332" s="371"/>
      <c r="R332" s="370"/>
    </row>
    <row r="333" spans="1:23" ht="27" hidden="1" customHeight="1" x14ac:dyDescent="0.25">
      <c r="A333" s="474"/>
      <c r="B333" s="473"/>
      <c r="C333" s="392"/>
      <c r="D333" s="391"/>
      <c r="E333" s="2999"/>
      <c r="F333" s="3007"/>
      <c r="G333" s="2988"/>
      <c r="H333" s="390" t="s">
        <v>177</v>
      </c>
      <c r="I333" s="770" t="s">
        <v>32</v>
      </c>
      <c r="J333" s="769">
        <v>0</v>
      </c>
      <c r="K333" s="769">
        <v>0</v>
      </c>
      <c r="L333" s="769">
        <v>0</v>
      </c>
      <c r="M333" s="771"/>
      <c r="N333" s="767"/>
      <c r="O333" s="694"/>
      <c r="P333" s="528"/>
      <c r="Q333" s="371"/>
      <c r="R333" s="370"/>
    </row>
    <row r="334" spans="1:23" ht="27" hidden="1" customHeight="1" x14ac:dyDescent="0.25">
      <c r="A334" s="474"/>
      <c r="B334" s="473"/>
      <c r="C334" s="392"/>
      <c r="D334" s="391"/>
      <c r="E334" s="2999"/>
      <c r="F334" s="3007"/>
      <c r="G334" s="2988"/>
      <c r="H334" s="390"/>
      <c r="I334" s="770" t="s">
        <v>113</v>
      </c>
      <c r="J334" s="769">
        <v>0</v>
      </c>
      <c r="K334" s="769">
        <v>0</v>
      </c>
      <c r="L334" s="769">
        <v>0</v>
      </c>
      <c r="M334" s="771"/>
      <c r="N334" s="767"/>
      <c r="O334" s="694"/>
      <c r="P334" s="528"/>
      <c r="Q334" s="371"/>
      <c r="R334" s="370"/>
    </row>
    <row r="335" spans="1:23" ht="15.75" hidden="1" thickBot="1" x14ac:dyDescent="0.3">
      <c r="A335" s="474"/>
      <c r="B335" s="473"/>
      <c r="C335" s="392"/>
      <c r="D335" s="391"/>
      <c r="E335" s="2999"/>
      <c r="F335" s="3007"/>
      <c r="G335" s="2988"/>
      <c r="H335" s="390"/>
      <c r="I335" s="770" t="s">
        <v>22</v>
      </c>
      <c r="J335" s="769">
        <v>0</v>
      </c>
      <c r="K335" s="769">
        <v>0</v>
      </c>
      <c r="L335" s="769">
        <v>0</v>
      </c>
      <c r="M335" s="768"/>
      <c r="N335" s="767"/>
      <c r="O335" s="694"/>
      <c r="P335" s="528"/>
      <c r="Q335" s="371"/>
      <c r="R335" s="370"/>
    </row>
    <row r="336" spans="1:23" ht="15.75" hidden="1" thickBot="1" x14ac:dyDescent="0.3">
      <c r="A336" s="485"/>
      <c r="B336" s="484"/>
      <c r="C336" s="480"/>
      <c r="D336" s="380"/>
      <c r="E336" s="3000"/>
      <c r="F336" s="3008"/>
      <c r="G336" s="2989"/>
      <c r="H336" s="378"/>
      <c r="I336" s="766" t="s">
        <v>21</v>
      </c>
      <c r="J336" s="765">
        <f>SUM(J331:J335)</f>
        <v>0</v>
      </c>
      <c r="K336" s="764">
        <f>SUM(K331:K335)</f>
        <v>0</v>
      </c>
      <c r="L336" s="763">
        <f>SUM(L331:L335)</f>
        <v>0</v>
      </c>
      <c r="M336" s="762"/>
      <c r="N336" s="761"/>
      <c r="O336" s="760"/>
      <c r="P336" s="539"/>
      <c r="Q336" s="371"/>
      <c r="R336" s="370"/>
    </row>
    <row r="337" spans="1:19" ht="14.25" customHeight="1" thickBot="1" x14ac:dyDescent="0.3">
      <c r="A337" s="759" t="s">
        <v>29</v>
      </c>
      <c r="B337" s="758" t="s">
        <v>20</v>
      </c>
      <c r="C337" s="3222" t="s">
        <v>19</v>
      </c>
      <c r="D337" s="3227"/>
      <c r="E337" s="3227"/>
      <c r="F337" s="3222"/>
      <c r="G337" s="3222"/>
      <c r="H337" s="3222"/>
      <c r="I337" s="3223"/>
      <c r="J337" s="757">
        <f>+J262</f>
        <v>6693.7000000000007</v>
      </c>
      <c r="K337" s="757">
        <f>+K262</f>
        <v>5882.7000000000007</v>
      </c>
      <c r="L337" s="757">
        <f>+L262</f>
        <v>3031.1225000000004</v>
      </c>
      <c r="M337" s="3045"/>
      <c r="N337" s="3046"/>
      <c r="O337" s="3046"/>
      <c r="P337" s="3046"/>
      <c r="Q337" s="756"/>
      <c r="R337" s="370"/>
      <c r="S337" s="304"/>
    </row>
    <row r="338" spans="1:19" ht="14.25" customHeight="1" x14ac:dyDescent="0.25">
      <c r="A338" s="2945" t="s">
        <v>29</v>
      </c>
      <c r="B338" s="2960" t="s">
        <v>29</v>
      </c>
      <c r="C338" s="3326" t="s">
        <v>237</v>
      </c>
      <c r="D338" s="3055"/>
      <c r="E338" s="3055"/>
      <c r="F338" s="3055"/>
      <c r="G338" s="3055"/>
      <c r="H338" s="3055"/>
      <c r="I338" s="3055"/>
      <c r="J338" s="3055"/>
      <c r="K338" s="3055"/>
      <c r="L338" s="3055"/>
      <c r="M338" s="3055"/>
      <c r="N338" s="3055"/>
      <c r="O338" s="3055"/>
      <c r="P338" s="3055"/>
      <c r="Q338" s="755"/>
      <c r="R338" s="370"/>
      <c r="S338" s="304"/>
    </row>
    <row r="339" spans="1:19" ht="5.25" customHeight="1" thickBot="1" x14ac:dyDescent="0.3">
      <c r="A339" s="2947"/>
      <c r="B339" s="2962"/>
      <c r="C339" s="3327"/>
      <c r="D339" s="3328"/>
      <c r="E339" s="3328"/>
      <c r="F339" s="3328"/>
      <c r="G339" s="3328"/>
      <c r="H339" s="3328"/>
      <c r="I339" s="3328"/>
      <c r="J339" s="3328"/>
      <c r="K339" s="3328"/>
      <c r="L339" s="3328"/>
      <c r="M339" s="3328"/>
      <c r="N339" s="3328"/>
      <c r="O339" s="3328"/>
      <c r="P339" s="3328"/>
      <c r="Q339" s="755"/>
      <c r="R339" s="370"/>
      <c r="S339" s="304"/>
    </row>
    <row r="340" spans="1:19" ht="14.25" customHeight="1" x14ac:dyDescent="0.25">
      <c r="A340" s="743" t="s">
        <v>29</v>
      </c>
      <c r="B340" s="729" t="s">
        <v>29</v>
      </c>
      <c r="C340" s="661" t="s">
        <v>20</v>
      </c>
      <c r="D340" s="661"/>
      <c r="E340" s="3331" t="s">
        <v>236</v>
      </c>
      <c r="F340" s="3007"/>
      <c r="G340" s="3329"/>
      <c r="H340" s="468" t="s">
        <v>38</v>
      </c>
      <c r="I340" s="414" t="s">
        <v>161</v>
      </c>
      <c r="J340" s="754">
        <f>J347+J353+J354+J360+J366+J372+J385+J386+J393+J443+J449+J454+J413+J414+J415+J420</f>
        <v>2111.5</v>
      </c>
      <c r="K340" s="754">
        <f>K347+K353+K354+K360+K366+K372+K385+K386+K393+K443+K449+K454+K413+K414+K415+K420</f>
        <v>520</v>
      </c>
      <c r="L340" s="754">
        <f>L347+L353+L354+L360+L366+L372+L385+L386+L393+L443+L449+L454+L413+L414+L415+L420</f>
        <v>337.2</v>
      </c>
      <c r="M340" s="466"/>
      <c r="N340" s="753"/>
      <c r="O340" s="752"/>
      <c r="P340" s="586"/>
      <c r="Q340" s="371"/>
      <c r="R340" s="370"/>
    </row>
    <row r="341" spans="1:19" ht="20.25" customHeight="1" x14ac:dyDescent="0.25">
      <c r="A341" s="743"/>
      <c r="B341" s="729"/>
      <c r="C341" s="661"/>
      <c r="D341" s="661"/>
      <c r="E341" s="3331"/>
      <c r="F341" s="3007"/>
      <c r="G341" s="3330"/>
      <c r="H341" s="465"/>
      <c r="I341" s="499" t="s">
        <v>116</v>
      </c>
      <c r="J341" s="749">
        <f>J348+J355+J361+J367+J373+J388+J456</f>
        <v>1015</v>
      </c>
      <c r="K341" s="749">
        <f>K348+K355+K361+K367+K373+K388+K456</f>
        <v>1141.7</v>
      </c>
      <c r="L341" s="749">
        <f>L348+L355+L361+L367+L373+L388+L456</f>
        <v>418.6</v>
      </c>
      <c r="M341" s="695"/>
      <c r="N341" s="751"/>
      <c r="O341" s="750"/>
      <c r="P341" s="528"/>
      <c r="Q341" s="371"/>
      <c r="R341" s="370"/>
    </row>
    <row r="342" spans="1:19" ht="19.5" customHeight="1" x14ac:dyDescent="0.25">
      <c r="A342" s="743"/>
      <c r="B342" s="729"/>
      <c r="C342" s="661"/>
      <c r="D342" s="661"/>
      <c r="E342" s="3331"/>
      <c r="F342" s="3007"/>
      <c r="G342" s="3330"/>
      <c r="H342" s="465"/>
      <c r="I342" s="499" t="s">
        <v>22</v>
      </c>
      <c r="J342" s="749">
        <f>J351+J358+J364+J368+J374+J389+J395+J401+J402+J410+J447+J451+J458</f>
        <v>39.9</v>
      </c>
      <c r="K342" s="749">
        <f>K351+K358+K364+K368+K374+K389+K395+K401+K402+K404+K410+K447+K451+K458</f>
        <v>60.5</v>
      </c>
      <c r="L342" s="749">
        <f>L351+L358+L364+L368+L374+L389+L395+L401+L402+L404+L410+L447+L451+L458</f>
        <v>59.4</v>
      </c>
      <c r="M342" s="695"/>
      <c r="N342" s="738"/>
      <c r="O342" s="322"/>
      <c r="P342" s="432"/>
      <c r="Q342" s="371"/>
      <c r="R342" s="370"/>
    </row>
    <row r="343" spans="1:19" ht="19.5" customHeight="1" x14ac:dyDescent="0.25">
      <c r="A343" s="743"/>
      <c r="B343" s="729"/>
      <c r="C343" s="661"/>
      <c r="D343" s="661"/>
      <c r="E343" s="3331"/>
      <c r="F343" s="3007"/>
      <c r="G343" s="3330"/>
      <c r="H343" s="465"/>
      <c r="I343" s="458" t="s">
        <v>113</v>
      </c>
      <c r="J343" s="748">
        <f>J350+J357+J363+J370+J376+J391+J397+J403+J421+J452+J457</f>
        <v>1230.18</v>
      </c>
      <c r="K343" s="748">
        <f>K350+K357+K363+K370+K376+K391+K397+K403+K421+K422+K452+K457</f>
        <v>521.34</v>
      </c>
      <c r="L343" s="748">
        <f>L350+L357+L363+L370+L376+L391+L397+L403+L421+L422+L452+L457</f>
        <v>313.50000000000006</v>
      </c>
      <c r="M343" s="695"/>
      <c r="N343" s="738"/>
      <c r="O343" s="322"/>
      <c r="P343" s="432"/>
      <c r="Q343" s="371"/>
      <c r="R343" s="370"/>
    </row>
    <row r="344" spans="1:19" ht="19.5" customHeight="1" x14ac:dyDescent="0.25">
      <c r="A344" s="743"/>
      <c r="B344" s="729"/>
      <c r="C344" s="661"/>
      <c r="D344" s="661"/>
      <c r="E344" s="3331"/>
      <c r="F344" s="3007"/>
      <c r="G344" s="3330"/>
      <c r="H344" s="465"/>
      <c r="I344" s="476" t="s">
        <v>157</v>
      </c>
      <c r="J344" s="748">
        <f>J387+J394+J455</f>
        <v>0</v>
      </c>
      <c r="K344" s="748">
        <f>K387+K394+K455</f>
        <v>0</v>
      </c>
      <c r="L344" s="748">
        <f>L387+L394+L455</f>
        <v>0</v>
      </c>
      <c r="M344" s="695"/>
      <c r="N344" s="738"/>
      <c r="O344" s="322"/>
      <c r="P344" s="432"/>
      <c r="Q344" s="371"/>
      <c r="R344" s="370"/>
    </row>
    <row r="345" spans="1:19" ht="15.75" thickBot="1" x14ac:dyDescent="0.3">
      <c r="A345" s="743"/>
      <c r="B345" s="729"/>
      <c r="C345" s="661"/>
      <c r="D345" s="661"/>
      <c r="E345" s="3331"/>
      <c r="F345" s="3007"/>
      <c r="G345" s="3330"/>
      <c r="H345" s="465"/>
      <c r="I345" s="389" t="s">
        <v>165</v>
      </c>
      <c r="J345" s="747">
        <f>J349+J356+J362+J369+J375+J390+J396+J450+J455</f>
        <v>200</v>
      </c>
      <c r="K345" s="747">
        <f>K349+K356+K362+K369+K375+K390+K396+K450+K455</f>
        <v>210</v>
      </c>
      <c r="L345" s="747">
        <f>L349+L356+L362+L369+L375+L390+L396+L450+L455</f>
        <v>210</v>
      </c>
      <c r="M345" s="695"/>
      <c r="N345" s="738"/>
      <c r="O345" s="322"/>
      <c r="P345" s="432"/>
      <c r="Q345" s="371"/>
      <c r="R345" s="370"/>
    </row>
    <row r="346" spans="1:19" ht="25.5" customHeight="1" thickBot="1" x14ac:dyDescent="0.3">
      <c r="A346" s="743"/>
      <c r="B346" s="729"/>
      <c r="C346" s="661"/>
      <c r="D346" s="661"/>
      <c r="E346" s="3331"/>
      <c r="F346" s="3007"/>
      <c r="G346" s="3330"/>
      <c r="H346" s="480"/>
      <c r="I346" s="640" t="s">
        <v>21</v>
      </c>
      <c r="J346" s="422">
        <f>SUM(J340:J345)</f>
        <v>4596.58</v>
      </c>
      <c r="K346" s="422">
        <f>SUM(K340:K345)</f>
        <v>2453.54</v>
      </c>
      <c r="L346" s="422">
        <f>SUM(L340:L345)</f>
        <v>1338.7</v>
      </c>
      <c r="M346" s="695"/>
      <c r="N346" s="738"/>
      <c r="O346" s="322"/>
      <c r="P346" s="432"/>
      <c r="Q346" s="371"/>
      <c r="R346" s="370"/>
    </row>
    <row r="347" spans="1:19" ht="15" customHeight="1" x14ac:dyDescent="0.25">
      <c r="A347" s="743"/>
      <c r="B347" s="729"/>
      <c r="C347" s="661"/>
      <c r="D347" s="746" t="s">
        <v>20</v>
      </c>
      <c r="E347" s="2966" t="s">
        <v>235</v>
      </c>
      <c r="F347" s="3007" t="s">
        <v>219</v>
      </c>
      <c r="G347" s="3009" t="s">
        <v>24</v>
      </c>
      <c r="H347" s="745" t="s">
        <v>38</v>
      </c>
      <c r="I347" s="414" t="s">
        <v>161</v>
      </c>
      <c r="J347" s="677">
        <v>0</v>
      </c>
      <c r="K347" s="446">
        <v>0</v>
      </c>
      <c r="L347" s="676"/>
      <c r="M347" s="2987" t="s">
        <v>156</v>
      </c>
      <c r="N347" s="738"/>
      <c r="O347" s="492" t="s">
        <v>153</v>
      </c>
      <c r="P347" s="492" t="s">
        <v>155</v>
      </c>
      <c r="Q347" s="2975" t="s">
        <v>234</v>
      </c>
      <c r="R347" s="2976"/>
    </row>
    <row r="348" spans="1:19" ht="15" customHeight="1" x14ac:dyDescent="0.25">
      <c r="A348" s="743"/>
      <c r="B348" s="729"/>
      <c r="C348" s="661"/>
      <c r="D348" s="742"/>
      <c r="E348" s="2967"/>
      <c r="F348" s="3007"/>
      <c r="G348" s="3010"/>
      <c r="H348" s="744" t="s">
        <v>172</v>
      </c>
      <c r="I348" s="458" t="s">
        <v>116</v>
      </c>
      <c r="J348" s="682">
        <v>403.5</v>
      </c>
      <c r="K348" s="400">
        <v>403.5</v>
      </c>
      <c r="L348" s="697">
        <v>27.7</v>
      </c>
      <c r="M348" s="2987"/>
      <c r="N348" s="738"/>
      <c r="O348" s="322"/>
      <c r="P348" s="432"/>
      <c r="Q348" s="2977"/>
      <c r="R348" s="2978"/>
    </row>
    <row r="349" spans="1:19" ht="15" customHeight="1" x14ac:dyDescent="0.25">
      <c r="A349" s="743"/>
      <c r="B349" s="729"/>
      <c r="C349" s="661"/>
      <c r="D349" s="742"/>
      <c r="E349" s="2967"/>
      <c r="F349" s="3007"/>
      <c r="G349" s="3010"/>
      <c r="H349" s="744"/>
      <c r="I349" s="458" t="s">
        <v>32</v>
      </c>
      <c r="J349" s="677">
        <v>0</v>
      </c>
      <c r="K349" s="566">
        <v>0</v>
      </c>
      <c r="L349" s="676"/>
      <c r="M349" s="696"/>
      <c r="N349" s="738"/>
      <c r="O349" s="322"/>
      <c r="P349" s="432"/>
      <c r="Q349" s="2977"/>
      <c r="R349" s="2978"/>
    </row>
    <row r="350" spans="1:19" ht="15" customHeight="1" x14ac:dyDescent="0.25">
      <c r="A350" s="743"/>
      <c r="B350" s="729"/>
      <c r="C350" s="661"/>
      <c r="D350" s="742"/>
      <c r="E350" s="2967"/>
      <c r="F350" s="3007"/>
      <c r="G350" s="3010"/>
      <c r="H350" s="744" t="s">
        <v>177</v>
      </c>
      <c r="I350" s="458" t="s">
        <v>113</v>
      </c>
      <c r="J350" s="682">
        <v>108.2</v>
      </c>
      <c r="K350" s="400">
        <v>102.2</v>
      </c>
      <c r="L350" s="697">
        <v>2.1</v>
      </c>
      <c r="M350" s="696"/>
      <c r="N350" s="738"/>
      <c r="O350" s="322"/>
      <c r="P350" s="432"/>
      <c r="Q350" s="2977"/>
      <c r="R350" s="2978"/>
    </row>
    <row r="351" spans="1:19" ht="21.75" customHeight="1" thickBot="1" x14ac:dyDescent="0.3">
      <c r="A351" s="743"/>
      <c r="B351" s="729"/>
      <c r="C351" s="661"/>
      <c r="D351" s="742"/>
      <c r="E351" s="2967"/>
      <c r="F351" s="3007"/>
      <c r="G351" s="3010"/>
      <c r="H351" s="741"/>
      <c r="I351" s="457" t="s">
        <v>22</v>
      </c>
      <c r="J351" s="740">
        <v>0.5</v>
      </c>
      <c r="K351" s="388">
        <v>0.5</v>
      </c>
      <c r="L351" s="739">
        <v>0.4</v>
      </c>
      <c r="M351" s="453"/>
      <c r="N351" s="738"/>
      <c r="O351" s="322"/>
      <c r="P351" s="432"/>
      <c r="Q351" s="2977"/>
      <c r="R351" s="2978"/>
    </row>
    <row r="352" spans="1:19" ht="15.75" customHeight="1" thickBot="1" x14ac:dyDescent="0.3">
      <c r="A352" s="2946"/>
      <c r="B352" s="729"/>
      <c r="C352" s="661"/>
      <c r="D352" s="737"/>
      <c r="E352" s="736"/>
      <c r="F352" s="3007"/>
      <c r="G352" s="3010"/>
      <c r="H352" s="736"/>
      <c r="I352" s="640" t="s">
        <v>21</v>
      </c>
      <c r="J352" s="423">
        <f>SUM(J347:J351)</f>
        <v>512.20000000000005</v>
      </c>
      <c r="K352" s="553">
        <f>SUM(K347:K351)</f>
        <v>506.2</v>
      </c>
      <c r="L352" s="421">
        <f>SUM(L347:L351)</f>
        <v>30.2</v>
      </c>
      <c r="M352" s="715"/>
      <c r="N352" s="735"/>
      <c r="O352" s="734"/>
      <c r="P352" s="712"/>
      <c r="Q352" s="2979"/>
      <c r="R352" s="2980"/>
    </row>
    <row r="353" spans="1:18" s="725" customFormat="1" ht="15" customHeight="1" x14ac:dyDescent="0.25">
      <c r="A353" s="2946"/>
      <c r="B353" s="729"/>
      <c r="C353" s="2971"/>
      <c r="D353" s="733" t="s">
        <v>29</v>
      </c>
      <c r="E353" s="2966" t="s">
        <v>233</v>
      </c>
      <c r="F353" s="3006" t="s">
        <v>219</v>
      </c>
      <c r="G353" s="3010"/>
      <c r="H353" s="732"/>
      <c r="I353" s="731" t="s">
        <v>161</v>
      </c>
      <c r="J353" s="676">
        <v>0</v>
      </c>
      <c r="K353" s="446">
        <v>0</v>
      </c>
      <c r="L353" s="676"/>
      <c r="M353" s="2987" t="s">
        <v>156</v>
      </c>
      <c r="N353" s="397"/>
      <c r="O353" s="492" t="s">
        <v>153</v>
      </c>
      <c r="P353" s="492" t="s">
        <v>155</v>
      </c>
      <c r="Q353" s="2977" t="s">
        <v>232</v>
      </c>
      <c r="R353" s="2978"/>
    </row>
    <row r="354" spans="1:18" s="725" customFormat="1" ht="24.75" customHeight="1" x14ac:dyDescent="0.25">
      <c r="A354" s="2946"/>
      <c r="B354" s="729"/>
      <c r="C354" s="2971"/>
      <c r="D354" s="727"/>
      <c r="E354" s="2967"/>
      <c r="F354" s="3007"/>
      <c r="G354" s="3010"/>
      <c r="H354" s="730"/>
      <c r="I354" s="678" t="s">
        <v>161</v>
      </c>
      <c r="J354" s="628">
        <v>0</v>
      </c>
      <c r="K354" s="570">
        <v>0</v>
      </c>
      <c r="L354" s="628"/>
      <c r="M354" s="2987"/>
      <c r="N354" s="397"/>
      <c r="O354" s="433"/>
      <c r="P354" s="432"/>
      <c r="Q354" s="2977"/>
      <c r="R354" s="2978"/>
    </row>
    <row r="355" spans="1:18" s="725" customFormat="1" x14ac:dyDescent="0.25">
      <c r="A355" s="2946"/>
      <c r="B355" s="729"/>
      <c r="C355" s="2971"/>
      <c r="D355" s="727"/>
      <c r="E355" s="2967"/>
      <c r="F355" s="3007"/>
      <c r="G355" s="3010"/>
      <c r="H355" s="730">
        <v>0</v>
      </c>
      <c r="I355" s="458" t="s">
        <v>116</v>
      </c>
      <c r="J355" s="628">
        <v>0</v>
      </c>
      <c r="K355" s="570">
        <v>0</v>
      </c>
      <c r="L355" s="628"/>
      <c r="M355" s="453"/>
      <c r="N355" s="397"/>
      <c r="O355" s="433"/>
      <c r="P355" s="432"/>
      <c r="Q355" s="2977"/>
      <c r="R355" s="2978"/>
    </row>
    <row r="356" spans="1:18" s="725" customFormat="1" x14ac:dyDescent="0.25">
      <c r="A356" s="474"/>
      <c r="B356" s="729"/>
      <c r="C356" s="2971"/>
      <c r="D356" s="727"/>
      <c r="E356" s="2967"/>
      <c r="F356" s="3007"/>
      <c r="G356" s="3010"/>
      <c r="H356" s="730">
        <v>15</v>
      </c>
      <c r="I356" s="458" t="s">
        <v>32</v>
      </c>
      <c r="J356" s="628">
        <v>0</v>
      </c>
      <c r="K356" s="570">
        <v>0</v>
      </c>
      <c r="L356" s="628"/>
      <c r="M356" s="453"/>
      <c r="N356" s="397"/>
      <c r="O356" s="433"/>
      <c r="P356" s="432"/>
      <c r="Q356" s="2977"/>
      <c r="R356" s="2978"/>
    </row>
    <row r="357" spans="1:18" s="725" customFormat="1" x14ac:dyDescent="0.25">
      <c r="A357" s="474"/>
      <c r="B357" s="729"/>
      <c r="C357" s="2971"/>
      <c r="D357" s="727"/>
      <c r="E357" s="2967"/>
      <c r="F357" s="3007"/>
      <c r="G357" s="3010"/>
      <c r="H357" s="728"/>
      <c r="I357" s="458" t="s">
        <v>113</v>
      </c>
      <c r="J357" s="682">
        <v>84</v>
      </c>
      <c r="K357" s="400">
        <v>84</v>
      </c>
      <c r="L357" s="697">
        <v>71.8</v>
      </c>
      <c r="M357" s="453"/>
      <c r="N357" s="397"/>
      <c r="O357" s="433"/>
      <c r="P357" s="432"/>
      <c r="Q357" s="2977"/>
      <c r="R357" s="2978"/>
    </row>
    <row r="358" spans="1:18" s="725" customFormat="1" ht="15.75" thickBot="1" x14ac:dyDescent="0.3">
      <c r="A358" s="474"/>
      <c r="B358" s="473"/>
      <c r="C358" s="2971"/>
      <c r="D358" s="727"/>
      <c r="E358" s="2967"/>
      <c r="F358" s="3007"/>
      <c r="G358" s="3010"/>
      <c r="H358" s="726"/>
      <c r="I358" s="476" t="s">
        <v>22</v>
      </c>
      <c r="J358" s="644">
        <v>0</v>
      </c>
      <c r="K358" s="634">
        <v>0</v>
      </c>
      <c r="L358" s="628"/>
      <c r="M358" s="453"/>
      <c r="N358" s="397"/>
      <c r="O358" s="433"/>
      <c r="P358" s="432"/>
      <c r="Q358" s="2977"/>
      <c r="R358" s="2978"/>
    </row>
    <row r="359" spans="1:18" ht="15" customHeight="1" thickBot="1" x14ac:dyDescent="0.3">
      <c r="A359" s="474"/>
      <c r="B359" s="717"/>
      <c r="C359" s="565"/>
      <c r="D359" s="724"/>
      <c r="E359" s="378"/>
      <c r="F359" s="3008"/>
      <c r="G359" s="3010"/>
      <c r="H359" s="723"/>
      <c r="I359" s="640" t="s">
        <v>21</v>
      </c>
      <c r="J359" s="721">
        <f>SUM(J353:J358)</f>
        <v>84</v>
      </c>
      <c r="K359" s="722">
        <f>SUM(K353:K358)</f>
        <v>84</v>
      </c>
      <c r="L359" s="721">
        <f>SUM(L353:L358)</f>
        <v>71.8</v>
      </c>
      <c r="M359" s="453"/>
      <c r="N359" s="397"/>
      <c r="O359" s="433"/>
      <c r="P359" s="432"/>
      <c r="Q359" s="2979"/>
      <c r="R359" s="2980"/>
    </row>
    <row r="360" spans="1:18" ht="15" customHeight="1" x14ac:dyDescent="0.25">
      <c r="A360" s="474"/>
      <c r="B360" s="717"/>
      <c r="C360" s="565"/>
      <c r="D360" s="690" t="s">
        <v>18</v>
      </c>
      <c r="E360" s="2973" t="s">
        <v>231</v>
      </c>
      <c r="F360" s="3007" t="s">
        <v>219</v>
      </c>
      <c r="G360" s="3010"/>
      <c r="H360" s="415" t="s">
        <v>38</v>
      </c>
      <c r="I360" s="720" t="s">
        <v>188</v>
      </c>
      <c r="J360" s="719">
        <v>0</v>
      </c>
      <c r="K360" s="446">
        <v>0</v>
      </c>
      <c r="L360" s="718"/>
      <c r="M360" s="2987" t="s">
        <v>156</v>
      </c>
      <c r="N360" s="714"/>
      <c r="O360" s="492" t="s">
        <v>153</v>
      </c>
      <c r="P360" s="492" t="s">
        <v>155</v>
      </c>
      <c r="Q360" s="2975" t="s">
        <v>230</v>
      </c>
      <c r="R360" s="2976"/>
    </row>
    <row r="361" spans="1:18" ht="15.75" customHeight="1" thickBot="1" x14ac:dyDescent="0.3">
      <c r="A361" s="474"/>
      <c r="B361" s="717"/>
      <c r="C361" s="565"/>
      <c r="D361" s="464"/>
      <c r="E361" s="2973"/>
      <c r="F361" s="3007"/>
      <c r="G361" s="3010"/>
      <c r="H361" s="390" t="s">
        <v>172</v>
      </c>
      <c r="I361" s="458" t="s">
        <v>116</v>
      </c>
      <c r="J361" s="682">
        <v>22.5</v>
      </c>
      <c r="K361" s="400">
        <v>34.5</v>
      </c>
      <c r="L361" s="697">
        <v>12.9</v>
      </c>
      <c r="M361" s="2987"/>
      <c r="N361" s="714"/>
      <c r="O361" s="713"/>
      <c r="P361" s="712"/>
      <c r="Q361" s="2977"/>
      <c r="R361" s="2978"/>
    </row>
    <row r="362" spans="1:18" ht="29.25" customHeight="1" x14ac:dyDescent="0.25">
      <c r="A362" s="474"/>
      <c r="B362" s="717"/>
      <c r="C362" s="565"/>
      <c r="D362" s="464"/>
      <c r="E362" s="2973"/>
      <c r="F362" s="3007"/>
      <c r="G362" s="3010"/>
      <c r="H362" s="390"/>
      <c r="I362" s="458" t="s">
        <v>32</v>
      </c>
      <c r="J362" s="719">
        <v>0</v>
      </c>
      <c r="K362" s="446">
        <v>0</v>
      </c>
      <c r="L362" s="718"/>
      <c r="M362" s="696"/>
      <c r="N362" s="714"/>
      <c r="O362" s="713"/>
      <c r="P362" s="712"/>
      <c r="Q362" s="2977"/>
      <c r="R362" s="2978"/>
    </row>
    <row r="363" spans="1:18" ht="27" customHeight="1" x14ac:dyDescent="0.25">
      <c r="A363" s="474"/>
      <c r="B363" s="717"/>
      <c r="C363" s="565"/>
      <c r="D363" s="464"/>
      <c r="E363" s="2973"/>
      <c r="F363" s="3007"/>
      <c r="G363" s="3010"/>
      <c r="H363" s="390" t="s">
        <v>177</v>
      </c>
      <c r="I363" s="458" t="s">
        <v>113</v>
      </c>
      <c r="J363" s="682">
        <v>17</v>
      </c>
      <c r="K363" s="400">
        <v>23</v>
      </c>
      <c r="L363" s="697">
        <v>5.5</v>
      </c>
      <c r="M363" s="696"/>
      <c r="N363" s="714"/>
      <c r="O363" s="713"/>
      <c r="P363" s="712"/>
      <c r="Q363" s="2977"/>
      <c r="R363" s="2978"/>
    </row>
    <row r="364" spans="1:18" ht="15.75" thickBot="1" x14ac:dyDescent="0.3">
      <c r="A364" s="474"/>
      <c r="B364" s="717"/>
      <c r="C364" s="565"/>
      <c r="D364" s="464"/>
      <c r="E364" s="2973"/>
      <c r="F364" s="3007"/>
      <c r="G364" s="3010"/>
      <c r="H364" s="390"/>
      <c r="I364" s="476" t="s">
        <v>22</v>
      </c>
      <c r="J364" s="631">
        <v>0</v>
      </c>
      <c r="K364" s="439">
        <v>0</v>
      </c>
      <c r="L364" s="716"/>
      <c r="M364" s="715"/>
      <c r="N364" s="714"/>
      <c r="O364" s="713"/>
      <c r="P364" s="712"/>
      <c r="Q364" s="2977"/>
      <c r="R364" s="2978"/>
    </row>
    <row r="365" spans="1:18" ht="15" customHeight="1" thickBot="1" x14ac:dyDescent="0.3">
      <c r="A365" s="474"/>
      <c r="B365" s="473"/>
      <c r="C365" s="565"/>
      <c r="D365" s="479"/>
      <c r="E365" s="2974"/>
      <c r="F365" s="3007"/>
      <c r="G365" s="3011"/>
      <c r="H365" s="390"/>
      <c r="I365" s="669" t="s">
        <v>21</v>
      </c>
      <c r="J365" s="668">
        <f>SUM(J360:J364)</f>
        <v>39.5</v>
      </c>
      <c r="K365" s="667">
        <f>SUM(K360:K364)</f>
        <v>57.5</v>
      </c>
      <c r="L365" s="711">
        <f>SUM(L360:L364)</f>
        <v>18.399999999999999</v>
      </c>
      <c r="M365" s="710"/>
      <c r="N365" s="709"/>
      <c r="O365" s="708"/>
      <c r="P365" s="707"/>
      <c r="Q365" s="2977"/>
      <c r="R365" s="2978"/>
    </row>
    <row r="366" spans="1:18" ht="16.5" customHeight="1" x14ac:dyDescent="0.25">
      <c r="A366" s="474"/>
      <c r="B366" s="473"/>
      <c r="C366" s="565"/>
      <c r="D366" s="690" t="s">
        <v>37</v>
      </c>
      <c r="E366" s="2972" t="s">
        <v>229</v>
      </c>
      <c r="F366" s="3006" t="s">
        <v>219</v>
      </c>
      <c r="G366" s="2990" t="s">
        <v>24</v>
      </c>
      <c r="H366" s="415" t="s">
        <v>38</v>
      </c>
      <c r="I366" s="687" t="s">
        <v>161</v>
      </c>
      <c r="J366" s="447">
        <v>0</v>
      </c>
      <c r="K366" s="446">
        <v>0</v>
      </c>
      <c r="L366" s="635"/>
      <c r="M366" s="3081" t="s">
        <v>156</v>
      </c>
      <c r="N366" s="443"/>
      <c r="O366" s="706" t="s">
        <v>153</v>
      </c>
      <c r="P366" s="706" t="s">
        <v>153</v>
      </c>
      <c r="Q366" s="2975" t="s">
        <v>228</v>
      </c>
      <c r="R366" s="2976"/>
    </row>
    <row r="367" spans="1:18" ht="25.5" customHeight="1" x14ac:dyDescent="0.25">
      <c r="A367" s="474"/>
      <c r="B367" s="473"/>
      <c r="C367" s="565"/>
      <c r="D367" s="464"/>
      <c r="E367" s="2973"/>
      <c r="F367" s="3007"/>
      <c r="G367" s="2988"/>
      <c r="H367" s="390"/>
      <c r="I367" s="683" t="s">
        <v>116</v>
      </c>
      <c r="J367" s="702">
        <v>75.2</v>
      </c>
      <c r="K367" s="705">
        <v>133</v>
      </c>
      <c r="L367" s="704">
        <v>84.3</v>
      </c>
      <c r="M367" s="3017"/>
      <c r="N367" s="397"/>
      <c r="O367" s="433"/>
      <c r="P367" s="432"/>
      <c r="Q367" s="2977"/>
      <c r="R367" s="2978"/>
    </row>
    <row r="368" spans="1:18" ht="18.75" customHeight="1" x14ac:dyDescent="0.25">
      <c r="A368" s="474"/>
      <c r="B368" s="473"/>
      <c r="C368" s="565"/>
      <c r="D368" s="464"/>
      <c r="E368" s="2973"/>
      <c r="F368" s="3007"/>
      <c r="G368" s="2988"/>
      <c r="H368" s="390" t="s">
        <v>172</v>
      </c>
      <c r="I368" s="683" t="s">
        <v>22</v>
      </c>
      <c r="J368" s="702">
        <v>0</v>
      </c>
      <c r="K368" s="570">
        <v>0</v>
      </c>
      <c r="L368" s="703"/>
      <c r="M368" s="453"/>
      <c r="N368" s="397"/>
      <c r="O368" s="433"/>
      <c r="P368" s="432"/>
      <c r="Q368" s="2977"/>
      <c r="R368" s="2978"/>
    </row>
    <row r="369" spans="1:19" ht="14.25" customHeight="1" x14ac:dyDescent="0.25">
      <c r="A369" s="474"/>
      <c r="B369" s="473"/>
      <c r="C369" s="565"/>
      <c r="D369" s="464"/>
      <c r="E369" s="2973"/>
      <c r="F369" s="3007"/>
      <c r="G369" s="2988"/>
      <c r="H369" s="390"/>
      <c r="I369" s="683" t="s">
        <v>32</v>
      </c>
      <c r="J369" s="702">
        <v>0</v>
      </c>
      <c r="K369" s="566">
        <v>0</v>
      </c>
      <c r="L369" s="676"/>
      <c r="M369" s="453"/>
      <c r="N369" s="397"/>
      <c r="O369" s="433"/>
      <c r="P369" s="432"/>
      <c r="Q369" s="2977"/>
      <c r="R369" s="2978"/>
    </row>
    <row r="370" spans="1:19" ht="15" customHeight="1" thickBot="1" x14ac:dyDescent="0.3">
      <c r="A370" s="474"/>
      <c r="B370" s="473"/>
      <c r="C370" s="565"/>
      <c r="D370" s="464"/>
      <c r="E370" s="2973"/>
      <c r="F370" s="3007"/>
      <c r="G370" s="2988"/>
      <c r="H370" s="390" t="s">
        <v>177</v>
      </c>
      <c r="I370" s="671" t="s">
        <v>113</v>
      </c>
      <c r="J370" s="682">
        <v>20</v>
      </c>
      <c r="K370" s="400">
        <v>20</v>
      </c>
      <c r="L370" s="697">
        <v>19.100000000000001</v>
      </c>
      <c r="M370" s="453"/>
      <c r="N370" s="397"/>
      <c r="O370" s="433"/>
      <c r="P370" s="432"/>
      <c r="Q370" s="2977"/>
      <c r="R370" s="2978"/>
    </row>
    <row r="371" spans="1:19" ht="24" customHeight="1" thickBot="1" x14ac:dyDescent="0.3">
      <c r="A371" s="474"/>
      <c r="B371" s="473"/>
      <c r="C371" s="565"/>
      <c r="D371" s="479"/>
      <c r="E371" s="2974"/>
      <c r="F371" s="3008"/>
      <c r="G371" s="2989"/>
      <c r="H371" s="378"/>
      <c r="I371" s="640" t="s">
        <v>21</v>
      </c>
      <c r="J371" s="423">
        <f>SUM(J366:J370)</f>
        <v>95.2</v>
      </c>
      <c r="K371" s="422">
        <f>SUM(K366:K370)</f>
        <v>153</v>
      </c>
      <c r="L371" s="680">
        <f>SUM(L366:L370)</f>
        <v>103.4</v>
      </c>
      <c r="M371" s="448"/>
      <c r="N371" s="426"/>
      <c r="O371" s="425"/>
      <c r="P371" s="424"/>
      <c r="Q371" s="2981"/>
      <c r="R371" s="2982"/>
      <c r="S371" s="549"/>
    </row>
    <row r="372" spans="1:19" ht="15" customHeight="1" x14ac:dyDescent="0.25">
      <c r="A372" s="474"/>
      <c r="B372" s="473"/>
      <c r="C372" s="565"/>
      <c r="D372" s="690" t="s">
        <v>90</v>
      </c>
      <c r="E372" s="2972" t="s">
        <v>227</v>
      </c>
      <c r="F372" s="3006" t="s">
        <v>219</v>
      </c>
      <c r="G372" s="2990" t="s">
        <v>24</v>
      </c>
      <c r="H372" s="415" t="s">
        <v>38</v>
      </c>
      <c r="I372" s="687" t="s">
        <v>188</v>
      </c>
      <c r="J372" s="447">
        <v>0</v>
      </c>
      <c r="K372" s="446">
        <v>0</v>
      </c>
      <c r="L372" s="635"/>
      <c r="M372" s="2986" t="s">
        <v>156</v>
      </c>
      <c r="N372" s="3332"/>
      <c r="O372" s="3324" t="s">
        <v>153</v>
      </c>
      <c r="P372" s="3324" t="s">
        <v>153</v>
      </c>
      <c r="Q372" s="2975" t="s">
        <v>226</v>
      </c>
      <c r="R372" s="2976"/>
    </row>
    <row r="373" spans="1:19" ht="15" customHeight="1" x14ac:dyDescent="0.25">
      <c r="A373" s="474"/>
      <c r="B373" s="473"/>
      <c r="C373" s="565"/>
      <c r="D373" s="464"/>
      <c r="E373" s="2973"/>
      <c r="F373" s="3007"/>
      <c r="G373" s="2988"/>
      <c r="H373" s="390" t="s">
        <v>172</v>
      </c>
      <c r="I373" s="683" t="s">
        <v>116</v>
      </c>
      <c r="J373" s="682">
        <v>10</v>
      </c>
      <c r="K373" s="400">
        <v>66.900000000000006</v>
      </c>
      <c r="L373" s="697">
        <v>66.7</v>
      </c>
      <c r="M373" s="2987"/>
      <c r="N373" s="3333"/>
      <c r="O373" s="3325"/>
      <c r="P373" s="3325"/>
      <c r="Q373" s="2977"/>
      <c r="R373" s="2978"/>
    </row>
    <row r="374" spans="1:19" ht="20.25" customHeight="1" x14ac:dyDescent="0.25">
      <c r="A374" s="474"/>
      <c r="B374" s="473"/>
      <c r="C374" s="565"/>
      <c r="D374" s="464"/>
      <c r="E374" s="2973"/>
      <c r="F374" s="3007"/>
      <c r="G374" s="2988"/>
      <c r="H374" s="390"/>
      <c r="I374" s="683" t="s">
        <v>22</v>
      </c>
      <c r="J374" s="629">
        <v>0</v>
      </c>
      <c r="K374" s="570">
        <v>0</v>
      </c>
      <c r="L374" s="701"/>
      <c r="M374" s="2987"/>
      <c r="N374" s="397"/>
      <c r="O374" s="433"/>
      <c r="P374" s="432"/>
      <c r="Q374" s="2977"/>
      <c r="R374" s="2978"/>
    </row>
    <row r="375" spans="1:19" x14ac:dyDescent="0.25">
      <c r="A375" s="474"/>
      <c r="B375" s="473"/>
      <c r="C375" s="565"/>
      <c r="D375" s="464"/>
      <c r="E375" s="2973"/>
      <c r="F375" s="3007"/>
      <c r="G375" s="2988"/>
      <c r="H375" s="390" t="s">
        <v>177</v>
      </c>
      <c r="I375" s="671" t="s">
        <v>32</v>
      </c>
      <c r="J375" s="700"/>
      <c r="K375" s="699">
        <v>0</v>
      </c>
      <c r="L375" s="698"/>
      <c r="M375" s="696"/>
      <c r="N375" s="397"/>
      <c r="O375" s="433"/>
      <c r="P375" s="432"/>
      <c r="Q375" s="2977"/>
      <c r="R375" s="2978"/>
    </row>
    <row r="376" spans="1:19" ht="15.75" thickBot="1" x14ac:dyDescent="0.3">
      <c r="A376" s="474"/>
      <c r="B376" s="473"/>
      <c r="C376" s="565"/>
      <c r="D376" s="464"/>
      <c r="E376" s="2973"/>
      <c r="F376" s="3007"/>
      <c r="G376" s="2988"/>
      <c r="H376" s="390"/>
      <c r="I376" s="671" t="s">
        <v>113</v>
      </c>
      <c r="J376" s="682">
        <v>40</v>
      </c>
      <c r="K376" s="388">
        <v>18.7</v>
      </c>
      <c r="L376" s="697">
        <v>18.5</v>
      </c>
      <c r="M376" s="696"/>
      <c r="N376" s="397"/>
      <c r="O376" s="433"/>
      <c r="P376" s="432"/>
      <c r="Q376" s="2977"/>
      <c r="R376" s="2978"/>
    </row>
    <row r="377" spans="1:19" ht="18" customHeight="1" thickBot="1" x14ac:dyDescent="0.3">
      <c r="A377" s="474"/>
      <c r="B377" s="473"/>
      <c r="C377" s="565"/>
      <c r="D377" s="479"/>
      <c r="E377" s="2974"/>
      <c r="F377" s="3007"/>
      <c r="G377" s="2988"/>
      <c r="H377" s="378"/>
      <c r="I377" s="640" t="s">
        <v>21</v>
      </c>
      <c r="J377" s="553">
        <f>SUM(J372:J376)</f>
        <v>50</v>
      </c>
      <c r="K377" s="553">
        <f>SUM(K372:K376)</f>
        <v>85.600000000000009</v>
      </c>
      <c r="L377" s="423">
        <f>SUM(L372:L376)</f>
        <v>85.2</v>
      </c>
      <c r="M377" s="448"/>
      <c r="N377" s="426"/>
      <c r="O377" s="425"/>
      <c r="P377" s="424"/>
      <c r="Q377" s="2981"/>
      <c r="R377" s="2982"/>
    </row>
    <row r="378" spans="1:19" ht="32.25" hidden="1" customHeight="1" x14ac:dyDescent="0.25">
      <c r="A378" s="474"/>
      <c r="B378" s="473"/>
      <c r="C378" s="565"/>
      <c r="D378" s="690" t="s">
        <v>86</v>
      </c>
      <c r="E378" s="2972" t="s">
        <v>225</v>
      </c>
      <c r="F378" s="3007"/>
      <c r="G378" s="2989"/>
      <c r="H378" s="390" t="s">
        <v>38</v>
      </c>
      <c r="I378" s="684" t="s">
        <v>161</v>
      </c>
      <c r="J378" s="498" t="e">
        <f>K378+#REF!+L378</f>
        <v>#REF!</v>
      </c>
      <c r="K378" s="497">
        <v>0</v>
      </c>
      <c r="L378" s="496">
        <v>0</v>
      </c>
      <c r="M378" s="695"/>
      <c r="N378" s="404"/>
      <c r="O378" s="694"/>
      <c r="P378" s="528"/>
      <c r="Q378" s="371"/>
      <c r="R378" s="370"/>
    </row>
    <row r="379" spans="1:19" ht="36" hidden="1" customHeight="1" x14ac:dyDescent="0.25">
      <c r="A379" s="474"/>
      <c r="B379" s="473"/>
      <c r="C379" s="565"/>
      <c r="D379" s="464"/>
      <c r="E379" s="2973"/>
      <c r="F379" s="3007"/>
      <c r="G379" s="689"/>
      <c r="H379" s="390"/>
      <c r="I379" s="683" t="s">
        <v>116</v>
      </c>
      <c r="J379" s="489" t="e">
        <f>K379+#REF!+L379</f>
        <v>#REF!</v>
      </c>
      <c r="K379" s="488">
        <v>0</v>
      </c>
      <c r="L379" s="487">
        <v>0</v>
      </c>
      <c r="M379" s="453"/>
      <c r="N379" s="397"/>
      <c r="O379" s="433"/>
      <c r="P379" s="432"/>
      <c r="Q379" s="371"/>
      <c r="R379" s="370"/>
    </row>
    <row r="380" spans="1:19" ht="33" hidden="1" customHeight="1" thickBot="1" x14ac:dyDescent="0.3">
      <c r="A380" s="474"/>
      <c r="B380" s="473"/>
      <c r="C380" s="565"/>
      <c r="D380" s="464"/>
      <c r="E380" s="2973"/>
      <c r="F380" s="3007"/>
      <c r="G380" s="689"/>
      <c r="H380" s="390" t="s">
        <v>65</v>
      </c>
      <c r="I380" s="671" t="s">
        <v>22</v>
      </c>
      <c r="J380" s="525" t="e">
        <f>K380+#REF!+L380</f>
        <v>#REF!</v>
      </c>
      <c r="K380" s="524">
        <v>0</v>
      </c>
      <c r="L380" s="523">
        <v>0</v>
      </c>
      <c r="M380" s="453"/>
      <c r="N380" s="397"/>
      <c r="O380" s="433"/>
      <c r="P380" s="432"/>
      <c r="Q380" s="371"/>
      <c r="R380" s="370"/>
    </row>
    <row r="381" spans="1:19" ht="30.75" hidden="1" customHeight="1" thickBot="1" x14ac:dyDescent="0.3">
      <c r="A381" s="474"/>
      <c r="B381" s="473"/>
      <c r="C381" s="565"/>
      <c r="D381" s="479"/>
      <c r="E381" s="2974"/>
      <c r="F381" s="3007"/>
      <c r="G381" s="689"/>
      <c r="H381" s="378"/>
      <c r="I381" s="693" t="s">
        <v>21</v>
      </c>
      <c r="J381" s="692" t="e">
        <f>SUM(J378:J380)</f>
        <v>#REF!</v>
      </c>
      <c r="K381" s="691">
        <f>SUM(K378:K380)</f>
        <v>0</v>
      </c>
      <c r="L381" s="507">
        <f>SUM(L378:L380)</f>
        <v>0</v>
      </c>
      <c r="M381" s="453"/>
      <c r="N381" s="397"/>
      <c r="O381" s="433"/>
      <c r="P381" s="432"/>
      <c r="Q381" s="371"/>
      <c r="R381" s="370"/>
    </row>
    <row r="382" spans="1:19" ht="42.75" hidden="1" customHeight="1" x14ac:dyDescent="0.25">
      <c r="A382" s="474"/>
      <c r="B382" s="473"/>
      <c r="C382" s="565"/>
      <c r="D382" s="690" t="s">
        <v>82</v>
      </c>
      <c r="E382" s="2972"/>
      <c r="F382" s="3007"/>
      <c r="G382" s="689"/>
      <c r="H382" s="415" t="s">
        <v>38</v>
      </c>
      <c r="I382" s="687" t="s">
        <v>161</v>
      </c>
      <c r="J382" s="504" t="e">
        <f>K382+#REF!+L382</f>
        <v>#REF!</v>
      </c>
      <c r="K382" s="503">
        <v>0</v>
      </c>
      <c r="L382" s="502">
        <v>0</v>
      </c>
      <c r="M382" s="453"/>
      <c r="N382" s="397"/>
      <c r="O382" s="433"/>
      <c r="P382" s="432"/>
      <c r="Q382" s="371"/>
      <c r="R382" s="370"/>
    </row>
    <row r="383" spans="1:19" ht="20.25" hidden="1" customHeight="1" x14ac:dyDescent="0.25">
      <c r="A383" s="474"/>
      <c r="B383" s="473"/>
      <c r="C383" s="565"/>
      <c r="D383" s="464"/>
      <c r="E383" s="2973"/>
      <c r="F383" s="3007"/>
      <c r="G383" s="689"/>
      <c r="H383" s="390"/>
      <c r="I383" s="683" t="s">
        <v>116</v>
      </c>
      <c r="J383" s="489" t="e">
        <f>K383+#REF!+L383</f>
        <v>#REF!</v>
      </c>
      <c r="K383" s="488">
        <v>0</v>
      </c>
      <c r="L383" s="487">
        <v>0</v>
      </c>
      <c r="M383" s="453"/>
      <c r="N383" s="397"/>
      <c r="O383" s="433"/>
      <c r="P383" s="432"/>
      <c r="Q383" s="371"/>
      <c r="R383" s="370"/>
    </row>
    <row r="384" spans="1:19" ht="22.5" hidden="1" customHeight="1" thickBot="1" x14ac:dyDescent="0.3">
      <c r="A384" s="474"/>
      <c r="B384" s="473"/>
      <c r="C384" s="565"/>
      <c r="D384" s="464"/>
      <c r="E384" s="2973"/>
      <c r="F384" s="3007"/>
      <c r="G384" s="689"/>
      <c r="H384" s="390" t="s">
        <v>65</v>
      </c>
      <c r="I384" s="671" t="s">
        <v>22</v>
      </c>
      <c r="J384" s="525" t="e">
        <f>K384+#REF!+L384</f>
        <v>#REF!</v>
      </c>
      <c r="K384" s="524">
        <v>0</v>
      </c>
      <c r="L384" s="523">
        <v>0</v>
      </c>
      <c r="M384" s="453"/>
      <c r="N384" s="397"/>
      <c r="O384" s="433"/>
      <c r="P384" s="432"/>
      <c r="Q384" s="371"/>
      <c r="R384" s="370"/>
    </row>
    <row r="385" spans="1:18" ht="16.5" customHeight="1" thickBot="1" x14ac:dyDescent="0.3">
      <c r="A385" s="474"/>
      <c r="B385" s="473"/>
      <c r="C385" s="565"/>
      <c r="D385" s="688" t="s">
        <v>78</v>
      </c>
      <c r="E385" s="2972" t="s">
        <v>224</v>
      </c>
      <c r="F385" s="3006" t="s">
        <v>219</v>
      </c>
      <c r="G385" s="2990" t="s">
        <v>24</v>
      </c>
      <c r="H385" s="415" t="s">
        <v>38</v>
      </c>
      <c r="I385" s="687" t="s">
        <v>161</v>
      </c>
      <c r="J385" s="447">
        <v>0</v>
      </c>
      <c r="K385" s="446">
        <v>0</v>
      </c>
      <c r="L385" s="635"/>
      <c r="M385" s="466"/>
      <c r="N385" s="443"/>
      <c r="O385" s="587"/>
      <c r="P385" s="586"/>
      <c r="Q385" s="2975" t="s">
        <v>223</v>
      </c>
      <c r="R385" s="2976"/>
    </row>
    <row r="386" spans="1:18" ht="16.5" customHeight="1" thickBot="1" x14ac:dyDescent="0.3">
      <c r="A386" s="474"/>
      <c r="B386" s="473"/>
      <c r="C386" s="565"/>
      <c r="D386" s="391"/>
      <c r="E386" s="2973"/>
      <c r="F386" s="3007"/>
      <c r="G386" s="2988"/>
      <c r="H386" s="390"/>
      <c r="I386" s="686" t="s">
        <v>222</v>
      </c>
      <c r="J386" s="447">
        <v>520</v>
      </c>
      <c r="K386" s="446">
        <v>520</v>
      </c>
      <c r="L386" s="635">
        <v>337.2</v>
      </c>
      <c r="M386" s="3018" t="s">
        <v>156</v>
      </c>
      <c r="N386" s="397"/>
      <c r="O386" s="492" t="s">
        <v>153</v>
      </c>
      <c r="P386" s="685" t="s">
        <v>155</v>
      </c>
      <c r="Q386" s="2977"/>
      <c r="R386" s="2978"/>
    </row>
    <row r="387" spans="1:18" ht="13.5" customHeight="1" thickBot="1" x14ac:dyDescent="0.3">
      <c r="A387" s="474"/>
      <c r="B387" s="473"/>
      <c r="C387" s="565"/>
      <c r="D387" s="391"/>
      <c r="E387" s="2973"/>
      <c r="F387" s="3007"/>
      <c r="G387" s="2988"/>
      <c r="H387" s="390" t="s">
        <v>172</v>
      </c>
      <c r="I387" s="684" t="s">
        <v>221</v>
      </c>
      <c r="J387" s="447">
        <v>0</v>
      </c>
      <c r="K387" s="446">
        <v>0</v>
      </c>
      <c r="L387" s="635"/>
      <c r="M387" s="3018"/>
      <c r="N387" s="397"/>
      <c r="O387" s="433"/>
      <c r="P387" s="432"/>
      <c r="Q387" s="2977"/>
      <c r="R387" s="2978"/>
    </row>
    <row r="388" spans="1:18" ht="17.25" customHeight="1" thickBot="1" x14ac:dyDescent="0.3">
      <c r="A388" s="474"/>
      <c r="B388" s="473"/>
      <c r="C388" s="565"/>
      <c r="D388" s="391"/>
      <c r="E388" s="2973"/>
      <c r="F388" s="3007"/>
      <c r="G388" s="2988"/>
      <c r="H388" s="390"/>
      <c r="I388" s="683" t="s">
        <v>116</v>
      </c>
      <c r="J388" s="447">
        <v>0</v>
      </c>
      <c r="K388" s="446">
        <v>0</v>
      </c>
      <c r="L388" s="635"/>
      <c r="M388" s="453"/>
      <c r="N388" s="397"/>
      <c r="O388" s="433"/>
      <c r="P388" s="432"/>
      <c r="Q388" s="2977"/>
      <c r="R388" s="2978"/>
    </row>
    <row r="389" spans="1:18" ht="15.75" customHeight="1" thickBot="1" x14ac:dyDescent="0.3">
      <c r="A389" s="474"/>
      <c r="B389" s="473"/>
      <c r="C389" s="565"/>
      <c r="D389" s="391"/>
      <c r="E389" s="2973"/>
      <c r="F389" s="3007"/>
      <c r="G389" s="2988"/>
      <c r="H389" s="390" t="s">
        <v>177</v>
      </c>
      <c r="I389" s="671" t="s">
        <v>22</v>
      </c>
      <c r="J389" s="447">
        <v>0</v>
      </c>
      <c r="K389" s="446">
        <v>0</v>
      </c>
      <c r="L389" s="635"/>
      <c r="M389" s="453"/>
      <c r="N389" s="397"/>
      <c r="O389" s="433"/>
      <c r="P389" s="432"/>
      <c r="Q389" s="2977"/>
      <c r="R389" s="2978"/>
    </row>
    <row r="390" spans="1:18" x14ac:dyDescent="0.25">
      <c r="A390" s="474"/>
      <c r="B390" s="473"/>
      <c r="C390" s="565"/>
      <c r="D390" s="391"/>
      <c r="E390" s="2973"/>
      <c r="F390" s="3007"/>
      <c r="G390" s="2988"/>
      <c r="H390" s="390"/>
      <c r="I390" s="671" t="s">
        <v>32</v>
      </c>
      <c r="J390" s="447">
        <v>0</v>
      </c>
      <c r="K390" s="446">
        <v>210</v>
      </c>
      <c r="L390" s="635">
        <v>210</v>
      </c>
      <c r="M390" s="453"/>
      <c r="N390" s="397"/>
      <c r="O390" s="433"/>
      <c r="P390" s="432"/>
      <c r="Q390" s="2977"/>
      <c r="R390" s="2978"/>
    </row>
    <row r="391" spans="1:18" ht="15.75" thickBot="1" x14ac:dyDescent="0.3">
      <c r="A391" s="474"/>
      <c r="B391" s="473"/>
      <c r="C391" s="565"/>
      <c r="D391" s="391"/>
      <c r="E391" s="2973"/>
      <c r="F391" s="3007"/>
      <c r="G391" s="2988"/>
      <c r="H391" s="390"/>
      <c r="I391" s="671" t="s">
        <v>113</v>
      </c>
      <c r="J391" s="682">
        <v>25</v>
      </c>
      <c r="K391" s="400">
        <v>25</v>
      </c>
      <c r="L391" s="681">
        <v>0</v>
      </c>
      <c r="M391" s="453"/>
      <c r="N391" s="397"/>
      <c r="O391" s="433"/>
      <c r="P391" s="432"/>
      <c r="Q391" s="2977"/>
      <c r="R391" s="2978"/>
    </row>
    <row r="392" spans="1:18" ht="15" customHeight="1" thickBot="1" x14ac:dyDescent="0.3">
      <c r="A392" s="2946"/>
      <c r="B392" s="393"/>
      <c r="C392" s="565"/>
      <c r="D392" s="380"/>
      <c r="E392" s="2974"/>
      <c r="F392" s="3008"/>
      <c r="G392" s="2989"/>
      <c r="H392" s="378"/>
      <c r="I392" s="640" t="s">
        <v>21</v>
      </c>
      <c r="J392" s="423">
        <f>SUM(J385:J391)</f>
        <v>545</v>
      </c>
      <c r="K392" s="422">
        <f>SUM(K385:K391)</f>
        <v>755</v>
      </c>
      <c r="L392" s="680">
        <f>SUM(L385:L391)</f>
        <v>547.20000000000005</v>
      </c>
      <c r="M392" s="448"/>
      <c r="N392" s="426"/>
      <c r="O392" s="425"/>
      <c r="P392" s="424"/>
      <c r="Q392" s="2981"/>
      <c r="R392" s="2982"/>
    </row>
    <row r="393" spans="1:18" ht="15.75" customHeight="1" thickBot="1" x14ac:dyDescent="0.3">
      <c r="A393" s="2946"/>
      <c r="B393" s="393"/>
      <c r="C393" s="2971"/>
      <c r="D393" s="679" t="s">
        <v>74</v>
      </c>
      <c r="E393" s="2966" t="s">
        <v>220</v>
      </c>
      <c r="F393" s="3006" t="s">
        <v>219</v>
      </c>
      <c r="G393" s="2990" t="s">
        <v>24</v>
      </c>
      <c r="H393" s="390" t="s">
        <v>38</v>
      </c>
      <c r="I393" s="678" t="s">
        <v>161</v>
      </c>
      <c r="J393" s="677">
        <v>0</v>
      </c>
      <c r="K393" s="566">
        <v>0</v>
      </c>
      <c r="L393" s="676"/>
      <c r="M393" s="3017" t="s">
        <v>156</v>
      </c>
      <c r="N393" s="404"/>
      <c r="O393" s="675" t="s">
        <v>153</v>
      </c>
      <c r="P393" s="674" t="s">
        <v>153</v>
      </c>
      <c r="Q393" s="2977" t="s">
        <v>218</v>
      </c>
      <c r="R393" s="2978"/>
    </row>
    <row r="394" spans="1:18" ht="15.75" thickBot="1" x14ac:dyDescent="0.3">
      <c r="A394" s="2946"/>
      <c r="B394" s="393"/>
      <c r="C394" s="2971"/>
      <c r="D394" s="672"/>
      <c r="E394" s="2967"/>
      <c r="F394" s="3007"/>
      <c r="G394" s="2988"/>
      <c r="H394" s="390"/>
      <c r="I394" s="673" t="s">
        <v>157</v>
      </c>
      <c r="J394" s="447">
        <v>0</v>
      </c>
      <c r="K394" s="446">
        <v>0</v>
      </c>
      <c r="L394" s="635"/>
      <c r="M394" s="3018"/>
      <c r="N394" s="397"/>
      <c r="O394" s="433"/>
      <c r="P394" s="432"/>
      <c r="Q394" s="2977"/>
      <c r="R394" s="2978"/>
    </row>
    <row r="395" spans="1:18" ht="26.25" customHeight="1" thickBot="1" x14ac:dyDescent="0.3">
      <c r="A395" s="474"/>
      <c r="B395" s="473"/>
      <c r="C395" s="2971"/>
      <c r="D395" s="672"/>
      <c r="E395" s="2967"/>
      <c r="F395" s="3007"/>
      <c r="G395" s="2988"/>
      <c r="H395" s="390" t="s">
        <v>172</v>
      </c>
      <c r="I395" s="671" t="s">
        <v>22</v>
      </c>
      <c r="J395" s="447">
        <v>0</v>
      </c>
      <c r="K395" s="446">
        <v>40</v>
      </c>
      <c r="L395" s="635">
        <v>40</v>
      </c>
      <c r="M395" s="453"/>
      <c r="N395" s="397"/>
      <c r="O395" s="433"/>
      <c r="P395" s="432"/>
      <c r="Q395" s="2977"/>
      <c r="R395" s="2978"/>
    </row>
    <row r="396" spans="1:18" ht="21.75" customHeight="1" thickBot="1" x14ac:dyDescent="0.3">
      <c r="A396" s="474"/>
      <c r="B396" s="473"/>
      <c r="C396" s="565"/>
      <c r="D396" s="672"/>
      <c r="E396" s="2967"/>
      <c r="F396" s="3007"/>
      <c r="G396" s="2988"/>
      <c r="H396" s="390" t="s">
        <v>69</v>
      </c>
      <c r="I396" s="671" t="s">
        <v>32</v>
      </c>
      <c r="J396" s="447">
        <v>0</v>
      </c>
      <c r="K396" s="446">
        <v>0</v>
      </c>
      <c r="L396" s="635"/>
      <c r="M396" s="453"/>
      <c r="N396" s="397"/>
      <c r="O396" s="433"/>
      <c r="P396" s="432"/>
      <c r="Q396" s="2977"/>
      <c r="R396" s="2978"/>
    </row>
    <row r="397" spans="1:18" ht="24" customHeight="1" thickBot="1" x14ac:dyDescent="0.3">
      <c r="A397" s="474"/>
      <c r="B397" s="473"/>
      <c r="C397" s="565"/>
      <c r="D397" s="672"/>
      <c r="E397" s="2967"/>
      <c r="F397" s="3007"/>
      <c r="G397" s="2988"/>
      <c r="H397" s="378" t="s">
        <v>177</v>
      </c>
      <c r="I397" s="671" t="s">
        <v>113</v>
      </c>
      <c r="J397" s="447">
        <v>0</v>
      </c>
      <c r="K397" s="446">
        <v>169.8</v>
      </c>
      <c r="L397" s="670">
        <v>169.8</v>
      </c>
      <c r="M397" s="453"/>
      <c r="N397" s="397"/>
      <c r="O397" s="433"/>
      <c r="P397" s="432"/>
      <c r="Q397" s="2977"/>
      <c r="R397" s="2978"/>
    </row>
    <row r="398" spans="1:18" ht="19.5" customHeight="1" thickBot="1" x14ac:dyDescent="0.3">
      <c r="A398" s="474"/>
      <c r="B398" s="473"/>
      <c r="C398" s="565"/>
      <c r="D398" s="391"/>
      <c r="E398" s="2967"/>
      <c r="F398" s="3007"/>
      <c r="G398" s="2988"/>
      <c r="H398" s="390"/>
      <c r="I398" s="669" t="s">
        <v>21</v>
      </c>
      <c r="J398" s="668">
        <f>SUM(J393:J395)</f>
        <v>0</v>
      </c>
      <c r="K398" s="667">
        <f>SUM(K393:K397)</f>
        <v>209.8</v>
      </c>
      <c r="L398" s="666">
        <f>SUM(L393:L397)</f>
        <v>209.8</v>
      </c>
      <c r="M398" s="621"/>
      <c r="N398" s="665"/>
      <c r="O398" s="558"/>
      <c r="P398" s="557"/>
      <c r="Q398" s="2977"/>
      <c r="R398" s="2978"/>
    </row>
    <row r="399" spans="1:18" ht="23.25" customHeight="1" x14ac:dyDescent="0.25">
      <c r="A399" s="2945" t="s">
        <v>29</v>
      </c>
      <c r="B399" s="2960" t="s">
        <v>29</v>
      </c>
      <c r="C399" s="2969" t="s">
        <v>20</v>
      </c>
      <c r="D399" s="613" t="s">
        <v>217</v>
      </c>
      <c r="E399" s="3152" t="s">
        <v>216</v>
      </c>
      <c r="F399" s="3078" t="s">
        <v>162</v>
      </c>
      <c r="G399" s="2949" t="s">
        <v>24</v>
      </c>
      <c r="H399" s="3004"/>
      <c r="I399" s="527"/>
      <c r="J399" s="3039"/>
      <c r="K399" s="3041"/>
      <c r="L399" s="3039"/>
      <c r="M399" s="3043" t="s">
        <v>215</v>
      </c>
      <c r="N399" s="664" t="s">
        <v>214</v>
      </c>
      <c r="O399" s="663">
        <v>3</v>
      </c>
      <c r="P399" s="662">
        <v>2</v>
      </c>
      <c r="Q399" s="3349"/>
      <c r="R399" s="2976"/>
    </row>
    <row r="400" spans="1:18" ht="53.25" customHeight="1" thickBot="1" x14ac:dyDescent="0.3">
      <c r="A400" s="2946"/>
      <c r="B400" s="2961"/>
      <c r="C400" s="2970"/>
      <c r="D400" s="661"/>
      <c r="E400" s="3097"/>
      <c r="F400" s="3079"/>
      <c r="G400" s="2950"/>
      <c r="H400" s="3005"/>
      <c r="I400" s="389"/>
      <c r="J400" s="3040"/>
      <c r="K400" s="3042"/>
      <c r="L400" s="3040"/>
      <c r="M400" s="3044"/>
      <c r="N400" s="660"/>
      <c r="O400" s="659"/>
      <c r="P400" s="658"/>
      <c r="Q400" s="3350"/>
      <c r="R400" s="2980"/>
    </row>
    <row r="401" spans="1:23" ht="43.5" customHeight="1" thickBot="1" x14ac:dyDescent="0.3">
      <c r="A401" s="2946"/>
      <c r="B401" s="2961"/>
      <c r="C401" s="2970"/>
      <c r="D401" s="548"/>
      <c r="E401" s="657" t="s">
        <v>213</v>
      </c>
      <c r="F401" s="3079"/>
      <c r="G401" s="2950"/>
      <c r="H401" s="632" t="s">
        <v>177</v>
      </c>
      <c r="I401" s="458" t="s">
        <v>22</v>
      </c>
      <c r="J401" s="644">
        <v>13</v>
      </c>
      <c r="K401" s="634">
        <v>0.9</v>
      </c>
      <c r="L401" s="628">
        <v>0</v>
      </c>
      <c r="M401" s="411"/>
      <c r="N401" s="656"/>
      <c r="O401" s="655"/>
      <c r="P401" s="654"/>
      <c r="Q401" s="653"/>
      <c r="R401" s="652"/>
      <c r="S401" s="549"/>
      <c r="T401" s="549"/>
    </row>
    <row r="402" spans="1:23" ht="55.5" customHeight="1" thickBot="1" x14ac:dyDescent="0.3">
      <c r="A402" s="2946"/>
      <c r="B402" s="2961"/>
      <c r="C402" s="2970"/>
      <c r="D402" s="646"/>
      <c r="E402" s="651" t="s">
        <v>212</v>
      </c>
      <c r="F402" s="3079"/>
      <c r="G402" s="2950"/>
      <c r="H402" s="575" t="s">
        <v>177</v>
      </c>
      <c r="I402" s="458" t="s">
        <v>22</v>
      </c>
      <c r="J402" s="628">
        <v>7</v>
      </c>
      <c r="K402" s="570">
        <v>7</v>
      </c>
      <c r="L402" s="650">
        <v>7</v>
      </c>
      <c r="M402" s="398"/>
      <c r="N402" s="643"/>
      <c r="O402" s="642"/>
      <c r="P402" s="649"/>
      <c r="Q402" s="2979" t="s">
        <v>211</v>
      </c>
      <c r="R402" s="2980"/>
    </row>
    <row r="403" spans="1:23" ht="36" customHeight="1" thickBot="1" x14ac:dyDescent="0.3">
      <c r="A403" s="2946"/>
      <c r="B403" s="2961"/>
      <c r="C403" s="2970"/>
      <c r="D403" s="646"/>
      <c r="E403" s="645" t="s">
        <v>210</v>
      </c>
      <c r="F403" s="3079"/>
      <c r="G403" s="2950"/>
      <c r="H403" s="575" t="s">
        <v>209</v>
      </c>
      <c r="I403" s="458" t="s">
        <v>113</v>
      </c>
      <c r="J403" s="644">
        <v>0</v>
      </c>
      <c r="K403" s="634">
        <v>5.75</v>
      </c>
      <c r="L403" s="628">
        <v>0</v>
      </c>
      <c r="M403" s="398"/>
      <c r="N403" s="643"/>
      <c r="O403" s="642"/>
      <c r="P403" s="402"/>
      <c r="Q403" s="648"/>
      <c r="R403" s="647"/>
    </row>
    <row r="404" spans="1:23" ht="34.5" customHeight="1" thickBot="1" x14ac:dyDescent="0.3">
      <c r="A404" s="2946"/>
      <c r="B404" s="2961"/>
      <c r="C404" s="392"/>
      <c r="D404" s="646"/>
      <c r="E404" s="645" t="s">
        <v>208</v>
      </c>
      <c r="F404" s="3079"/>
      <c r="G404" s="2950"/>
      <c r="H404" s="575" t="s">
        <v>177</v>
      </c>
      <c r="I404" s="458" t="s">
        <v>22</v>
      </c>
      <c r="J404" s="644">
        <v>0</v>
      </c>
      <c r="K404" s="634">
        <v>12.1</v>
      </c>
      <c r="L404" s="628">
        <v>12</v>
      </c>
      <c r="M404" s="398"/>
      <c r="N404" s="643"/>
      <c r="O404" s="642"/>
      <c r="P404" s="402"/>
      <c r="Q404" s="641" t="s">
        <v>207</v>
      </c>
      <c r="R404" s="370"/>
    </row>
    <row r="405" spans="1:23" ht="21.75" customHeight="1" thickBot="1" x14ac:dyDescent="0.3">
      <c r="A405" s="2947"/>
      <c r="B405" s="2962"/>
      <c r="C405" s="381"/>
      <c r="D405" s="2948"/>
      <c r="E405" s="2948"/>
      <c r="F405" s="2948"/>
      <c r="G405" s="2948"/>
      <c r="H405" s="2948"/>
      <c r="I405" s="640" t="s">
        <v>21</v>
      </c>
      <c r="J405" s="423">
        <f>SUM(J401:J404)</f>
        <v>20</v>
      </c>
      <c r="K405" s="422">
        <f>SUM(K401:K404)</f>
        <v>25.75</v>
      </c>
      <c r="L405" s="639">
        <f>SUM(L401:L404)</f>
        <v>19</v>
      </c>
      <c r="M405" s="448"/>
      <c r="N405" s="598"/>
      <c r="O405" s="425"/>
      <c r="P405" s="424"/>
      <c r="Q405" s="538"/>
      <c r="R405" s="537"/>
      <c r="S405" s="549"/>
      <c r="T405" s="549"/>
    </row>
    <row r="406" spans="1:23" ht="47.25" customHeight="1" thickBot="1" x14ac:dyDescent="0.3">
      <c r="A406" s="2945" t="s">
        <v>29</v>
      </c>
      <c r="B406" s="2960" t="s">
        <v>29</v>
      </c>
      <c r="C406" s="2969" t="s">
        <v>20</v>
      </c>
      <c r="D406" s="638" t="s">
        <v>206</v>
      </c>
      <c r="E406" s="637" t="s">
        <v>205</v>
      </c>
      <c r="F406" s="3078" t="s">
        <v>162</v>
      </c>
      <c r="G406" s="2949" t="s">
        <v>24</v>
      </c>
      <c r="H406" s="636" t="s">
        <v>38</v>
      </c>
      <c r="I406" s="414"/>
      <c r="J406" s="447"/>
      <c r="K406" s="446"/>
      <c r="L406" s="635"/>
      <c r="M406" s="466"/>
      <c r="N406" s="588"/>
      <c r="O406" s="587"/>
      <c r="P406" s="586"/>
      <c r="Q406" s="2975" t="s">
        <v>204</v>
      </c>
      <c r="R406" s="2976"/>
    </row>
    <row r="407" spans="1:23" ht="54.75" hidden="1" customHeight="1" thickBot="1" x14ac:dyDescent="0.3">
      <c r="A407" s="2946"/>
      <c r="B407" s="2961"/>
      <c r="C407" s="2970"/>
      <c r="D407" s="633"/>
      <c r="E407" s="602" t="s">
        <v>203</v>
      </c>
      <c r="F407" s="3079"/>
      <c r="G407" s="2950"/>
      <c r="H407" s="632" t="s">
        <v>54</v>
      </c>
      <c r="I407" s="458" t="s">
        <v>22</v>
      </c>
      <c r="J407" s="440">
        <v>0</v>
      </c>
      <c r="K407" s="634">
        <v>0</v>
      </c>
      <c r="L407" s="628">
        <v>0</v>
      </c>
      <c r="M407" s="453"/>
      <c r="N407" s="578"/>
      <c r="O407" s="433"/>
      <c r="P407" s="432"/>
      <c r="Q407" s="2977"/>
      <c r="R407" s="2978"/>
    </row>
    <row r="408" spans="1:23" ht="46.5" hidden="1" customHeight="1" thickBot="1" x14ac:dyDescent="0.3">
      <c r="A408" s="2946"/>
      <c r="B408" s="2961"/>
      <c r="C408" s="2970"/>
      <c r="D408" s="633"/>
      <c r="E408" s="593" t="s">
        <v>202</v>
      </c>
      <c r="F408" s="3079"/>
      <c r="G408" s="2950"/>
      <c r="H408" s="632" t="s">
        <v>54</v>
      </c>
      <c r="I408" s="476" t="s">
        <v>22</v>
      </c>
      <c r="J408" s="631">
        <v>0</v>
      </c>
      <c r="K408" s="439">
        <v>0</v>
      </c>
      <c r="L408" s="628">
        <v>0</v>
      </c>
      <c r="M408" s="453"/>
      <c r="N408" s="578"/>
      <c r="O408" s="433"/>
      <c r="P408" s="432"/>
      <c r="Q408" s="2977"/>
      <c r="R408" s="2978"/>
    </row>
    <row r="409" spans="1:23" ht="27" customHeight="1" x14ac:dyDescent="0.25">
      <c r="A409" s="2946"/>
      <c r="B409" s="2961"/>
      <c r="C409" s="2970"/>
      <c r="D409" s="3149"/>
      <c r="E409" s="630"/>
      <c r="F409" s="3079"/>
      <c r="G409" s="2950"/>
      <c r="H409" s="562" t="s">
        <v>38</v>
      </c>
      <c r="I409" s="458" t="s">
        <v>22</v>
      </c>
      <c r="J409" s="629"/>
      <c r="K409" s="570"/>
      <c r="L409" s="628"/>
      <c r="M409" s="453"/>
      <c r="N409" s="578"/>
      <c r="O409" s="433"/>
      <c r="P409" s="432"/>
      <c r="Q409" s="2977"/>
      <c r="R409" s="2978"/>
    </row>
    <row r="410" spans="1:23" ht="36" customHeight="1" thickBot="1" x14ac:dyDescent="0.3">
      <c r="A410" s="2946"/>
      <c r="B410" s="2961"/>
      <c r="C410" s="2970"/>
      <c r="D410" s="3150"/>
      <c r="E410" s="626" t="s">
        <v>201</v>
      </c>
      <c r="F410" s="3151"/>
      <c r="G410" s="3058"/>
      <c r="H410" s="625" t="s">
        <v>38</v>
      </c>
      <c r="I410" s="456" t="s">
        <v>22</v>
      </c>
      <c r="J410" s="624">
        <v>19.399999999999999</v>
      </c>
      <c r="K410" s="623">
        <v>0</v>
      </c>
      <c r="L410" s="622">
        <v>0</v>
      </c>
      <c r="M410" s="621"/>
      <c r="N410" s="559"/>
      <c r="O410" s="558"/>
      <c r="P410" s="557"/>
      <c r="Q410" s="2977"/>
      <c r="R410" s="2978"/>
      <c r="S410" s="549"/>
      <c r="U410" s="549"/>
    </row>
    <row r="411" spans="1:23" ht="27" customHeight="1" thickBot="1" x14ac:dyDescent="0.3">
      <c r="A411" s="2947"/>
      <c r="B411" s="2962"/>
      <c r="C411" s="2983"/>
      <c r="D411" s="2948"/>
      <c r="E411" s="2948"/>
      <c r="F411" s="2948"/>
      <c r="G411" s="2948"/>
      <c r="H411" s="2948"/>
      <c r="I411" s="377" t="s">
        <v>21</v>
      </c>
      <c r="J411" s="532">
        <f>J407+J408+J409+J410</f>
        <v>19.399999999999999</v>
      </c>
      <c r="K411" s="533">
        <f>K407+K408+K409+K410</f>
        <v>0</v>
      </c>
      <c r="L411" s="618">
        <f>SUM(L407:L410)</f>
        <v>0</v>
      </c>
      <c r="M411" s="420"/>
      <c r="N411" s="617"/>
      <c r="O411" s="419"/>
      <c r="P411" s="551"/>
      <c r="Q411" s="375"/>
      <c r="R411" s="616"/>
      <c r="S411" s="549"/>
    </row>
    <row r="412" spans="1:23" ht="60" customHeight="1" thickBot="1" x14ac:dyDescent="0.3">
      <c r="A412" s="615" t="s">
        <v>29</v>
      </c>
      <c r="B412" s="614" t="s">
        <v>29</v>
      </c>
      <c r="C412" s="595" t="s">
        <v>20</v>
      </c>
      <c r="D412" s="613" t="s">
        <v>200</v>
      </c>
      <c r="E412" s="612" t="s">
        <v>199</v>
      </c>
      <c r="F412" s="3078" t="s">
        <v>162</v>
      </c>
      <c r="G412" s="2949" t="s">
        <v>24</v>
      </c>
      <c r="H412" s="611" t="s">
        <v>198</v>
      </c>
      <c r="I412" s="527" t="s">
        <v>21</v>
      </c>
      <c r="J412" s="610">
        <f>J423+J421+J422</f>
        <v>2474.48</v>
      </c>
      <c r="K412" s="609">
        <f>K413+K414+K415+K420+K421+K422</f>
        <v>0</v>
      </c>
      <c r="L412" s="609">
        <f>L413+L414+L415+L420</f>
        <v>0</v>
      </c>
      <c r="M412" s="608"/>
      <c r="N412" s="607"/>
      <c r="O412" s="606"/>
      <c r="P412" s="605"/>
      <c r="Q412" s="3307" t="s">
        <v>197</v>
      </c>
      <c r="R412" s="3308"/>
      <c r="S412" s="550"/>
      <c r="V412" s="549"/>
      <c r="W412" s="549"/>
    </row>
    <row r="413" spans="1:23" ht="42" customHeight="1" thickBot="1" x14ac:dyDescent="0.3">
      <c r="A413" s="474"/>
      <c r="B413" s="473"/>
      <c r="C413" s="565"/>
      <c r="D413" s="594"/>
      <c r="E413" s="593" t="s">
        <v>196</v>
      </c>
      <c r="F413" s="3079"/>
      <c r="G413" s="2950"/>
      <c r="H413" s="575"/>
      <c r="I413" s="571" t="s">
        <v>188</v>
      </c>
      <c r="J413" s="574">
        <v>500</v>
      </c>
      <c r="K413" s="574">
        <v>0</v>
      </c>
      <c r="L413" s="574">
        <v>0</v>
      </c>
      <c r="M413" s="579"/>
      <c r="N413" s="578"/>
      <c r="O413" s="433"/>
      <c r="P413" s="432"/>
      <c r="Q413" s="604"/>
      <c r="R413" s="603"/>
    </row>
    <row r="414" spans="1:23" ht="33.75" customHeight="1" thickBot="1" x14ac:dyDescent="0.3">
      <c r="A414" s="474"/>
      <c r="B414" s="473"/>
      <c r="C414" s="565"/>
      <c r="D414" s="522"/>
      <c r="E414" s="602" t="s">
        <v>195</v>
      </c>
      <c r="F414" s="3079"/>
      <c r="G414" s="2950"/>
      <c r="H414" s="575"/>
      <c r="I414" s="601" t="s">
        <v>188</v>
      </c>
      <c r="J414" s="600">
        <v>230</v>
      </c>
      <c r="K414" s="600">
        <v>0</v>
      </c>
      <c r="L414" s="600">
        <v>0</v>
      </c>
      <c r="M414" s="599"/>
      <c r="N414" s="598"/>
      <c r="O414" s="425"/>
      <c r="P414" s="424"/>
      <c r="Q414" s="597"/>
      <c r="R414" s="596"/>
    </row>
    <row r="415" spans="1:23" ht="44.25" customHeight="1" thickBot="1" x14ac:dyDescent="0.3">
      <c r="A415" s="512"/>
      <c r="B415" s="418"/>
      <c r="C415" s="595"/>
      <c r="D415" s="594"/>
      <c r="E415" s="593" t="s">
        <v>194</v>
      </c>
      <c r="F415" s="3079"/>
      <c r="G415" s="2950"/>
      <c r="H415" s="592"/>
      <c r="I415" s="591" t="s">
        <v>188</v>
      </c>
      <c r="J415" s="590">
        <v>50</v>
      </c>
      <c r="K415" s="590">
        <v>0</v>
      </c>
      <c r="L415" s="590">
        <v>0</v>
      </c>
      <c r="M415" s="589"/>
      <c r="N415" s="588"/>
      <c r="O415" s="587"/>
      <c r="P415" s="586"/>
      <c r="Q415" s="585"/>
      <c r="R415" s="584"/>
    </row>
    <row r="416" spans="1:23" ht="65.25" hidden="1" customHeight="1" thickBot="1" x14ac:dyDescent="0.3">
      <c r="A416" s="474"/>
      <c r="B416" s="473"/>
      <c r="C416" s="565"/>
      <c r="D416" s="583"/>
      <c r="E416" s="582" t="s">
        <v>193</v>
      </c>
      <c r="F416" s="3079"/>
      <c r="G416" s="2950"/>
      <c r="H416" s="575"/>
      <c r="I416" s="571" t="s">
        <v>188</v>
      </c>
      <c r="J416" s="574"/>
      <c r="K416" s="574"/>
      <c r="L416" s="574"/>
      <c r="M416" s="579"/>
      <c r="N416" s="578"/>
      <c r="O416" s="433"/>
      <c r="P416" s="432"/>
      <c r="Q416" s="317"/>
      <c r="R416" s="556"/>
    </row>
    <row r="417" spans="1:23" ht="95.25" hidden="1" customHeight="1" thickBot="1" x14ac:dyDescent="0.3">
      <c r="A417" s="474"/>
      <c r="B417" s="473"/>
      <c r="C417" s="565"/>
      <c r="D417" s="581"/>
      <c r="E417" s="580" t="s">
        <v>192</v>
      </c>
      <c r="F417" s="3079"/>
      <c r="G417" s="2950"/>
      <c r="H417" s="575"/>
      <c r="I417" s="571" t="s">
        <v>188</v>
      </c>
      <c r="J417" s="574"/>
      <c r="K417" s="574"/>
      <c r="L417" s="574"/>
      <c r="M417" s="579"/>
      <c r="N417" s="578"/>
      <c r="O417" s="433"/>
      <c r="P417" s="432"/>
      <c r="Q417" s="317"/>
      <c r="R417" s="556"/>
    </row>
    <row r="418" spans="1:23" ht="53.25" hidden="1" customHeight="1" thickBot="1" x14ac:dyDescent="0.3">
      <c r="A418" s="474"/>
      <c r="B418" s="473"/>
      <c r="C418" s="565"/>
      <c r="D418" s="577"/>
      <c r="E418" s="576" t="s">
        <v>191</v>
      </c>
      <c r="F418" s="3079"/>
      <c r="G418" s="2950"/>
      <c r="H418" s="575"/>
      <c r="I418" s="571" t="s">
        <v>188</v>
      </c>
      <c r="J418" s="574"/>
      <c r="K418" s="574"/>
      <c r="L418" s="574"/>
      <c r="M418" s="579"/>
      <c r="N418" s="578"/>
      <c r="O418" s="433"/>
      <c r="P418" s="432"/>
      <c r="Q418" s="317"/>
      <c r="R418" s="556"/>
    </row>
    <row r="419" spans="1:23" ht="68.25" hidden="1" customHeight="1" thickBot="1" x14ac:dyDescent="0.3">
      <c r="A419" s="474"/>
      <c r="B419" s="473"/>
      <c r="C419" s="565"/>
      <c r="D419" s="577"/>
      <c r="E419" s="576" t="s">
        <v>190</v>
      </c>
      <c r="F419" s="3079"/>
      <c r="G419" s="2950"/>
      <c r="H419" s="575"/>
      <c r="I419" s="571" t="s">
        <v>188</v>
      </c>
      <c r="J419" s="574"/>
      <c r="K419" s="574"/>
      <c r="L419" s="574"/>
      <c r="M419" s="560"/>
      <c r="N419" s="559"/>
      <c r="O419" s="558"/>
      <c r="P419" s="557"/>
      <c r="Q419" s="317"/>
      <c r="R419" s="556"/>
    </row>
    <row r="420" spans="1:23" ht="28.5" customHeight="1" thickBot="1" x14ac:dyDescent="0.3">
      <c r="A420" s="474"/>
      <c r="B420" s="473"/>
      <c r="C420" s="565"/>
      <c r="D420" s="573"/>
      <c r="E420" s="572" t="s">
        <v>189</v>
      </c>
      <c r="F420" s="3079"/>
      <c r="G420" s="2950"/>
      <c r="H420" s="562" t="s">
        <v>65</v>
      </c>
      <c r="I420" s="571" t="s">
        <v>188</v>
      </c>
      <c r="J420" s="570">
        <v>811.5</v>
      </c>
      <c r="K420" s="570">
        <v>0</v>
      </c>
      <c r="L420" s="570">
        <v>0</v>
      </c>
      <c r="M420" s="560"/>
      <c r="N420" s="559"/>
      <c r="O420" s="558"/>
      <c r="P420" s="557"/>
      <c r="Q420" s="317"/>
      <c r="R420" s="556"/>
    </row>
    <row r="421" spans="1:23" ht="28.5" customHeight="1" x14ac:dyDescent="0.25">
      <c r="A421" s="474"/>
      <c r="B421" s="473"/>
      <c r="C421" s="565"/>
      <c r="D421" s="564"/>
      <c r="E421" s="569" t="s">
        <v>187</v>
      </c>
      <c r="F421" s="3079"/>
      <c r="G421" s="2950"/>
      <c r="H421" s="568"/>
      <c r="I421" s="561" t="s">
        <v>186</v>
      </c>
      <c r="J421" s="567">
        <v>882.98</v>
      </c>
      <c r="K421" s="566">
        <v>0</v>
      </c>
      <c r="L421" s="566">
        <v>0</v>
      </c>
      <c r="M421" s="560"/>
      <c r="N421" s="559"/>
      <c r="O421" s="558"/>
      <c r="P421" s="557"/>
      <c r="Q421" s="317"/>
      <c r="R421" s="556"/>
    </row>
    <row r="422" spans="1:23" ht="28.5" customHeight="1" thickBot="1" x14ac:dyDescent="0.3">
      <c r="A422" s="474"/>
      <c r="B422" s="473"/>
      <c r="C422" s="565"/>
      <c r="D422" s="564"/>
      <c r="E422" s="563" t="s">
        <v>185</v>
      </c>
      <c r="F422" s="3079"/>
      <c r="G422" s="2950"/>
      <c r="H422" s="562" t="s">
        <v>38</v>
      </c>
      <c r="I422" s="561" t="s">
        <v>184</v>
      </c>
      <c r="J422" s="387">
        <v>0</v>
      </c>
      <c r="K422" s="387">
        <v>0</v>
      </c>
      <c r="L422" s="387">
        <v>0</v>
      </c>
      <c r="M422" s="560"/>
      <c r="N422" s="559"/>
      <c r="O422" s="558"/>
      <c r="P422" s="557"/>
      <c r="Q422" s="317"/>
      <c r="R422" s="556"/>
    </row>
    <row r="423" spans="1:23" ht="23.25" customHeight="1" thickBot="1" x14ac:dyDescent="0.3">
      <c r="A423" s="485"/>
      <c r="B423" s="484"/>
      <c r="C423" s="521"/>
      <c r="D423" s="555"/>
      <c r="E423" s="547"/>
      <c r="F423" s="3079"/>
      <c r="G423" s="2950"/>
      <c r="H423" s="546"/>
      <c r="I423" s="554" t="s">
        <v>183</v>
      </c>
      <c r="J423" s="553">
        <f>J413+J414+J415+J420</f>
        <v>1591.5</v>
      </c>
      <c r="K423" s="553">
        <f>K413+K414+K415+K420</f>
        <v>0</v>
      </c>
      <c r="L423" s="423">
        <f>L412+L422</f>
        <v>0</v>
      </c>
      <c r="M423" s="420"/>
      <c r="N423" s="552"/>
      <c r="O423" s="419"/>
      <c r="P423" s="551"/>
      <c r="Q423" s="538"/>
      <c r="R423" s="537"/>
      <c r="S423" s="550"/>
      <c r="V423" s="549"/>
      <c r="W423" s="549"/>
    </row>
    <row r="424" spans="1:23" ht="17.25" hidden="1" customHeight="1" thickBot="1" x14ac:dyDescent="0.3">
      <c r="A424" s="485"/>
      <c r="B424" s="484"/>
      <c r="C424" s="381"/>
      <c r="D424" s="548"/>
      <c r="E424" s="547"/>
      <c r="F424" s="3151"/>
      <c r="G424" s="3058"/>
      <c r="H424" s="546"/>
      <c r="I424" s="389"/>
      <c r="J424" s="545"/>
      <c r="K424" s="544"/>
      <c r="L424" s="543"/>
      <c r="M424" s="542"/>
      <c r="N424" s="541"/>
      <c r="O424" s="540"/>
      <c r="P424" s="539"/>
      <c r="Q424" s="538"/>
      <c r="R424" s="537"/>
    </row>
    <row r="425" spans="1:23" ht="11.25" hidden="1" customHeight="1" x14ac:dyDescent="0.25">
      <c r="A425" s="2946" t="s">
        <v>29</v>
      </c>
      <c r="B425" s="2961" t="s">
        <v>29</v>
      </c>
      <c r="C425" s="536"/>
      <c r="D425" s="2948"/>
      <c r="E425" s="3148"/>
      <c r="F425" s="3148"/>
      <c r="G425" s="2948"/>
      <c r="H425" s="2948"/>
      <c r="I425" s="377" t="s">
        <v>21</v>
      </c>
      <c r="J425" s="533" t="e">
        <f>#REF!+#REF!+J420+#REF!</f>
        <v>#REF!</v>
      </c>
      <c r="K425" s="533" t="e">
        <f>#REF!+#REF!+K420+#REF!</f>
        <v>#REF!</v>
      </c>
      <c r="L425" s="532" t="e">
        <f>#REF!+#REF!+L420+#REF!</f>
        <v>#REF!</v>
      </c>
      <c r="M425" s="531"/>
      <c r="N425" s="530"/>
      <c r="O425" s="529"/>
      <c r="P425" s="528"/>
      <c r="Q425" s="371"/>
      <c r="R425" s="370"/>
    </row>
    <row r="426" spans="1:23" ht="13.5" hidden="1" customHeight="1" x14ac:dyDescent="0.25">
      <c r="A426" s="2946"/>
      <c r="B426" s="2961"/>
      <c r="C426" s="2971" t="s">
        <v>20</v>
      </c>
      <c r="D426" s="526" t="s">
        <v>174</v>
      </c>
      <c r="E426" s="2966" t="s">
        <v>182</v>
      </c>
      <c r="F426" s="3006" t="s">
        <v>162</v>
      </c>
      <c r="G426" s="2949" t="s">
        <v>24</v>
      </c>
      <c r="H426" s="3028" t="s">
        <v>172</v>
      </c>
      <c r="I426" s="527"/>
      <c r="J426" s="504"/>
      <c r="K426" s="503"/>
      <c r="L426" s="502"/>
      <c r="M426" s="486"/>
      <c r="N426" s="494"/>
      <c r="O426" s="493"/>
      <c r="P426" s="492"/>
      <c r="Q426" s="491"/>
      <c r="R426" s="370"/>
    </row>
    <row r="427" spans="1:23" ht="15.75" hidden="1" customHeight="1" x14ac:dyDescent="0.25">
      <c r="A427" s="2946"/>
      <c r="B427" s="2961"/>
      <c r="C427" s="2971"/>
      <c r="D427" s="526"/>
      <c r="E427" s="2967"/>
      <c r="F427" s="3007"/>
      <c r="G427" s="2950"/>
      <c r="H427" s="3029"/>
      <c r="I427" s="476" t="s">
        <v>161</v>
      </c>
      <c r="J427" s="525"/>
      <c r="K427" s="524"/>
      <c r="L427" s="523"/>
      <c r="M427" s="495" t="s">
        <v>169</v>
      </c>
      <c r="N427" s="494"/>
      <c r="O427" s="493"/>
      <c r="P427" s="492"/>
      <c r="Q427" s="491"/>
      <c r="R427" s="370"/>
    </row>
    <row r="428" spans="1:23" ht="12.75" hidden="1" customHeight="1" thickBot="1" x14ac:dyDescent="0.3">
      <c r="A428" s="2946"/>
      <c r="B428" s="2961"/>
      <c r="C428" s="2971"/>
      <c r="D428" s="522"/>
      <c r="E428" s="2967"/>
      <c r="F428" s="3007"/>
      <c r="G428" s="2950"/>
      <c r="H428" s="3029"/>
      <c r="I428" s="490" t="s">
        <v>157</v>
      </c>
      <c r="J428" s="525"/>
      <c r="K428" s="524"/>
      <c r="L428" s="523"/>
      <c r="M428" s="486"/>
      <c r="N428" s="494"/>
      <c r="O428" s="493"/>
      <c r="P428" s="492"/>
      <c r="Q428" s="491"/>
      <c r="R428" s="370"/>
    </row>
    <row r="429" spans="1:23" ht="15.75" hidden="1" customHeight="1" thickBot="1" x14ac:dyDescent="0.3">
      <c r="A429" s="485"/>
      <c r="B429" s="484"/>
      <c r="C429" s="2971"/>
      <c r="D429" s="522"/>
      <c r="E429" s="2967"/>
      <c r="F429" s="3007"/>
      <c r="G429" s="2950"/>
      <c r="H429" s="3029"/>
      <c r="I429" s="389" t="s">
        <v>22</v>
      </c>
      <c r="J429" s="483"/>
      <c r="K429" s="482"/>
      <c r="L429" s="481"/>
      <c r="M429" s="475"/>
      <c r="N429" s="494"/>
      <c r="O429" s="493"/>
      <c r="P429" s="492"/>
      <c r="Q429" s="491"/>
      <c r="R429" s="370"/>
    </row>
    <row r="430" spans="1:23" ht="15" hidden="1" customHeight="1" x14ac:dyDescent="0.25">
      <c r="A430" s="512" t="s">
        <v>29</v>
      </c>
      <c r="B430" s="418" t="s">
        <v>29</v>
      </c>
      <c r="C430" s="521"/>
      <c r="D430" s="479"/>
      <c r="E430" s="2968"/>
      <c r="F430" s="379"/>
      <c r="G430" s="2950"/>
      <c r="H430" s="378" t="s">
        <v>177</v>
      </c>
      <c r="I430" s="520" t="s">
        <v>21</v>
      </c>
      <c r="J430" s="519">
        <f>SUM(J426:J429)</f>
        <v>0</v>
      </c>
      <c r="K430" s="518">
        <f>SUM(K426:K429)</f>
        <v>0</v>
      </c>
      <c r="L430" s="517">
        <f>SUM(L426:L429)</f>
        <v>0</v>
      </c>
      <c r="M430" s="475"/>
      <c r="N430" s="494"/>
      <c r="O430" s="493"/>
      <c r="P430" s="492"/>
      <c r="Q430" s="491"/>
      <c r="R430" s="370"/>
    </row>
    <row r="431" spans="1:23" ht="15.75" hidden="1" customHeight="1" x14ac:dyDescent="0.25">
      <c r="A431" s="474"/>
      <c r="B431" s="473"/>
      <c r="C431" s="468" t="s">
        <v>20</v>
      </c>
      <c r="D431" s="416" t="s">
        <v>181</v>
      </c>
      <c r="E431" s="2972" t="s">
        <v>180</v>
      </c>
      <c r="F431" s="3071" t="s">
        <v>162</v>
      </c>
      <c r="G431" s="2990" t="s">
        <v>24</v>
      </c>
      <c r="H431" s="505" t="s">
        <v>172</v>
      </c>
      <c r="I431" s="414" t="s">
        <v>161</v>
      </c>
      <c r="J431" s="504"/>
      <c r="K431" s="503"/>
      <c r="L431" s="502"/>
      <c r="M431" s="486"/>
      <c r="N431" s="494"/>
      <c r="O431" s="493"/>
      <c r="P431" s="492"/>
      <c r="Q431" s="491"/>
      <c r="R431" s="370"/>
    </row>
    <row r="432" spans="1:23" ht="15.75" hidden="1" customHeight="1" thickBot="1" x14ac:dyDescent="0.3">
      <c r="A432" s="474"/>
      <c r="B432" s="473"/>
      <c r="C432" s="465"/>
      <c r="D432" s="516"/>
      <c r="E432" s="2973"/>
      <c r="F432" s="3072"/>
      <c r="G432" s="2988"/>
      <c r="H432" s="500"/>
      <c r="I432" s="499" t="s">
        <v>161</v>
      </c>
      <c r="J432" s="498"/>
      <c r="K432" s="497"/>
      <c r="L432" s="496"/>
      <c r="M432" s="495" t="s">
        <v>169</v>
      </c>
      <c r="N432" s="494"/>
      <c r="O432" s="493"/>
      <c r="P432" s="492"/>
      <c r="Q432" s="491"/>
      <c r="R432" s="370"/>
    </row>
    <row r="433" spans="1:18" ht="15.75" hidden="1" thickBot="1" x14ac:dyDescent="0.3">
      <c r="A433" s="474"/>
      <c r="B433" s="473"/>
      <c r="C433" s="465"/>
      <c r="D433" s="391"/>
      <c r="E433" s="2973"/>
      <c r="F433" s="3072"/>
      <c r="G433" s="2988"/>
      <c r="H433" s="500" t="s">
        <v>65</v>
      </c>
      <c r="I433" s="490" t="s">
        <v>157</v>
      </c>
      <c r="J433" s="489"/>
      <c r="K433" s="488"/>
      <c r="L433" s="487"/>
      <c r="M433" s="486"/>
      <c r="N433" s="494"/>
      <c r="O433" s="493"/>
      <c r="P433" s="492"/>
      <c r="Q433" s="491"/>
      <c r="R433" s="370"/>
    </row>
    <row r="434" spans="1:18" ht="16.5" hidden="1" customHeight="1" thickBot="1" x14ac:dyDescent="0.3">
      <c r="A434" s="485"/>
      <c r="B434" s="484"/>
      <c r="C434" s="465"/>
      <c r="D434" s="391"/>
      <c r="E434" s="2973"/>
      <c r="F434" s="515"/>
      <c r="G434" s="2988"/>
      <c r="H434" s="500"/>
      <c r="I434" s="389" t="s">
        <v>22</v>
      </c>
      <c r="J434" s="514"/>
      <c r="K434" s="482"/>
      <c r="L434" s="513"/>
      <c r="M434" s="506"/>
      <c r="N434" s="494"/>
      <c r="O434" s="493"/>
      <c r="P434" s="492"/>
      <c r="Q434" s="491"/>
      <c r="R434" s="370"/>
    </row>
    <row r="435" spans="1:18" ht="15.75" hidden="1" customHeight="1" x14ac:dyDescent="0.25">
      <c r="A435" s="512" t="s">
        <v>29</v>
      </c>
      <c r="B435" s="418" t="s">
        <v>29</v>
      </c>
      <c r="C435" s="480"/>
      <c r="D435" s="380"/>
      <c r="E435" s="2974"/>
      <c r="F435" s="511"/>
      <c r="G435" s="2989"/>
      <c r="H435" s="510"/>
      <c r="I435" s="377" t="s">
        <v>21</v>
      </c>
      <c r="J435" s="509">
        <f>SUM(J431:J434)</f>
        <v>0</v>
      </c>
      <c r="K435" s="508">
        <f>K431+K433+K434</f>
        <v>0</v>
      </c>
      <c r="L435" s="507">
        <f>SUM(L431:L434)</f>
        <v>0</v>
      </c>
      <c r="M435" s="506"/>
      <c r="N435" s="494"/>
      <c r="O435" s="493"/>
      <c r="P435" s="492"/>
      <c r="Q435" s="491"/>
      <c r="R435" s="370"/>
    </row>
    <row r="436" spans="1:18" ht="12.75" hidden="1" customHeight="1" x14ac:dyDescent="0.25">
      <c r="A436" s="474"/>
      <c r="B436" s="473"/>
      <c r="C436" s="468" t="s">
        <v>20</v>
      </c>
      <c r="D436" s="467" t="s">
        <v>179</v>
      </c>
      <c r="E436" s="2972" t="s">
        <v>178</v>
      </c>
      <c r="F436" s="3006" t="s">
        <v>162</v>
      </c>
      <c r="G436" s="2990" t="s">
        <v>24</v>
      </c>
      <c r="H436" s="505" t="s">
        <v>172</v>
      </c>
      <c r="I436" s="414" t="s">
        <v>161</v>
      </c>
      <c r="J436" s="504"/>
      <c r="K436" s="503"/>
      <c r="L436" s="502"/>
      <c r="M436" s="486"/>
      <c r="N436" s="494"/>
      <c r="O436" s="493"/>
      <c r="P436" s="492"/>
      <c r="Q436" s="491"/>
      <c r="R436" s="370"/>
    </row>
    <row r="437" spans="1:18" ht="16.5" hidden="1" customHeight="1" thickBot="1" x14ac:dyDescent="0.3">
      <c r="A437" s="474"/>
      <c r="B437" s="473"/>
      <c r="C437" s="465"/>
      <c r="D437" s="501"/>
      <c r="E437" s="2973"/>
      <c r="F437" s="3007"/>
      <c r="G437" s="2988"/>
      <c r="H437" s="500"/>
      <c r="I437" s="499" t="s">
        <v>161</v>
      </c>
      <c r="J437" s="498"/>
      <c r="K437" s="497"/>
      <c r="L437" s="496"/>
      <c r="M437" s="495" t="s">
        <v>169</v>
      </c>
      <c r="N437" s="494"/>
      <c r="O437" s="493"/>
      <c r="P437" s="492"/>
      <c r="Q437" s="491"/>
      <c r="R437" s="370"/>
    </row>
    <row r="438" spans="1:18" ht="16.5" hidden="1" customHeight="1" thickBot="1" x14ac:dyDescent="0.3">
      <c r="A438" s="474"/>
      <c r="B438" s="473"/>
      <c r="C438" s="465"/>
      <c r="D438" s="464"/>
      <c r="E438" s="2973"/>
      <c r="F438" s="3007"/>
      <c r="G438" s="2988"/>
      <c r="H438" s="390" t="s">
        <v>177</v>
      </c>
      <c r="I438" s="490" t="s">
        <v>157</v>
      </c>
      <c r="J438" s="489"/>
      <c r="K438" s="488"/>
      <c r="L438" s="487"/>
      <c r="M438" s="486"/>
      <c r="N438" s="470"/>
      <c r="O438" s="469"/>
      <c r="P438" s="432"/>
      <c r="Q438" s="371"/>
      <c r="R438" s="370"/>
    </row>
    <row r="439" spans="1:18" ht="13.5" hidden="1" customHeight="1" thickBot="1" x14ac:dyDescent="0.3">
      <c r="A439" s="485"/>
      <c r="B439" s="484"/>
      <c r="C439" s="465"/>
      <c r="D439" s="464"/>
      <c r="E439" s="2973"/>
      <c r="F439" s="3007"/>
      <c r="G439" s="2988"/>
      <c r="H439" s="390"/>
      <c r="I439" s="389" t="s">
        <v>22</v>
      </c>
      <c r="J439" s="483"/>
      <c r="K439" s="482"/>
      <c r="L439" s="481"/>
      <c r="M439" s="475"/>
      <c r="N439" s="470"/>
      <c r="O439" s="469"/>
      <c r="P439" s="432"/>
      <c r="Q439" s="371"/>
      <c r="R439" s="370"/>
    </row>
    <row r="440" spans="1:18" ht="13.5" hidden="1" customHeight="1" x14ac:dyDescent="0.25">
      <c r="A440" s="474" t="s">
        <v>29</v>
      </c>
      <c r="B440" s="473" t="s">
        <v>29</v>
      </c>
      <c r="C440" s="480"/>
      <c r="D440" s="479"/>
      <c r="E440" s="2974"/>
      <c r="F440" s="379"/>
      <c r="G440" s="2989"/>
      <c r="H440" s="378"/>
      <c r="I440" s="377" t="s">
        <v>21</v>
      </c>
      <c r="J440" s="450">
        <f>SUM(J436:J439)</f>
        <v>0</v>
      </c>
      <c r="K440" s="478">
        <f>SUM(K436:K439)</f>
        <v>0</v>
      </c>
      <c r="L440" s="477">
        <f>SUM(L436:L439)</f>
        <v>0</v>
      </c>
      <c r="M440" s="475"/>
      <c r="N440" s="470"/>
      <c r="O440" s="469"/>
      <c r="P440" s="432"/>
      <c r="Q440" s="371"/>
      <c r="R440" s="370"/>
    </row>
    <row r="441" spans="1:18" ht="13.5" hidden="1" customHeight="1" x14ac:dyDescent="0.25">
      <c r="A441" s="474"/>
      <c r="B441" s="473"/>
      <c r="C441" s="468" t="s">
        <v>20</v>
      </c>
      <c r="D441" s="416" t="s">
        <v>176</v>
      </c>
      <c r="E441" s="2972" t="s">
        <v>175</v>
      </c>
      <c r="F441" s="3006" t="s">
        <v>162</v>
      </c>
      <c r="G441" s="2990" t="s">
        <v>24</v>
      </c>
      <c r="H441" s="415" t="s">
        <v>172</v>
      </c>
      <c r="I441" s="476" t="s">
        <v>161</v>
      </c>
      <c r="J441" s="461"/>
      <c r="K441" s="461"/>
      <c r="L441" s="460"/>
      <c r="M441" s="475"/>
      <c r="N441" s="470"/>
      <c r="O441" s="469"/>
      <c r="P441" s="432"/>
      <c r="Q441" s="371"/>
      <c r="R441" s="370"/>
    </row>
    <row r="442" spans="1:18" ht="13.5" hidden="1" customHeight="1" thickBot="1" x14ac:dyDescent="0.3">
      <c r="A442" s="474"/>
      <c r="B442" s="473"/>
      <c r="C442" s="465"/>
      <c r="D442" s="391"/>
      <c r="E442" s="2973"/>
      <c r="F442" s="3007"/>
      <c r="G442" s="2988"/>
      <c r="H442" s="390"/>
      <c r="I442" s="472" t="s">
        <v>157</v>
      </c>
      <c r="J442" s="461"/>
      <c r="K442" s="461"/>
      <c r="L442" s="460"/>
      <c r="M442" s="471"/>
      <c r="N442" s="470"/>
      <c r="O442" s="469"/>
      <c r="P442" s="432"/>
      <c r="Q442" s="371"/>
      <c r="R442" s="370"/>
    </row>
    <row r="443" spans="1:18" ht="26.25" hidden="1" customHeight="1" x14ac:dyDescent="0.25">
      <c r="A443" s="2945" t="s">
        <v>29</v>
      </c>
      <c r="B443" s="2960" t="s">
        <v>29</v>
      </c>
      <c r="C443" s="468" t="s">
        <v>20</v>
      </c>
      <c r="D443" s="467" t="s">
        <v>174</v>
      </c>
      <c r="E443" s="3208" t="s">
        <v>173</v>
      </c>
      <c r="F443" s="3006" t="s">
        <v>162</v>
      </c>
      <c r="G443" s="2990" t="s">
        <v>24</v>
      </c>
      <c r="H443" s="390" t="s">
        <v>172</v>
      </c>
      <c r="I443" s="414" t="s">
        <v>161</v>
      </c>
      <c r="J443" s="455">
        <v>0</v>
      </c>
      <c r="K443" s="455">
        <v>0</v>
      </c>
      <c r="L443" s="455">
        <v>0</v>
      </c>
      <c r="M443" s="466"/>
      <c r="N443" s="397"/>
      <c r="O443" s="433"/>
      <c r="P443" s="432"/>
      <c r="Q443" s="371"/>
      <c r="R443" s="370"/>
    </row>
    <row r="444" spans="1:18" ht="19.5" hidden="1" customHeight="1" thickBot="1" x14ac:dyDescent="0.3">
      <c r="A444" s="2946"/>
      <c r="B444" s="2961"/>
      <c r="C444" s="465"/>
      <c r="D444" s="464"/>
      <c r="E444" s="3209"/>
      <c r="F444" s="3007"/>
      <c r="G444" s="2988"/>
      <c r="H444" s="390"/>
      <c r="I444" s="463" t="s">
        <v>157</v>
      </c>
      <c r="J444" s="462">
        <v>0</v>
      </c>
      <c r="K444" s="461">
        <v>0</v>
      </c>
      <c r="L444" s="460">
        <v>0</v>
      </c>
      <c r="M444" s="453"/>
      <c r="N444" s="397"/>
      <c r="O444" s="433"/>
      <c r="P444" s="432"/>
      <c r="Q444" s="371"/>
      <c r="R444" s="370"/>
    </row>
    <row r="445" spans="1:18" ht="15.75" hidden="1" customHeight="1" x14ac:dyDescent="0.25">
      <c r="A445" s="2945" t="s">
        <v>29</v>
      </c>
      <c r="B445" s="2960" t="s">
        <v>29</v>
      </c>
      <c r="C445" s="417" t="s">
        <v>20</v>
      </c>
      <c r="D445" s="416" t="s">
        <v>171</v>
      </c>
      <c r="E445" s="3208" t="s">
        <v>170</v>
      </c>
      <c r="F445" s="431"/>
      <c r="G445" s="452"/>
      <c r="H445" s="390" t="s">
        <v>38</v>
      </c>
      <c r="I445" s="458" t="s">
        <v>161</v>
      </c>
      <c r="J445" s="455">
        <v>0</v>
      </c>
      <c r="K445" s="455">
        <v>0</v>
      </c>
      <c r="L445" s="454"/>
      <c r="M445" s="453"/>
      <c r="N445" s="397"/>
      <c r="O445" s="433"/>
      <c r="P445" s="432"/>
      <c r="Q445" s="371"/>
      <c r="R445" s="370"/>
    </row>
    <row r="446" spans="1:18" ht="15.75" hidden="1" customHeight="1" x14ac:dyDescent="0.25">
      <c r="A446" s="2946"/>
      <c r="B446" s="2961"/>
      <c r="C446" s="392"/>
      <c r="D446" s="391"/>
      <c r="E446" s="3209"/>
      <c r="F446" s="431"/>
      <c r="G446" s="452"/>
      <c r="H446" s="390"/>
      <c r="I446" s="401" t="s">
        <v>157</v>
      </c>
      <c r="J446" s="455">
        <v>0</v>
      </c>
      <c r="K446" s="455">
        <v>0</v>
      </c>
      <c r="L446" s="454"/>
      <c r="M446" s="453" t="s">
        <v>169</v>
      </c>
      <c r="N446" s="397"/>
      <c r="O446" s="433"/>
      <c r="P446" s="402" t="s">
        <v>153</v>
      </c>
      <c r="Q446" s="457"/>
      <c r="R446" s="370"/>
    </row>
    <row r="447" spans="1:18" ht="15.75" hidden="1" customHeight="1" thickBot="1" x14ac:dyDescent="0.3">
      <c r="A447" s="2946"/>
      <c r="B447" s="2961"/>
      <c r="C447" s="392"/>
      <c r="D447" s="391"/>
      <c r="E447" s="3209"/>
      <c r="F447" s="431"/>
      <c r="G447" s="452"/>
      <c r="H447" s="390"/>
      <c r="I447" s="456" t="s">
        <v>22</v>
      </c>
      <c r="J447" s="455">
        <v>0</v>
      </c>
      <c r="K447" s="455">
        <v>0</v>
      </c>
      <c r="L447" s="454"/>
      <c r="M447" s="453"/>
      <c r="N447" s="397"/>
      <c r="O447" s="433"/>
      <c r="P447" s="432"/>
      <c r="Q447" s="371"/>
      <c r="R447" s="370"/>
    </row>
    <row r="448" spans="1:18" ht="22.5" hidden="1" customHeight="1" thickBot="1" x14ac:dyDescent="0.3">
      <c r="A448" s="2946"/>
      <c r="B448" s="2961"/>
      <c r="C448" s="392"/>
      <c r="D448" s="391"/>
      <c r="E448" s="3234"/>
      <c r="F448" s="431"/>
      <c r="G448" s="452"/>
      <c r="H448" s="390"/>
      <c r="I448" s="451" t="s">
        <v>21</v>
      </c>
      <c r="J448" s="450">
        <f>SUM(J445:J447)</f>
        <v>0</v>
      </c>
      <c r="K448" s="450">
        <f>SUM(K445:K447)</f>
        <v>0</v>
      </c>
      <c r="L448" s="449">
        <f>SUM(L445:L447)</f>
        <v>0</v>
      </c>
      <c r="M448" s="448"/>
      <c r="N448" s="426"/>
      <c r="O448" s="425"/>
      <c r="P448" s="424"/>
      <c r="Q448" s="371"/>
      <c r="R448" s="370"/>
    </row>
    <row r="449" spans="1:21" ht="38.25" customHeight="1" x14ac:dyDescent="0.25">
      <c r="A449" s="2945" t="s">
        <v>29</v>
      </c>
      <c r="B449" s="418" t="s">
        <v>29</v>
      </c>
      <c r="C449" s="417" t="s">
        <v>20</v>
      </c>
      <c r="D449" s="416" t="s">
        <v>168</v>
      </c>
      <c r="E449" s="2963" t="s">
        <v>167</v>
      </c>
      <c r="F449" s="3006" t="s">
        <v>162</v>
      </c>
      <c r="G449" s="2990" t="s">
        <v>24</v>
      </c>
      <c r="H449" s="415" t="s">
        <v>38</v>
      </c>
      <c r="I449" s="414" t="s">
        <v>161</v>
      </c>
      <c r="J449" s="447">
        <v>0</v>
      </c>
      <c r="K449" s="446">
        <v>0</v>
      </c>
      <c r="L449" s="445"/>
      <c r="M449" s="444" t="s">
        <v>160</v>
      </c>
      <c r="N449" s="443" t="s">
        <v>42</v>
      </c>
      <c r="O449" s="442">
        <v>1</v>
      </c>
      <c r="P449" s="441">
        <v>1</v>
      </c>
      <c r="Q449" s="3357" t="s">
        <v>166</v>
      </c>
      <c r="R449" s="3358"/>
    </row>
    <row r="450" spans="1:21" ht="25.5" x14ac:dyDescent="0.25">
      <c r="A450" s="2946"/>
      <c r="B450" s="393"/>
      <c r="C450" s="392"/>
      <c r="D450" s="391"/>
      <c r="E450" s="2964"/>
      <c r="F450" s="3007"/>
      <c r="G450" s="2988"/>
      <c r="H450" s="390"/>
      <c r="I450" s="408" t="s">
        <v>165</v>
      </c>
      <c r="J450" s="440">
        <v>200</v>
      </c>
      <c r="K450" s="439">
        <v>0</v>
      </c>
      <c r="L450" s="438">
        <v>0</v>
      </c>
      <c r="M450" s="437" t="s">
        <v>156</v>
      </c>
      <c r="N450" s="397"/>
      <c r="O450" s="403" t="s">
        <v>153</v>
      </c>
      <c r="P450" s="402" t="s">
        <v>155</v>
      </c>
      <c r="Q450" s="3359"/>
      <c r="R450" s="3360"/>
    </row>
    <row r="451" spans="1:21" ht="21" customHeight="1" thickBot="1" x14ac:dyDescent="0.3">
      <c r="A451" s="2946"/>
      <c r="B451" s="393"/>
      <c r="C451" s="392"/>
      <c r="D451" s="391"/>
      <c r="E451" s="2964"/>
      <c r="F451" s="3007"/>
      <c r="G451" s="2988"/>
      <c r="H451" s="409" t="s">
        <v>54</v>
      </c>
      <c r="I451" s="389" t="s">
        <v>22</v>
      </c>
      <c r="J451" s="436">
        <v>0</v>
      </c>
      <c r="K451" s="435">
        <v>0</v>
      </c>
      <c r="L451" s="434"/>
      <c r="M451" s="398"/>
      <c r="N451" s="397"/>
      <c r="O451" s="433"/>
      <c r="P451" s="432"/>
      <c r="Q451" s="3359"/>
      <c r="R451" s="3360"/>
    </row>
    <row r="452" spans="1:21" ht="18.75" customHeight="1" thickBot="1" x14ac:dyDescent="0.3">
      <c r="A452" s="2946"/>
      <c r="B452" s="393"/>
      <c r="C452" s="392"/>
      <c r="D452" s="391"/>
      <c r="E452" s="2964"/>
      <c r="F452" s="431"/>
      <c r="G452" s="2988"/>
      <c r="H452" s="390"/>
      <c r="I452" s="389" t="s">
        <v>113</v>
      </c>
      <c r="J452" s="430">
        <v>53</v>
      </c>
      <c r="K452" s="429">
        <v>53</v>
      </c>
      <c r="L452" s="428">
        <v>7.6</v>
      </c>
      <c r="M452" s="427"/>
      <c r="N452" s="426"/>
      <c r="O452" s="425"/>
      <c r="P452" s="424"/>
      <c r="Q452" s="3361"/>
      <c r="R452" s="3362"/>
    </row>
    <row r="453" spans="1:21" ht="13.5" customHeight="1" thickBot="1" x14ac:dyDescent="0.3">
      <c r="A453" s="2947"/>
      <c r="B453" s="382"/>
      <c r="C453" s="381"/>
      <c r="D453" s="380"/>
      <c r="E453" s="2965"/>
      <c r="F453" s="379"/>
      <c r="G453" s="2989"/>
      <c r="H453" s="378"/>
      <c r="I453" s="377" t="s">
        <v>21</v>
      </c>
      <c r="J453" s="423">
        <f>SUM(J449:J452)</f>
        <v>253</v>
      </c>
      <c r="K453" s="422">
        <f>SUM(K449:K452)</f>
        <v>53</v>
      </c>
      <c r="L453" s="421">
        <f>SUM(L449:L452)</f>
        <v>7.6</v>
      </c>
      <c r="M453" s="420"/>
      <c r="N453" s="419"/>
      <c r="O453" s="373"/>
      <c r="P453" s="372"/>
      <c r="Q453" s="371"/>
      <c r="R453" s="370"/>
    </row>
    <row r="454" spans="1:21" ht="38.25" customHeight="1" x14ac:dyDescent="0.25">
      <c r="A454" s="2945" t="s">
        <v>29</v>
      </c>
      <c r="B454" s="418" t="s">
        <v>29</v>
      </c>
      <c r="C454" s="417" t="s">
        <v>20</v>
      </c>
      <c r="D454" s="416" t="s">
        <v>164</v>
      </c>
      <c r="E454" s="2963" t="s">
        <v>163</v>
      </c>
      <c r="F454" s="3006" t="s">
        <v>162</v>
      </c>
      <c r="G454" s="2990" t="s">
        <v>24</v>
      </c>
      <c r="H454" s="415" t="s">
        <v>38</v>
      </c>
      <c r="I454" s="414" t="s">
        <v>161</v>
      </c>
      <c r="J454" s="413">
        <v>0</v>
      </c>
      <c r="K454" s="413">
        <v>0</v>
      </c>
      <c r="L454" s="412"/>
      <c r="M454" s="411" t="s">
        <v>160</v>
      </c>
      <c r="N454" s="410" t="s">
        <v>42</v>
      </c>
      <c r="O454" s="403">
        <v>1</v>
      </c>
      <c r="P454" s="403">
        <v>1</v>
      </c>
      <c r="Q454" s="2975" t="s">
        <v>159</v>
      </c>
      <c r="R454" s="2976"/>
    </row>
    <row r="455" spans="1:21" x14ac:dyDescent="0.25">
      <c r="A455" s="2946"/>
      <c r="B455" s="393"/>
      <c r="C455" s="392"/>
      <c r="D455" s="391"/>
      <c r="E455" s="2964"/>
      <c r="F455" s="3007"/>
      <c r="G455" s="2988"/>
      <c r="H455" s="409" t="s">
        <v>158</v>
      </c>
      <c r="I455" s="408" t="s">
        <v>157</v>
      </c>
      <c r="J455" s="400">
        <v>0</v>
      </c>
      <c r="K455" s="407">
        <v>0</v>
      </c>
      <c r="L455" s="406"/>
      <c r="M455" s="398"/>
      <c r="N455" s="397"/>
      <c r="O455" s="396"/>
      <c r="P455" s="395"/>
      <c r="Q455" s="2977"/>
      <c r="R455" s="2978"/>
    </row>
    <row r="456" spans="1:21" ht="25.5" x14ac:dyDescent="0.25">
      <c r="A456" s="2946"/>
      <c r="B456" s="393"/>
      <c r="C456" s="392"/>
      <c r="D456" s="391"/>
      <c r="E456" s="2964"/>
      <c r="F456" s="3007"/>
      <c r="G456" s="2988"/>
      <c r="H456" s="390"/>
      <c r="I456" s="401" t="s">
        <v>116</v>
      </c>
      <c r="J456" s="400">
        <v>503.8</v>
      </c>
      <c r="K456" s="400">
        <v>503.8</v>
      </c>
      <c r="L456" s="399">
        <v>227</v>
      </c>
      <c r="M456" s="405" t="s">
        <v>156</v>
      </c>
      <c r="N456" s="404"/>
      <c r="O456" s="403" t="s">
        <v>153</v>
      </c>
      <c r="P456" s="402" t="s">
        <v>155</v>
      </c>
      <c r="Q456" s="2977"/>
      <c r="R456" s="2978"/>
    </row>
    <row r="457" spans="1:21" ht="32.25" customHeight="1" thickBot="1" x14ac:dyDescent="0.3">
      <c r="A457" s="2946"/>
      <c r="B457" s="393"/>
      <c r="C457" s="392"/>
      <c r="D457" s="391"/>
      <c r="E457" s="2964"/>
      <c r="F457" s="3007"/>
      <c r="G457" s="2988"/>
      <c r="H457" s="378" t="s">
        <v>61</v>
      </c>
      <c r="I457" s="401" t="s">
        <v>113</v>
      </c>
      <c r="J457" s="400">
        <v>0</v>
      </c>
      <c r="K457" s="400">
        <v>19.89</v>
      </c>
      <c r="L457" s="399">
        <v>19.100000000000001</v>
      </c>
      <c r="M457" s="398"/>
      <c r="N457" s="397"/>
      <c r="O457" s="396"/>
      <c r="P457" s="395"/>
      <c r="Q457" s="2977"/>
      <c r="R457" s="2978"/>
      <c r="U457" s="394"/>
    </row>
    <row r="458" spans="1:21" ht="24" customHeight="1" thickBot="1" x14ac:dyDescent="0.3">
      <c r="A458" s="2946"/>
      <c r="B458" s="393"/>
      <c r="C458" s="392"/>
      <c r="D458" s="391"/>
      <c r="E458" s="2964"/>
      <c r="F458" s="3007"/>
      <c r="G458" s="2988"/>
      <c r="H458" s="390"/>
      <c r="I458" s="389" t="s">
        <v>22</v>
      </c>
      <c r="J458" s="388">
        <v>0</v>
      </c>
      <c r="K458" s="387">
        <v>0</v>
      </c>
      <c r="L458" s="386"/>
      <c r="M458" s="385" t="s">
        <v>154</v>
      </c>
      <c r="N458" s="384"/>
      <c r="O458" s="383" t="s">
        <v>153</v>
      </c>
      <c r="P458" s="383" t="s">
        <v>153</v>
      </c>
      <c r="Q458" s="2979"/>
      <c r="R458" s="2980"/>
    </row>
    <row r="459" spans="1:21" ht="24.75" customHeight="1" thickBot="1" x14ac:dyDescent="0.3">
      <c r="A459" s="2947"/>
      <c r="B459" s="382"/>
      <c r="C459" s="381"/>
      <c r="D459" s="380"/>
      <c r="E459" s="2965"/>
      <c r="F459" s="379"/>
      <c r="G459" s="2989"/>
      <c r="H459" s="378"/>
      <c r="I459" s="377" t="s">
        <v>21</v>
      </c>
      <c r="J459" s="376">
        <f>SUM(J454:J458)</f>
        <v>503.8</v>
      </c>
      <c r="K459" s="376">
        <f>SUM(K454:K458)</f>
        <v>523.69000000000005</v>
      </c>
      <c r="L459" s="376">
        <f>SUM(L454:L458)</f>
        <v>246.1</v>
      </c>
      <c r="M459" s="375"/>
      <c r="N459" s="374"/>
      <c r="O459" s="373"/>
      <c r="P459" s="372"/>
      <c r="Q459" s="371"/>
      <c r="R459" s="370"/>
    </row>
    <row r="460" spans="1:21" ht="15.75" thickBot="1" x14ac:dyDescent="0.3">
      <c r="A460" s="369" t="s">
        <v>29</v>
      </c>
      <c r="B460" s="368" t="s">
        <v>29</v>
      </c>
      <c r="C460" s="3222" t="s">
        <v>19</v>
      </c>
      <c r="D460" s="3222"/>
      <c r="E460" s="3222"/>
      <c r="F460" s="3222"/>
      <c r="G460" s="3222"/>
      <c r="H460" s="3222"/>
      <c r="I460" s="3223"/>
      <c r="J460" s="367">
        <f>J346</f>
        <v>4596.58</v>
      </c>
      <c r="K460" s="366">
        <f>K346</f>
        <v>2453.54</v>
      </c>
      <c r="L460" s="365">
        <f>L346</f>
        <v>1338.7</v>
      </c>
      <c r="M460" s="3092"/>
      <c r="N460" s="3093"/>
      <c r="O460" s="3093"/>
      <c r="P460" s="3093"/>
      <c r="Q460" s="3092"/>
      <c r="R460" s="3312"/>
    </row>
    <row r="461" spans="1:21" ht="15.75" thickBot="1" x14ac:dyDescent="0.3">
      <c r="A461" s="364" t="s">
        <v>29</v>
      </c>
      <c r="B461" s="3015" t="s">
        <v>152</v>
      </c>
      <c r="C461" s="3015"/>
      <c r="D461" s="3015"/>
      <c r="E461" s="3015"/>
      <c r="F461" s="3015"/>
      <c r="G461" s="3015"/>
      <c r="H461" s="3015"/>
      <c r="I461" s="3016"/>
      <c r="J461" s="363">
        <f>J460+J337</f>
        <v>11290.28</v>
      </c>
      <c r="K461" s="362">
        <f>K460+K337</f>
        <v>8336.2400000000016</v>
      </c>
      <c r="L461" s="361">
        <f>L460+L337</f>
        <v>4369.8225000000002</v>
      </c>
      <c r="M461" s="3026"/>
      <c r="N461" s="3027"/>
      <c r="O461" s="3027"/>
      <c r="P461" s="3313"/>
      <c r="Q461" s="3026"/>
      <c r="R461" s="3313"/>
    </row>
    <row r="462" spans="1:21" ht="15.75" thickBot="1" x14ac:dyDescent="0.3">
      <c r="A462" s="359"/>
      <c r="B462" s="358"/>
      <c r="C462" s="357"/>
      <c r="D462" s="357"/>
      <c r="E462" s="357"/>
      <c r="F462" s="357"/>
      <c r="G462" s="357"/>
      <c r="H462" s="357"/>
      <c r="I462" s="356" t="s">
        <v>151</v>
      </c>
      <c r="J462" s="355">
        <f>J477</f>
        <v>7192.9700000000012</v>
      </c>
      <c r="K462" s="355">
        <f>M477</f>
        <v>7191.0600000000013</v>
      </c>
      <c r="L462" s="354">
        <f>L343+L261+L80+L15</f>
        <v>5095.6200000000008</v>
      </c>
      <c r="M462" s="351"/>
      <c r="N462" s="350"/>
      <c r="O462" s="350"/>
      <c r="P462" s="350"/>
      <c r="Q462" s="3026"/>
      <c r="R462" s="3313"/>
    </row>
    <row r="463" spans="1:21" ht="15.75" thickBot="1" x14ac:dyDescent="0.3">
      <c r="A463" s="3205" t="s">
        <v>150</v>
      </c>
      <c r="B463" s="3206"/>
      <c r="C463" s="3206"/>
      <c r="D463" s="3206"/>
      <c r="E463" s="3206"/>
      <c r="F463" s="3206"/>
      <c r="G463" s="3206"/>
      <c r="H463" s="3206"/>
      <c r="I463" s="3207"/>
      <c r="J463" s="353">
        <f>J464-J462</f>
        <v>23050.1</v>
      </c>
      <c r="K463" s="353">
        <f>K464-K462</f>
        <v>20477.55</v>
      </c>
      <c r="L463" s="352">
        <f>L464-L462</f>
        <v>12252.962500000003</v>
      </c>
      <c r="M463" s="351"/>
      <c r="N463" s="350"/>
      <c r="O463" s="350"/>
      <c r="P463" s="350"/>
      <c r="Q463" s="3026"/>
      <c r="R463" s="3313"/>
    </row>
    <row r="464" spans="1:21" ht="21" customHeight="1" thickBot="1" x14ac:dyDescent="0.3">
      <c r="A464" s="3304" t="s">
        <v>149</v>
      </c>
      <c r="B464" s="3305"/>
      <c r="C464" s="3305"/>
      <c r="D464" s="3305"/>
      <c r="E464" s="3305"/>
      <c r="F464" s="3305"/>
      <c r="G464" s="3305"/>
      <c r="H464" s="3305"/>
      <c r="I464" s="3306"/>
      <c r="J464" s="348">
        <f>J254+J461</f>
        <v>30243.07</v>
      </c>
      <c r="K464" s="347">
        <f>K254+K461</f>
        <v>27668.61</v>
      </c>
      <c r="L464" s="346">
        <f>L254+L461</f>
        <v>17348.582500000004</v>
      </c>
      <c r="M464" s="3351"/>
      <c r="N464" s="3353"/>
      <c r="O464" s="3353"/>
      <c r="P464" s="3352"/>
      <c r="Q464" s="3351"/>
      <c r="R464" s="3352"/>
    </row>
    <row r="465" spans="1:18" ht="21" customHeight="1" x14ac:dyDescent="0.25">
      <c r="A465" s="345"/>
      <c r="B465" s="345"/>
      <c r="C465" s="345"/>
      <c r="D465" s="345"/>
      <c r="E465" s="345"/>
      <c r="F465" s="345"/>
      <c r="G465" s="345"/>
      <c r="H465" s="345"/>
      <c r="I465" s="345"/>
      <c r="J465" s="344"/>
      <c r="K465" s="344"/>
      <c r="L465" s="344"/>
      <c r="M465" s="343"/>
      <c r="N465" s="343"/>
      <c r="O465" s="343"/>
      <c r="P465" s="343"/>
      <c r="Q465" s="343"/>
      <c r="R465" s="343"/>
    </row>
    <row r="466" spans="1:18" x14ac:dyDescent="0.25">
      <c r="A466" s="342"/>
      <c r="B466" s="339"/>
      <c r="C466" s="3135" t="s">
        <v>15</v>
      </c>
      <c r="D466" s="3135"/>
      <c r="E466" s="3135"/>
      <c r="F466" s="3135"/>
      <c r="G466" s="3135"/>
      <c r="H466" s="3135"/>
      <c r="I466" s="3135"/>
      <c r="J466" s="3135"/>
      <c r="K466" s="3135"/>
      <c r="L466" s="3135"/>
      <c r="M466" s="3135"/>
      <c r="N466" s="3135"/>
      <c r="O466" s="3135"/>
      <c r="P466" s="3135"/>
      <c r="Q466" s="341"/>
    </row>
    <row r="467" spans="1:18" ht="21" customHeight="1" thickBot="1" x14ac:dyDescent="0.3">
      <c r="A467" s="327"/>
      <c r="B467" s="327"/>
      <c r="C467" s="339"/>
      <c r="D467" s="339"/>
      <c r="E467" s="339"/>
      <c r="F467" s="340"/>
      <c r="G467" s="339"/>
      <c r="H467" s="339"/>
      <c r="I467" s="327"/>
      <c r="J467" s="3153"/>
      <c r="K467" s="3153"/>
      <c r="L467" s="3153"/>
      <c r="M467" s="3154"/>
      <c r="N467" s="3154"/>
      <c r="O467" s="3154"/>
      <c r="P467" s="3154"/>
      <c r="Q467" s="338"/>
    </row>
    <row r="468" spans="1:18" ht="36" customHeight="1" thickBot="1" x14ac:dyDescent="0.3">
      <c r="A468" s="337"/>
      <c r="B468" s="336"/>
      <c r="C468" s="3155" t="s">
        <v>14</v>
      </c>
      <c r="D468" s="3155"/>
      <c r="E468" s="3155"/>
      <c r="F468" s="3155"/>
      <c r="G468" s="3155"/>
      <c r="H468" s="3155"/>
      <c r="I468" s="3156"/>
      <c r="J468" s="3157" t="s">
        <v>13</v>
      </c>
      <c r="K468" s="3155"/>
      <c r="L468" s="3155"/>
      <c r="M468" s="335" t="s">
        <v>12</v>
      </c>
      <c r="N468" s="3136" t="s">
        <v>11</v>
      </c>
      <c r="O468" s="3137"/>
      <c r="P468" s="3137"/>
      <c r="Q468" s="3138"/>
    </row>
    <row r="469" spans="1:18" ht="15" customHeight="1" thickBot="1" x14ac:dyDescent="0.3">
      <c r="A469" s="3219" t="s">
        <v>10</v>
      </c>
      <c r="B469" s="3220"/>
      <c r="C469" s="3220"/>
      <c r="D469" s="3220"/>
      <c r="E469" s="3220"/>
      <c r="F469" s="3220"/>
      <c r="G469" s="3220"/>
      <c r="H469" s="3220"/>
      <c r="I469" s="3221"/>
      <c r="J469" s="3213">
        <f>J470</f>
        <v>30243.07</v>
      </c>
      <c r="K469" s="3214"/>
      <c r="L469" s="3214"/>
      <c r="M469" s="334">
        <f>M470</f>
        <v>27668.610000000004</v>
      </c>
      <c r="N469" s="3139">
        <f>N470</f>
        <v>17348.582500000004</v>
      </c>
      <c r="O469" s="3140"/>
      <c r="P469" s="3140"/>
      <c r="Q469" s="3141"/>
    </row>
    <row r="470" spans="1:18" ht="15" customHeight="1" thickBot="1" x14ac:dyDescent="0.3">
      <c r="A470" s="333"/>
      <c r="B470" s="332"/>
      <c r="C470" s="3216" t="s">
        <v>9</v>
      </c>
      <c r="D470" s="3216"/>
      <c r="E470" s="3216"/>
      <c r="F470" s="3216"/>
      <c r="G470" s="3216"/>
      <c r="H470" s="3216"/>
      <c r="I470" s="3217"/>
      <c r="J470" s="3218">
        <f>J471+J472+J473+J474+J475+J476+J477</f>
        <v>30243.07</v>
      </c>
      <c r="K470" s="3218"/>
      <c r="L470" s="3218"/>
      <c r="M470" s="331">
        <f>M477+M476+M475+M474+M473+M472+M471</f>
        <v>27668.610000000004</v>
      </c>
      <c r="N470" s="3142">
        <f>N471+N472+N473+N474+N475+N476+N477</f>
        <v>17348.582500000004</v>
      </c>
      <c r="O470" s="3143"/>
      <c r="P470" s="3143"/>
      <c r="Q470" s="3144"/>
      <c r="R470" s="330"/>
    </row>
    <row r="471" spans="1:18" ht="15" customHeight="1" x14ac:dyDescent="0.25">
      <c r="A471" s="323"/>
      <c r="B471" s="322"/>
      <c r="C471" s="3132" t="s">
        <v>8</v>
      </c>
      <c r="D471" s="3132"/>
      <c r="E471" s="3132"/>
      <c r="F471" s="3132"/>
      <c r="G471" s="3132"/>
      <c r="H471" s="3132"/>
      <c r="I471" s="3133"/>
      <c r="J471" s="3161">
        <f>J342+J259+J78+J12</f>
        <v>85.3</v>
      </c>
      <c r="K471" s="3162"/>
      <c r="L471" s="3162"/>
      <c r="M471" s="329">
        <f>K12+K78+K259+K342</f>
        <v>125.30000000000001</v>
      </c>
      <c r="N471" s="3318">
        <f>L12+L78+L259+L342</f>
        <v>106.97999999999999</v>
      </c>
      <c r="O471" s="3319"/>
      <c r="P471" s="3319"/>
      <c r="Q471" s="3320"/>
    </row>
    <row r="472" spans="1:18" x14ac:dyDescent="0.25">
      <c r="A472" s="323"/>
      <c r="B472" s="322"/>
      <c r="C472" s="3132" t="s">
        <v>7</v>
      </c>
      <c r="D472" s="3132"/>
      <c r="E472" s="3132"/>
      <c r="F472" s="3132"/>
      <c r="G472" s="3132"/>
      <c r="H472" s="3132"/>
      <c r="I472" s="3133"/>
      <c r="J472" s="3134">
        <v>0</v>
      </c>
      <c r="K472" s="3134"/>
      <c r="L472" s="3134"/>
      <c r="M472" s="328">
        <v>0</v>
      </c>
      <c r="N472" s="3321">
        <v>0</v>
      </c>
      <c r="O472" s="3322"/>
      <c r="P472" s="3322"/>
      <c r="Q472" s="3323"/>
    </row>
    <row r="473" spans="1:18" ht="15" customHeight="1" x14ac:dyDescent="0.25">
      <c r="A473" s="323"/>
      <c r="B473" s="322"/>
      <c r="C473" s="327" t="s">
        <v>6</v>
      </c>
      <c r="D473" s="327"/>
      <c r="E473" s="327"/>
      <c r="F473" s="327"/>
      <c r="G473" s="327"/>
      <c r="H473" s="327"/>
      <c r="I473" s="326"/>
      <c r="J473" s="3215">
        <v>0</v>
      </c>
      <c r="K473" s="3134"/>
      <c r="L473" s="3134"/>
      <c r="M473" s="325">
        <v>0</v>
      </c>
      <c r="N473" s="3354">
        <v>0</v>
      </c>
      <c r="O473" s="3355"/>
      <c r="P473" s="3355"/>
      <c r="Q473" s="3356"/>
    </row>
    <row r="474" spans="1:18" ht="15" customHeight="1" x14ac:dyDescent="0.25">
      <c r="A474" s="323"/>
      <c r="B474" s="322"/>
      <c r="C474" s="3210" t="s">
        <v>5</v>
      </c>
      <c r="D474" s="3210"/>
      <c r="E474" s="3210"/>
      <c r="F474" s="3210"/>
      <c r="G474" s="3210"/>
      <c r="H474" s="3210"/>
      <c r="I474" s="3211"/>
      <c r="J474" s="3212">
        <f>J16+J76+J257+J340</f>
        <v>4776.5</v>
      </c>
      <c r="K474" s="3212"/>
      <c r="L474" s="3212"/>
      <c r="M474" s="324">
        <f>K16+K76+K257+K340</f>
        <v>3185</v>
      </c>
      <c r="N474" s="3334">
        <f>L16+L76+L257+L340</f>
        <v>2551.52</v>
      </c>
      <c r="O474" s="3335"/>
      <c r="P474" s="3335"/>
      <c r="Q474" s="3336"/>
    </row>
    <row r="475" spans="1:18" ht="15.75" customHeight="1" x14ac:dyDescent="0.25">
      <c r="A475" s="323"/>
      <c r="B475" s="322"/>
      <c r="C475" s="3191" t="s">
        <v>148</v>
      </c>
      <c r="D475" s="3191"/>
      <c r="E475" s="3191"/>
      <c r="F475" s="3191"/>
      <c r="G475" s="3191"/>
      <c r="H475" s="3191"/>
      <c r="I475" s="3192"/>
      <c r="J475" s="3181">
        <f>+J345+J13+J79+J260</f>
        <v>1173</v>
      </c>
      <c r="K475" s="3181"/>
      <c r="L475" s="3181"/>
      <c r="M475" s="321">
        <f>K345+K260+K79+K13+K14</f>
        <v>1404.15</v>
      </c>
      <c r="N475" s="3334">
        <f>L13+L14+L79+L260+L345</f>
        <v>1402.9</v>
      </c>
      <c r="O475" s="3335"/>
      <c r="P475" s="3335"/>
      <c r="Q475" s="3336"/>
    </row>
    <row r="476" spans="1:18" ht="15.75" customHeight="1" x14ac:dyDescent="0.25">
      <c r="A476" s="320"/>
      <c r="B476" s="319"/>
      <c r="C476" s="3189" t="s">
        <v>147</v>
      </c>
      <c r="D476" s="3189"/>
      <c r="E476" s="3189"/>
      <c r="F476" s="3189"/>
      <c r="G476" s="3189"/>
      <c r="H476" s="3189"/>
      <c r="I476" s="3190"/>
      <c r="J476" s="3182">
        <f>J11+J77+J258+J341</f>
        <v>17015.3</v>
      </c>
      <c r="K476" s="3183"/>
      <c r="L476" s="3184"/>
      <c r="M476" s="318">
        <f>K341+K258+K77+K11</f>
        <v>15763.1</v>
      </c>
      <c r="N476" s="3337">
        <f>L11+L77+L258+L341</f>
        <v>8191.5625000000018</v>
      </c>
      <c r="O476" s="3338"/>
      <c r="P476" s="3338"/>
      <c r="Q476" s="3339"/>
    </row>
    <row r="477" spans="1:18" ht="15.75" customHeight="1" thickBot="1" x14ac:dyDescent="0.3">
      <c r="A477" s="317"/>
      <c r="B477" s="316"/>
      <c r="C477" s="3193" t="s">
        <v>146</v>
      </c>
      <c r="D477" s="3193"/>
      <c r="E477" s="3193"/>
      <c r="F477" s="3193"/>
      <c r="G477" s="3193"/>
      <c r="H477" s="3193"/>
      <c r="I477" s="2982"/>
      <c r="J477" s="3202">
        <f>J15+J80+J261+J343</f>
        <v>7192.9700000000012</v>
      </c>
      <c r="K477" s="3203"/>
      <c r="L477" s="3204"/>
      <c r="M477" s="315">
        <f>K15+K80+K261+K343</f>
        <v>7191.0600000000013</v>
      </c>
      <c r="N477" s="3340">
        <f>L462</f>
        <v>5095.6200000000008</v>
      </c>
      <c r="O477" s="3341"/>
      <c r="P477" s="3341"/>
      <c r="Q477" s="3342"/>
    </row>
    <row r="478" spans="1:18" ht="15.75" thickBot="1" x14ac:dyDescent="0.3">
      <c r="A478" s="314"/>
      <c r="B478" s="313"/>
      <c r="C478" s="3185" t="s">
        <v>1</v>
      </c>
      <c r="D478" s="3185"/>
      <c r="E478" s="3185"/>
      <c r="F478" s="3185"/>
      <c r="G478" s="3185"/>
      <c r="H478" s="3185"/>
      <c r="I478" s="3186"/>
      <c r="J478" s="3187">
        <v>0</v>
      </c>
      <c r="K478" s="3188"/>
      <c r="L478" s="3188"/>
      <c r="M478" s="312">
        <v>0</v>
      </c>
      <c r="N478" s="3343">
        <v>0</v>
      </c>
      <c r="O478" s="3344"/>
      <c r="P478" s="3344"/>
      <c r="Q478" s="3345"/>
    </row>
    <row r="479" spans="1:18" ht="15.75" customHeight="1" thickBot="1" x14ac:dyDescent="0.3">
      <c r="A479" s="311"/>
      <c r="B479" s="310"/>
      <c r="C479" s="3193"/>
      <c r="D479" s="3193"/>
      <c r="E479" s="3193"/>
      <c r="F479" s="3193"/>
      <c r="G479" s="3193"/>
      <c r="H479" s="3193"/>
      <c r="I479" s="2982"/>
      <c r="J479" s="3200"/>
      <c r="K479" s="3201"/>
      <c r="L479" s="3201"/>
      <c r="M479" s="309"/>
      <c r="N479" s="3346"/>
      <c r="O479" s="3347"/>
      <c r="P479" s="3347"/>
      <c r="Q479" s="3348"/>
    </row>
    <row r="480" spans="1:18" ht="15.75" thickBot="1" x14ac:dyDescent="0.3">
      <c r="A480" s="307"/>
      <c r="B480" s="306"/>
      <c r="C480" s="3177" t="s">
        <v>0</v>
      </c>
      <c r="D480" s="3177"/>
      <c r="E480" s="3177"/>
      <c r="F480" s="3177"/>
      <c r="G480" s="3177"/>
      <c r="H480" s="3177"/>
      <c r="I480" s="3178"/>
      <c r="J480" s="3179">
        <f>J469+J478</f>
        <v>30243.07</v>
      </c>
      <c r="K480" s="3180"/>
      <c r="L480" s="3180"/>
      <c r="M480" s="305">
        <f>M470+M478</f>
        <v>27668.610000000004</v>
      </c>
      <c r="N480" s="3309">
        <f>N469+N478</f>
        <v>17348.582500000004</v>
      </c>
      <c r="O480" s="3310"/>
      <c r="P480" s="3310"/>
      <c r="Q480" s="3311"/>
    </row>
    <row r="481" spans="17:17" x14ac:dyDescent="0.25">
      <c r="Q481" s="304"/>
    </row>
    <row r="482" spans="17:17" x14ac:dyDescent="0.25">
      <c r="Q482" s="304"/>
    </row>
    <row r="483" spans="17:17" x14ac:dyDescent="0.25">
      <c r="Q483" s="304"/>
    </row>
    <row r="484" spans="17:17" x14ac:dyDescent="0.25">
      <c r="Q484" s="304"/>
    </row>
    <row r="485" spans="17:17" x14ac:dyDescent="0.25">
      <c r="Q485" s="304"/>
    </row>
    <row r="486" spans="17:17" x14ac:dyDescent="0.25">
      <c r="Q486" s="304"/>
    </row>
    <row r="487" spans="17:17" x14ac:dyDescent="0.25">
      <c r="Q487" s="304"/>
    </row>
    <row r="488" spans="17:17" x14ac:dyDescent="0.25">
      <c r="Q488" s="304"/>
    </row>
    <row r="489" spans="17:17" x14ac:dyDescent="0.25">
      <c r="Q489" s="304"/>
    </row>
    <row r="490" spans="17:17" x14ac:dyDescent="0.25">
      <c r="Q490" s="304"/>
    </row>
    <row r="491" spans="17:17" x14ac:dyDescent="0.25">
      <c r="Q491" s="304"/>
    </row>
    <row r="492" spans="17:17" x14ac:dyDescent="0.25">
      <c r="Q492" s="304"/>
    </row>
    <row r="493" spans="17:17" x14ac:dyDescent="0.25">
      <c r="Q493" s="304"/>
    </row>
    <row r="494" spans="17:17" x14ac:dyDescent="0.25">
      <c r="Q494" s="304"/>
    </row>
    <row r="495" spans="17:17" x14ac:dyDescent="0.25">
      <c r="Q495" s="304"/>
    </row>
    <row r="496" spans="17:17" x14ac:dyDescent="0.25">
      <c r="Q496" s="304"/>
    </row>
    <row r="497" spans="17:17" x14ac:dyDescent="0.25">
      <c r="Q497" s="304"/>
    </row>
    <row r="498" spans="17:17" x14ac:dyDescent="0.25">
      <c r="Q498" s="304"/>
    </row>
    <row r="499" spans="17:17" x14ac:dyDescent="0.25">
      <c r="Q499" s="304"/>
    </row>
    <row r="500" spans="17:17" x14ac:dyDescent="0.25">
      <c r="Q500" s="304"/>
    </row>
    <row r="501" spans="17:17" x14ac:dyDescent="0.25">
      <c r="Q501" s="304"/>
    </row>
    <row r="502" spans="17:17" x14ac:dyDescent="0.25">
      <c r="Q502" s="304"/>
    </row>
    <row r="503" spans="17:17" x14ac:dyDescent="0.25">
      <c r="Q503" s="304"/>
    </row>
    <row r="504" spans="17:17" x14ac:dyDescent="0.25">
      <c r="Q504" s="304"/>
    </row>
    <row r="505" spans="17:17" x14ac:dyDescent="0.25">
      <c r="Q505" s="304"/>
    </row>
    <row r="506" spans="17:17" x14ac:dyDescent="0.25">
      <c r="Q506" s="304"/>
    </row>
    <row r="507" spans="17:17" x14ac:dyDescent="0.25">
      <c r="Q507" s="304"/>
    </row>
    <row r="508" spans="17:17" x14ac:dyDescent="0.25">
      <c r="Q508" s="304"/>
    </row>
    <row r="509" spans="17:17" x14ac:dyDescent="0.25">
      <c r="Q509" s="304"/>
    </row>
    <row r="510" spans="17:17" x14ac:dyDescent="0.25">
      <c r="Q510" s="304"/>
    </row>
    <row r="511" spans="17:17" x14ac:dyDescent="0.25">
      <c r="Q511" s="304"/>
    </row>
    <row r="512" spans="17:17" x14ac:dyDescent="0.25">
      <c r="Q512" s="304"/>
    </row>
    <row r="513" spans="17:17" x14ac:dyDescent="0.25">
      <c r="Q513" s="304"/>
    </row>
    <row r="514" spans="17:17" x14ac:dyDescent="0.25">
      <c r="Q514" s="304"/>
    </row>
    <row r="515" spans="17:17" x14ac:dyDescent="0.25">
      <c r="Q515" s="304"/>
    </row>
    <row r="516" spans="17:17" x14ac:dyDescent="0.25">
      <c r="Q516" s="304"/>
    </row>
    <row r="517" spans="17:17" x14ac:dyDescent="0.25">
      <c r="Q517" s="304"/>
    </row>
    <row r="518" spans="17:17" x14ac:dyDescent="0.25">
      <c r="Q518" s="304"/>
    </row>
    <row r="519" spans="17:17" x14ac:dyDescent="0.25">
      <c r="Q519" s="304"/>
    </row>
    <row r="520" spans="17:17" x14ac:dyDescent="0.25">
      <c r="Q520" s="304"/>
    </row>
    <row r="521" spans="17:17" x14ac:dyDescent="0.25">
      <c r="Q521" s="304"/>
    </row>
    <row r="522" spans="17:17" x14ac:dyDescent="0.25">
      <c r="Q522" s="304"/>
    </row>
    <row r="523" spans="17:17" x14ac:dyDescent="0.25">
      <c r="Q523" s="304"/>
    </row>
    <row r="524" spans="17:17" x14ac:dyDescent="0.25">
      <c r="Q524" s="304"/>
    </row>
    <row r="525" spans="17:17" x14ac:dyDescent="0.25">
      <c r="Q525" s="304"/>
    </row>
    <row r="526" spans="17:17" x14ac:dyDescent="0.25">
      <c r="Q526" s="304"/>
    </row>
    <row r="527" spans="17:17" x14ac:dyDescent="0.25">
      <c r="Q527" s="304"/>
    </row>
    <row r="528" spans="17:17" x14ac:dyDescent="0.25">
      <c r="Q528" s="304"/>
    </row>
    <row r="529" spans="17:17" x14ac:dyDescent="0.25">
      <c r="Q529" s="304"/>
    </row>
    <row r="530" spans="17:17" x14ac:dyDescent="0.25">
      <c r="Q530" s="304"/>
    </row>
    <row r="531" spans="17:17" x14ac:dyDescent="0.25">
      <c r="Q531" s="304"/>
    </row>
    <row r="532" spans="17:17" x14ac:dyDescent="0.25">
      <c r="Q532" s="304"/>
    </row>
    <row r="533" spans="17:17" x14ac:dyDescent="0.25">
      <c r="Q533" s="304"/>
    </row>
    <row r="534" spans="17:17" x14ac:dyDescent="0.25">
      <c r="Q534" s="304"/>
    </row>
    <row r="535" spans="17:17" x14ac:dyDescent="0.25">
      <c r="Q535" s="304"/>
    </row>
    <row r="536" spans="17:17" x14ac:dyDescent="0.25">
      <c r="Q536" s="304"/>
    </row>
    <row r="537" spans="17:17" x14ac:dyDescent="0.25">
      <c r="Q537" s="304"/>
    </row>
    <row r="538" spans="17:17" x14ac:dyDescent="0.25">
      <c r="Q538" s="304"/>
    </row>
    <row r="539" spans="17:17" x14ac:dyDescent="0.25">
      <c r="Q539" s="304"/>
    </row>
    <row r="540" spans="17:17" x14ac:dyDescent="0.25">
      <c r="Q540" s="304"/>
    </row>
    <row r="541" spans="17:17" x14ac:dyDescent="0.25">
      <c r="Q541" s="304"/>
    </row>
    <row r="542" spans="17:17" x14ac:dyDescent="0.25">
      <c r="Q542" s="304"/>
    </row>
    <row r="543" spans="17:17" x14ac:dyDescent="0.25">
      <c r="Q543" s="304"/>
    </row>
    <row r="544" spans="17:17" x14ac:dyDescent="0.25">
      <c r="Q544" s="304"/>
    </row>
    <row r="545" spans="17:17" x14ac:dyDescent="0.25">
      <c r="Q545" s="304"/>
    </row>
    <row r="546" spans="17:17" x14ac:dyDescent="0.25">
      <c r="Q546" s="304"/>
    </row>
    <row r="547" spans="17:17" x14ac:dyDescent="0.25">
      <c r="Q547" s="304"/>
    </row>
    <row r="548" spans="17:17" x14ac:dyDescent="0.25">
      <c r="Q548" s="304"/>
    </row>
    <row r="549" spans="17:17" x14ac:dyDescent="0.25">
      <c r="Q549" s="304"/>
    </row>
    <row r="550" spans="17:17" x14ac:dyDescent="0.25">
      <c r="Q550" s="304"/>
    </row>
    <row r="551" spans="17:17" x14ac:dyDescent="0.25">
      <c r="Q551" s="304"/>
    </row>
    <row r="552" spans="17:17" x14ac:dyDescent="0.25">
      <c r="Q552" s="304"/>
    </row>
    <row r="553" spans="17:17" x14ac:dyDescent="0.25">
      <c r="Q553" s="304"/>
    </row>
    <row r="554" spans="17:17" x14ac:dyDescent="0.25">
      <c r="Q554" s="304"/>
    </row>
    <row r="555" spans="17:17" x14ac:dyDescent="0.25">
      <c r="Q555" s="304"/>
    </row>
    <row r="556" spans="17:17" x14ac:dyDescent="0.25">
      <c r="Q556" s="304"/>
    </row>
    <row r="557" spans="17:17" x14ac:dyDescent="0.25">
      <c r="Q557" s="304"/>
    </row>
    <row r="558" spans="17:17" x14ac:dyDescent="0.25">
      <c r="Q558" s="304"/>
    </row>
    <row r="559" spans="17:17" x14ac:dyDescent="0.25">
      <c r="Q559" s="304"/>
    </row>
    <row r="560" spans="17:17" x14ac:dyDescent="0.25">
      <c r="Q560" s="304"/>
    </row>
    <row r="561" spans="17:17" x14ac:dyDescent="0.25">
      <c r="Q561" s="304"/>
    </row>
    <row r="562" spans="17:17" x14ac:dyDescent="0.25">
      <c r="Q562" s="304"/>
    </row>
    <row r="563" spans="17:17" x14ac:dyDescent="0.25">
      <c r="Q563" s="304"/>
    </row>
    <row r="564" spans="17:17" x14ac:dyDescent="0.25">
      <c r="Q564" s="304"/>
    </row>
    <row r="565" spans="17:17" x14ac:dyDescent="0.25">
      <c r="Q565" s="304"/>
    </row>
    <row r="566" spans="17:17" x14ac:dyDescent="0.25">
      <c r="Q566" s="304"/>
    </row>
    <row r="567" spans="17:17" x14ac:dyDescent="0.25">
      <c r="Q567" s="304"/>
    </row>
    <row r="568" spans="17:17" x14ac:dyDescent="0.25">
      <c r="Q568" s="304"/>
    </row>
    <row r="569" spans="17:17" x14ac:dyDescent="0.25">
      <c r="Q569" s="304"/>
    </row>
    <row r="570" spans="17:17" x14ac:dyDescent="0.25">
      <c r="Q570" s="304"/>
    </row>
    <row r="571" spans="17:17" x14ac:dyDescent="0.25">
      <c r="Q571" s="304"/>
    </row>
    <row r="572" spans="17:17" x14ac:dyDescent="0.25">
      <c r="Q572" s="304"/>
    </row>
    <row r="573" spans="17:17" x14ac:dyDescent="0.25">
      <c r="Q573" s="304"/>
    </row>
    <row r="574" spans="17:17" x14ac:dyDescent="0.25">
      <c r="Q574" s="304"/>
    </row>
    <row r="575" spans="17:17" x14ac:dyDescent="0.25">
      <c r="Q575" s="304"/>
    </row>
    <row r="576" spans="17:17" x14ac:dyDescent="0.25">
      <c r="Q576" s="304"/>
    </row>
    <row r="577" spans="17:17" x14ac:dyDescent="0.25">
      <c r="Q577" s="304"/>
    </row>
    <row r="578" spans="17:17" x14ac:dyDescent="0.25">
      <c r="Q578" s="304"/>
    </row>
    <row r="579" spans="17:17" x14ac:dyDescent="0.25">
      <c r="Q579" s="304"/>
    </row>
    <row r="580" spans="17:17" x14ac:dyDescent="0.25">
      <c r="Q580" s="304"/>
    </row>
    <row r="581" spans="17:17" x14ac:dyDescent="0.25">
      <c r="Q581" s="304"/>
    </row>
    <row r="582" spans="17:17" x14ac:dyDescent="0.25">
      <c r="Q582" s="304"/>
    </row>
    <row r="583" spans="17:17" x14ac:dyDescent="0.25">
      <c r="Q583" s="304"/>
    </row>
    <row r="584" spans="17:17" x14ac:dyDescent="0.25">
      <c r="Q584" s="304"/>
    </row>
    <row r="585" spans="17:17" x14ac:dyDescent="0.25">
      <c r="Q585" s="304"/>
    </row>
    <row r="586" spans="17:17" x14ac:dyDescent="0.25">
      <c r="Q586" s="304"/>
    </row>
    <row r="587" spans="17:17" x14ac:dyDescent="0.25">
      <c r="Q587" s="304"/>
    </row>
    <row r="588" spans="17:17" x14ac:dyDescent="0.25">
      <c r="Q588" s="304"/>
    </row>
    <row r="589" spans="17:17" x14ac:dyDescent="0.25">
      <c r="Q589" s="304"/>
    </row>
    <row r="590" spans="17:17" x14ac:dyDescent="0.25">
      <c r="Q590" s="304"/>
    </row>
    <row r="591" spans="17:17" x14ac:dyDescent="0.25">
      <c r="Q591" s="304"/>
    </row>
    <row r="592" spans="17:17" x14ac:dyDescent="0.25">
      <c r="Q592" s="304"/>
    </row>
    <row r="593" spans="17:17" x14ac:dyDescent="0.25">
      <c r="Q593" s="304"/>
    </row>
    <row r="594" spans="17:17" x14ac:dyDescent="0.25">
      <c r="Q594" s="304"/>
    </row>
    <row r="595" spans="17:17" x14ac:dyDescent="0.25">
      <c r="Q595" s="304"/>
    </row>
    <row r="596" spans="17:17" x14ac:dyDescent="0.25">
      <c r="Q596" s="304"/>
    </row>
    <row r="597" spans="17:17" x14ac:dyDescent="0.25">
      <c r="Q597" s="304"/>
    </row>
    <row r="598" spans="17:17" x14ac:dyDescent="0.25">
      <c r="Q598" s="304"/>
    </row>
    <row r="599" spans="17:17" x14ac:dyDescent="0.25">
      <c r="Q599" s="304"/>
    </row>
    <row r="600" spans="17:17" x14ac:dyDescent="0.25">
      <c r="Q600" s="304"/>
    </row>
    <row r="601" spans="17:17" x14ac:dyDescent="0.25">
      <c r="Q601" s="304"/>
    </row>
    <row r="602" spans="17:17" x14ac:dyDescent="0.25">
      <c r="Q602" s="304"/>
    </row>
    <row r="603" spans="17:17" x14ac:dyDescent="0.25">
      <c r="Q603" s="304"/>
    </row>
    <row r="604" spans="17:17" x14ac:dyDescent="0.25">
      <c r="Q604" s="304"/>
    </row>
    <row r="605" spans="17:17" x14ac:dyDescent="0.25">
      <c r="Q605" s="304"/>
    </row>
    <row r="606" spans="17:17" x14ac:dyDescent="0.25">
      <c r="Q606" s="304"/>
    </row>
    <row r="607" spans="17:17" x14ac:dyDescent="0.25">
      <c r="Q607" s="304"/>
    </row>
    <row r="608" spans="17:17" x14ac:dyDescent="0.25">
      <c r="Q608" s="304"/>
    </row>
    <row r="609" spans="17:17" x14ac:dyDescent="0.25">
      <c r="Q609" s="304"/>
    </row>
    <row r="610" spans="17:17" x14ac:dyDescent="0.25">
      <c r="Q610" s="304"/>
    </row>
    <row r="611" spans="17:17" x14ac:dyDescent="0.25">
      <c r="Q611" s="304"/>
    </row>
    <row r="612" spans="17:17" x14ac:dyDescent="0.25">
      <c r="Q612" s="304"/>
    </row>
    <row r="613" spans="17:17" x14ac:dyDescent="0.25">
      <c r="Q613" s="304"/>
    </row>
    <row r="614" spans="17:17" x14ac:dyDescent="0.25">
      <c r="Q614" s="304"/>
    </row>
    <row r="615" spans="17:17" x14ac:dyDescent="0.25">
      <c r="Q615" s="304"/>
    </row>
    <row r="616" spans="17:17" x14ac:dyDescent="0.25">
      <c r="Q616" s="304"/>
    </row>
    <row r="617" spans="17:17" x14ac:dyDescent="0.25">
      <c r="Q617" s="304"/>
    </row>
    <row r="618" spans="17:17" x14ac:dyDescent="0.25">
      <c r="Q618" s="304"/>
    </row>
    <row r="619" spans="17:17" x14ac:dyDescent="0.25">
      <c r="Q619" s="304"/>
    </row>
    <row r="620" spans="17:17" x14ac:dyDescent="0.25">
      <c r="Q620" s="304"/>
    </row>
    <row r="621" spans="17:17" x14ac:dyDescent="0.25">
      <c r="Q621" s="304"/>
    </row>
    <row r="622" spans="17:17" x14ac:dyDescent="0.25">
      <c r="Q622" s="304"/>
    </row>
    <row r="623" spans="17:17" x14ac:dyDescent="0.25">
      <c r="Q623" s="304"/>
    </row>
    <row r="624" spans="17:17" x14ac:dyDescent="0.25">
      <c r="Q624" s="304"/>
    </row>
    <row r="625" spans="17:17" x14ac:dyDescent="0.25">
      <c r="Q625" s="304"/>
    </row>
    <row r="626" spans="17:17" x14ac:dyDescent="0.25">
      <c r="Q626" s="304"/>
    </row>
    <row r="627" spans="17:17" x14ac:dyDescent="0.25">
      <c r="Q627" s="304"/>
    </row>
    <row r="628" spans="17:17" x14ac:dyDescent="0.25">
      <c r="Q628" s="304"/>
    </row>
    <row r="629" spans="17:17" x14ac:dyDescent="0.25">
      <c r="Q629" s="304"/>
    </row>
    <row r="630" spans="17:17" x14ac:dyDescent="0.25">
      <c r="Q630" s="304"/>
    </row>
    <row r="631" spans="17:17" x14ac:dyDescent="0.25">
      <c r="Q631" s="304"/>
    </row>
    <row r="632" spans="17:17" x14ac:dyDescent="0.25">
      <c r="Q632" s="304"/>
    </row>
    <row r="633" spans="17:17" x14ac:dyDescent="0.25">
      <c r="Q633" s="304"/>
    </row>
    <row r="634" spans="17:17" x14ac:dyDescent="0.25">
      <c r="Q634" s="304"/>
    </row>
    <row r="635" spans="17:17" x14ac:dyDescent="0.25">
      <c r="Q635" s="304"/>
    </row>
    <row r="636" spans="17:17" x14ac:dyDescent="0.25">
      <c r="Q636" s="304"/>
    </row>
    <row r="637" spans="17:17" x14ac:dyDescent="0.25">
      <c r="Q637" s="304"/>
    </row>
    <row r="638" spans="17:17" x14ac:dyDescent="0.25">
      <c r="Q638" s="304"/>
    </row>
    <row r="639" spans="17:17" x14ac:dyDescent="0.25">
      <c r="Q639" s="304"/>
    </row>
    <row r="640" spans="17:17" x14ac:dyDescent="0.25">
      <c r="Q640" s="304"/>
    </row>
    <row r="641" spans="17:17" x14ac:dyDescent="0.25">
      <c r="Q641" s="304"/>
    </row>
    <row r="642" spans="17:17" x14ac:dyDescent="0.25">
      <c r="Q642" s="304"/>
    </row>
    <row r="643" spans="17:17" x14ac:dyDescent="0.25">
      <c r="Q643" s="304"/>
    </row>
    <row r="644" spans="17:17" x14ac:dyDescent="0.25">
      <c r="Q644" s="304"/>
    </row>
    <row r="645" spans="17:17" x14ac:dyDescent="0.25">
      <c r="Q645" s="304"/>
    </row>
    <row r="646" spans="17:17" x14ac:dyDescent="0.25">
      <c r="Q646" s="304"/>
    </row>
    <row r="647" spans="17:17" x14ac:dyDescent="0.25">
      <c r="Q647" s="304"/>
    </row>
    <row r="648" spans="17:17" x14ac:dyDescent="0.25">
      <c r="Q648" s="304"/>
    </row>
    <row r="649" spans="17:17" x14ac:dyDescent="0.25">
      <c r="Q649" s="304"/>
    </row>
    <row r="650" spans="17:17" x14ac:dyDescent="0.25">
      <c r="Q650" s="304"/>
    </row>
    <row r="651" spans="17:17" x14ac:dyDescent="0.25">
      <c r="Q651" s="304"/>
    </row>
    <row r="652" spans="17:17" x14ac:dyDescent="0.25">
      <c r="Q652" s="304"/>
    </row>
    <row r="653" spans="17:17" x14ac:dyDescent="0.25">
      <c r="Q653" s="304"/>
    </row>
    <row r="654" spans="17:17" x14ac:dyDescent="0.25">
      <c r="Q654" s="304"/>
    </row>
    <row r="655" spans="17:17" x14ac:dyDescent="0.25">
      <c r="Q655" s="304"/>
    </row>
    <row r="656" spans="17:17" x14ac:dyDescent="0.25">
      <c r="Q656" s="304"/>
    </row>
    <row r="657" spans="17:17" x14ac:dyDescent="0.25">
      <c r="Q657" s="304"/>
    </row>
    <row r="658" spans="17:17" x14ac:dyDescent="0.25">
      <c r="Q658" s="304"/>
    </row>
    <row r="659" spans="17:17" x14ac:dyDescent="0.25">
      <c r="Q659" s="304"/>
    </row>
    <row r="660" spans="17:17" x14ac:dyDescent="0.25">
      <c r="Q660" s="304"/>
    </row>
    <row r="661" spans="17:17" x14ac:dyDescent="0.25">
      <c r="Q661" s="304"/>
    </row>
    <row r="662" spans="17:17" x14ac:dyDescent="0.25">
      <c r="Q662" s="304"/>
    </row>
    <row r="663" spans="17:17" x14ac:dyDescent="0.25">
      <c r="Q663" s="304"/>
    </row>
    <row r="664" spans="17:17" x14ac:dyDescent="0.25">
      <c r="Q664" s="304"/>
    </row>
    <row r="665" spans="17:17" x14ac:dyDescent="0.25">
      <c r="Q665" s="304"/>
    </row>
    <row r="666" spans="17:17" x14ac:dyDescent="0.25">
      <c r="Q666" s="304"/>
    </row>
    <row r="667" spans="17:17" x14ac:dyDescent="0.25">
      <c r="Q667" s="304"/>
    </row>
    <row r="668" spans="17:17" x14ac:dyDescent="0.25">
      <c r="Q668" s="304"/>
    </row>
    <row r="669" spans="17:17" x14ac:dyDescent="0.25">
      <c r="Q669" s="304"/>
    </row>
    <row r="670" spans="17:17" x14ac:dyDescent="0.25">
      <c r="Q670" s="304"/>
    </row>
    <row r="671" spans="17:17" x14ac:dyDescent="0.25">
      <c r="Q671" s="304"/>
    </row>
    <row r="672" spans="17:17" x14ac:dyDescent="0.25">
      <c r="Q672" s="304"/>
    </row>
    <row r="673" spans="17:17" x14ac:dyDescent="0.25">
      <c r="Q673" s="304"/>
    </row>
    <row r="674" spans="17:17" x14ac:dyDescent="0.25">
      <c r="Q674" s="304"/>
    </row>
    <row r="675" spans="17:17" x14ac:dyDescent="0.25">
      <c r="Q675" s="304"/>
    </row>
    <row r="676" spans="17:17" x14ac:dyDescent="0.25">
      <c r="Q676" s="304"/>
    </row>
    <row r="677" spans="17:17" x14ac:dyDescent="0.25">
      <c r="Q677" s="304"/>
    </row>
    <row r="678" spans="17:17" x14ac:dyDescent="0.25">
      <c r="Q678" s="304"/>
    </row>
    <row r="679" spans="17:17" x14ac:dyDescent="0.25">
      <c r="Q679" s="304"/>
    </row>
    <row r="680" spans="17:17" x14ac:dyDescent="0.25">
      <c r="Q680" s="304"/>
    </row>
    <row r="681" spans="17:17" x14ac:dyDescent="0.25">
      <c r="Q681" s="304"/>
    </row>
    <row r="682" spans="17:17" x14ac:dyDescent="0.25">
      <c r="Q682" s="304"/>
    </row>
    <row r="683" spans="17:17" x14ac:dyDescent="0.25">
      <c r="Q683" s="304"/>
    </row>
    <row r="684" spans="17:17" x14ac:dyDescent="0.25">
      <c r="Q684" s="304"/>
    </row>
    <row r="685" spans="17:17" x14ac:dyDescent="0.25">
      <c r="Q685" s="304"/>
    </row>
    <row r="686" spans="17:17" x14ac:dyDescent="0.25">
      <c r="Q686" s="304"/>
    </row>
    <row r="687" spans="17:17" x14ac:dyDescent="0.25">
      <c r="Q687" s="304"/>
    </row>
    <row r="688" spans="17:17" x14ac:dyDescent="0.25">
      <c r="Q688" s="304"/>
    </row>
    <row r="689" spans="17:17" x14ac:dyDescent="0.25">
      <c r="Q689" s="304"/>
    </row>
    <row r="690" spans="17:17" x14ac:dyDescent="0.25">
      <c r="Q690" s="304"/>
    </row>
    <row r="691" spans="17:17" x14ac:dyDescent="0.25">
      <c r="Q691" s="304"/>
    </row>
    <row r="692" spans="17:17" x14ac:dyDescent="0.25">
      <c r="Q692" s="304"/>
    </row>
    <row r="693" spans="17:17" x14ac:dyDescent="0.25">
      <c r="Q693" s="304"/>
    </row>
    <row r="694" spans="17:17" x14ac:dyDescent="0.25">
      <c r="Q694" s="304"/>
    </row>
    <row r="695" spans="17:17" x14ac:dyDescent="0.25">
      <c r="Q695" s="304"/>
    </row>
    <row r="696" spans="17:17" x14ac:dyDescent="0.25">
      <c r="Q696" s="304"/>
    </row>
    <row r="697" spans="17:17" x14ac:dyDescent="0.25">
      <c r="Q697" s="304"/>
    </row>
    <row r="698" spans="17:17" x14ac:dyDescent="0.25">
      <c r="Q698" s="304"/>
    </row>
    <row r="699" spans="17:17" x14ac:dyDescent="0.25">
      <c r="Q699" s="304"/>
    </row>
    <row r="700" spans="17:17" x14ac:dyDescent="0.25">
      <c r="Q700" s="304"/>
    </row>
    <row r="701" spans="17:17" x14ac:dyDescent="0.25">
      <c r="Q701" s="304"/>
    </row>
    <row r="702" spans="17:17" x14ac:dyDescent="0.25">
      <c r="Q702" s="304"/>
    </row>
    <row r="703" spans="17:17" x14ac:dyDescent="0.25">
      <c r="Q703" s="304"/>
    </row>
    <row r="704" spans="17:17" x14ac:dyDescent="0.25">
      <c r="Q704" s="304"/>
    </row>
    <row r="705" spans="17:17" x14ac:dyDescent="0.25">
      <c r="Q705" s="304"/>
    </row>
    <row r="706" spans="17:17" x14ac:dyDescent="0.25">
      <c r="Q706" s="304"/>
    </row>
    <row r="707" spans="17:17" x14ac:dyDescent="0.25">
      <c r="Q707" s="304"/>
    </row>
    <row r="708" spans="17:17" x14ac:dyDescent="0.25">
      <c r="Q708" s="304"/>
    </row>
    <row r="709" spans="17:17" x14ac:dyDescent="0.25">
      <c r="Q709" s="304"/>
    </row>
    <row r="710" spans="17:17" x14ac:dyDescent="0.25">
      <c r="Q710" s="304"/>
    </row>
    <row r="711" spans="17:17" x14ac:dyDescent="0.25">
      <c r="Q711" s="304"/>
    </row>
    <row r="712" spans="17:17" x14ac:dyDescent="0.25">
      <c r="Q712" s="304"/>
    </row>
    <row r="713" spans="17:17" x14ac:dyDescent="0.25">
      <c r="Q713" s="304"/>
    </row>
    <row r="714" spans="17:17" x14ac:dyDescent="0.25">
      <c r="Q714" s="304"/>
    </row>
    <row r="715" spans="17:17" x14ac:dyDescent="0.25">
      <c r="Q715" s="304"/>
    </row>
    <row r="716" spans="17:17" x14ac:dyDescent="0.25">
      <c r="Q716" s="304"/>
    </row>
    <row r="717" spans="17:17" x14ac:dyDescent="0.25">
      <c r="Q717" s="304"/>
    </row>
    <row r="718" spans="17:17" x14ac:dyDescent="0.25">
      <c r="Q718" s="304"/>
    </row>
    <row r="719" spans="17:17" x14ac:dyDescent="0.25">
      <c r="Q719" s="304"/>
    </row>
    <row r="720" spans="17:17" x14ac:dyDescent="0.25">
      <c r="Q720" s="304"/>
    </row>
    <row r="721" spans="17:17" x14ac:dyDescent="0.25">
      <c r="Q721" s="304"/>
    </row>
    <row r="722" spans="17:17" x14ac:dyDescent="0.25">
      <c r="Q722" s="304"/>
    </row>
    <row r="723" spans="17:17" x14ac:dyDescent="0.25">
      <c r="Q723" s="304"/>
    </row>
    <row r="724" spans="17:17" x14ac:dyDescent="0.25">
      <c r="Q724" s="304"/>
    </row>
    <row r="725" spans="17:17" x14ac:dyDescent="0.25">
      <c r="Q725" s="304"/>
    </row>
    <row r="726" spans="17:17" x14ac:dyDescent="0.25">
      <c r="Q726" s="304"/>
    </row>
    <row r="727" spans="17:17" x14ac:dyDescent="0.25">
      <c r="Q727" s="304"/>
    </row>
    <row r="728" spans="17:17" x14ac:dyDescent="0.25">
      <c r="Q728" s="304"/>
    </row>
    <row r="729" spans="17:17" x14ac:dyDescent="0.25">
      <c r="Q729" s="304"/>
    </row>
    <row r="730" spans="17:17" x14ac:dyDescent="0.25">
      <c r="Q730" s="304"/>
    </row>
    <row r="731" spans="17:17" x14ac:dyDescent="0.25">
      <c r="Q731" s="304"/>
    </row>
    <row r="732" spans="17:17" x14ac:dyDescent="0.25">
      <c r="Q732" s="304"/>
    </row>
    <row r="733" spans="17:17" x14ac:dyDescent="0.25">
      <c r="Q733" s="304"/>
    </row>
    <row r="734" spans="17:17" x14ac:dyDescent="0.25">
      <c r="Q734" s="304"/>
    </row>
    <row r="735" spans="17:17" x14ac:dyDescent="0.25">
      <c r="Q735" s="304"/>
    </row>
    <row r="736" spans="17:17" x14ac:dyDescent="0.25">
      <c r="Q736" s="304"/>
    </row>
    <row r="737" spans="17:17" x14ac:dyDescent="0.25">
      <c r="Q737" s="304"/>
    </row>
    <row r="738" spans="17:17" x14ac:dyDescent="0.25">
      <c r="Q738" s="304"/>
    </row>
    <row r="739" spans="17:17" x14ac:dyDescent="0.25">
      <c r="Q739" s="304"/>
    </row>
    <row r="740" spans="17:17" x14ac:dyDescent="0.25">
      <c r="Q740" s="304"/>
    </row>
    <row r="741" spans="17:17" x14ac:dyDescent="0.25">
      <c r="Q741" s="304"/>
    </row>
    <row r="742" spans="17:17" x14ac:dyDescent="0.25">
      <c r="Q742" s="304"/>
    </row>
    <row r="743" spans="17:17" x14ac:dyDescent="0.25">
      <c r="Q743" s="304"/>
    </row>
    <row r="744" spans="17:17" x14ac:dyDescent="0.25">
      <c r="Q744" s="304"/>
    </row>
    <row r="745" spans="17:17" x14ac:dyDescent="0.25">
      <c r="Q745" s="304"/>
    </row>
    <row r="746" spans="17:17" x14ac:dyDescent="0.25">
      <c r="Q746" s="304"/>
    </row>
    <row r="747" spans="17:17" x14ac:dyDescent="0.25">
      <c r="Q747" s="304"/>
    </row>
    <row r="748" spans="17:17" x14ac:dyDescent="0.25">
      <c r="Q748" s="304"/>
    </row>
    <row r="749" spans="17:17" x14ac:dyDescent="0.25">
      <c r="Q749" s="304"/>
    </row>
    <row r="750" spans="17:17" x14ac:dyDescent="0.25">
      <c r="Q750" s="304"/>
    </row>
    <row r="751" spans="17:17" x14ac:dyDescent="0.25">
      <c r="Q751" s="304"/>
    </row>
    <row r="752" spans="17:17" x14ac:dyDescent="0.25">
      <c r="Q752" s="304"/>
    </row>
    <row r="753" spans="17:17" x14ac:dyDescent="0.25">
      <c r="Q753" s="304"/>
    </row>
    <row r="754" spans="17:17" x14ac:dyDescent="0.25">
      <c r="Q754" s="304"/>
    </row>
    <row r="755" spans="17:17" x14ac:dyDescent="0.25">
      <c r="Q755" s="304"/>
    </row>
    <row r="756" spans="17:17" x14ac:dyDescent="0.25">
      <c r="Q756" s="304"/>
    </row>
    <row r="757" spans="17:17" x14ac:dyDescent="0.25">
      <c r="Q757" s="304"/>
    </row>
    <row r="758" spans="17:17" x14ac:dyDescent="0.25">
      <c r="Q758" s="304"/>
    </row>
    <row r="759" spans="17:17" x14ac:dyDescent="0.25">
      <c r="Q759" s="304"/>
    </row>
    <row r="760" spans="17:17" x14ac:dyDescent="0.25">
      <c r="Q760" s="304"/>
    </row>
    <row r="761" spans="17:17" x14ac:dyDescent="0.25">
      <c r="Q761" s="304"/>
    </row>
    <row r="762" spans="17:17" x14ac:dyDescent="0.25">
      <c r="Q762" s="304"/>
    </row>
    <row r="763" spans="17:17" x14ac:dyDescent="0.25">
      <c r="Q763" s="304"/>
    </row>
    <row r="764" spans="17:17" x14ac:dyDescent="0.25">
      <c r="Q764" s="304"/>
    </row>
    <row r="765" spans="17:17" x14ac:dyDescent="0.25">
      <c r="Q765" s="304"/>
    </row>
    <row r="766" spans="17:17" x14ac:dyDescent="0.25">
      <c r="Q766" s="304"/>
    </row>
    <row r="767" spans="17:17" x14ac:dyDescent="0.25">
      <c r="Q767" s="304"/>
    </row>
    <row r="768" spans="17:17" x14ac:dyDescent="0.25">
      <c r="Q768" s="304"/>
    </row>
    <row r="769" spans="17:17" x14ac:dyDescent="0.25">
      <c r="Q769" s="304"/>
    </row>
    <row r="770" spans="17:17" x14ac:dyDescent="0.25">
      <c r="Q770" s="304"/>
    </row>
    <row r="771" spans="17:17" x14ac:dyDescent="0.25">
      <c r="Q771" s="304"/>
    </row>
    <row r="772" spans="17:17" x14ac:dyDescent="0.25">
      <c r="Q772" s="304"/>
    </row>
    <row r="773" spans="17:17" x14ac:dyDescent="0.25">
      <c r="Q773" s="304"/>
    </row>
    <row r="774" spans="17:17" x14ac:dyDescent="0.25">
      <c r="Q774" s="304"/>
    </row>
    <row r="775" spans="17:17" x14ac:dyDescent="0.25">
      <c r="Q775" s="304"/>
    </row>
    <row r="776" spans="17:17" x14ac:dyDescent="0.25">
      <c r="Q776" s="304"/>
    </row>
    <row r="777" spans="17:17" x14ac:dyDescent="0.25">
      <c r="Q777" s="304"/>
    </row>
    <row r="778" spans="17:17" x14ac:dyDescent="0.25">
      <c r="Q778" s="304"/>
    </row>
    <row r="779" spans="17:17" x14ac:dyDescent="0.25">
      <c r="Q779" s="304"/>
    </row>
    <row r="780" spans="17:17" x14ac:dyDescent="0.25">
      <c r="Q780" s="304"/>
    </row>
    <row r="781" spans="17:17" x14ac:dyDescent="0.25">
      <c r="Q781" s="304"/>
    </row>
    <row r="782" spans="17:17" x14ac:dyDescent="0.25">
      <c r="Q782" s="304"/>
    </row>
    <row r="783" spans="17:17" x14ac:dyDescent="0.25">
      <c r="Q783" s="304"/>
    </row>
    <row r="784" spans="17:17" x14ac:dyDescent="0.25">
      <c r="Q784" s="304"/>
    </row>
    <row r="785" spans="17:17" x14ac:dyDescent="0.25">
      <c r="Q785" s="304"/>
    </row>
    <row r="786" spans="17:17" x14ac:dyDescent="0.25">
      <c r="Q786" s="304"/>
    </row>
    <row r="787" spans="17:17" x14ac:dyDescent="0.25">
      <c r="Q787" s="304"/>
    </row>
    <row r="788" spans="17:17" x14ac:dyDescent="0.25">
      <c r="Q788" s="304"/>
    </row>
    <row r="789" spans="17:17" x14ac:dyDescent="0.25">
      <c r="Q789" s="304"/>
    </row>
    <row r="790" spans="17:17" x14ac:dyDescent="0.25">
      <c r="Q790" s="304"/>
    </row>
    <row r="791" spans="17:17" x14ac:dyDescent="0.25">
      <c r="Q791" s="304"/>
    </row>
    <row r="792" spans="17:17" x14ac:dyDescent="0.25">
      <c r="Q792" s="304"/>
    </row>
    <row r="793" spans="17:17" x14ac:dyDescent="0.25">
      <c r="Q793" s="304"/>
    </row>
    <row r="794" spans="17:17" x14ac:dyDescent="0.25">
      <c r="Q794" s="304"/>
    </row>
    <row r="795" spans="17:17" x14ac:dyDescent="0.25">
      <c r="Q795" s="304"/>
    </row>
    <row r="796" spans="17:17" x14ac:dyDescent="0.25">
      <c r="Q796" s="304"/>
    </row>
    <row r="797" spans="17:17" x14ac:dyDescent="0.25">
      <c r="Q797" s="304"/>
    </row>
    <row r="798" spans="17:17" x14ac:dyDescent="0.25">
      <c r="Q798" s="304"/>
    </row>
    <row r="799" spans="17:17" x14ac:dyDescent="0.25">
      <c r="Q799" s="304"/>
    </row>
    <row r="800" spans="17:17" x14ac:dyDescent="0.25">
      <c r="Q800" s="304"/>
    </row>
    <row r="801" spans="17:17" x14ac:dyDescent="0.25">
      <c r="Q801" s="304"/>
    </row>
    <row r="802" spans="17:17" x14ac:dyDescent="0.25">
      <c r="Q802" s="304"/>
    </row>
    <row r="803" spans="17:17" x14ac:dyDescent="0.25">
      <c r="Q803" s="304"/>
    </row>
    <row r="804" spans="17:17" x14ac:dyDescent="0.25">
      <c r="Q804" s="304"/>
    </row>
    <row r="805" spans="17:17" x14ac:dyDescent="0.25">
      <c r="Q805" s="304"/>
    </row>
    <row r="806" spans="17:17" x14ac:dyDescent="0.25">
      <c r="Q806" s="304"/>
    </row>
    <row r="807" spans="17:17" x14ac:dyDescent="0.25">
      <c r="Q807" s="304"/>
    </row>
    <row r="808" spans="17:17" x14ac:dyDescent="0.25">
      <c r="Q808" s="304"/>
    </row>
    <row r="809" spans="17:17" x14ac:dyDescent="0.25">
      <c r="Q809" s="304"/>
    </row>
    <row r="810" spans="17:17" x14ac:dyDescent="0.25">
      <c r="Q810" s="304"/>
    </row>
    <row r="811" spans="17:17" x14ac:dyDescent="0.25">
      <c r="Q811" s="304"/>
    </row>
    <row r="812" spans="17:17" x14ac:dyDescent="0.25">
      <c r="Q812" s="304"/>
    </row>
    <row r="813" spans="17:17" x14ac:dyDescent="0.25">
      <c r="Q813" s="304"/>
    </row>
    <row r="814" spans="17:17" x14ac:dyDescent="0.25">
      <c r="Q814" s="304"/>
    </row>
    <row r="815" spans="17:17" x14ac:dyDescent="0.25">
      <c r="Q815" s="304"/>
    </row>
    <row r="816" spans="17:17" x14ac:dyDescent="0.25">
      <c r="Q816" s="304"/>
    </row>
    <row r="817" spans="17:17" x14ac:dyDescent="0.25">
      <c r="Q817" s="304"/>
    </row>
    <row r="818" spans="17:17" x14ac:dyDescent="0.25">
      <c r="Q818" s="304"/>
    </row>
    <row r="819" spans="17:17" x14ac:dyDescent="0.25">
      <c r="Q819" s="304"/>
    </row>
    <row r="820" spans="17:17" x14ac:dyDescent="0.25">
      <c r="Q820" s="304"/>
    </row>
    <row r="821" spans="17:17" x14ac:dyDescent="0.25">
      <c r="Q821" s="304"/>
    </row>
    <row r="822" spans="17:17" x14ac:dyDescent="0.25">
      <c r="Q822" s="304"/>
    </row>
    <row r="823" spans="17:17" x14ac:dyDescent="0.25">
      <c r="Q823" s="304"/>
    </row>
    <row r="824" spans="17:17" x14ac:dyDescent="0.25">
      <c r="Q824" s="304"/>
    </row>
    <row r="825" spans="17:17" x14ac:dyDescent="0.25">
      <c r="Q825" s="304"/>
    </row>
    <row r="826" spans="17:17" x14ac:dyDescent="0.25">
      <c r="Q826" s="304"/>
    </row>
    <row r="827" spans="17:17" x14ac:dyDescent="0.25">
      <c r="Q827" s="304"/>
    </row>
    <row r="828" spans="17:17" x14ac:dyDescent="0.25">
      <c r="Q828" s="304"/>
    </row>
    <row r="829" spans="17:17" x14ac:dyDescent="0.25">
      <c r="Q829" s="304"/>
    </row>
    <row r="830" spans="17:17" x14ac:dyDescent="0.25">
      <c r="Q830" s="304"/>
    </row>
    <row r="831" spans="17:17" x14ac:dyDescent="0.25">
      <c r="Q831" s="304"/>
    </row>
    <row r="832" spans="17:17" x14ac:dyDescent="0.25">
      <c r="Q832" s="304"/>
    </row>
    <row r="833" spans="17:17" x14ac:dyDescent="0.25">
      <c r="Q833" s="304"/>
    </row>
    <row r="834" spans="17:17" x14ac:dyDescent="0.25">
      <c r="Q834" s="304"/>
    </row>
    <row r="835" spans="17:17" x14ac:dyDescent="0.25">
      <c r="Q835" s="304"/>
    </row>
    <row r="836" spans="17:17" x14ac:dyDescent="0.25">
      <c r="Q836" s="304"/>
    </row>
    <row r="837" spans="17:17" x14ac:dyDescent="0.25">
      <c r="Q837" s="304"/>
    </row>
    <row r="838" spans="17:17" x14ac:dyDescent="0.25">
      <c r="Q838" s="304"/>
    </row>
    <row r="839" spans="17:17" x14ac:dyDescent="0.25">
      <c r="Q839" s="304"/>
    </row>
    <row r="840" spans="17:17" x14ac:dyDescent="0.25">
      <c r="Q840" s="304"/>
    </row>
    <row r="841" spans="17:17" x14ac:dyDescent="0.25">
      <c r="Q841" s="304"/>
    </row>
    <row r="842" spans="17:17" x14ac:dyDescent="0.25">
      <c r="Q842" s="304"/>
    </row>
    <row r="843" spans="17:17" x14ac:dyDescent="0.25">
      <c r="Q843" s="304"/>
    </row>
    <row r="844" spans="17:17" x14ac:dyDescent="0.25">
      <c r="Q844" s="304"/>
    </row>
    <row r="845" spans="17:17" x14ac:dyDescent="0.25">
      <c r="Q845" s="304"/>
    </row>
    <row r="846" spans="17:17" x14ac:dyDescent="0.25">
      <c r="Q846" s="304"/>
    </row>
    <row r="847" spans="17:17" x14ac:dyDescent="0.25">
      <c r="Q847" s="304"/>
    </row>
    <row r="848" spans="17:17" x14ac:dyDescent="0.25">
      <c r="Q848" s="304"/>
    </row>
    <row r="849" spans="17:17" x14ac:dyDescent="0.25">
      <c r="Q849" s="304"/>
    </row>
    <row r="850" spans="17:17" x14ac:dyDescent="0.25">
      <c r="Q850" s="304"/>
    </row>
    <row r="851" spans="17:17" x14ac:dyDescent="0.25">
      <c r="Q851" s="304"/>
    </row>
    <row r="852" spans="17:17" x14ac:dyDescent="0.25">
      <c r="Q852" s="304"/>
    </row>
    <row r="853" spans="17:17" x14ac:dyDescent="0.25">
      <c r="Q853" s="304"/>
    </row>
    <row r="854" spans="17:17" x14ac:dyDescent="0.25">
      <c r="Q854" s="304"/>
    </row>
    <row r="855" spans="17:17" x14ac:dyDescent="0.25">
      <c r="Q855" s="304"/>
    </row>
    <row r="856" spans="17:17" x14ac:dyDescent="0.25">
      <c r="Q856" s="304"/>
    </row>
    <row r="857" spans="17:17" x14ac:dyDescent="0.25">
      <c r="Q857" s="304"/>
    </row>
    <row r="858" spans="17:17" x14ac:dyDescent="0.25">
      <c r="Q858" s="304"/>
    </row>
    <row r="859" spans="17:17" x14ac:dyDescent="0.25">
      <c r="Q859" s="304"/>
    </row>
    <row r="860" spans="17:17" x14ac:dyDescent="0.25">
      <c r="Q860" s="304"/>
    </row>
    <row r="861" spans="17:17" x14ac:dyDescent="0.25">
      <c r="Q861" s="304"/>
    </row>
    <row r="862" spans="17:17" x14ac:dyDescent="0.25">
      <c r="Q862" s="304"/>
    </row>
    <row r="863" spans="17:17" x14ac:dyDescent="0.25">
      <c r="Q863" s="304"/>
    </row>
    <row r="864" spans="17:17" x14ac:dyDescent="0.25">
      <c r="Q864" s="304"/>
    </row>
    <row r="865" spans="17:17" x14ac:dyDescent="0.25">
      <c r="Q865" s="304"/>
    </row>
    <row r="866" spans="17:17" x14ac:dyDescent="0.25">
      <c r="Q866" s="304"/>
    </row>
    <row r="867" spans="17:17" x14ac:dyDescent="0.25">
      <c r="Q867" s="304"/>
    </row>
    <row r="868" spans="17:17" x14ac:dyDescent="0.25">
      <c r="Q868" s="304"/>
    </row>
    <row r="869" spans="17:17" x14ac:dyDescent="0.25">
      <c r="Q869" s="304"/>
    </row>
    <row r="870" spans="17:17" x14ac:dyDescent="0.25">
      <c r="Q870" s="304"/>
    </row>
    <row r="871" spans="17:17" x14ac:dyDescent="0.25">
      <c r="Q871" s="304"/>
    </row>
    <row r="872" spans="17:17" x14ac:dyDescent="0.25">
      <c r="Q872" s="304"/>
    </row>
    <row r="873" spans="17:17" x14ac:dyDescent="0.25">
      <c r="Q873" s="304"/>
    </row>
    <row r="874" spans="17:17" x14ac:dyDescent="0.25">
      <c r="Q874" s="304"/>
    </row>
    <row r="875" spans="17:17" x14ac:dyDescent="0.25">
      <c r="Q875" s="304"/>
    </row>
    <row r="876" spans="17:17" x14ac:dyDescent="0.25">
      <c r="Q876" s="304"/>
    </row>
    <row r="877" spans="17:17" x14ac:dyDescent="0.25">
      <c r="Q877" s="304"/>
    </row>
    <row r="878" spans="17:17" x14ac:dyDescent="0.25">
      <c r="Q878" s="304"/>
    </row>
    <row r="879" spans="17:17" x14ac:dyDescent="0.25">
      <c r="Q879" s="304"/>
    </row>
    <row r="880" spans="17:17" x14ac:dyDescent="0.25">
      <c r="Q880" s="304"/>
    </row>
    <row r="881" spans="17:17" x14ac:dyDescent="0.25">
      <c r="Q881" s="304"/>
    </row>
    <row r="882" spans="17:17" x14ac:dyDescent="0.25">
      <c r="Q882" s="304"/>
    </row>
    <row r="883" spans="17:17" x14ac:dyDescent="0.25">
      <c r="Q883" s="304"/>
    </row>
    <row r="884" spans="17:17" x14ac:dyDescent="0.25">
      <c r="Q884" s="304"/>
    </row>
    <row r="885" spans="17:17" x14ac:dyDescent="0.25">
      <c r="Q885" s="304"/>
    </row>
    <row r="886" spans="17:17" x14ac:dyDescent="0.25">
      <c r="Q886" s="304"/>
    </row>
    <row r="887" spans="17:17" x14ac:dyDescent="0.25">
      <c r="Q887" s="304"/>
    </row>
    <row r="888" spans="17:17" x14ac:dyDescent="0.25">
      <c r="Q888" s="304"/>
    </row>
    <row r="889" spans="17:17" x14ac:dyDescent="0.25">
      <c r="Q889" s="304"/>
    </row>
    <row r="890" spans="17:17" x14ac:dyDescent="0.25">
      <c r="Q890" s="304"/>
    </row>
    <row r="891" spans="17:17" x14ac:dyDescent="0.25">
      <c r="Q891" s="304"/>
    </row>
    <row r="892" spans="17:17" x14ac:dyDescent="0.25">
      <c r="Q892" s="304"/>
    </row>
    <row r="893" spans="17:17" x14ac:dyDescent="0.25">
      <c r="Q893" s="304"/>
    </row>
    <row r="894" spans="17:17" x14ac:dyDescent="0.25">
      <c r="Q894" s="304"/>
    </row>
    <row r="895" spans="17:17" x14ac:dyDescent="0.25">
      <c r="Q895" s="304"/>
    </row>
    <row r="896" spans="17:17" x14ac:dyDescent="0.25">
      <c r="Q896" s="304"/>
    </row>
    <row r="897" spans="17:17" x14ac:dyDescent="0.25">
      <c r="Q897" s="304"/>
    </row>
    <row r="898" spans="17:17" x14ac:dyDescent="0.25">
      <c r="Q898" s="304"/>
    </row>
    <row r="899" spans="17:17" x14ac:dyDescent="0.25">
      <c r="Q899" s="304"/>
    </row>
    <row r="900" spans="17:17" x14ac:dyDescent="0.25">
      <c r="Q900" s="304"/>
    </row>
    <row r="901" spans="17:17" x14ac:dyDescent="0.25">
      <c r="Q901" s="304"/>
    </row>
    <row r="902" spans="17:17" x14ac:dyDescent="0.25">
      <c r="Q902" s="304"/>
    </row>
    <row r="903" spans="17:17" x14ac:dyDescent="0.25">
      <c r="Q903" s="304"/>
    </row>
    <row r="904" spans="17:17" x14ac:dyDescent="0.25">
      <c r="Q904" s="304"/>
    </row>
    <row r="905" spans="17:17" x14ac:dyDescent="0.25">
      <c r="Q905" s="304"/>
    </row>
    <row r="906" spans="17:17" x14ac:dyDescent="0.25">
      <c r="Q906" s="304"/>
    </row>
    <row r="907" spans="17:17" x14ac:dyDescent="0.25">
      <c r="Q907" s="304"/>
    </row>
    <row r="908" spans="17:17" x14ac:dyDescent="0.25">
      <c r="Q908" s="304"/>
    </row>
    <row r="909" spans="17:17" x14ac:dyDescent="0.25">
      <c r="Q909" s="304"/>
    </row>
    <row r="910" spans="17:17" x14ac:dyDescent="0.25">
      <c r="Q910" s="304"/>
    </row>
    <row r="911" spans="17:17" x14ac:dyDescent="0.25">
      <c r="Q911" s="304"/>
    </row>
    <row r="912" spans="17:17" x14ac:dyDescent="0.25">
      <c r="Q912" s="304"/>
    </row>
    <row r="913" spans="17:17" x14ac:dyDescent="0.25">
      <c r="Q913" s="304"/>
    </row>
    <row r="914" spans="17:17" x14ac:dyDescent="0.25">
      <c r="Q914" s="304"/>
    </row>
    <row r="915" spans="17:17" x14ac:dyDescent="0.25">
      <c r="Q915" s="304"/>
    </row>
    <row r="916" spans="17:17" x14ac:dyDescent="0.25">
      <c r="Q916" s="304"/>
    </row>
    <row r="917" spans="17:17" x14ac:dyDescent="0.25">
      <c r="Q917" s="304"/>
    </row>
    <row r="918" spans="17:17" x14ac:dyDescent="0.25">
      <c r="Q918" s="304"/>
    </row>
    <row r="919" spans="17:17" x14ac:dyDescent="0.25">
      <c r="Q919" s="304"/>
    </row>
    <row r="920" spans="17:17" x14ac:dyDescent="0.25">
      <c r="Q920" s="304"/>
    </row>
    <row r="921" spans="17:17" x14ac:dyDescent="0.25">
      <c r="Q921" s="304"/>
    </row>
    <row r="922" spans="17:17" x14ac:dyDescent="0.25">
      <c r="Q922" s="304"/>
    </row>
    <row r="923" spans="17:17" x14ac:dyDescent="0.25">
      <c r="Q923" s="304"/>
    </row>
    <row r="924" spans="17:17" x14ac:dyDescent="0.25">
      <c r="Q924" s="304"/>
    </row>
    <row r="925" spans="17:17" x14ac:dyDescent="0.25">
      <c r="Q925" s="304"/>
    </row>
    <row r="926" spans="17:17" x14ac:dyDescent="0.25">
      <c r="Q926" s="304"/>
    </row>
    <row r="927" spans="17:17" x14ac:dyDescent="0.25">
      <c r="Q927" s="304"/>
    </row>
    <row r="928" spans="17:17" x14ac:dyDescent="0.25">
      <c r="Q928" s="304"/>
    </row>
    <row r="929" spans="17:17" x14ac:dyDescent="0.25">
      <c r="Q929" s="304"/>
    </row>
    <row r="930" spans="17:17" x14ac:dyDescent="0.25">
      <c r="Q930" s="304"/>
    </row>
    <row r="931" spans="17:17" x14ac:dyDescent="0.25">
      <c r="Q931" s="304"/>
    </row>
    <row r="932" spans="17:17" x14ac:dyDescent="0.25">
      <c r="Q932" s="304"/>
    </row>
    <row r="933" spans="17:17" x14ac:dyDescent="0.25">
      <c r="Q933" s="304"/>
    </row>
    <row r="934" spans="17:17" x14ac:dyDescent="0.25">
      <c r="Q934" s="304"/>
    </row>
    <row r="935" spans="17:17" x14ac:dyDescent="0.25">
      <c r="Q935" s="304"/>
    </row>
    <row r="936" spans="17:17" x14ac:dyDescent="0.25">
      <c r="Q936" s="304"/>
    </row>
    <row r="937" spans="17:17" x14ac:dyDescent="0.25">
      <c r="Q937" s="304"/>
    </row>
    <row r="938" spans="17:17" x14ac:dyDescent="0.25">
      <c r="Q938" s="304"/>
    </row>
    <row r="939" spans="17:17" x14ac:dyDescent="0.25">
      <c r="Q939" s="304"/>
    </row>
    <row r="940" spans="17:17" x14ac:dyDescent="0.25">
      <c r="Q940" s="304"/>
    </row>
    <row r="941" spans="17:17" x14ac:dyDescent="0.25">
      <c r="Q941" s="304"/>
    </row>
    <row r="942" spans="17:17" x14ac:dyDescent="0.25">
      <c r="Q942" s="304"/>
    </row>
    <row r="943" spans="17:17" x14ac:dyDescent="0.25">
      <c r="Q943" s="304"/>
    </row>
    <row r="944" spans="17:17" x14ac:dyDescent="0.25">
      <c r="Q944" s="304"/>
    </row>
    <row r="945" spans="17:17" x14ac:dyDescent="0.25">
      <c r="Q945" s="304"/>
    </row>
    <row r="946" spans="17:17" x14ac:dyDescent="0.25">
      <c r="Q946" s="304"/>
    </row>
    <row r="947" spans="17:17" x14ac:dyDescent="0.25">
      <c r="Q947" s="304"/>
    </row>
    <row r="948" spans="17:17" x14ac:dyDescent="0.25">
      <c r="Q948" s="304"/>
    </row>
    <row r="949" spans="17:17" x14ac:dyDescent="0.25">
      <c r="Q949" s="304"/>
    </row>
    <row r="950" spans="17:17" x14ac:dyDescent="0.25">
      <c r="Q950" s="304"/>
    </row>
    <row r="951" spans="17:17" x14ac:dyDescent="0.25">
      <c r="Q951" s="304"/>
    </row>
    <row r="952" spans="17:17" x14ac:dyDescent="0.25">
      <c r="Q952" s="304"/>
    </row>
    <row r="953" spans="17:17" x14ac:dyDescent="0.25">
      <c r="Q953" s="304"/>
    </row>
    <row r="954" spans="17:17" x14ac:dyDescent="0.25">
      <c r="Q954" s="304"/>
    </row>
    <row r="955" spans="17:17" x14ac:dyDescent="0.25">
      <c r="Q955" s="304"/>
    </row>
    <row r="956" spans="17:17" x14ac:dyDescent="0.25">
      <c r="Q956" s="304"/>
    </row>
    <row r="957" spans="17:17" x14ac:dyDescent="0.25">
      <c r="Q957" s="304"/>
    </row>
    <row r="958" spans="17:17" x14ac:dyDescent="0.25">
      <c r="Q958" s="304"/>
    </row>
    <row r="959" spans="17:17" x14ac:dyDescent="0.25">
      <c r="Q959" s="304"/>
    </row>
    <row r="960" spans="17:17" x14ac:dyDescent="0.25">
      <c r="Q960" s="304"/>
    </row>
    <row r="961" spans="17:17" x14ac:dyDescent="0.25">
      <c r="Q961" s="304"/>
    </row>
    <row r="962" spans="17:17" x14ac:dyDescent="0.25">
      <c r="Q962" s="304"/>
    </row>
    <row r="963" spans="17:17" x14ac:dyDescent="0.25">
      <c r="Q963" s="304"/>
    </row>
    <row r="964" spans="17:17" x14ac:dyDescent="0.25">
      <c r="Q964" s="304"/>
    </row>
    <row r="965" spans="17:17" x14ac:dyDescent="0.25">
      <c r="Q965" s="304"/>
    </row>
    <row r="966" spans="17:17" x14ac:dyDescent="0.25">
      <c r="Q966" s="304"/>
    </row>
    <row r="967" spans="17:17" x14ac:dyDescent="0.25">
      <c r="Q967" s="304"/>
    </row>
    <row r="968" spans="17:17" x14ac:dyDescent="0.25">
      <c r="Q968" s="304"/>
    </row>
    <row r="969" spans="17:17" x14ac:dyDescent="0.25">
      <c r="Q969" s="304"/>
    </row>
    <row r="970" spans="17:17" x14ac:dyDescent="0.25">
      <c r="Q970" s="304"/>
    </row>
    <row r="971" spans="17:17" x14ac:dyDescent="0.25">
      <c r="Q971" s="304"/>
    </row>
    <row r="972" spans="17:17" x14ac:dyDescent="0.25">
      <c r="Q972" s="304"/>
    </row>
    <row r="973" spans="17:17" x14ac:dyDescent="0.25">
      <c r="Q973" s="304"/>
    </row>
    <row r="974" spans="17:17" x14ac:dyDescent="0.25">
      <c r="Q974" s="304"/>
    </row>
    <row r="975" spans="17:17" x14ac:dyDescent="0.25">
      <c r="Q975" s="304"/>
    </row>
    <row r="976" spans="17:17" x14ac:dyDescent="0.25">
      <c r="Q976" s="304"/>
    </row>
    <row r="977" spans="17:17" x14ac:dyDescent="0.25">
      <c r="Q977" s="304"/>
    </row>
    <row r="978" spans="17:17" x14ac:dyDescent="0.25">
      <c r="Q978" s="304"/>
    </row>
    <row r="979" spans="17:17" x14ac:dyDescent="0.25">
      <c r="Q979" s="304"/>
    </row>
    <row r="980" spans="17:17" x14ac:dyDescent="0.25">
      <c r="Q980" s="304"/>
    </row>
    <row r="981" spans="17:17" x14ac:dyDescent="0.25">
      <c r="Q981" s="304"/>
    </row>
    <row r="982" spans="17:17" x14ac:dyDescent="0.25">
      <c r="Q982" s="304"/>
    </row>
    <row r="983" spans="17:17" x14ac:dyDescent="0.25">
      <c r="Q983" s="304"/>
    </row>
    <row r="984" spans="17:17" x14ac:dyDescent="0.25">
      <c r="Q984" s="304"/>
    </row>
    <row r="985" spans="17:17" x14ac:dyDescent="0.25">
      <c r="Q985" s="304"/>
    </row>
    <row r="986" spans="17:17" x14ac:dyDescent="0.25">
      <c r="Q986" s="304"/>
    </row>
    <row r="987" spans="17:17" x14ac:dyDescent="0.25">
      <c r="Q987" s="304"/>
    </row>
    <row r="988" spans="17:17" x14ac:dyDescent="0.25">
      <c r="Q988" s="304"/>
    </row>
    <row r="989" spans="17:17" x14ac:dyDescent="0.25">
      <c r="Q989" s="304"/>
    </row>
    <row r="990" spans="17:17" x14ac:dyDescent="0.25">
      <c r="Q990" s="304"/>
    </row>
    <row r="991" spans="17:17" x14ac:dyDescent="0.25">
      <c r="Q991" s="304"/>
    </row>
    <row r="992" spans="17:17" x14ac:dyDescent="0.25">
      <c r="Q992" s="304"/>
    </row>
    <row r="993" spans="17:17" x14ac:dyDescent="0.25">
      <c r="Q993" s="304"/>
    </row>
    <row r="994" spans="17:17" x14ac:dyDescent="0.25">
      <c r="Q994" s="304"/>
    </row>
    <row r="995" spans="17:17" x14ac:dyDescent="0.25">
      <c r="Q995" s="304"/>
    </row>
    <row r="996" spans="17:17" x14ac:dyDescent="0.25">
      <c r="Q996" s="304"/>
    </row>
    <row r="997" spans="17:17" x14ac:dyDescent="0.25">
      <c r="Q997" s="304"/>
    </row>
    <row r="998" spans="17:17" x14ac:dyDescent="0.25">
      <c r="Q998" s="304"/>
    </row>
    <row r="999" spans="17:17" x14ac:dyDescent="0.25">
      <c r="Q999" s="304"/>
    </row>
    <row r="1000" spans="17:17" x14ac:dyDescent="0.25">
      <c r="Q1000" s="304"/>
    </row>
    <row r="1001" spans="17:17" x14ac:dyDescent="0.25">
      <c r="Q1001" s="304"/>
    </row>
    <row r="1002" spans="17:17" x14ac:dyDescent="0.25">
      <c r="Q1002" s="304"/>
    </row>
    <row r="1003" spans="17:17" x14ac:dyDescent="0.25">
      <c r="Q1003" s="304"/>
    </row>
    <row r="1004" spans="17:17" x14ac:dyDescent="0.25">
      <c r="Q1004" s="304"/>
    </row>
    <row r="1005" spans="17:17" x14ac:dyDescent="0.25">
      <c r="Q1005" s="304"/>
    </row>
    <row r="1006" spans="17:17" x14ac:dyDescent="0.25">
      <c r="Q1006" s="304"/>
    </row>
    <row r="1007" spans="17:17" x14ac:dyDescent="0.25">
      <c r="Q1007" s="304"/>
    </row>
    <row r="1008" spans="17:17" x14ac:dyDescent="0.25">
      <c r="Q1008" s="304"/>
    </row>
    <row r="1009" spans="17:17" x14ac:dyDescent="0.25">
      <c r="Q1009" s="304"/>
    </row>
    <row r="1010" spans="17:17" x14ac:dyDescent="0.25">
      <c r="Q1010" s="304"/>
    </row>
    <row r="1011" spans="17:17" x14ac:dyDescent="0.25">
      <c r="Q1011" s="304"/>
    </row>
    <row r="1012" spans="17:17" x14ac:dyDescent="0.25">
      <c r="Q1012" s="304"/>
    </row>
    <row r="1013" spans="17:17" x14ac:dyDescent="0.25">
      <c r="Q1013" s="304"/>
    </row>
    <row r="1014" spans="17:17" x14ac:dyDescent="0.25">
      <c r="Q1014" s="304"/>
    </row>
    <row r="1015" spans="17:17" x14ac:dyDescent="0.25">
      <c r="Q1015" s="304"/>
    </row>
    <row r="1016" spans="17:17" x14ac:dyDescent="0.25">
      <c r="Q1016" s="304"/>
    </row>
    <row r="1017" spans="17:17" x14ac:dyDescent="0.25">
      <c r="Q1017" s="304"/>
    </row>
    <row r="1018" spans="17:17" x14ac:dyDescent="0.25">
      <c r="Q1018" s="304"/>
    </row>
    <row r="1019" spans="17:17" x14ac:dyDescent="0.25">
      <c r="Q1019" s="304"/>
    </row>
    <row r="1020" spans="17:17" x14ac:dyDescent="0.25">
      <c r="Q1020" s="304"/>
    </row>
    <row r="1021" spans="17:17" x14ac:dyDescent="0.25">
      <c r="Q1021" s="304"/>
    </row>
    <row r="1022" spans="17:17" x14ac:dyDescent="0.25">
      <c r="Q1022" s="304"/>
    </row>
    <row r="1023" spans="17:17" x14ac:dyDescent="0.25">
      <c r="Q1023" s="304"/>
    </row>
    <row r="1024" spans="17:17" x14ac:dyDescent="0.25">
      <c r="Q1024" s="304"/>
    </row>
    <row r="1025" spans="17:17" x14ac:dyDescent="0.25">
      <c r="Q1025" s="304"/>
    </row>
    <row r="1026" spans="17:17" x14ac:dyDescent="0.25">
      <c r="Q1026" s="304"/>
    </row>
    <row r="1027" spans="17:17" x14ac:dyDescent="0.25">
      <c r="Q1027" s="304"/>
    </row>
    <row r="1028" spans="17:17" x14ac:dyDescent="0.25">
      <c r="Q1028" s="304"/>
    </row>
    <row r="1029" spans="17:17" x14ac:dyDescent="0.25">
      <c r="Q1029" s="304"/>
    </row>
    <row r="1030" spans="17:17" x14ac:dyDescent="0.25">
      <c r="Q1030" s="304"/>
    </row>
    <row r="1031" spans="17:17" x14ac:dyDescent="0.25">
      <c r="Q1031" s="304"/>
    </row>
    <row r="1032" spans="17:17" x14ac:dyDescent="0.25">
      <c r="Q1032" s="304"/>
    </row>
    <row r="1033" spans="17:17" x14ac:dyDescent="0.25">
      <c r="Q1033" s="304"/>
    </row>
    <row r="1034" spans="17:17" x14ac:dyDescent="0.25">
      <c r="Q1034" s="304"/>
    </row>
    <row r="1035" spans="17:17" x14ac:dyDescent="0.25">
      <c r="Q1035" s="304"/>
    </row>
    <row r="1036" spans="17:17" x14ac:dyDescent="0.25">
      <c r="Q1036" s="304"/>
    </row>
    <row r="1037" spans="17:17" x14ac:dyDescent="0.25">
      <c r="Q1037" s="304"/>
    </row>
    <row r="1038" spans="17:17" x14ac:dyDescent="0.25">
      <c r="Q1038" s="304"/>
    </row>
    <row r="1039" spans="17:17" x14ac:dyDescent="0.25">
      <c r="Q1039" s="304"/>
    </row>
    <row r="1040" spans="17:17" x14ac:dyDescent="0.25">
      <c r="Q1040" s="304"/>
    </row>
    <row r="1041" spans="17:17" x14ac:dyDescent="0.25">
      <c r="Q1041" s="304"/>
    </row>
    <row r="1042" spans="17:17" x14ac:dyDescent="0.25">
      <c r="Q1042" s="304"/>
    </row>
    <row r="1043" spans="17:17" x14ac:dyDescent="0.25">
      <c r="Q1043" s="304"/>
    </row>
    <row r="1044" spans="17:17" x14ac:dyDescent="0.25">
      <c r="Q1044" s="304"/>
    </row>
    <row r="1045" spans="17:17" x14ac:dyDescent="0.25">
      <c r="Q1045" s="304"/>
    </row>
    <row r="1046" spans="17:17" x14ac:dyDescent="0.25">
      <c r="Q1046" s="304"/>
    </row>
    <row r="1047" spans="17:17" x14ac:dyDescent="0.25">
      <c r="Q1047" s="304"/>
    </row>
    <row r="1048" spans="17:17" x14ac:dyDescent="0.25">
      <c r="Q1048" s="304"/>
    </row>
    <row r="1049" spans="17:17" x14ac:dyDescent="0.25">
      <c r="Q1049" s="304"/>
    </row>
    <row r="1050" spans="17:17" x14ac:dyDescent="0.25">
      <c r="Q1050" s="304"/>
    </row>
    <row r="1051" spans="17:17" x14ac:dyDescent="0.25">
      <c r="Q1051" s="304"/>
    </row>
    <row r="1052" spans="17:17" x14ac:dyDescent="0.25">
      <c r="Q1052" s="304"/>
    </row>
    <row r="1053" spans="17:17" x14ac:dyDescent="0.25">
      <c r="Q1053" s="304"/>
    </row>
    <row r="1054" spans="17:17" x14ac:dyDescent="0.25">
      <c r="Q1054" s="304"/>
    </row>
    <row r="1055" spans="17:17" x14ac:dyDescent="0.25">
      <c r="Q1055" s="304"/>
    </row>
    <row r="1056" spans="17:17" x14ac:dyDescent="0.25">
      <c r="Q1056" s="304"/>
    </row>
    <row r="1057" spans="17:17" x14ac:dyDescent="0.25">
      <c r="Q1057" s="304"/>
    </row>
    <row r="1058" spans="17:17" x14ac:dyDescent="0.25">
      <c r="Q1058" s="304"/>
    </row>
    <row r="1059" spans="17:17" x14ac:dyDescent="0.25">
      <c r="Q1059" s="304"/>
    </row>
    <row r="1060" spans="17:17" x14ac:dyDescent="0.25">
      <c r="Q1060" s="304"/>
    </row>
    <row r="1061" spans="17:17" x14ac:dyDescent="0.25">
      <c r="Q1061" s="304"/>
    </row>
    <row r="1062" spans="17:17" x14ac:dyDescent="0.25">
      <c r="Q1062" s="304"/>
    </row>
    <row r="1063" spans="17:17" x14ac:dyDescent="0.25">
      <c r="Q1063" s="304"/>
    </row>
    <row r="1064" spans="17:17" x14ac:dyDescent="0.25">
      <c r="Q1064" s="304"/>
    </row>
    <row r="1065" spans="17:17" x14ac:dyDescent="0.25">
      <c r="Q1065" s="304"/>
    </row>
    <row r="1066" spans="17:17" x14ac:dyDescent="0.25">
      <c r="Q1066" s="304"/>
    </row>
    <row r="1067" spans="17:17" x14ac:dyDescent="0.25">
      <c r="Q1067" s="304"/>
    </row>
    <row r="1068" spans="17:17" x14ac:dyDescent="0.25">
      <c r="Q1068" s="304"/>
    </row>
    <row r="1069" spans="17:17" x14ac:dyDescent="0.25">
      <c r="Q1069" s="304"/>
    </row>
    <row r="1070" spans="17:17" x14ac:dyDescent="0.25">
      <c r="Q1070" s="304"/>
    </row>
    <row r="1071" spans="17:17" x14ac:dyDescent="0.25">
      <c r="Q1071" s="304"/>
    </row>
    <row r="1072" spans="17:17" x14ac:dyDescent="0.25">
      <c r="Q1072" s="304"/>
    </row>
    <row r="1073" spans="17:17" x14ac:dyDescent="0.25">
      <c r="Q1073" s="304"/>
    </row>
    <row r="1074" spans="17:17" x14ac:dyDescent="0.25">
      <c r="Q1074" s="304"/>
    </row>
    <row r="1075" spans="17:17" x14ac:dyDescent="0.25">
      <c r="Q1075" s="304"/>
    </row>
    <row r="1076" spans="17:17" x14ac:dyDescent="0.25">
      <c r="Q1076" s="304"/>
    </row>
    <row r="1077" spans="17:17" x14ac:dyDescent="0.25">
      <c r="Q1077" s="304"/>
    </row>
    <row r="1078" spans="17:17" x14ac:dyDescent="0.25">
      <c r="Q1078" s="304"/>
    </row>
    <row r="1079" spans="17:17" x14ac:dyDescent="0.25">
      <c r="Q1079" s="304"/>
    </row>
    <row r="1080" spans="17:17" x14ac:dyDescent="0.25">
      <c r="Q1080" s="304"/>
    </row>
    <row r="1081" spans="17:17" x14ac:dyDescent="0.25">
      <c r="Q1081" s="304"/>
    </row>
    <row r="1082" spans="17:17" x14ac:dyDescent="0.25">
      <c r="Q1082" s="304"/>
    </row>
    <row r="1083" spans="17:17" x14ac:dyDescent="0.25">
      <c r="Q1083" s="304"/>
    </row>
    <row r="1084" spans="17:17" x14ac:dyDescent="0.25">
      <c r="Q1084" s="304"/>
    </row>
    <row r="1085" spans="17:17" x14ac:dyDescent="0.25">
      <c r="Q1085" s="304"/>
    </row>
    <row r="1086" spans="17:17" x14ac:dyDescent="0.25">
      <c r="Q1086" s="304"/>
    </row>
    <row r="1087" spans="17:17" x14ac:dyDescent="0.25">
      <c r="Q1087" s="304"/>
    </row>
    <row r="1088" spans="17:17" x14ac:dyDescent="0.25">
      <c r="Q1088" s="304"/>
    </row>
    <row r="1089" spans="17:17" x14ac:dyDescent="0.25">
      <c r="Q1089" s="304"/>
    </row>
    <row r="1090" spans="17:17" x14ac:dyDescent="0.25">
      <c r="Q1090" s="304"/>
    </row>
    <row r="1091" spans="17:17" x14ac:dyDescent="0.25">
      <c r="Q1091" s="304"/>
    </row>
    <row r="1092" spans="17:17" x14ac:dyDescent="0.25">
      <c r="Q1092" s="304"/>
    </row>
    <row r="1093" spans="17:17" x14ac:dyDescent="0.25">
      <c r="Q1093" s="304"/>
    </row>
    <row r="1094" spans="17:17" x14ac:dyDescent="0.25">
      <c r="Q1094" s="304"/>
    </row>
    <row r="1095" spans="17:17" x14ac:dyDescent="0.25">
      <c r="Q1095" s="304"/>
    </row>
    <row r="1096" spans="17:17" x14ac:dyDescent="0.25">
      <c r="Q1096" s="304"/>
    </row>
    <row r="1097" spans="17:17" x14ac:dyDescent="0.25">
      <c r="Q1097" s="304"/>
    </row>
    <row r="1098" spans="17:17" x14ac:dyDescent="0.25">
      <c r="Q1098" s="304"/>
    </row>
    <row r="1099" spans="17:17" x14ac:dyDescent="0.25">
      <c r="Q1099" s="304"/>
    </row>
    <row r="1100" spans="17:17" x14ac:dyDescent="0.25">
      <c r="Q1100" s="304"/>
    </row>
    <row r="1101" spans="17:17" x14ac:dyDescent="0.25">
      <c r="Q1101" s="304"/>
    </row>
    <row r="1102" spans="17:17" x14ac:dyDescent="0.25">
      <c r="Q1102" s="304"/>
    </row>
    <row r="1103" spans="17:17" x14ac:dyDescent="0.25">
      <c r="Q1103" s="304"/>
    </row>
    <row r="1104" spans="17:17" x14ac:dyDescent="0.25">
      <c r="Q1104" s="304"/>
    </row>
    <row r="1105" spans="17:17" x14ac:dyDescent="0.25">
      <c r="Q1105" s="304"/>
    </row>
    <row r="1106" spans="17:17" x14ac:dyDescent="0.25">
      <c r="Q1106" s="304"/>
    </row>
    <row r="1107" spans="17:17" x14ac:dyDescent="0.25">
      <c r="Q1107" s="304"/>
    </row>
    <row r="1108" spans="17:17" x14ac:dyDescent="0.25">
      <c r="Q1108" s="304"/>
    </row>
    <row r="1109" spans="17:17" x14ac:dyDescent="0.25">
      <c r="Q1109" s="304"/>
    </row>
    <row r="1110" spans="17:17" x14ac:dyDescent="0.25">
      <c r="Q1110" s="304"/>
    </row>
    <row r="1111" spans="17:17" x14ac:dyDescent="0.25">
      <c r="Q1111" s="304"/>
    </row>
    <row r="1112" spans="17:17" x14ac:dyDescent="0.25">
      <c r="Q1112" s="304"/>
    </row>
    <row r="1113" spans="17:17" x14ac:dyDescent="0.25">
      <c r="Q1113" s="304"/>
    </row>
    <row r="1114" spans="17:17" x14ac:dyDescent="0.25">
      <c r="Q1114" s="304"/>
    </row>
    <row r="1115" spans="17:17" x14ac:dyDescent="0.25">
      <c r="Q1115" s="304"/>
    </row>
    <row r="1116" spans="17:17" x14ac:dyDescent="0.25">
      <c r="Q1116" s="304"/>
    </row>
    <row r="1117" spans="17:17" x14ac:dyDescent="0.25">
      <c r="Q1117" s="304"/>
    </row>
    <row r="1118" spans="17:17" x14ac:dyDescent="0.25">
      <c r="Q1118" s="304"/>
    </row>
    <row r="1119" spans="17:17" x14ac:dyDescent="0.25">
      <c r="Q1119" s="304"/>
    </row>
    <row r="1120" spans="17:17" x14ac:dyDescent="0.25">
      <c r="Q1120" s="304"/>
    </row>
    <row r="1121" spans="17:17" x14ac:dyDescent="0.25">
      <c r="Q1121" s="304"/>
    </row>
    <row r="1122" spans="17:17" x14ac:dyDescent="0.25">
      <c r="Q1122" s="304"/>
    </row>
    <row r="1123" spans="17:17" x14ac:dyDescent="0.25">
      <c r="Q1123" s="304"/>
    </row>
    <row r="1124" spans="17:17" x14ac:dyDescent="0.25">
      <c r="Q1124" s="304"/>
    </row>
    <row r="1125" spans="17:17" x14ac:dyDescent="0.25">
      <c r="Q1125" s="304"/>
    </row>
    <row r="1126" spans="17:17" x14ac:dyDescent="0.25">
      <c r="Q1126" s="304"/>
    </row>
    <row r="1127" spans="17:17" x14ac:dyDescent="0.25">
      <c r="Q1127" s="304"/>
    </row>
    <row r="1128" spans="17:17" x14ac:dyDescent="0.25">
      <c r="Q1128" s="304"/>
    </row>
    <row r="1129" spans="17:17" x14ac:dyDescent="0.25">
      <c r="Q1129" s="304"/>
    </row>
    <row r="1130" spans="17:17" x14ac:dyDescent="0.25">
      <c r="Q1130" s="304"/>
    </row>
    <row r="1131" spans="17:17" x14ac:dyDescent="0.25">
      <c r="Q1131" s="304"/>
    </row>
    <row r="1132" spans="17:17" x14ac:dyDescent="0.25">
      <c r="Q1132" s="304"/>
    </row>
    <row r="1133" spans="17:17" x14ac:dyDescent="0.25">
      <c r="Q1133" s="304"/>
    </row>
    <row r="1134" spans="17:17" x14ac:dyDescent="0.25">
      <c r="Q1134" s="304"/>
    </row>
    <row r="1135" spans="17:17" x14ac:dyDescent="0.25">
      <c r="Q1135" s="304"/>
    </row>
    <row r="1136" spans="17:17" x14ac:dyDescent="0.25">
      <c r="Q1136" s="304"/>
    </row>
    <row r="1137" spans="17:17" x14ac:dyDescent="0.25">
      <c r="Q1137" s="304"/>
    </row>
    <row r="1138" spans="17:17" x14ac:dyDescent="0.25">
      <c r="Q1138" s="304"/>
    </row>
    <row r="1139" spans="17:17" x14ac:dyDescent="0.25">
      <c r="Q1139" s="304"/>
    </row>
    <row r="1140" spans="17:17" x14ac:dyDescent="0.25">
      <c r="Q1140" s="304"/>
    </row>
    <row r="1141" spans="17:17" x14ac:dyDescent="0.25">
      <c r="Q1141" s="304"/>
    </row>
    <row r="1142" spans="17:17" x14ac:dyDescent="0.25">
      <c r="Q1142" s="304"/>
    </row>
    <row r="1143" spans="17:17" x14ac:dyDescent="0.25">
      <c r="Q1143" s="304"/>
    </row>
    <row r="1144" spans="17:17" x14ac:dyDescent="0.25">
      <c r="Q1144" s="304"/>
    </row>
    <row r="1145" spans="17:17" x14ac:dyDescent="0.25">
      <c r="Q1145" s="304"/>
    </row>
    <row r="1146" spans="17:17" x14ac:dyDescent="0.25">
      <c r="Q1146" s="304"/>
    </row>
    <row r="1147" spans="17:17" x14ac:dyDescent="0.25">
      <c r="Q1147" s="304"/>
    </row>
    <row r="1148" spans="17:17" x14ac:dyDescent="0.25">
      <c r="Q1148" s="304"/>
    </row>
    <row r="1149" spans="17:17" x14ac:dyDescent="0.25">
      <c r="Q1149" s="304"/>
    </row>
    <row r="1150" spans="17:17" x14ac:dyDescent="0.25">
      <c r="Q1150" s="304"/>
    </row>
    <row r="1151" spans="17:17" x14ac:dyDescent="0.25">
      <c r="Q1151" s="304"/>
    </row>
    <row r="1152" spans="17:17" x14ac:dyDescent="0.25">
      <c r="Q1152" s="304"/>
    </row>
    <row r="1153" spans="17:17" x14ac:dyDescent="0.25">
      <c r="Q1153" s="304"/>
    </row>
    <row r="1154" spans="17:17" x14ac:dyDescent="0.25">
      <c r="Q1154" s="304"/>
    </row>
    <row r="1155" spans="17:17" x14ac:dyDescent="0.25">
      <c r="Q1155" s="304"/>
    </row>
    <row r="1156" spans="17:17" x14ac:dyDescent="0.25">
      <c r="Q1156" s="304"/>
    </row>
    <row r="1157" spans="17:17" x14ac:dyDescent="0.25">
      <c r="Q1157" s="304"/>
    </row>
    <row r="1158" spans="17:17" x14ac:dyDescent="0.25">
      <c r="Q1158" s="304"/>
    </row>
    <row r="1159" spans="17:17" x14ac:dyDescent="0.25">
      <c r="Q1159" s="304"/>
    </row>
    <row r="1160" spans="17:17" x14ac:dyDescent="0.25">
      <c r="Q1160" s="304"/>
    </row>
    <row r="1161" spans="17:17" x14ac:dyDescent="0.25">
      <c r="Q1161" s="304"/>
    </row>
    <row r="1162" spans="17:17" x14ac:dyDescent="0.25">
      <c r="Q1162" s="304"/>
    </row>
    <row r="1163" spans="17:17" x14ac:dyDescent="0.25">
      <c r="Q1163" s="304"/>
    </row>
    <row r="1164" spans="17:17" x14ac:dyDescent="0.25">
      <c r="Q1164" s="304"/>
    </row>
    <row r="1165" spans="17:17" x14ac:dyDescent="0.25">
      <c r="Q1165" s="304"/>
    </row>
    <row r="1166" spans="17:17" x14ac:dyDescent="0.25">
      <c r="Q1166" s="304"/>
    </row>
    <row r="1167" spans="17:17" x14ac:dyDescent="0.25">
      <c r="Q1167" s="304"/>
    </row>
    <row r="1168" spans="17:17" x14ac:dyDescent="0.25">
      <c r="Q1168" s="304"/>
    </row>
    <row r="1169" spans="17:17" x14ac:dyDescent="0.25">
      <c r="Q1169" s="304"/>
    </row>
    <row r="1170" spans="17:17" x14ac:dyDescent="0.25">
      <c r="Q1170" s="304"/>
    </row>
    <row r="1171" spans="17:17" x14ac:dyDescent="0.25">
      <c r="Q1171" s="304"/>
    </row>
    <row r="1172" spans="17:17" x14ac:dyDescent="0.25">
      <c r="Q1172" s="304"/>
    </row>
    <row r="1173" spans="17:17" x14ac:dyDescent="0.25">
      <c r="Q1173" s="304"/>
    </row>
    <row r="1174" spans="17:17" x14ac:dyDescent="0.25">
      <c r="Q1174" s="304"/>
    </row>
    <row r="1175" spans="17:17" x14ac:dyDescent="0.25">
      <c r="Q1175" s="304"/>
    </row>
    <row r="1176" spans="17:17" x14ac:dyDescent="0.25">
      <c r="Q1176" s="304"/>
    </row>
    <row r="1177" spans="17:17" x14ac:dyDescent="0.25">
      <c r="Q1177" s="304"/>
    </row>
    <row r="1178" spans="17:17" x14ac:dyDescent="0.25">
      <c r="Q1178" s="304"/>
    </row>
    <row r="1179" spans="17:17" x14ac:dyDescent="0.25">
      <c r="Q1179" s="304"/>
    </row>
    <row r="1180" spans="17:17" x14ac:dyDescent="0.25">
      <c r="Q1180" s="304"/>
    </row>
    <row r="1181" spans="17:17" x14ac:dyDescent="0.25">
      <c r="Q1181" s="304"/>
    </row>
    <row r="1182" spans="17:17" x14ac:dyDescent="0.25">
      <c r="Q1182" s="304"/>
    </row>
    <row r="1183" spans="17:17" x14ac:dyDescent="0.25">
      <c r="Q1183" s="304"/>
    </row>
    <row r="1184" spans="17:17" x14ac:dyDescent="0.25">
      <c r="Q1184" s="304"/>
    </row>
    <row r="1185" spans="17:17" x14ac:dyDescent="0.25">
      <c r="Q1185" s="304"/>
    </row>
    <row r="1186" spans="17:17" x14ac:dyDescent="0.25">
      <c r="Q1186" s="304"/>
    </row>
    <row r="1187" spans="17:17" x14ac:dyDescent="0.25">
      <c r="Q1187" s="304"/>
    </row>
    <row r="1188" spans="17:17" x14ac:dyDescent="0.25">
      <c r="Q1188" s="304"/>
    </row>
    <row r="1189" spans="17:17" x14ac:dyDescent="0.25">
      <c r="Q1189" s="304"/>
    </row>
    <row r="1190" spans="17:17" x14ac:dyDescent="0.25">
      <c r="Q1190" s="304"/>
    </row>
    <row r="1191" spans="17:17" x14ac:dyDescent="0.25">
      <c r="Q1191" s="304"/>
    </row>
    <row r="1192" spans="17:17" x14ac:dyDescent="0.25">
      <c r="Q1192" s="304"/>
    </row>
    <row r="1193" spans="17:17" x14ac:dyDescent="0.25">
      <c r="Q1193" s="304"/>
    </row>
    <row r="1194" spans="17:17" x14ac:dyDescent="0.25">
      <c r="Q1194" s="304"/>
    </row>
    <row r="1195" spans="17:17" x14ac:dyDescent="0.25">
      <c r="Q1195" s="304"/>
    </row>
    <row r="1196" spans="17:17" x14ac:dyDescent="0.25">
      <c r="Q1196" s="304"/>
    </row>
    <row r="1197" spans="17:17" x14ac:dyDescent="0.25">
      <c r="Q1197" s="304"/>
    </row>
    <row r="1198" spans="17:17" x14ac:dyDescent="0.25">
      <c r="Q1198" s="304"/>
    </row>
    <row r="1199" spans="17:17" x14ac:dyDescent="0.25">
      <c r="Q1199" s="304"/>
    </row>
    <row r="1200" spans="17:17" x14ac:dyDescent="0.25">
      <c r="Q1200" s="304"/>
    </row>
    <row r="1201" spans="17:17" x14ac:dyDescent="0.25">
      <c r="Q1201" s="304"/>
    </row>
    <row r="1202" spans="17:17" x14ac:dyDescent="0.25">
      <c r="Q1202" s="304"/>
    </row>
    <row r="1203" spans="17:17" x14ac:dyDescent="0.25">
      <c r="Q1203" s="304"/>
    </row>
    <row r="1204" spans="17:17" x14ac:dyDescent="0.25">
      <c r="Q1204" s="304"/>
    </row>
    <row r="1205" spans="17:17" x14ac:dyDescent="0.25">
      <c r="Q1205" s="304"/>
    </row>
    <row r="1206" spans="17:17" x14ac:dyDescent="0.25">
      <c r="Q1206" s="304"/>
    </row>
    <row r="1207" spans="17:17" x14ac:dyDescent="0.25">
      <c r="Q1207" s="304"/>
    </row>
    <row r="1208" spans="17:17" x14ac:dyDescent="0.25">
      <c r="Q1208" s="304"/>
    </row>
    <row r="1209" spans="17:17" x14ac:dyDescent="0.25">
      <c r="Q1209" s="304"/>
    </row>
    <row r="1210" spans="17:17" x14ac:dyDescent="0.25">
      <c r="Q1210" s="304"/>
    </row>
    <row r="1211" spans="17:17" x14ac:dyDescent="0.25">
      <c r="Q1211" s="304"/>
    </row>
    <row r="1212" spans="17:17" x14ac:dyDescent="0.25">
      <c r="Q1212" s="304"/>
    </row>
    <row r="1213" spans="17:17" x14ac:dyDescent="0.25">
      <c r="Q1213" s="304"/>
    </row>
    <row r="1214" spans="17:17" x14ac:dyDescent="0.25">
      <c r="Q1214" s="304"/>
    </row>
    <row r="1215" spans="17:17" x14ac:dyDescent="0.25">
      <c r="Q1215" s="304"/>
    </row>
    <row r="1216" spans="17:17" x14ac:dyDescent="0.25">
      <c r="Q1216" s="304"/>
    </row>
    <row r="1217" spans="17:17" x14ac:dyDescent="0.25">
      <c r="Q1217" s="304"/>
    </row>
    <row r="1218" spans="17:17" x14ac:dyDescent="0.25">
      <c r="Q1218" s="304"/>
    </row>
    <row r="1219" spans="17:17" x14ac:dyDescent="0.25">
      <c r="Q1219" s="304"/>
    </row>
    <row r="1220" spans="17:17" x14ac:dyDescent="0.25">
      <c r="Q1220" s="304"/>
    </row>
    <row r="1221" spans="17:17" x14ac:dyDescent="0.25">
      <c r="Q1221" s="304"/>
    </row>
    <row r="1222" spans="17:17" x14ac:dyDescent="0.25">
      <c r="Q1222" s="304"/>
    </row>
    <row r="1223" spans="17:17" x14ac:dyDescent="0.25">
      <c r="Q1223" s="304"/>
    </row>
    <row r="1224" spans="17:17" x14ac:dyDescent="0.25">
      <c r="Q1224" s="304"/>
    </row>
    <row r="1225" spans="17:17" x14ac:dyDescent="0.25">
      <c r="Q1225" s="304"/>
    </row>
    <row r="1226" spans="17:17" x14ac:dyDescent="0.25">
      <c r="Q1226" s="304"/>
    </row>
    <row r="1227" spans="17:17" x14ac:dyDescent="0.25">
      <c r="Q1227" s="304"/>
    </row>
    <row r="1228" spans="17:17" x14ac:dyDescent="0.25">
      <c r="Q1228" s="304"/>
    </row>
    <row r="1229" spans="17:17" x14ac:dyDescent="0.25">
      <c r="Q1229" s="304"/>
    </row>
    <row r="1230" spans="17:17" x14ac:dyDescent="0.25">
      <c r="Q1230" s="304"/>
    </row>
    <row r="1231" spans="17:17" x14ac:dyDescent="0.25">
      <c r="Q1231" s="304"/>
    </row>
    <row r="1232" spans="17:17" x14ac:dyDescent="0.25">
      <c r="Q1232" s="304"/>
    </row>
    <row r="1233" spans="17:17" x14ac:dyDescent="0.25">
      <c r="Q1233" s="304"/>
    </row>
    <row r="1234" spans="17:17" x14ac:dyDescent="0.25">
      <c r="Q1234" s="304"/>
    </row>
    <row r="1235" spans="17:17" x14ac:dyDescent="0.25">
      <c r="Q1235" s="304"/>
    </row>
    <row r="1236" spans="17:17" x14ac:dyDescent="0.25">
      <c r="Q1236" s="304"/>
    </row>
    <row r="1237" spans="17:17" x14ac:dyDescent="0.25">
      <c r="Q1237" s="304"/>
    </row>
    <row r="1238" spans="17:17" x14ac:dyDescent="0.25">
      <c r="Q1238" s="304"/>
    </row>
    <row r="1239" spans="17:17" x14ac:dyDescent="0.25">
      <c r="Q1239" s="304"/>
    </row>
    <row r="1240" spans="17:17" x14ac:dyDescent="0.25">
      <c r="Q1240" s="304"/>
    </row>
    <row r="1241" spans="17:17" x14ac:dyDescent="0.25">
      <c r="Q1241" s="304"/>
    </row>
    <row r="1242" spans="17:17" x14ac:dyDescent="0.25">
      <c r="Q1242" s="304"/>
    </row>
    <row r="1243" spans="17:17" x14ac:dyDescent="0.25">
      <c r="Q1243" s="304"/>
    </row>
    <row r="1244" spans="17:17" x14ac:dyDescent="0.25">
      <c r="Q1244" s="304"/>
    </row>
    <row r="1245" spans="17:17" x14ac:dyDescent="0.25">
      <c r="Q1245" s="304"/>
    </row>
    <row r="1246" spans="17:17" x14ac:dyDescent="0.25">
      <c r="Q1246" s="304"/>
    </row>
    <row r="1247" spans="17:17" x14ac:dyDescent="0.25">
      <c r="Q1247" s="304"/>
    </row>
    <row r="1248" spans="17:17" x14ac:dyDescent="0.25">
      <c r="Q1248" s="304"/>
    </row>
    <row r="1249" spans="17:17" x14ac:dyDescent="0.25">
      <c r="Q1249" s="304"/>
    </row>
    <row r="1250" spans="17:17" x14ac:dyDescent="0.25">
      <c r="Q1250" s="304"/>
    </row>
    <row r="1251" spans="17:17" x14ac:dyDescent="0.25">
      <c r="Q1251" s="304"/>
    </row>
    <row r="1252" spans="17:17" x14ac:dyDescent="0.25">
      <c r="Q1252" s="304"/>
    </row>
    <row r="1253" spans="17:17" x14ac:dyDescent="0.25">
      <c r="Q1253" s="304"/>
    </row>
    <row r="1254" spans="17:17" x14ac:dyDescent="0.25">
      <c r="Q1254" s="304"/>
    </row>
    <row r="1255" spans="17:17" x14ac:dyDescent="0.25">
      <c r="Q1255" s="304"/>
    </row>
    <row r="1256" spans="17:17" x14ac:dyDescent="0.25">
      <c r="Q1256" s="304"/>
    </row>
    <row r="1257" spans="17:17" x14ac:dyDescent="0.25">
      <c r="Q1257" s="304"/>
    </row>
    <row r="1258" spans="17:17" x14ac:dyDescent="0.25">
      <c r="Q1258" s="304"/>
    </row>
    <row r="1259" spans="17:17" x14ac:dyDescent="0.25">
      <c r="Q1259" s="304"/>
    </row>
    <row r="1260" spans="17:17" x14ac:dyDescent="0.25">
      <c r="Q1260" s="304"/>
    </row>
    <row r="1261" spans="17:17" x14ac:dyDescent="0.25">
      <c r="Q1261" s="304"/>
    </row>
    <row r="1262" spans="17:17" x14ac:dyDescent="0.25">
      <c r="Q1262" s="304"/>
    </row>
    <row r="1263" spans="17:17" x14ac:dyDescent="0.25">
      <c r="Q1263" s="304"/>
    </row>
    <row r="1264" spans="17:17" x14ac:dyDescent="0.25">
      <c r="Q1264" s="304"/>
    </row>
    <row r="1265" spans="17:17" x14ac:dyDescent="0.25">
      <c r="Q1265" s="304"/>
    </row>
    <row r="1266" spans="17:17" x14ac:dyDescent="0.25">
      <c r="Q1266" s="304"/>
    </row>
    <row r="1267" spans="17:17" x14ac:dyDescent="0.25">
      <c r="Q1267" s="304"/>
    </row>
    <row r="1268" spans="17:17" x14ac:dyDescent="0.25">
      <c r="Q1268" s="304"/>
    </row>
    <row r="1269" spans="17:17" x14ac:dyDescent="0.25">
      <c r="Q1269" s="304"/>
    </row>
    <row r="1270" spans="17:17" x14ac:dyDescent="0.25">
      <c r="Q1270" s="304"/>
    </row>
    <row r="1271" spans="17:17" x14ac:dyDescent="0.25">
      <c r="Q1271" s="304"/>
    </row>
    <row r="1272" spans="17:17" x14ac:dyDescent="0.25">
      <c r="Q1272" s="304"/>
    </row>
    <row r="1273" spans="17:17" x14ac:dyDescent="0.25">
      <c r="Q1273" s="304"/>
    </row>
    <row r="1274" spans="17:17" x14ac:dyDescent="0.25">
      <c r="Q1274" s="304"/>
    </row>
    <row r="1275" spans="17:17" x14ac:dyDescent="0.25">
      <c r="Q1275" s="304"/>
    </row>
    <row r="1276" spans="17:17" x14ac:dyDescent="0.25">
      <c r="Q1276" s="304"/>
    </row>
    <row r="1277" spans="17:17" x14ac:dyDescent="0.25">
      <c r="Q1277" s="304"/>
    </row>
    <row r="1278" spans="17:17" x14ac:dyDescent="0.25">
      <c r="Q1278" s="304"/>
    </row>
    <row r="1279" spans="17:17" x14ac:dyDescent="0.25">
      <c r="Q1279" s="304"/>
    </row>
    <row r="1280" spans="17:17" x14ac:dyDescent="0.25">
      <c r="Q1280" s="304"/>
    </row>
    <row r="1281" spans="17:17" x14ac:dyDescent="0.25">
      <c r="Q1281" s="304"/>
    </row>
    <row r="1282" spans="17:17" x14ac:dyDescent="0.25">
      <c r="Q1282" s="304"/>
    </row>
    <row r="1283" spans="17:17" x14ac:dyDescent="0.25">
      <c r="Q1283" s="304"/>
    </row>
    <row r="1284" spans="17:17" x14ac:dyDescent="0.25">
      <c r="Q1284" s="304"/>
    </row>
    <row r="1285" spans="17:17" x14ac:dyDescent="0.25">
      <c r="Q1285" s="304"/>
    </row>
    <row r="1286" spans="17:17" x14ac:dyDescent="0.25">
      <c r="Q1286" s="304"/>
    </row>
    <row r="1287" spans="17:17" x14ac:dyDescent="0.25">
      <c r="Q1287" s="304"/>
    </row>
    <row r="1288" spans="17:17" x14ac:dyDescent="0.25">
      <c r="Q1288" s="304"/>
    </row>
    <row r="1289" spans="17:17" x14ac:dyDescent="0.25">
      <c r="Q1289" s="304"/>
    </row>
    <row r="1290" spans="17:17" x14ac:dyDescent="0.25">
      <c r="Q1290" s="304"/>
    </row>
    <row r="1291" spans="17:17" x14ac:dyDescent="0.25">
      <c r="Q1291" s="304"/>
    </row>
    <row r="1292" spans="17:17" x14ac:dyDescent="0.25">
      <c r="Q1292" s="304"/>
    </row>
    <row r="1293" spans="17:17" x14ac:dyDescent="0.25">
      <c r="Q1293" s="304"/>
    </row>
    <row r="1294" spans="17:17" x14ac:dyDescent="0.25">
      <c r="Q1294" s="304"/>
    </row>
    <row r="1295" spans="17:17" x14ac:dyDescent="0.25">
      <c r="Q1295" s="304"/>
    </row>
    <row r="1296" spans="17:17" x14ac:dyDescent="0.25">
      <c r="Q1296" s="304"/>
    </row>
    <row r="1297" spans="17:17" x14ac:dyDescent="0.25">
      <c r="Q1297" s="304"/>
    </row>
    <row r="1298" spans="17:17" x14ac:dyDescent="0.25">
      <c r="Q1298" s="304"/>
    </row>
    <row r="1299" spans="17:17" x14ac:dyDescent="0.25">
      <c r="Q1299" s="304"/>
    </row>
    <row r="1300" spans="17:17" x14ac:dyDescent="0.25">
      <c r="Q1300" s="304"/>
    </row>
    <row r="1301" spans="17:17" x14ac:dyDescent="0.25">
      <c r="Q1301" s="304"/>
    </row>
    <row r="1302" spans="17:17" x14ac:dyDescent="0.25">
      <c r="Q1302" s="304"/>
    </row>
    <row r="1303" spans="17:17" x14ac:dyDescent="0.25">
      <c r="Q1303" s="304"/>
    </row>
    <row r="1304" spans="17:17" x14ac:dyDescent="0.25">
      <c r="Q1304" s="304"/>
    </row>
    <row r="1305" spans="17:17" x14ac:dyDescent="0.25">
      <c r="Q1305" s="304"/>
    </row>
    <row r="1306" spans="17:17" x14ac:dyDescent="0.25">
      <c r="Q1306" s="304"/>
    </row>
    <row r="1307" spans="17:17" x14ac:dyDescent="0.25">
      <c r="Q1307" s="304"/>
    </row>
    <row r="1308" spans="17:17" x14ac:dyDescent="0.25">
      <c r="Q1308" s="304"/>
    </row>
    <row r="1309" spans="17:17" x14ac:dyDescent="0.25">
      <c r="Q1309" s="304"/>
    </row>
    <row r="1310" spans="17:17" x14ac:dyDescent="0.25">
      <c r="Q1310" s="304"/>
    </row>
    <row r="1311" spans="17:17" x14ac:dyDescent="0.25">
      <c r="Q1311" s="304"/>
    </row>
    <row r="1312" spans="17:17" x14ac:dyDescent="0.25">
      <c r="Q1312" s="304"/>
    </row>
    <row r="1313" spans="17:17" x14ac:dyDescent="0.25">
      <c r="Q1313" s="304"/>
    </row>
    <row r="1314" spans="17:17" x14ac:dyDescent="0.25">
      <c r="Q1314" s="304"/>
    </row>
    <row r="1315" spans="17:17" x14ac:dyDescent="0.25">
      <c r="Q1315" s="304"/>
    </row>
    <row r="1316" spans="17:17" x14ac:dyDescent="0.25">
      <c r="Q1316" s="304"/>
    </row>
    <row r="1317" spans="17:17" x14ac:dyDescent="0.25">
      <c r="Q1317" s="304"/>
    </row>
    <row r="1318" spans="17:17" x14ac:dyDescent="0.25">
      <c r="Q1318" s="304"/>
    </row>
    <row r="1319" spans="17:17" x14ac:dyDescent="0.25">
      <c r="Q1319" s="304"/>
    </row>
    <row r="1320" spans="17:17" x14ac:dyDescent="0.25">
      <c r="Q1320" s="304"/>
    </row>
    <row r="1321" spans="17:17" x14ac:dyDescent="0.25">
      <c r="Q1321" s="304"/>
    </row>
    <row r="1322" spans="17:17" x14ac:dyDescent="0.25">
      <c r="Q1322" s="304"/>
    </row>
    <row r="1323" spans="17:17" x14ac:dyDescent="0.25">
      <c r="Q1323" s="304"/>
    </row>
    <row r="1324" spans="17:17" x14ac:dyDescent="0.25">
      <c r="Q1324" s="304"/>
    </row>
    <row r="1325" spans="17:17" x14ac:dyDescent="0.25">
      <c r="Q1325" s="304"/>
    </row>
    <row r="1326" spans="17:17" x14ac:dyDescent="0.25">
      <c r="Q1326" s="304"/>
    </row>
    <row r="1327" spans="17:17" x14ac:dyDescent="0.25">
      <c r="Q1327" s="304"/>
    </row>
    <row r="1328" spans="17:17" x14ac:dyDescent="0.25">
      <c r="Q1328" s="304"/>
    </row>
    <row r="1329" spans="17:17" x14ac:dyDescent="0.25">
      <c r="Q1329" s="304"/>
    </row>
    <row r="1330" spans="17:17" x14ac:dyDescent="0.25">
      <c r="Q1330" s="304"/>
    </row>
    <row r="1331" spans="17:17" x14ac:dyDescent="0.25">
      <c r="Q1331" s="304"/>
    </row>
    <row r="1332" spans="17:17" x14ac:dyDescent="0.25">
      <c r="Q1332" s="304"/>
    </row>
    <row r="1333" spans="17:17" x14ac:dyDescent="0.25">
      <c r="Q1333" s="304"/>
    </row>
    <row r="1334" spans="17:17" x14ac:dyDescent="0.25">
      <c r="Q1334" s="304"/>
    </row>
    <row r="1335" spans="17:17" x14ac:dyDescent="0.25">
      <c r="Q1335" s="304"/>
    </row>
    <row r="1336" spans="17:17" x14ac:dyDescent="0.25">
      <c r="Q1336" s="304"/>
    </row>
    <row r="1337" spans="17:17" x14ac:dyDescent="0.25">
      <c r="Q1337" s="304"/>
    </row>
    <row r="1338" spans="17:17" x14ac:dyDescent="0.25">
      <c r="Q1338" s="304"/>
    </row>
    <row r="1339" spans="17:17" x14ac:dyDescent="0.25">
      <c r="Q1339" s="304"/>
    </row>
    <row r="1340" spans="17:17" x14ac:dyDescent="0.25">
      <c r="Q1340" s="304"/>
    </row>
    <row r="1341" spans="17:17" x14ac:dyDescent="0.25">
      <c r="Q1341" s="304"/>
    </row>
    <row r="1342" spans="17:17" x14ac:dyDescent="0.25">
      <c r="Q1342" s="304"/>
    </row>
    <row r="1343" spans="17:17" x14ac:dyDescent="0.25">
      <c r="Q1343" s="304"/>
    </row>
    <row r="1344" spans="17:17" x14ac:dyDescent="0.25">
      <c r="Q1344" s="304"/>
    </row>
    <row r="1345" spans="17:17" x14ac:dyDescent="0.25">
      <c r="Q1345" s="304"/>
    </row>
    <row r="1346" spans="17:17" x14ac:dyDescent="0.25">
      <c r="Q1346" s="304"/>
    </row>
    <row r="1347" spans="17:17" x14ac:dyDescent="0.25">
      <c r="Q1347" s="304"/>
    </row>
    <row r="1348" spans="17:17" x14ac:dyDescent="0.25">
      <c r="Q1348" s="304"/>
    </row>
    <row r="1349" spans="17:17" x14ac:dyDescent="0.25">
      <c r="Q1349" s="304"/>
    </row>
    <row r="1350" spans="17:17" x14ac:dyDescent="0.25">
      <c r="Q1350" s="304"/>
    </row>
    <row r="1351" spans="17:17" x14ac:dyDescent="0.25">
      <c r="Q1351" s="304"/>
    </row>
    <row r="1352" spans="17:17" x14ac:dyDescent="0.25">
      <c r="Q1352" s="304"/>
    </row>
    <row r="1353" spans="17:17" x14ac:dyDescent="0.25">
      <c r="Q1353" s="304"/>
    </row>
    <row r="1354" spans="17:17" x14ac:dyDescent="0.25">
      <c r="Q1354" s="304"/>
    </row>
    <row r="1355" spans="17:17" x14ac:dyDescent="0.25">
      <c r="Q1355" s="304"/>
    </row>
    <row r="1356" spans="17:17" x14ac:dyDescent="0.25">
      <c r="Q1356" s="304"/>
    </row>
    <row r="1357" spans="17:17" x14ac:dyDescent="0.25">
      <c r="Q1357" s="304"/>
    </row>
    <row r="1358" spans="17:17" x14ac:dyDescent="0.25">
      <c r="Q1358" s="304"/>
    </row>
    <row r="1359" spans="17:17" x14ac:dyDescent="0.25">
      <c r="Q1359" s="304"/>
    </row>
    <row r="1360" spans="17:17" x14ac:dyDescent="0.25">
      <c r="Q1360" s="304"/>
    </row>
    <row r="1361" spans="17:17" x14ac:dyDescent="0.25">
      <c r="Q1361" s="304"/>
    </row>
    <row r="1362" spans="17:17" x14ac:dyDescent="0.25">
      <c r="Q1362" s="304"/>
    </row>
  </sheetData>
  <mergeCells count="583">
    <mergeCell ref="Q1:R1"/>
    <mergeCell ref="S1:T1"/>
    <mergeCell ref="U1:V1"/>
    <mergeCell ref="W1:X1"/>
    <mergeCell ref="Y1:Z1"/>
    <mergeCell ref="Q393:R398"/>
    <mergeCell ref="Q402:R402"/>
    <mergeCell ref="Q406:R410"/>
    <mergeCell ref="Q197:R202"/>
    <mergeCell ref="Q215:R220"/>
    <mergeCell ref="Q221:R226"/>
    <mergeCell ref="Q227:R232"/>
    <mergeCell ref="Q233:R238"/>
    <mergeCell ref="Q123:R128"/>
    <mergeCell ref="Q30:R35"/>
    <mergeCell ref="Q36:R40"/>
    <mergeCell ref="Q49:R53"/>
    <mergeCell ref="Q67:R72"/>
    <mergeCell ref="Q82:R87"/>
    <mergeCell ref="Q7:R10"/>
    <mergeCell ref="Q167:R172"/>
    <mergeCell ref="Q161:R166"/>
    <mergeCell ref="Q173:R178"/>
    <mergeCell ref="Q179:R184"/>
    <mergeCell ref="Q185:R190"/>
    <mergeCell ref="Q314:R317"/>
    <mergeCell ref="Q241:R246"/>
    <mergeCell ref="Q247:R252"/>
    <mergeCell ref="M263:M264"/>
    <mergeCell ref="Q4:Q6"/>
    <mergeCell ref="R4:R6"/>
    <mergeCell ref="B255:P255"/>
    <mergeCell ref="N280:N281"/>
    <mergeCell ref="F257:F259"/>
    <mergeCell ref="E221:E226"/>
    <mergeCell ref="N274:N276"/>
    <mergeCell ref="Q134:R137"/>
    <mergeCell ref="M4:P4"/>
    <mergeCell ref="M5:M6"/>
    <mergeCell ref="N5:N6"/>
    <mergeCell ref="O5:O6"/>
    <mergeCell ref="P5:P6"/>
    <mergeCell ref="Q203:R208"/>
    <mergeCell ref="Q191:R196"/>
    <mergeCell ref="Q139:R144"/>
    <mergeCell ref="Q145:R150"/>
    <mergeCell ref="Q151:R156"/>
    <mergeCell ref="Q88:R93"/>
    <mergeCell ref="Q94:R99"/>
    <mergeCell ref="Q100:R105"/>
    <mergeCell ref="Q106:R111"/>
    <mergeCell ref="Q268:R272"/>
    <mergeCell ref="N372:N373"/>
    <mergeCell ref="N475:Q475"/>
    <mergeCell ref="N476:Q476"/>
    <mergeCell ref="N477:Q477"/>
    <mergeCell ref="N478:Q478"/>
    <mergeCell ref="N479:Q479"/>
    <mergeCell ref="Q280:R285"/>
    <mergeCell ref="Q399:R400"/>
    <mergeCell ref="P286:P287"/>
    <mergeCell ref="N286:N287"/>
    <mergeCell ref="Q464:R464"/>
    <mergeCell ref="M461:P461"/>
    <mergeCell ref="M464:P464"/>
    <mergeCell ref="N473:Q473"/>
    <mergeCell ref="N474:Q474"/>
    <mergeCell ref="M460:P460"/>
    <mergeCell ref="M366:M367"/>
    <mergeCell ref="Q449:R452"/>
    <mergeCell ref="Q454:R458"/>
    <mergeCell ref="O372:O373"/>
    <mergeCell ref="Q307:R312"/>
    <mergeCell ref="Q325:R330"/>
    <mergeCell ref="O167:O168"/>
    <mergeCell ref="P123:P124"/>
    <mergeCell ref="D239:D240"/>
    <mergeCell ref="N480:Q480"/>
    <mergeCell ref="Q460:R460"/>
    <mergeCell ref="Q461:R461"/>
    <mergeCell ref="Q462:R462"/>
    <mergeCell ref="Q463:R463"/>
    <mergeCell ref="Q353:R359"/>
    <mergeCell ref="O280:O281"/>
    <mergeCell ref="M314:M316"/>
    <mergeCell ref="N314:N315"/>
    <mergeCell ref="O314:O315"/>
    <mergeCell ref="P314:P315"/>
    <mergeCell ref="M347:M348"/>
    <mergeCell ref="M325:M326"/>
    <mergeCell ref="M283:M284"/>
    <mergeCell ref="N471:Q471"/>
    <mergeCell ref="N472:Q472"/>
    <mergeCell ref="P372:P373"/>
    <mergeCell ref="C338:P339"/>
    <mergeCell ref="C353:C358"/>
    <mergeCell ref="G340:G346"/>
    <mergeCell ref="M360:M361"/>
    <mergeCell ref="Q209:R214"/>
    <mergeCell ref="P112:P113"/>
    <mergeCell ref="P210:P211"/>
    <mergeCell ref="Q412:R412"/>
    <mergeCell ref="Q360:R365"/>
    <mergeCell ref="Q366:R371"/>
    <mergeCell ref="Q372:R377"/>
    <mergeCell ref="Q385:R392"/>
    <mergeCell ref="Q296:R301"/>
    <mergeCell ref="Q347:R352"/>
    <mergeCell ref="Q112:R117"/>
    <mergeCell ref="P139:P140"/>
    <mergeCell ref="P274:P276"/>
    <mergeCell ref="Q274:R278"/>
    <mergeCell ref="P222:P223"/>
    <mergeCell ref="N222:N223"/>
    <mergeCell ref="E233:E238"/>
    <mergeCell ref="F233:F238"/>
    <mergeCell ref="G55:G60"/>
    <mergeCell ref="F67:F73"/>
    <mergeCell ref="G67:G73"/>
    <mergeCell ref="M36:M37"/>
    <mergeCell ref="M135:M136"/>
    <mergeCell ref="M145:M146"/>
    <mergeCell ref="N157:N158"/>
    <mergeCell ref="P157:P158"/>
    <mergeCell ref="N185:N186"/>
    <mergeCell ref="N179:N180"/>
    <mergeCell ref="N173:N174"/>
    <mergeCell ref="O173:O174"/>
    <mergeCell ref="P173:P174"/>
    <mergeCell ref="O179:O180"/>
    <mergeCell ref="P179:P180"/>
    <mergeCell ref="O185:O186"/>
    <mergeCell ref="M203:M207"/>
    <mergeCell ref="O112:O113"/>
    <mergeCell ref="O123:O124"/>
    <mergeCell ref="O139:O140"/>
    <mergeCell ref="M286:M287"/>
    <mergeCell ref="M280:M282"/>
    <mergeCell ref="O286:O287"/>
    <mergeCell ref="O274:O276"/>
    <mergeCell ref="M274:M276"/>
    <mergeCell ref="E247:E252"/>
    <mergeCell ref="F247:F252"/>
    <mergeCell ref="F94:F99"/>
    <mergeCell ref="F286:F291"/>
    <mergeCell ref="G239:G240"/>
    <mergeCell ref="G247:G252"/>
    <mergeCell ref="F185:F190"/>
    <mergeCell ref="G215:G220"/>
    <mergeCell ref="E241:E246"/>
    <mergeCell ref="E239:E240"/>
    <mergeCell ref="E215:E220"/>
    <mergeCell ref="E185:E190"/>
    <mergeCell ref="E173:E178"/>
    <mergeCell ref="E161:E166"/>
    <mergeCell ref="E179:E184"/>
    <mergeCell ref="E203:E208"/>
    <mergeCell ref="E134:E138"/>
    <mergeCell ref="E123:E128"/>
    <mergeCell ref="O161:O162"/>
    <mergeCell ref="G118:G122"/>
    <mergeCell ref="E129:E133"/>
    <mergeCell ref="E112:E117"/>
    <mergeCell ref="G106:G111"/>
    <mergeCell ref="G42:G48"/>
    <mergeCell ref="G94:G99"/>
    <mergeCell ref="E118:E122"/>
    <mergeCell ref="C134:C136"/>
    <mergeCell ref="C239:C240"/>
    <mergeCell ref="D18:D23"/>
    <mergeCell ref="E18:E23"/>
    <mergeCell ref="F18:F23"/>
    <mergeCell ref="A4:A6"/>
    <mergeCell ref="B4:B6"/>
    <mergeCell ref="C4:C6"/>
    <mergeCell ref="D4:D6"/>
    <mergeCell ref="E4:E6"/>
    <mergeCell ref="F4:F6"/>
    <mergeCell ref="B9:P9"/>
    <mergeCell ref="C10:P10"/>
    <mergeCell ref="A11:A17"/>
    <mergeCell ref="B11:B17"/>
    <mergeCell ref="E11:E16"/>
    <mergeCell ref="F11:F16"/>
    <mergeCell ref="G4:G6"/>
    <mergeCell ref="H4:H6"/>
    <mergeCell ref="I4:I6"/>
    <mergeCell ref="J4:L4"/>
    <mergeCell ref="K5:K6"/>
    <mergeCell ref="A106:A110"/>
    <mergeCell ref="B106:B110"/>
    <mergeCell ref="C106:C110"/>
    <mergeCell ref="A94:A98"/>
    <mergeCell ref="B94:B98"/>
    <mergeCell ref="A24:A28"/>
    <mergeCell ref="B24:B28"/>
    <mergeCell ref="C24:C28"/>
    <mergeCell ref="F24:F28"/>
    <mergeCell ref="D24:D29"/>
    <mergeCell ref="E24:E29"/>
    <mergeCell ref="C74:I74"/>
    <mergeCell ref="F100:F105"/>
    <mergeCell ref="G76:G81"/>
    <mergeCell ref="G82:G87"/>
    <mergeCell ref="F88:F93"/>
    <mergeCell ref="H67:H73"/>
    <mergeCell ref="G100:G105"/>
    <mergeCell ref="G24:G29"/>
    <mergeCell ref="G30:G35"/>
    <mergeCell ref="G36:G41"/>
    <mergeCell ref="G49:G54"/>
    <mergeCell ref="B36:B40"/>
    <mergeCell ref="C36:C40"/>
    <mergeCell ref="F36:F40"/>
    <mergeCell ref="F106:F111"/>
    <mergeCell ref="E30:E35"/>
    <mergeCell ref="E67:E73"/>
    <mergeCell ref="E100:E105"/>
    <mergeCell ref="E42:E48"/>
    <mergeCell ref="E36:E41"/>
    <mergeCell ref="E49:E54"/>
    <mergeCell ref="F49:F54"/>
    <mergeCell ref="D106:D110"/>
    <mergeCell ref="E94:E99"/>
    <mergeCell ref="E106:E111"/>
    <mergeCell ref="D129:D133"/>
    <mergeCell ref="D118:D122"/>
    <mergeCell ref="D112:D117"/>
    <mergeCell ref="A274:A278"/>
    <mergeCell ref="B274:B278"/>
    <mergeCell ref="A286:A289"/>
    <mergeCell ref="B286:B289"/>
    <mergeCell ref="C286:C289"/>
    <mergeCell ref="E268:E273"/>
    <mergeCell ref="A280:A282"/>
    <mergeCell ref="B280:B282"/>
    <mergeCell ref="D247:D252"/>
    <mergeCell ref="C247:C252"/>
    <mergeCell ref="F197:F202"/>
    <mergeCell ref="F134:F136"/>
    <mergeCell ref="G145:G150"/>
    <mergeCell ref="F215:F220"/>
    <mergeCell ref="E209:E214"/>
    <mergeCell ref="F209:F214"/>
    <mergeCell ref="E167:E172"/>
    <mergeCell ref="G179:G184"/>
    <mergeCell ref="A268:A271"/>
    <mergeCell ref="B268:B271"/>
    <mergeCell ref="C268:C271"/>
    <mergeCell ref="F173:F178"/>
    <mergeCell ref="F179:F184"/>
    <mergeCell ref="G129:G133"/>
    <mergeCell ref="F123:F128"/>
    <mergeCell ref="G123:G128"/>
    <mergeCell ref="F129:F133"/>
    <mergeCell ref="F241:F246"/>
    <mergeCell ref="G209:G214"/>
    <mergeCell ref="B445:B448"/>
    <mergeCell ref="A425:A428"/>
    <mergeCell ref="B425:B428"/>
    <mergeCell ref="B443:B444"/>
    <mergeCell ref="A443:A444"/>
    <mergeCell ref="C426:C429"/>
    <mergeCell ref="A445:A448"/>
    <mergeCell ref="E445:E448"/>
    <mergeCell ref="A257:A262"/>
    <mergeCell ref="B257:B262"/>
    <mergeCell ref="E257:E259"/>
    <mergeCell ref="A134:A136"/>
    <mergeCell ref="B134:B136"/>
    <mergeCell ref="A139:A149"/>
    <mergeCell ref="E353:E358"/>
    <mergeCell ref="F353:F359"/>
    <mergeCell ref="D292:D295"/>
    <mergeCell ref="C292:C294"/>
    <mergeCell ref="C280:C282"/>
    <mergeCell ref="C274:C278"/>
    <mergeCell ref="E274:E278"/>
    <mergeCell ref="A292:A294"/>
    <mergeCell ref="F347:F352"/>
    <mergeCell ref="C337:I337"/>
    <mergeCell ref="E449:E453"/>
    <mergeCell ref="F412:F424"/>
    <mergeCell ref="G412:G424"/>
    <mergeCell ref="G436:G440"/>
    <mergeCell ref="E431:E435"/>
    <mergeCell ref="G443:G444"/>
    <mergeCell ref="F441:F442"/>
    <mergeCell ref="F443:F444"/>
    <mergeCell ref="E436:E440"/>
    <mergeCell ref="F307:F313"/>
    <mergeCell ref="E314:E317"/>
    <mergeCell ref="E340:E346"/>
    <mergeCell ref="F340:F346"/>
    <mergeCell ref="E280:E285"/>
    <mergeCell ref="G263:G291"/>
    <mergeCell ref="F280:F285"/>
    <mergeCell ref="E286:E291"/>
    <mergeCell ref="E296:E301"/>
    <mergeCell ref="F296:F301"/>
    <mergeCell ref="F436:F439"/>
    <mergeCell ref="F331:F336"/>
    <mergeCell ref="G307:G336"/>
    <mergeCell ref="E307:E312"/>
    <mergeCell ref="A392:A394"/>
    <mergeCell ref="A352:A355"/>
    <mergeCell ref="A338:A339"/>
    <mergeCell ref="B338:B339"/>
    <mergeCell ref="C470:I470"/>
    <mergeCell ref="J470:L470"/>
    <mergeCell ref="A469:I469"/>
    <mergeCell ref="C460:I460"/>
    <mergeCell ref="G449:G453"/>
    <mergeCell ref="A454:A459"/>
    <mergeCell ref="E454:E459"/>
    <mergeCell ref="F454:F458"/>
    <mergeCell ref="G454:G459"/>
    <mergeCell ref="A449:A453"/>
    <mergeCell ref="F449:F451"/>
    <mergeCell ref="B461:I461"/>
    <mergeCell ref="A464:I464"/>
    <mergeCell ref="G406:G410"/>
    <mergeCell ref="F399:F404"/>
    <mergeCell ref="G431:G435"/>
    <mergeCell ref="J479:L479"/>
    <mergeCell ref="C477:I477"/>
    <mergeCell ref="J477:L477"/>
    <mergeCell ref="A463:I463"/>
    <mergeCell ref="E441:E442"/>
    <mergeCell ref="E443:E444"/>
    <mergeCell ref="C474:I474"/>
    <mergeCell ref="J474:L474"/>
    <mergeCell ref="J469:L469"/>
    <mergeCell ref="J473:L473"/>
    <mergeCell ref="C480:I480"/>
    <mergeCell ref="J480:L480"/>
    <mergeCell ref="J475:L475"/>
    <mergeCell ref="J476:L476"/>
    <mergeCell ref="C478:I478"/>
    <mergeCell ref="J478:L478"/>
    <mergeCell ref="C476:I476"/>
    <mergeCell ref="C475:I475"/>
    <mergeCell ref="C479:I479"/>
    <mergeCell ref="J467:L467"/>
    <mergeCell ref="M467:P467"/>
    <mergeCell ref="C468:I468"/>
    <mergeCell ref="J468:L468"/>
    <mergeCell ref="C471:I471"/>
    <mergeCell ref="G18:G23"/>
    <mergeCell ref="F42:F45"/>
    <mergeCell ref="M94:M97"/>
    <mergeCell ref="J471:L471"/>
    <mergeCell ref="M123:M124"/>
    <mergeCell ref="H62:H66"/>
    <mergeCell ref="C94:C98"/>
    <mergeCell ref="D94:D98"/>
    <mergeCell ref="H18:H23"/>
    <mergeCell ref="M24:M27"/>
    <mergeCell ref="M18:M22"/>
    <mergeCell ref="P19:P20"/>
    <mergeCell ref="N24:N25"/>
    <mergeCell ref="P24:P25"/>
    <mergeCell ref="P106:P107"/>
    <mergeCell ref="N19:N20"/>
    <mergeCell ref="C256:P256"/>
    <mergeCell ref="O106:O107"/>
    <mergeCell ref="N151:N152"/>
    <mergeCell ref="C472:I472"/>
    <mergeCell ref="J472:L472"/>
    <mergeCell ref="C466:P466"/>
    <mergeCell ref="N468:Q468"/>
    <mergeCell ref="N469:Q469"/>
    <mergeCell ref="N470:Q470"/>
    <mergeCell ref="G161:G166"/>
    <mergeCell ref="G167:G172"/>
    <mergeCell ref="G173:G178"/>
    <mergeCell ref="E263:E267"/>
    <mergeCell ref="D241:D246"/>
    <mergeCell ref="C241:C246"/>
    <mergeCell ref="G241:G246"/>
    <mergeCell ref="D263:D267"/>
    <mergeCell ref="O191:O192"/>
    <mergeCell ref="D425:H425"/>
    <mergeCell ref="D409:D410"/>
    <mergeCell ref="D405:H405"/>
    <mergeCell ref="F406:F410"/>
    <mergeCell ref="E399:E400"/>
    <mergeCell ref="G191:G196"/>
    <mergeCell ref="G197:G202"/>
    <mergeCell ref="G203:G208"/>
    <mergeCell ref="E227:E232"/>
    <mergeCell ref="J5:J6"/>
    <mergeCell ref="L5:L6"/>
    <mergeCell ref="A2:R3"/>
    <mergeCell ref="M210:M211"/>
    <mergeCell ref="G11:G17"/>
    <mergeCell ref="G185:G190"/>
    <mergeCell ref="G151:G156"/>
    <mergeCell ref="G157:G160"/>
    <mergeCell ref="N234:N235"/>
    <mergeCell ref="P234:P235"/>
    <mergeCell ref="E197:E202"/>
    <mergeCell ref="E191:E196"/>
    <mergeCell ref="A76:A87"/>
    <mergeCell ref="B76:B87"/>
    <mergeCell ref="A88:A92"/>
    <mergeCell ref="B139:B149"/>
    <mergeCell ref="C139:C149"/>
    <mergeCell ref="E139:E144"/>
    <mergeCell ref="A123:A127"/>
    <mergeCell ref="B123:B127"/>
    <mergeCell ref="C123:C127"/>
    <mergeCell ref="B100:B104"/>
    <mergeCell ref="C100:C104"/>
    <mergeCell ref="D100:D104"/>
    <mergeCell ref="J1:P1"/>
    <mergeCell ref="F263:F267"/>
    <mergeCell ref="F274:F279"/>
    <mergeCell ref="F221:F226"/>
    <mergeCell ref="F227:F232"/>
    <mergeCell ref="F203:F208"/>
    <mergeCell ref="G221:G226"/>
    <mergeCell ref="F167:F172"/>
    <mergeCell ref="M228:M229"/>
    <mergeCell ref="M221:M225"/>
    <mergeCell ref="M233:M235"/>
    <mergeCell ref="M212:M213"/>
    <mergeCell ref="G227:G232"/>
    <mergeCell ref="G233:G238"/>
    <mergeCell ref="M157:M158"/>
    <mergeCell ref="M197:M202"/>
    <mergeCell ref="M173:M174"/>
    <mergeCell ref="M179:M180"/>
    <mergeCell ref="M185:M186"/>
    <mergeCell ref="M191:M195"/>
    <mergeCell ref="G257:G262"/>
    <mergeCell ref="G134:G138"/>
    <mergeCell ref="A7:P7"/>
    <mergeCell ref="A8:P8"/>
    <mergeCell ref="A100:A104"/>
    <mergeCell ref="M61:M65"/>
    <mergeCell ref="M83:M85"/>
    <mergeCell ref="M88:M91"/>
    <mergeCell ref="H31:H35"/>
    <mergeCell ref="H51:H54"/>
    <mergeCell ref="M74:P74"/>
    <mergeCell ref="M55:M56"/>
    <mergeCell ref="P36:P37"/>
    <mergeCell ref="H44:H48"/>
    <mergeCell ref="H56:H60"/>
    <mergeCell ref="M31:M33"/>
    <mergeCell ref="M41:M47"/>
    <mergeCell ref="B88:B92"/>
    <mergeCell ref="C88:C92"/>
    <mergeCell ref="E76:E81"/>
    <mergeCell ref="N36:N37"/>
    <mergeCell ref="O36:O37"/>
    <mergeCell ref="D67:D73"/>
    <mergeCell ref="A30:A32"/>
    <mergeCell ref="B30:B32"/>
    <mergeCell ref="C30:C32"/>
    <mergeCell ref="F30:F32"/>
    <mergeCell ref="A36:A40"/>
    <mergeCell ref="F431:F433"/>
    <mergeCell ref="G61:G66"/>
    <mergeCell ref="F55:F60"/>
    <mergeCell ref="N123:N124"/>
    <mergeCell ref="F151:F156"/>
    <mergeCell ref="P191:P192"/>
    <mergeCell ref="E145:E150"/>
    <mergeCell ref="G139:G144"/>
    <mergeCell ref="F139:F143"/>
    <mergeCell ref="F145:F149"/>
    <mergeCell ref="F112:F117"/>
    <mergeCell ref="F118:F122"/>
    <mergeCell ref="G112:G117"/>
    <mergeCell ref="F157:F160"/>
    <mergeCell ref="F161:F166"/>
    <mergeCell ref="F82:F87"/>
    <mergeCell ref="E82:E86"/>
    <mergeCell ref="M100:M102"/>
    <mergeCell ref="P167:P168"/>
    <mergeCell ref="P185:P186"/>
    <mergeCell ref="N167:N168"/>
    <mergeCell ref="N112:N113"/>
    <mergeCell ref="J314:J315"/>
    <mergeCell ref="K314:K315"/>
    <mergeCell ref="E360:E365"/>
    <mergeCell ref="M337:P337"/>
    <mergeCell ref="M112:M113"/>
    <mergeCell ref="N106:N107"/>
    <mergeCell ref="N210:N211"/>
    <mergeCell ref="N191:N195"/>
    <mergeCell ref="N203:N207"/>
    <mergeCell ref="E61:E66"/>
    <mergeCell ref="E55:E60"/>
    <mergeCell ref="F61:F66"/>
    <mergeCell ref="C75:P75"/>
    <mergeCell ref="D88:D92"/>
    <mergeCell ref="G88:G93"/>
    <mergeCell ref="E88:E93"/>
    <mergeCell ref="P135:P136"/>
    <mergeCell ref="N135:N136"/>
    <mergeCell ref="N197:N202"/>
    <mergeCell ref="F191:F196"/>
    <mergeCell ref="M167:M168"/>
    <mergeCell ref="O135:O136"/>
    <mergeCell ref="N139:N140"/>
    <mergeCell ref="M139:M140"/>
    <mergeCell ref="I314:I315"/>
    <mergeCell ref="F360:F365"/>
    <mergeCell ref="M247:M248"/>
    <mergeCell ref="N228:N229"/>
    <mergeCell ref="E292:E294"/>
    <mergeCell ref="F302:F306"/>
    <mergeCell ref="E302:E306"/>
    <mergeCell ref="M254:P254"/>
    <mergeCell ref="G441:G442"/>
    <mergeCell ref="E426:E430"/>
    <mergeCell ref="F426:F429"/>
    <mergeCell ref="G426:G430"/>
    <mergeCell ref="H426:H429"/>
    <mergeCell ref="F292:F295"/>
    <mergeCell ref="M307:M308"/>
    <mergeCell ref="M319:M320"/>
    <mergeCell ref="M331:M332"/>
    <mergeCell ref="E347:E351"/>
    <mergeCell ref="F268:F273"/>
    <mergeCell ref="P280:P281"/>
    <mergeCell ref="F372:F384"/>
    <mergeCell ref="M268:M269"/>
    <mergeCell ref="L399:L400"/>
    <mergeCell ref="K399:K400"/>
    <mergeCell ref="J399:J400"/>
    <mergeCell ref="M399:M400"/>
    <mergeCell ref="Q61:R63"/>
    <mergeCell ref="Q319:R324"/>
    <mergeCell ref="C406:C411"/>
    <mergeCell ref="B406:B411"/>
    <mergeCell ref="M296:M297"/>
    <mergeCell ref="M372:M374"/>
    <mergeCell ref="G292:G306"/>
    <mergeCell ref="B292:B294"/>
    <mergeCell ref="M353:M354"/>
    <mergeCell ref="E382:E384"/>
    <mergeCell ref="G393:G398"/>
    <mergeCell ref="G366:G371"/>
    <mergeCell ref="M292:M293"/>
    <mergeCell ref="M302:M303"/>
    <mergeCell ref="L314:L315"/>
    <mergeCell ref="E319:E324"/>
    <mergeCell ref="E331:E336"/>
    <mergeCell ref="E325:E330"/>
    <mergeCell ref="H399:H400"/>
    <mergeCell ref="G372:G378"/>
    <mergeCell ref="G385:G392"/>
    <mergeCell ref="F385:F392"/>
    <mergeCell ref="G347:G365"/>
    <mergeCell ref="P228:P229"/>
    <mergeCell ref="A406:A411"/>
    <mergeCell ref="D411:H411"/>
    <mergeCell ref="G399:G404"/>
    <mergeCell ref="M106:M109"/>
    <mergeCell ref="M161:M162"/>
    <mergeCell ref="N161:N162"/>
    <mergeCell ref="P161:P162"/>
    <mergeCell ref="A399:A405"/>
    <mergeCell ref="B399:B405"/>
    <mergeCell ref="M151:M152"/>
    <mergeCell ref="E151:E156"/>
    <mergeCell ref="E157:E160"/>
    <mergeCell ref="C399:C403"/>
    <mergeCell ref="C393:C395"/>
    <mergeCell ref="E372:E377"/>
    <mergeCell ref="B254:I254"/>
    <mergeCell ref="E393:E398"/>
    <mergeCell ref="E385:E392"/>
    <mergeCell ref="E378:E381"/>
    <mergeCell ref="F393:F398"/>
    <mergeCell ref="F366:F371"/>
    <mergeCell ref="E366:E371"/>
    <mergeCell ref="M393:M394"/>
    <mergeCell ref="M386:M387"/>
  </mergeCells>
  <pageMargins left="0.70866141732283472" right="0.70866141732283472" top="0.74803149606299213" bottom="0.74803149606299213" header="0.31496062992125984" footer="0.31496062992125984"/>
  <pageSetup paperSize="9" scale="60" firstPageNumber="7"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5"/>
  <sheetViews>
    <sheetView view="pageBreakPreview" topLeftCell="C1" zoomScale="110" zoomScaleNormal="110" zoomScaleSheetLayoutView="110" workbookViewId="0">
      <selection activeCell="AF11" sqref="AF11"/>
    </sheetView>
  </sheetViews>
  <sheetFormatPr defaultRowHeight="15" x14ac:dyDescent="0.25"/>
  <cols>
    <col min="1" max="2" width="3.42578125" style="1282" customWidth="1"/>
    <col min="3" max="3" width="3.140625" style="1282" customWidth="1"/>
    <col min="4" max="4" width="4.140625" style="1282" customWidth="1"/>
    <col min="5" max="5" width="31" style="1282" customWidth="1"/>
    <col min="6" max="6" width="4.28515625" style="1282" customWidth="1"/>
    <col min="7" max="7" width="3.28515625" style="1282" customWidth="1"/>
    <col min="8" max="8" width="3.7109375" style="1282" customWidth="1"/>
    <col min="9" max="9" width="6" style="1282" customWidth="1"/>
    <col min="10" max="10" width="8.5703125" style="1282" customWidth="1"/>
    <col min="11" max="11" width="8.140625" style="1282" customWidth="1"/>
    <col min="12" max="12" width="9.28515625" style="1282" customWidth="1"/>
    <col min="13" max="13" width="14.42578125" style="1284" customWidth="1"/>
    <col min="14" max="15" width="7.7109375" style="1282" customWidth="1"/>
    <col min="16" max="16" width="8.7109375" style="1283" customWidth="1"/>
    <col min="17" max="17" width="16.42578125" style="1282" customWidth="1"/>
    <col min="18" max="18" width="18.85546875" style="1282" customWidth="1"/>
    <col min="19" max="19" width="0.42578125" style="1282" customWidth="1"/>
    <col min="20" max="23" width="9.140625" style="1282" hidden="1" customWidth="1"/>
    <col min="24" max="16384" width="9.140625" style="1282"/>
  </cols>
  <sheetData>
    <row r="1" spans="1:26" ht="70.5" customHeight="1" x14ac:dyDescent="0.25">
      <c r="A1" s="1285"/>
      <c r="B1" s="1285"/>
      <c r="C1" s="1285"/>
      <c r="D1" s="1285"/>
      <c r="E1" s="1579"/>
      <c r="F1" s="1583"/>
      <c r="G1" s="1285"/>
      <c r="H1" s="1285"/>
      <c r="I1" s="1584"/>
      <c r="J1" s="2853"/>
      <c r="K1" s="2853"/>
      <c r="L1" s="1584"/>
      <c r="M1" s="1584"/>
      <c r="N1" s="2853" t="s">
        <v>1627</v>
      </c>
      <c r="O1" s="2853"/>
      <c r="P1" s="2853"/>
      <c r="Q1" s="2853"/>
      <c r="R1" s="2853"/>
    </row>
    <row r="2" spans="1:26" ht="25.5" customHeight="1" x14ac:dyDescent="0.25">
      <c r="A2" s="3592" t="s">
        <v>466</v>
      </c>
      <c r="B2" s="3592"/>
      <c r="C2" s="3592"/>
      <c r="D2" s="3592"/>
      <c r="E2" s="3592"/>
      <c r="F2" s="3592"/>
      <c r="G2" s="3592"/>
      <c r="H2" s="3592"/>
      <c r="I2" s="3592"/>
      <c r="J2" s="3592"/>
      <c r="K2" s="3592"/>
      <c r="L2" s="3592"/>
      <c r="M2" s="3592"/>
      <c r="N2" s="3592"/>
      <c r="O2" s="3592"/>
      <c r="P2" s="3592"/>
      <c r="Q2" s="3592"/>
      <c r="R2" s="3592"/>
    </row>
    <row r="3" spans="1:26" ht="16.5" thickBot="1" x14ac:dyDescent="0.3">
      <c r="A3" s="1579"/>
      <c r="B3" s="1579"/>
      <c r="C3" s="1579"/>
      <c r="D3" s="1579"/>
      <c r="E3" s="1579"/>
      <c r="F3" s="1583"/>
      <c r="G3" s="1579"/>
      <c r="H3" s="1579"/>
      <c r="I3" s="1579"/>
      <c r="J3" s="1582"/>
      <c r="K3" s="1582"/>
      <c r="L3" s="1582"/>
      <c r="M3" s="1581"/>
      <c r="N3" s="1580"/>
      <c r="O3" s="1579"/>
    </row>
    <row r="4" spans="1:26" ht="28.5" customHeight="1" thickBot="1" x14ac:dyDescent="0.3">
      <c r="A4" s="3425" t="s">
        <v>144</v>
      </c>
      <c r="B4" s="3427" t="s">
        <v>143</v>
      </c>
      <c r="C4" s="3429" t="s">
        <v>142</v>
      </c>
      <c r="D4" s="3431" t="s">
        <v>141</v>
      </c>
      <c r="E4" s="3492" t="s">
        <v>130</v>
      </c>
      <c r="F4" s="3437" t="s">
        <v>140</v>
      </c>
      <c r="G4" s="3439" t="s">
        <v>139</v>
      </c>
      <c r="H4" s="3441" t="s">
        <v>138</v>
      </c>
      <c r="I4" s="3405" t="s">
        <v>137</v>
      </c>
      <c r="J4" s="3407" t="s">
        <v>136</v>
      </c>
      <c r="K4" s="3407"/>
      <c r="L4" s="3407"/>
      <c r="M4" s="3392" t="s">
        <v>135</v>
      </c>
      <c r="N4" s="3393"/>
      <c r="O4" s="3393"/>
      <c r="P4" s="3394"/>
      <c r="Q4" s="3363" t="s">
        <v>134</v>
      </c>
      <c r="R4" s="3363" t="s">
        <v>133</v>
      </c>
    </row>
    <row r="5" spans="1:26" ht="115.5" customHeight="1" thickBot="1" x14ac:dyDescent="0.3">
      <c r="A5" s="3426"/>
      <c r="B5" s="3428"/>
      <c r="C5" s="3430"/>
      <c r="D5" s="3432"/>
      <c r="E5" s="3493"/>
      <c r="F5" s="3438"/>
      <c r="G5" s="3440"/>
      <c r="H5" s="3442"/>
      <c r="I5" s="3406"/>
      <c r="J5" s="1578" t="s">
        <v>373</v>
      </c>
      <c r="K5" s="1577" t="s">
        <v>372</v>
      </c>
      <c r="L5" s="1576" t="s">
        <v>11</v>
      </c>
      <c r="M5" s="1407" t="s">
        <v>130</v>
      </c>
      <c r="N5" s="1575" t="s">
        <v>129</v>
      </c>
      <c r="O5" s="1574" t="s">
        <v>128</v>
      </c>
      <c r="P5" s="1573" t="s">
        <v>127</v>
      </c>
      <c r="Q5" s="3365"/>
      <c r="R5" s="3365"/>
    </row>
    <row r="6" spans="1:26" ht="15.75" customHeight="1" thickBot="1" x14ac:dyDescent="0.3">
      <c r="A6" s="3419" t="s">
        <v>465</v>
      </c>
      <c r="B6" s="3420"/>
      <c r="C6" s="3420"/>
      <c r="D6" s="3420"/>
      <c r="E6" s="3420"/>
      <c r="F6" s="3420"/>
      <c r="G6" s="3420"/>
      <c r="H6" s="3420"/>
      <c r="I6" s="3420"/>
      <c r="J6" s="3420"/>
      <c r="K6" s="3420"/>
      <c r="L6" s="3420"/>
      <c r="M6" s="3420"/>
      <c r="N6" s="3420"/>
      <c r="O6" s="3420"/>
      <c r="P6" s="3420"/>
      <c r="Q6" s="3420"/>
      <c r="R6" s="3421"/>
    </row>
    <row r="7" spans="1:26" ht="15.75" customHeight="1" thickBot="1" x14ac:dyDescent="0.3">
      <c r="A7" s="3422" t="s">
        <v>464</v>
      </c>
      <c r="B7" s="3423"/>
      <c r="C7" s="3423"/>
      <c r="D7" s="3423"/>
      <c r="E7" s="3423"/>
      <c r="F7" s="3423"/>
      <c r="G7" s="3423"/>
      <c r="H7" s="3423"/>
      <c r="I7" s="3423"/>
      <c r="J7" s="3423"/>
      <c r="K7" s="3423"/>
      <c r="L7" s="3423"/>
      <c r="M7" s="3423"/>
      <c r="N7" s="3423"/>
      <c r="O7" s="3423"/>
      <c r="P7" s="3423"/>
      <c r="Q7" s="3423"/>
      <c r="R7" s="3424"/>
    </row>
    <row r="8" spans="1:26" ht="15.75" customHeight="1" thickBot="1" x14ac:dyDescent="0.3">
      <c r="A8" s="1572" t="s">
        <v>29</v>
      </c>
      <c r="B8" s="3494" t="s">
        <v>463</v>
      </c>
      <c r="C8" s="3495"/>
      <c r="D8" s="3495"/>
      <c r="E8" s="3495"/>
      <c r="F8" s="3495"/>
      <c r="G8" s="3495"/>
      <c r="H8" s="3495"/>
      <c r="I8" s="3495"/>
      <c r="J8" s="3495"/>
      <c r="K8" s="3495"/>
      <c r="L8" s="3495"/>
      <c r="M8" s="3495"/>
      <c r="N8" s="3495"/>
      <c r="O8" s="3495"/>
      <c r="P8" s="3495"/>
      <c r="Q8" s="3495"/>
      <c r="R8" s="3496"/>
    </row>
    <row r="9" spans="1:26" ht="15.75" customHeight="1" thickBot="1" x14ac:dyDescent="0.3">
      <c r="A9" s="1571" t="s">
        <v>29</v>
      </c>
      <c r="B9" s="1570" t="s">
        <v>20</v>
      </c>
      <c r="C9" s="3497" t="s">
        <v>462</v>
      </c>
      <c r="D9" s="3498"/>
      <c r="E9" s="3498"/>
      <c r="F9" s="3498"/>
      <c r="G9" s="3498"/>
      <c r="H9" s="3498"/>
      <c r="I9" s="3498"/>
      <c r="J9" s="3498"/>
      <c r="K9" s="3498"/>
      <c r="L9" s="3498"/>
      <c r="M9" s="3498"/>
      <c r="N9" s="3498"/>
      <c r="O9" s="3498"/>
      <c r="P9" s="3498"/>
      <c r="Q9" s="3498"/>
      <c r="R9" s="3499"/>
    </row>
    <row r="10" spans="1:26" ht="54.75" customHeight="1" thickBot="1" x14ac:dyDescent="0.3">
      <c r="A10" s="1569"/>
      <c r="B10" s="1568"/>
      <c r="C10" s="1563"/>
      <c r="D10" s="1563"/>
      <c r="E10" s="1563"/>
      <c r="F10" s="1563"/>
      <c r="G10" s="1563"/>
      <c r="H10" s="1563"/>
      <c r="I10" s="1563"/>
      <c r="J10" s="1563"/>
      <c r="K10" s="1563"/>
      <c r="L10" s="1562"/>
      <c r="M10" s="1567" t="s">
        <v>461</v>
      </c>
      <c r="N10" s="1566" t="s">
        <v>42</v>
      </c>
      <c r="O10" s="1565">
        <v>3</v>
      </c>
      <c r="P10" s="1564">
        <v>3</v>
      </c>
      <c r="Q10" s="1563"/>
      <c r="R10" s="1562"/>
    </row>
    <row r="11" spans="1:26" ht="41.25" customHeight="1" thickBot="1" x14ac:dyDescent="0.3">
      <c r="A11" s="3395" t="s">
        <v>29</v>
      </c>
      <c r="B11" s="3577" t="s">
        <v>20</v>
      </c>
      <c r="C11" s="1386" t="s">
        <v>20</v>
      </c>
      <c r="D11" s="1386"/>
      <c r="E11" s="1414" t="s">
        <v>460</v>
      </c>
      <c r="F11" s="3580" t="s">
        <v>239</v>
      </c>
      <c r="G11" s="3549" t="s">
        <v>24</v>
      </c>
      <c r="H11" s="3552" t="s">
        <v>54</v>
      </c>
      <c r="I11" s="1543"/>
      <c r="J11" s="1553"/>
      <c r="K11" s="1553"/>
      <c r="L11" s="1553"/>
      <c r="M11" s="1561"/>
      <c r="N11" s="1527"/>
      <c r="O11" s="1560"/>
      <c r="P11" s="1559"/>
      <c r="Q11" s="3410"/>
      <c r="R11" s="3411"/>
      <c r="U11" s="1412"/>
      <c r="V11" s="3083"/>
      <c r="W11" s="3083"/>
      <c r="X11" s="1546"/>
      <c r="Y11" s="1412"/>
      <c r="Z11" s="1412"/>
    </row>
    <row r="12" spans="1:26" ht="29.25" customHeight="1" x14ac:dyDescent="0.25">
      <c r="A12" s="3396"/>
      <c r="B12" s="3578"/>
      <c r="C12" s="1350"/>
      <c r="D12" s="1550" t="s">
        <v>20</v>
      </c>
      <c r="E12" s="3037" t="s">
        <v>459</v>
      </c>
      <c r="F12" s="3581"/>
      <c r="G12" s="3550"/>
      <c r="H12" s="3553"/>
      <c r="I12" s="476" t="s">
        <v>22</v>
      </c>
      <c r="J12" s="1542">
        <v>0</v>
      </c>
      <c r="K12" s="1542">
        <v>0</v>
      </c>
      <c r="L12" s="1542">
        <v>0</v>
      </c>
      <c r="M12" s="3640" t="s">
        <v>458</v>
      </c>
      <c r="N12" s="1558"/>
      <c r="O12" s="1557"/>
      <c r="P12" s="1556"/>
      <c r="Q12" s="3571" t="s">
        <v>457</v>
      </c>
      <c r="R12" s="3416"/>
      <c r="U12" s="1412"/>
      <c r="V12" s="1547"/>
      <c r="W12" s="1547"/>
      <c r="X12" s="1546"/>
      <c r="Y12" s="1412"/>
      <c r="Z12" s="1412"/>
    </row>
    <row r="13" spans="1:26" ht="44.25" customHeight="1" thickBot="1" x14ac:dyDescent="0.3">
      <c r="A13" s="3396"/>
      <c r="B13" s="3578"/>
      <c r="C13" s="1350"/>
      <c r="D13" s="1549"/>
      <c r="E13" s="3434"/>
      <c r="F13" s="3581"/>
      <c r="G13" s="3550"/>
      <c r="H13" s="3553"/>
      <c r="I13" s="561" t="s">
        <v>113</v>
      </c>
      <c r="J13" s="1432">
        <v>70</v>
      </c>
      <c r="K13" s="1432">
        <v>74.5</v>
      </c>
      <c r="L13" s="1541">
        <v>13.13</v>
      </c>
      <c r="M13" s="3641"/>
      <c r="N13" s="1555" t="s">
        <v>42</v>
      </c>
      <c r="O13" s="1555">
        <v>3</v>
      </c>
      <c r="P13" s="1554">
        <v>3</v>
      </c>
      <c r="Q13" s="3572"/>
      <c r="R13" s="3573"/>
      <c r="U13" s="1412"/>
      <c r="V13" s="1547"/>
      <c r="W13" s="1547"/>
      <c r="X13" s="1546"/>
      <c r="Y13" s="1412"/>
      <c r="Z13" s="1412"/>
    </row>
    <row r="14" spans="1:26" ht="23.25" customHeight="1" x14ac:dyDescent="0.25">
      <c r="A14" s="3396"/>
      <c r="B14" s="3578"/>
      <c r="C14" s="1350"/>
      <c r="D14" s="1550" t="s">
        <v>29</v>
      </c>
      <c r="E14" s="3037" t="s">
        <v>456</v>
      </c>
      <c r="F14" s="3581"/>
      <c r="G14" s="3550"/>
      <c r="H14" s="3553"/>
      <c r="I14" s="476" t="s">
        <v>22</v>
      </c>
      <c r="J14" s="1432">
        <v>0</v>
      </c>
      <c r="K14" s="1432">
        <v>0</v>
      </c>
      <c r="L14" s="1432">
        <v>0</v>
      </c>
      <c r="M14" s="3642" t="s">
        <v>455</v>
      </c>
      <c r="N14" s="3643" t="s">
        <v>42</v>
      </c>
      <c r="O14" s="3644">
        <v>6</v>
      </c>
      <c r="P14" s="3649">
        <v>2</v>
      </c>
      <c r="Q14" s="3631" t="s">
        <v>454</v>
      </c>
      <c r="R14" s="3632"/>
      <c r="U14" s="1412"/>
      <c r="V14" s="1547"/>
      <c r="W14" s="1547"/>
      <c r="X14" s="1546"/>
      <c r="Y14" s="1412"/>
      <c r="Z14" s="1412"/>
    </row>
    <row r="15" spans="1:26" ht="113.25" customHeight="1" thickBot="1" x14ac:dyDescent="0.3">
      <c r="A15" s="3396"/>
      <c r="B15" s="3578"/>
      <c r="C15" s="1350"/>
      <c r="D15" s="1549"/>
      <c r="E15" s="3434"/>
      <c r="F15" s="3581"/>
      <c r="G15" s="3550"/>
      <c r="H15" s="3553"/>
      <c r="I15" s="601" t="s">
        <v>113</v>
      </c>
      <c r="J15" s="1552">
        <v>15</v>
      </c>
      <c r="K15" s="1552">
        <v>15</v>
      </c>
      <c r="L15" s="1551">
        <v>0.33</v>
      </c>
      <c r="M15" s="3628"/>
      <c r="N15" s="3575"/>
      <c r="O15" s="3645"/>
      <c r="P15" s="3648"/>
      <c r="Q15" s="3633"/>
      <c r="R15" s="3634"/>
      <c r="U15" s="1412"/>
      <c r="V15" s="1547"/>
      <c r="W15" s="1547"/>
      <c r="X15" s="1546"/>
      <c r="Y15" s="1412"/>
      <c r="Z15" s="1412"/>
    </row>
    <row r="16" spans="1:26" ht="24.75" customHeight="1" x14ac:dyDescent="0.25">
      <c r="A16" s="3396"/>
      <c r="B16" s="3578"/>
      <c r="C16" s="1350"/>
      <c r="D16" s="1550" t="s">
        <v>18</v>
      </c>
      <c r="E16" s="3037" t="s">
        <v>453</v>
      </c>
      <c r="F16" s="3581"/>
      <c r="G16" s="3550"/>
      <c r="H16" s="3553"/>
      <c r="I16" s="527" t="s">
        <v>22</v>
      </c>
      <c r="J16" s="1553">
        <v>0</v>
      </c>
      <c r="K16" s="1553">
        <v>0</v>
      </c>
      <c r="L16" s="1553">
        <v>0</v>
      </c>
      <c r="M16" s="3642" t="s">
        <v>452</v>
      </c>
      <c r="N16" s="3643" t="s">
        <v>42</v>
      </c>
      <c r="O16" s="3644">
        <v>35</v>
      </c>
      <c r="P16" s="3569">
        <v>25</v>
      </c>
      <c r="Q16" s="3582" t="s">
        <v>451</v>
      </c>
      <c r="R16" s="3583"/>
      <c r="U16" s="1412"/>
      <c r="V16" s="1547"/>
      <c r="W16" s="1547"/>
      <c r="X16" s="1546"/>
      <c r="Y16" s="1412"/>
      <c r="Z16" s="1412"/>
    </row>
    <row r="17" spans="1:43" ht="39.75" customHeight="1" thickBot="1" x14ac:dyDescent="0.3">
      <c r="A17" s="3396"/>
      <c r="B17" s="3578"/>
      <c r="C17" s="1350"/>
      <c r="D17" s="1549"/>
      <c r="E17" s="3434"/>
      <c r="F17" s="3581"/>
      <c r="G17" s="3550"/>
      <c r="H17" s="3553"/>
      <c r="I17" s="601" t="s">
        <v>113</v>
      </c>
      <c r="J17" s="1552">
        <v>5</v>
      </c>
      <c r="K17" s="1552">
        <v>0.5</v>
      </c>
      <c r="L17" s="1551">
        <v>0.215</v>
      </c>
      <c r="M17" s="3628"/>
      <c r="N17" s="3575"/>
      <c r="O17" s="3645"/>
      <c r="P17" s="3570"/>
      <c r="Q17" s="3587" t="s">
        <v>450</v>
      </c>
      <c r="R17" s="3588"/>
      <c r="U17" s="1412"/>
      <c r="V17" s="1547"/>
      <c r="W17" s="1547"/>
      <c r="X17" s="1546"/>
      <c r="Y17" s="1412"/>
      <c r="Z17" s="1412"/>
    </row>
    <row r="18" spans="1:43" ht="20.25" customHeight="1" x14ac:dyDescent="0.25">
      <c r="A18" s="3396"/>
      <c r="B18" s="3578"/>
      <c r="C18" s="1350"/>
      <c r="D18" s="1550" t="s">
        <v>37</v>
      </c>
      <c r="E18" s="3435" t="s">
        <v>449</v>
      </c>
      <c r="F18" s="3581"/>
      <c r="G18" s="3550"/>
      <c r="H18" s="3553"/>
      <c r="I18" s="476" t="s">
        <v>22</v>
      </c>
      <c r="J18" s="1542">
        <v>0</v>
      </c>
      <c r="K18" s="1542">
        <v>0</v>
      </c>
      <c r="L18" s="1542">
        <v>0</v>
      </c>
      <c r="M18" s="3627" t="s">
        <v>448</v>
      </c>
      <c r="N18" s="3574" t="s">
        <v>42</v>
      </c>
      <c r="O18" s="3629">
        <v>35</v>
      </c>
      <c r="P18" s="3647">
        <v>41</v>
      </c>
      <c r="Q18" s="3572" t="s">
        <v>447</v>
      </c>
      <c r="R18" s="3573"/>
      <c r="U18" s="1412"/>
      <c r="V18" s="1547"/>
      <c r="W18" s="1547"/>
      <c r="X18" s="1546"/>
      <c r="Y18" s="1412"/>
      <c r="Z18" s="1412"/>
    </row>
    <row r="19" spans="1:43" ht="21" customHeight="1" thickBot="1" x14ac:dyDescent="0.3">
      <c r="A19" s="3396"/>
      <c r="B19" s="3578"/>
      <c r="C19" s="1350"/>
      <c r="D19" s="1549"/>
      <c r="E19" s="3436"/>
      <c r="F19" s="3581"/>
      <c r="G19" s="3550"/>
      <c r="H19" s="3553"/>
      <c r="I19" s="561" t="s">
        <v>113</v>
      </c>
      <c r="J19" s="1542">
        <v>15</v>
      </c>
      <c r="K19" s="1542">
        <v>15</v>
      </c>
      <c r="L19" s="1548">
        <v>4.87</v>
      </c>
      <c r="M19" s="3628"/>
      <c r="N19" s="3575"/>
      <c r="O19" s="3630"/>
      <c r="P19" s="3648"/>
      <c r="Q19" s="3646"/>
      <c r="R19" s="3634"/>
      <c r="U19" s="1412"/>
      <c r="V19" s="1547"/>
      <c r="W19" s="1547"/>
      <c r="X19" s="1546"/>
      <c r="Y19" s="1412"/>
      <c r="Z19" s="1412"/>
    </row>
    <row r="20" spans="1:43" ht="43.5" customHeight="1" thickBot="1" x14ac:dyDescent="0.3">
      <c r="A20" s="3396"/>
      <c r="B20" s="3578"/>
      <c r="C20" s="1350"/>
      <c r="D20" s="1545" t="s">
        <v>90</v>
      </c>
      <c r="E20" s="1544" t="s">
        <v>446</v>
      </c>
      <c r="F20" s="3581"/>
      <c r="G20" s="3550"/>
      <c r="H20" s="3553"/>
      <c r="I20" s="1543" t="s">
        <v>22</v>
      </c>
      <c r="J20" s="1542">
        <v>5</v>
      </c>
      <c r="K20" s="1432">
        <v>0</v>
      </c>
      <c r="L20" s="1541">
        <v>0</v>
      </c>
      <c r="M20" s="1540" t="s">
        <v>445</v>
      </c>
      <c r="N20" s="1539"/>
      <c r="O20" s="1538" t="s">
        <v>390</v>
      </c>
      <c r="P20" s="1371" t="s">
        <v>155</v>
      </c>
      <c r="Q20" s="3619" t="s">
        <v>444</v>
      </c>
      <c r="R20" s="3618"/>
    </row>
    <row r="21" spans="1:43" ht="63.75" customHeight="1" thickBot="1" x14ac:dyDescent="0.3">
      <c r="A21" s="3396"/>
      <c r="B21" s="3578"/>
      <c r="C21" s="1350"/>
      <c r="D21" s="1349" t="s">
        <v>177</v>
      </c>
      <c r="E21" s="1348" t="s">
        <v>443</v>
      </c>
      <c r="F21" s="3581"/>
      <c r="G21" s="3550"/>
      <c r="H21" s="3553"/>
      <c r="I21" s="1537" t="s">
        <v>22</v>
      </c>
      <c r="J21" s="1536">
        <v>10</v>
      </c>
      <c r="K21" s="1536">
        <v>10</v>
      </c>
      <c r="L21" s="1535">
        <v>6.89</v>
      </c>
      <c r="M21" s="1534" t="s">
        <v>442</v>
      </c>
      <c r="N21" s="1533" t="s">
        <v>42</v>
      </c>
      <c r="O21" s="1532">
        <v>1</v>
      </c>
      <c r="P21" s="1531">
        <v>1</v>
      </c>
      <c r="Q21" s="3620" t="s">
        <v>441</v>
      </c>
      <c r="R21" s="3621"/>
    </row>
    <row r="22" spans="1:43" ht="29.25" customHeight="1" thickBot="1" x14ac:dyDescent="0.3">
      <c r="A22" s="3396"/>
      <c r="B22" s="3578"/>
      <c r="C22" s="1350"/>
      <c r="D22" s="3545" t="s">
        <v>244</v>
      </c>
      <c r="E22" s="3037" t="s">
        <v>440</v>
      </c>
      <c r="F22" s="3581"/>
      <c r="G22" s="3550"/>
      <c r="H22" s="3553"/>
      <c r="I22" s="1444" t="s">
        <v>22</v>
      </c>
      <c r="J22" s="1529">
        <v>50</v>
      </c>
      <c r="K22" s="1530">
        <v>50</v>
      </c>
      <c r="L22" s="1529">
        <v>0</v>
      </c>
      <c r="M22" s="1528"/>
      <c r="N22" s="1527"/>
      <c r="O22" s="1521">
        <v>1</v>
      </c>
      <c r="P22" s="1526">
        <v>0</v>
      </c>
      <c r="Q22" s="3635" t="s">
        <v>439</v>
      </c>
      <c r="R22" s="3636"/>
    </row>
    <row r="23" spans="1:43" ht="27" customHeight="1" thickBot="1" x14ac:dyDescent="0.3">
      <c r="A23" s="3396"/>
      <c r="B23" s="3578"/>
      <c r="C23" s="1350"/>
      <c r="D23" s="3546"/>
      <c r="E23" s="3434"/>
      <c r="F23" s="1524"/>
      <c r="G23" s="3550"/>
      <c r="H23" s="3553"/>
      <c r="I23" s="1422" t="s">
        <v>113</v>
      </c>
      <c r="J23" s="1421">
        <v>0</v>
      </c>
      <c r="K23" s="1525">
        <v>0</v>
      </c>
      <c r="L23" s="1398">
        <v>0</v>
      </c>
      <c r="M23" s="1522"/>
      <c r="N23" s="1521"/>
      <c r="O23" s="1520"/>
      <c r="P23" s="1519"/>
      <c r="Q23" s="1518"/>
      <c r="R23" s="1517"/>
    </row>
    <row r="24" spans="1:43" ht="28.5" customHeight="1" thickBot="1" x14ac:dyDescent="0.3">
      <c r="A24" s="3396"/>
      <c r="B24" s="3578"/>
      <c r="C24" s="1350"/>
      <c r="D24" s="3547"/>
      <c r="E24" s="3547"/>
      <c r="F24" s="1524"/>
      <c r="G24" s="3551"/>
      <c r="H24" s="3554"/>
      <c r="I24" s="1513" t="s">
        <v>438</v>
      </c>
      <c r="J24" s="1523">
        <f>J12+J14+J16+J18+J20+J21+J22</f>
        <v>65</v>
      </c>
      <c r="K24" s="1523">
        <f>K12+K14+K16+K18+K20+K21+K22</f>
        <v>60</v>
      </c>
      <c r="L24" s="1523">
        <f>L12+L14+L16+L18+L20+L21+L22</f>
        <v>6.89</v>
      </c>
      <c r="M24" s="1522"/>
      <c r="N24" s="1521"/>
      <c r="O24" s="1520"/>
      <c r="P24" s="1519"/>
      <c r="Q24" s="1518"/>
      <c r="R24" s="1517"/>
    </row>
    <row r="25" spans="1:43" ht="31.5" customHeight="1" thickBot="1" x14ac:dyDescent="0.3">
      <c r="A25" s="3576"/>
      <c r="B25" s="3579"/>
      <c r="C25" s="1516"/>
      <c r="D25" s="3548"/>
      <c r="E25" s="3548"/>
      <c r="F25" s="1515"/>
      <c r="G25" s="1515"/>
      <c r="H25" s="1514"/>
      <c r="I25" s="1513" t="s">
        <v>437</v>
      </c>
      <c r="J25" s="1391">
        <f>J13+J15+J17+J19+J23</f>
        <v>105</v>
      </c>
      <c r="K25" s="1391">
        <f>K13+K15+K17+K19+K23</f>
        <v>105</v>
      </c>
      <c r="L25" s="1391">
        <f>L13+L15+L17+L19+L23</f>
        <v>18.545000000000002</v>
      </c>
      <c r="M25" s="1512"/>
      <c r="N25" s="1511"/>
      <c r="O25" s="1509"/>
      <c r="P25" s="1510"/>
      <c r="Q25" s="1509"/>
      <c r="R25" s="1508"/>
    </row>
    <row r="26" spans="1:43" ht="27" customHeight="1" thickBot="1" x14ac:dyDescent="0.3">
      <c r="A26" s="1507"/>
      <c r="B26" s="1506"/>
      <c r="C26" s="1350"/>
      <c r="D26" s="1505"/>
      <c r="E26" s="1504"/>
      <c r="F26" s="1503"/>
      <c r="G26" s="1503"/>
      <c r="H26" s="1392"/>
      <c r="I26" s="1502" t="s">
        <v>21</v>
      </c>
      <c r="J26" s="1501">
        <f>SUM(J24:J25)</f>
        <v>170</v>
      </c>
      <c r="K26" s="1336">
        <f>SUM(K24:K25)</f>
        <v>165</v>
      </c>
      <c r="L26" s="1336">
        <f>SUM(L24:L25)</f>
        <v>25.435000000000002</v>
      </c>
      <c r="M26" s="1500"/>
      <c r="N26" s="1499"/>
      <c r="O26" s="1497"/>
      <c r="P26" s="1498"/>
      <c r="Q26" s="1497"/>
      <c r="R26" s="1496"/>
    </row>
    <row r="27" spans="1:43" ht="35.25" customHeight="1" thickBot="1" x14ac:dyDescent="0.3">
      <c r="A27" s="1495" t="s">
        <v>29</v>
      </c>
      <c r="B27" s="1494" t="s">
        <v>20</v>
      </c>
      <c r="C27" s="1493" t="s">
        <v>29</v>
      </c>
      <c r="D27" s="1415"/>
      <c r="E27" s="1492" t="s">
        <v>436</v>
      </c>
      <c r="F27" s="3507" t="s">
        <v>428</v>
      </c>
      <c r="G27" s="1491"/>
      <c r="H27" s="1490" t="s">
        <v>54</v>
      </c>
      <c r="I27" s="1489"/>
      <c r="J27" s="3540"/>
      <c r="K27" s="3541"/>
      <c r="L27" s="3541"/>
      <c r="M27" s="3541"/>
      <c r="N27" s="3541"/>
      <c r="O27" s="3541"/>
      <c r="P27" s="3541"/>
      <c r="Q27" s="3541"/>
      <c r="R27" s="3542"/>
    </row>
    <row r="28" spans="1:43" ht="45.75" hidden="1" customHeight="1" thickBot="1" x14ac:dyDescent="0.3">
      <c r="A28" s="1425"/>
      <c r="B28" s="1424"/>
      <c r="C28" s="1423"/>
      <c r="D28" s="1401" t="s">
        <v>20</v>
      </c>
      <c r="E28" s="1411" t="s">
        <v>435</v>
      </c>
      <c r="F28" s="3508"/>
      <c r="G28" s="1488" t="s">
        <v>24</v>
      </c>
      <c r="H28" s="1487"/>
      <c r="I28" s="1486" t="s">
        <v>22</v>
      </c>
      <c r="J28" s="1398"/>
      <c r="K28" s="1379">
        <v>0</v>
      </c>
      <c r="L28" s="1485"/>
      <c r="M28" s="1484" t="s">
        <v>434</v>
      </c>
      <c r="N28" s="1355" t="s">
        <v>42</v>
      </c>
      <c r="O28" s="1483">
        <v>1</v>
      </c>
      <c r="P28" s="1482"/>
      <c r="Q28" s="1481"/>
      <c r="R28" s="1351"/>
    </row>
    <row r="29" spans="1:43" ht="38.25" customHeight="1" x14ac:dyDescent="0.25">
      <c r="A29" s="3584"/>
      <c r="B29" s="3502"/>
      <c r="C29" s="3504"/>
      <c r="D29" s="3561" t="s">
        <v>29</v>
      </c>
      <c r="E29" s="3510" t="s">
        <v>433</v>
      </c>
      <c r="F29" s="3508"/>
      <c r="G29" s="3549" t="s">
        <v>24</v>
      </c>
      <c r="H29" s="3558" t="s">
        <v>54</v>
      </c>
      <c r="I29" s="3555" t="s">
        <v>22</v>
      </c>
      <c r="J29" s="3566">
        <v>25</v>
      </c>
      <c r="K29" s="3566">
        <v>16.100000000000001</v>
      </c>
      <c r="L29" s="3537">
        <v>6.26</v>
      </c>
      <c r="M29" s="3624" t="s">
        <v>432</v>
      </c>
      <c r="N29" s="3401" t="s">
        <v>42</v>
      </c>
      <c r="O29" s="3403">
        <v>2</v>
      </c>
      <c r="P29" s="3500">
        <v>1</v>
      </c>
      <c r="Q29" s="3415" t="s">
        <v>431</v>
      </c>
      <c r="R29" s="3416"/>
    </row>
    <row r="30" spans="1:43" ht="74.25" customHeight="1" x14ac:dyDescent="0.25">
      <c r="A30" s="3585"/>
      <c r="B30" s="3399"/>
      <c r="C30" s="3505"/>
      <c r="D30" s="3562"/>
      <c r="E30" s="3511"/>
      <c r="F30" s="3508"/>
      <c r="G30" s="3550"/>
      <c r="H30" s="3559"/>
      <c r="I30" s="3556"/>
      <c r="J30" s="3567"/>
      <c r="K30" s="3567"/>
      <c r="L30" s="3538"/>
      <c r="M30" s="3625"/>
      <c r="N30" s="3402"/>
      <c r="O30" s="3404"/>
      <c r="P30" s="3501"/>
      <c r="Q30" s="3417"/>
      <c r="R30" s="3418"/>
    </row>
    <row r="31" spans="1:43" ht="67.5" customHeight="1" thickBot="1" x14ac:dyDescent="0.3">
      <c r="A31" s="3586"/>
      <c r="B31" s="3503"/>
      <c r="C31" s="3506"/>
      <c r="D31" s="3563"/>
      <c r="E31" s="3512"/>
      <c r="F31" s="3509"/>
      <c r="G31" s="3564"/>
      <c r="H31" s="3560"/>
      <c r="I31" s="3557"/>
      <c r="J31" s="3568"/>
      <c r="K31" s="3568"/>
      <c r="L31" s="3539"/>
      <c r="M31" s="1480" t="s">
        <v>430</v>
      </c>
      <c r="N31" s="1479" t="s">
        <v>42</v>
      </c>
      <c r="O31" s="1478">
        <v>3</v>
      </c>
      <c r="P31" s="1478">
        <v>4</v>
      </c>
      <c r="Q31" s="3413" t="s">
        <v>429</v>
      </c>
      <c r="R31" s="3414"/>
    </row>
    <row r="32" spans="1:43" s="1470" customFormat="1" ht="41.25" hidden="1" customHeight="1" thickBot="1" x14ac:dyDescent="0.3">
      <c r="A32" s="1455"/>
      <c r="B32" s="1454"/>
      <c r="C32" s="1453"/>
      <c r="D32" s="1477" t="s">
        <v>82</v>
      </c>
      <c r="E32" s="1476"/>
      <c r="F32" s="3533" t="s">
        <v>428</v>
      </c>
      <c r="G32" s="1465"/>
      <c r="H32" s="3552" t="s">
        <v>54</v>
      </c>
      <c r="I32" s="1365" t="s">
        <v>22</v>
      </c>
      <c r="J32" s="1369"/>
      <c r="K32" s="1475"/>
      <c r="L32" s="1474"/>
      <c r="M32" s="1473" t="s">
        <v>427</v>
      </c>
      <c r="N32" s="1366" t="s">
        <v>426</v>
      </c>
      <c r="O32" s="1472">
        <v>3</v>
      </c>
      <c r="P32" s="1471"/>
      <c r="Q32" s="1457"/>
      <c r="R32" s="1456"/>
      <c r="S32" s="1412"/>
      <c r="T32" s="1412"/>
      <c r="U32" s="1412"/>
      <c r="V32" s="1412"/>
      <c r="W32" s="1412"/>
      <c r="X32" s="1412"/>
      <c r="Y32" s="1412"/>
      <c r="Z32" s="1412"/>
      <c r="AA32" s="1412"/>
      <c r="AB32" s="1412"/>
      <c r="AC32" s="1412"/>
      <c r="AD32" s="1412"/>
      <c r="AE32" s="1412"/>
      <c r="AF32" s="1412"/>
      <c r="AG32" s="1412"/>
      <c r="AH32" s="1412"/>
      <c r="AI32" s="1412"/>
      <c r="AJ32" s="1412"/>
      <c r="AK32" s="1412"/>
      <c r="AL32" s="1412"/>
      <c r="AM32" s="1412"/>
      <c r="AN32" s="1412"/>
      <c r="AO32" s="1412"/>
      <c r="AP32" s="1412"/>
      <c r="AQ32" s="1412"/>
    </row>
    <row r="33" spans="1:22" ht="48" hidden="1" customHeight="1" thickBot="1" x14ac:dyDescent="0.3">
      <c r="A33" s="1469"/>
      <c r="B33" s="1468"/>
      <c r="C33" s="1467"/>
      <c r="D33" s="1401" t="s">
        <v>78</v>
      </c>
      <c r="E33" s="1466"/>
      <c r="F33" s="3533"/>
      <c r="G33" s="1465"/>
      <c r="H33" s="3553"/>
      <c r="I33" s="1464" t="s">
        <v>22</v>
      </c>
      <c r="J33" s="1379"/>
      <c r="K33" s="1463"/>
      <c r="L33" s="1462"/>
      <c r="M33" s="1461"/>
      <c r="N33" s="1460"/>
      <c r="O33" s="1459">
        <v>3</v>
      </c>
      <c r="P33" s="1458"/>
      <c r="Q33" s="1457"/>
      <c r="R33" s="1456"/>
    </row>
    <row r="34" spans="1:22" ht="53.25" customHeight="1" thickBot="1" x14ac:dyDescent="0.3">
      <c r="A34" s="1455"/>
      <c r="B34" s="1454"/>
      <c r="C34" s="1453"/>
      <c r="D34" s="1401" t="s">
        <v>54</v>
      </c>
      <c r="E34" s="1411" t="s">
        <v>425</v>
      </c>
      <c r="F34" s="3533"/>
      <c r="G34" s="3549" t="s">
        <v>24</v>
      </c>
      <c r="H34" s="3553"/>
      <c r="I34" s="1452" t="s">
        <v>22</v>
      </c>
      <c r="J34" s="1451">
        <v>39.5</v>
      </c>
      <c r="K34" s="1451">
        <v>39.5</v>
      </c>
      <c r="L34" s="1450">
        <v>17.29</v>
      </c>
      <c r="M34" s="1449" t="s">
        <v>424</v>
      </c>
      <c r="N34" s="1448" t="s">
        <v>42</v>
      </c>
      <c r="O34" s="1447">
        <v>3</v>
      </c>
      <c r="P34" s="1446">
        <v>4</v>
      </c>
      <c r="Q34" s="3412" t="s">
        <v>423</v>
      </c>
      <c r="R34" s="3123"/>
    </row>
    <row r="35" spans="1:22" ht="54" customHeight="1" thickBot="1" x14ac:dyDescent="0.3">
      <c r="A35" s="1425"/>
      <c r="B35" s="1424"/>
      <c r="C35" s="1423"/>
      <c r="D35" s="1401" t="s">
        <v>177</v>
      </c>
      <c r="E35" s="1445" t="s">
        <v>422</v>
      </c>
      <c r="F35" s="3533"/>
      <c r="G35" s="3550"/>
      <c r="H35" s="3553"/>
      <c r="I35" s="1444" t="s">
        <v>22</v>
      </c>
      <c r="J35" s="1443">
        <v>10</v>
      </c>
      <c r="K35" s="1443">
        <v>10</v>
      </c>
      <c r="L35" s="1442">
        <v>0</v>
      </c>
      <c r="M35" s="1441" t="s">
        <v>421</v>
      </c>
      <c r="N35" s="1440" t="s">
        <v>42</v>
      </c>
      <c r="O35" s="1439">
        <v>1</v>
      </c>
      <c r="P35" s="1438">
        <v>0</v>
      </c>
      <c r="Q35" s="3622" t="s">
        <v>420</v>
      </c>
      <c r="R35" s="3623"/>
      <c r="T35" s="1412"/>
      <c r="U35" s="1412"/>
      <c r="V35" s="1412"/>
    </row>
    <row r="36" spans="1:22" ht="42.75" customHeight="1" thickBot="1" x14ac:dyDescent="0.3">
      <c r="A36" s="1425"/>
      <c r="B36" s="1424"/>
      <c r="C36" s="1423"/>
      <c r="D36" s="1401" t="s">
        <v>50</v>
      </c>
      <c r="E36" s="1411" t="s">
        <v>419</v>
      </c>
      <c r="F36" s="3533"/>
      <c r="G36" s="3550"/>
      <c r="H36" s="3553"/>
      <c r="I36" s="1422" t="s">
        <v>22</v>
      </c>
      <c r="J36" s="1358">
        <v>25</v>
      </c>
      <c r="K36" s="1358">
        <v>25</v>
      </c>
      <c r="L36" s="1437">
        <v>24.99</v>
      </c>
      <c r="M36" s="1436" t="s">
        <v>418</v>
      </c>
      <c r="N36" s="1366" t="s">
        <v>42</v>
      </c>
      <c r="O36" s="1435">
        <v>1</v>
      </c>
      <c r="P36" s="1434">
        <v>1</v>
      </c>
      <c r="Q36" s="3417" t="s">
        <v>417</v>
      </c>
      <c r="R36" s="3418"/>
      <c r="S36" s="1417"/>
      <c r="T36" s="1433"/>
      <c r="U36" s="1412"/>
      <c r="V36" s="1412"/>
    </row>
    <row r="37" spans="1:22" ht="39" customHeight="1" thickBot="1" x14ac:dyDescent="0.3">
      <c r="A37" s="1425"/>
      <c r="B37" s="1424"/>
      <c r="C37" s="1423"/>
      <c r="D37" s="1401" t="s">
        <v>244</v>
      </c>
      <c r="E37" s="1400" t="s">
        <v>416</v>
      </c>
      <c r="F37" s="3533"/>
      <c r="G37" s="3550"/>
      <c r="H37" s="3553"/>
      <c r="I37" s="1422" t="s">
        <v>22</v>
      </c>
      <c r="J37" s="1358">
        <v>10</v>
      </c>
      <c r="K37" s="1358">
        <v>0</v>
      </c>
      <c r="L37" s="1432">
        <v>0</v>
      </c>
      <c r="M37" s="1431" t="s">
        <v>415</v>
      </c>
      <c r="N37" s="1430" t="s">
        <v>42</v>
      </c>
      <c r="O37" s="1429">
        <v>1</v>
      </c>
      <c r="P37" s="1428">
        <v>0</v>
      </c>
      <c r="Q37" s="1427"/>
      <c r="R37" s="1426"/>
      <c r="S37" s="1417"/>
      <c r="T37" s="1412"/>
      <c r="U37" s="1412"/>
      <c r="V37" s="1412"/>
    </row>
    <row r="38" spans="1:22" ht="46.5" customHeight="1" thickBot="1" x14ac:dyDescent="0.3">
      <c r="A38" s="1425"/>
      <c r="B38" s="1424"/>
      <c r="C38" s="1423"/>
      <c r="D38" s="1401" t="s">
        <v>241</v>
      </c>
      <c r="E38" s="1400" t="s">
        <v>414</v>
      </c>
      <c r="F38" s="3565"/>
      <c r="G38" s="3551"/>
      <c r="H38" s="3554"/>
      <c r="I38" s="1422" t="s">
        <v>22</v>
      </c>
      <c r="J38" s="1398">
        <v>75</v>
      </c>
      <c r="K38" s="1398">
        <v>0</v>
      </c>
      <c r="L38" s="1421">
        <v>0</v>
      </c>
      <c r="M38" s="1420" t="s">
        <v>413</v>
      </c>
      <c r="N38" s="1395" t="s">
        <v>42</v>
      </c>
      <c r="O38" s="1419">
        <v>1</v>
      </c>
      <c r="P38" s="1418">
        <v>0</v>
      </c>
      <c r="Q38" s="3607" t="s">
        <v>412</v>
      </c>
      <c r="R38" s="3608"/>
      <c r="S38" s="1417"/>
      <c r="T38" s="1412"/>
      <c r="U38" s="1412"/>
      <c r="V38" s="1412"/>
    </row>
    <row r="39" spans="1:22" ht="25.5" customHeight="1" thickBot="1" x14ac:dyDescent="0.3">
      <c r="A39" s="1416"/>
      <c r="B39" s="1339"/>
      <c r="C39" s="3543"/>
      <c r="D39" s="3433"/>
      <c r="E39" s="3433"/>
      <c r="F39" s="3433"/>
      <c r="G39" s="3433"/>
      <c r="H39" s="3433"/>
      <c r="I39" s="3544"/>
      <c r="J39" s="1336">
        <f>SUM(J28:J38)</f>
        <v>184.5</v>
      </c>
      <c r="K39" s="1336">
        <f>SUM(K28:K38)</f>
        <v>90.6</v>
      </c>
      <c r="L39" s="1336">
        <f>SUM(L28:L38)</f>
        <v>48.539999999999992</v>
      </c>
      <c r="M39" s="3604"/>
      <c r="N39" s="3605"/>
      <c r="O39" s="3605"/>
      <c r="P39" s="3605"/>
      <c r="Q39" s="3605"/>
      <c r="R39" s="3606"/>
      <c r="T39" s="1412"/>
      <c r="U39" s="1412"/>
      <c r="V39" s="1412"/>
    </row>
    <row r="40" spans="1:22" ht="15.75" customHeight="1" thickBot="1" x14ac:dyDescent="0.3">
      <c r="A40" s="3395" t="s">
        <v>29</v>
      </c>
      <c r="B40" s="3398" t="s">
        <v>20</v>
      </c>
      <c r="C40" s="1386" t="s">
        <v>18</v>
      </c>
      <c r="D40" s="1415"/>
      <c r="E40" s="1414" t="s">
        <v>411</v>
      </c>
      <c r="F40" s="3532" t="s">
        <v>410</v>
      </c>
      <c r="G40" s="3593" t="s">
        <v>24</v>
      </c>
      <c r="H40" s="3534" t="s">
        <v>54</v>
      </c>
      <c r="I40" s="1413"/>
      <c r="J40" s="3540"/>
      <c r="K40" s="3541"/>
      <c r="L40" s="3541"/>
      <c r="M40" s="3541"/>
      <c r="N40" s="3541"/>
      <c r="O40" s="3541"/>
      <c r="P40" s="3541"/>
      <c r="Q40" s="3541"/>
      <c r="R40" s="3542"/>
      <c r="T40" s="1412"/>
      <c r="U40" s="1412"/>
      <c r="V40" s="1412"/>
    </row>
    <row r="41" spans="1:22" ht="54" customHeight="1" thickBot="1" x14ac:dyDescent="0.3">
      <c r="A41" s="3396"/>
      <c r="B41" s="3399"/>
      <c r="C41" s="1350"/>
      <c r="D41" s="1401" t="s">
        <v>20</v>
      </c>
      <c r="E41" s="1411" t="s">
        <v>409</v>
      </c>
      <c r="F41" s="3533"/>
      <c r="G41" s="3594"/>
      <c r="H41" s="3535"/>
      <c r="I41" s="1410" t="s">
        <v>22</v>
      </c>
      <c r="J41" s="1398">
        <v>0.5</v>
      </c>
      <c r="K41" s="1398">
        <v>0.5</v>
      </c>
      <c r="L41" s="1376">
        <v>0.2</v>
      </c>
      <c r="M41" s="1409" t="s">
        <v>408</v>
      </c>
      <c r="N41" s="1373" t="s">
        <v>42</v>
      </c>
      <c r="O41" s="1408" t="s">
        <v>390</v>
      </c>
      <c r="P41" s="1371" t="s">
        <v>153</v>
      </c>
      <c r="Q41" s="3598" t="s">
        <v>407</v>
      </c>
      <c r="R41" s="3588"/>
    </row>
    <row r="42" spans="1:22" ht="51" customHeight="1" thickBot="1" x14ac:dyDescent="0.3">
      <c r="A42" s="3396"/>
      <c r="B42" s="3399"/>
      <c r="C42" s="1350"/>
      <c r="D42" s="1401" t="s">
        <v>78</v>
      </c>
      <c r="E42" s="1400" t="s">
        <v>406</v>
      </c>
      <c r="F42" s="3533"/>
      <c r="G42" s="3594"/>
      <c r="H42" s="3535"/>
      <c r="I42" s="1407" t="s">
        <v>22</v>
      </c>
      <c r="J42" s="1406">
        <v>20</v>
      </c>
      <c r="K42" s="1406">
        <v>26</v>
      </c>
      <c r="L42" s="1376">
        <v>23.83</v>
      </c>
      <c r="M42" s="1405" t="s">
        <v>405</v>
      </c>
      <c r="N42" s="1404" t="s">
        <v>42</v>
      </c>
      <c r="O42" s="1403" t="s">
        <v>390</v>
      </c>
      <c r="P42" s="1402"/>
      <c r="Q42" s="3599" t="s">
        <v>404</v>
      </c>
      <c r="R42" s="3600"/>
    </row>
    <row r="43" spans="1:22" ht="39" customHeight="1" thickBot="1" x14ac:dyDescent="0.3">
      <c r="A43" s="3396"/>
      <c r="B43" s="3399"/>
      <c r="C43" s="1350"/>
      <c r="D43" s="1401" t="s">
        <v>74</v>
      </c>
      <c r="E43" s="1400" t="s">
        <v>403</v>
      </c>
      <c r="F43" s="3533"/>
      <c r="G43" s="3595"/>
      <c r="H43" s="3536"/>
      <c r="I43" s="1399" t="s">
        <v>22</v>
      </c>
      <c r="J43" s="1398">
        <v>25</v>
      </c>
      <c r="K43" s="1398">
        <v>19</v>
      </c>
      <c r="L43" s="1398">
        <v>19</v>
      </c>
      <c r="M43" s="1397" t="s">
        <v>402</v>
      </c>
      <c r="N43" s="1396" t="s">
        <v>42</v>
      </c>
      <c r="O43" s="1395">
        <v>2</v>
      </c>
      <c r="P43" s="1394" t="s">
        <v>153</v>
      </c>
      <c r="Q43" s="3413" t="s">
        <v>401</v>
      </c>
      <c r="R43" s="3414"/>
    </row>
    <row r="44" spans="1:22" ht="21" customHeight="1" thickBot="1" x14ac:dyDescent="0.3">
      <c r="A44" s="3397"/>
      <c r="B44" s="3400"/>
      <c r="C44" s="1338"/>
      <c r="D44" s="1393"/>
      <c r="E44" s="1392"/>
      <c r="F44" s="1392"/>
      <c r="G44" s="1392"/>
      <c r="H44" s="1392"/>
      <c r="I44" s="1392" t="s">
        <v>21</v>
      </c>
      <c r="J44" s="1391">
        <f>SUM(J41:J43)</f>
        <v>45.5</v>
      </c>
      <c r="K44" s="1391">
        <f>SUM(K41:K43)</f>
        <v>45.5</v>
      </c>
      <c r="L44" s="1336">
        <f>SUM(L41:L43)</f>
        <v>43.03</v>
      </c>
      <c r="M44" s="3604"/>
      <c r="N44" s="3605"/>
      <c r="O44" s="3605"/>
      <c r="P44" s="3605"/>
      <c r="Q44" s="3605"/>
      <c r="R44" s="3606"/>
    </row>
    <row r="45" spans="1:22" ht="15.75" thickBot="1" x14ac:dyDescent="0.3">
      <c r="A45" s="1334" t="s">
        <v>29</v>
      </c>
      <c r="B45" s="1333" t="s">
        <v>20</v>
      </c>
      <c r="C45" s="3408" t="s">
        <v>19</v>
      </c>
      <c r="D45" s="3408"/>
      <c r="E45" s="3408"/>
      <c r="F45" s="3408"/>
      <c r="G45" s="3408"/>
      <c r="H45" s="3408"/>
      <c r="I45" s="3409"/>
      <c r="J45" s="1390">
        <f>SUM(J26,J39,J44)</f>
        <v>400</v>
      </c>
      <c r="K45" s="1390">
        <f>SUM(K26,K39,K44)</f>
        <v>301.10000000000002</v>
      </c>
      <c r="L45" s="1390">
        <f>SUM(L26,L39,L44)</f>
        <v>117.005</v>
      </c>
      <c r="M45" s="3601"/>
      <c r="N45" s="3602"/>
      <c r="O45" s="3602"/>
      <c r="P45" s="3602"/>
      <c r="Q45" s="3602"/>
      <c r="R45" s="3603"/>
    </row>
    <row r="46" spans="1:22" ht="15.75" thickBot="1" x14ac:dyDescent="0.3">
      <c r="A46" s="1389" t="s">
        <v>29</v>
      </c>
      <c r="B46" s="1388" t="s">
        <v>29</v>
      </c>
      <c r="C46" s="1387"/>
      <c r="D46" s="3612" t="s">
        <v>400</v>
      </c>
      <c r="E46" s="3613"/>
      <c r="F46" s="3613"/>
      <c r="G46" s="3613"/>
      <c r="H46" s="3613"/>
      <c r="I46" s="3613"/>
      <c r="J46" s="3613"/>
      <c r="K46" s="3613"/>
      <c r="L46" s="3613"/>
      <c r="M46" s="3613"/>
      <c r="N46" s="3613"/>
      <c r="O46" s="3613"/>
      <c r="P46" s="3613"/>
      <c r="Q46" s="3613"/>
      <c r="R46" s="3614"/>
    </row>
    <row r="47" spans="1:22" ht="39.75" customHeight="1" thickBot="1" x14ac:dyDescent="0.3">
      <c r="A47" s="3395" t="s">
        <v>29</v>
      </c>
      <c r="B47" s="3398" t="s">
        <v>29</v>
      </c>
      <c r="C47" s="1386" t="s">
        <v>20</v>
      </c>
      <c r="D47" s="1385"/>
      <c r="E47" s="1384" t="s">
        <v>399</v>
      </c>
      <c r="F47" s="3456" t="s">
        <v>219</v>
      </c>
      <c r="G47" s="3594" t="s">
        <v>24</v>
      </c>
      <c r="H47" s="3534" t="s">
        <v>54</v>
      </c>
      <c r="I47" s="1383"/>
      <c r="J47" s="3637"/>
      <c r="K47" s="3638"/>
      <c r="L47" s="3638"/>
      <c r="M47" s="3638"/>
      <c r="N47" s="3638"/>
      <c r="O47" s="3638"/>
      <c r="P47" s="3638"/>
      <c r="Q47" s="3638"/>
      <c r="R47" s="3639"/>
    </row>
    <row r="48" spans="1:22" ht="72.75" customHeight="1" thickBot="1" x14ac:dyDescent="0.3">
      <c r="A48" s="3396"/>
      <c r="B48" s="3399"/>
      <c r="C48" s="1350"/>
      <c r="D48" s="1349" t="s">
        <v>29</v>
      </c>
      <c r="E48" s="1348" t="s">
        <v>398</v>
      </c>
      <c r="F48" s="3456"/>
      <c r="G48" s="3594"/>
      <c r="H48" s="3535"/>
      <c r="I48" s="1347" t="s">
        <v>22</v>
      </c>
      <c r="J48" s="1376">
        <v>3.8</v>
      </c>
      <c r="K48" s="1376">
        <v>0</v>
      </c>
      <c r="L48" s="1375">
        <v>0</v>
      </c>
      <c r="M48" s="1382" t="s">
        <v>397</v>
      </c>
      <c r="N48" s="1373" t="s">
        <v>42</v>
      </c>
      <c r="O48" s="1372" t="s">
        <v>390</v>
      </c>
      <c r="P48" s="1381">
        <v>0</v>
      </c>
      <c r="Q48" s="3617" t="s">
        <v>396</v>
      </c>
      <c r="R48" s="3618"/>
    </row>
    <row r="49" spans="1:18" ht="90" customHeight="1" thickBot="1" x14ac:dyDescent="0.3">
      <c r="A49" s="3396"/>
      <c r="B49" s="3399"/>
      <c r="C49" s="1350"/>
      <c r="D49" s="1349" t="s">
        <v>37</v>
      </c>
      <c r="E49" s="1380" t="s">
        <v>395</v>
      </c>
      <c r="F49" s="3456"/>
      <c r="G49" s="3594"/>
      <c r="H49" s="3535"/>
      <c r="I49" s="1370" t="s">
        <v>22</v>
      </c>
      <c r="J49" s="1379">
        <v>3</v>
      </c>
      <c r="K49" s="1379">
        <v>3</v>
      </c>
      <c r="L49" s="1379">
        <v>3</v>
      </c>
      <c r="M49" s="1356" t="s">
        <v>394</v>
      </c>
      <c r="N49" s="1355" t="s">
        <v>42</v>
      </c>
      <c r="O49" s="1378">
        <v>1</v>
      </c>
      <c r="P49" s="1377">
        <v>3</v>
      </c>
      <c r="Q49" s="3596" t="s">
        <v>393</v>
      </c>
      <c r="R49" s="3597"/>
    </row>
    <row r="50" spans="1:18" ht="61.5" customHeight="1" thickBot="1" x14ac:dyDescent="0.3">
      <c r="A50" s="3396"/>
      <c r="B50" s="3399"/>
      <c r="C50" s="1350"/>
      <c r="D50" s="1349" t="s">
        <v>86</v>
      </c>
      <c r="E50" s="1348" t="s">
        <v>392</v>
      </c>
      <c r="F50" s="3456"/>
      <c r="G50" s="3595"/>
      <c r="H50" s="3535"/>
      <c r="I50" s="1347" t="s">
        <v>22</v>
      </c>
      <c r="J50" s="1376">
        <v>5.2</v>
      </c>
      <c r="K50" s="1376">
        <v>0</v>
      </c>
      <c r="L50" s="1375">
        <v>0</v>
      </c>
      <c r="M50" s="1374" t="s">
        <v>391</v>
      </c>
      <c r="N50" s="1373" t="s">
        <v>42</v>
      </c>
      <c r="O50" s="1372" t="s">
        <v>390</v>
      </c>
      <c r="P50" s="1371" t="s">
        <v>155</v>
      </c>
      <c r="Q50" s="3617" t="s">
        <v>389</v>
      </c>
      <c r="R50" s="3618"/>
    </row>
    <row r="51" spans="1:18" ht="50.25" customHeight="1" thickBot="1" x14ac:dyDescent="0.3">
      <c r="A51" s="3396"/>
      <c r="B51" s="3399"/>
      <c r="C51" s="1350"/>
      <c r="D51" s="1349" t="s">
        <v>241</v>
      </c>
      <c r="E51" s="1348" t="s">
        <v>388</v>
      </c>
      <c r="F51" s="3456"/>
      <c r="G51" s="3593" t="s">
        <v>24</v>
      </c>
      <c r="H51" s="3535"/>
      <c r="I51" s="1370" t="s">
        <v>22</v>
      </c>
      <c r="J51" s="1369">
        <v>4</v>
      </c>
      <c r="K51" s="1369">
        <v>4</v>
      </c>
      <c r="L51" s="1368">
        <v>3.96</v>
      </c>
      <c r="M51" s="1367" t="s">
        <v>387</v>
      </c>
      <c r="N51" s="1366" t="s">
        <v>42</v>
      </c>
      <c r="O51" s="1365">
        <v>3</v>
      </c>
      <c r="P51" s="1364">
        <v>1</v>
      </c>
      <c r="Q51" s="3417" t="s">
        <v>386</v>
      </c>
      <c r="R51" s="3418"/>
    </row>
    <row r="52" spans="1:18" ht="77.25" customHeight="1" thickBot="1" x14ac:dyDescent="0.3">
      <c r="A52" s="3396"/>
      <c r="B52" s="3399"/>
      <c r="C52" s="1350"/>
      <c r="D52" s="1349" t="s">
        <v>307</v>
      </c>
      <c r="E52" s="1348" t="s">
        <v>385</v>
      </c>
      <c r="F52" s="3456"/>
      <c r="G52" s="3594"/>
      <c r="H52" s="3535"/>
      <c r="I52" s="1347" t="s">
        <v>22</v>
      </c>
      <c r="J52" s="1358">
        <v>49</v>
      </c>
      <c r="K52" s="1358">
        <v>55</v>
      </c>
      <c r="L52" s="1357">
        <v>26.3</v>
      </c>
      <c r="M52" s="1363" t="s">
        <v>384</v>
      </c>
      <c r="N52" s="1362" t="s">
        <v>42</v>
      </c>
      <c r="O52" s="1361">
        <v>4</v>
      </c>
      <c r="P52" s="1360">
        <v>2</v>
      </c>
      <c r="Q52" s="3413" t="s">
        <v>383</v>
      </c>
      <c r="R52" s="3414"/>
    </row>
    <row r="53" spans="1:18" ht="12" hidden="1" customHeight="1" thickBot="1" x14ac:dyDescent="0.3">
      <c r="A53" s="3396"/>
      <c r="B53" s="3399"/>
      <c r="C53" s="1350"/>
      <c r="D53" s="1349" t="s">
        <v>78</v>
      </c>
      <c r="E53" s="1348" t="s">
        <v>382</v>
      </c>
      <c r="F53" s="3456"/>
      <c r="G53" s="3594"/>
      <c r="H53" s="3535"/>
      <c r="I53" s="1359" t="s">
        <v>22</v>
      </c>
      <c r="J53" s="1358"/>
      <c r="K53" s="1358"/>
      <c r="L53" s="1357"/>
      <c r="M53" s="1356" t="s">
        <v>381</v>
      </c>
      <c r="N53" s="1355" t="s">
        <v>42</v>
      </c>
      <c r="O53" s="1354">
        <v>1</v>
      </c>
      <c r="P53" s="1353"/>
      <c r="Q53" s="1352"/>
      <c r="R53" s="1351"/>
    </row>
    <row r="54" spans="1:18" ht="44.25" customHeight="1" thickBot="1" x14ac:dyDescent="0.3">
      <c r="A54" s="3396"/>
      <c r="B54" s="3399"/>
      <c r="C54" s="1350"/>
      <c r="D54" s="1349" t="s">
        <v>380</v>
      </c>
      <c r="E54" s="1348" t="s">
        <v>379</v>
      </c>
      <c r="F54" s="3456"/>
      <c r="G54" s="3595"/>
      <c r="H54" s="3536"/>
      <c r="I54" s="1347" t="s">
        <v>22</v>
      </c>
      <c r="J54" s="1346">
        <v>5</v>
      </c>
      <c r="K54" s="1346">
        <v>8</v>
      </c>
      <c r="L54" s="1345">
        <v>7.7</v>
      </c>
      <c r="M54" s="1344" t="s">
        <v>378</v>
      </c>
      <c r="N54" s="1343" t="s">
        <v>42</v>
      </c>
      <c r="O54" s="1342">
        <v>2</v>
      </c>
      <c r="P54" s="1341">
        <v>1</v>
      </c>
      <c r="Q54" s="3413" t="s">
        <v>377</v>
      </c>
      <c r="R54" s="3414"/>
    </row>
    <row r="55" spans="1:18" ht="15.75" thickBot="1" x14ac:dyDescent="0.3">
      <c r="A55" s="1340"/>
      <c r="B55" s="1339"/>
      <c r="C55" s="1338"/>
      <c r="D55" s="3433"/>
      <c r="E55" s="3433"/>
      <c r="F55" s="3433"/>
      <c r="G55" s="3433"/>
      <c r="H55" s="3433"/>
      <c r="I55" s="1337" t="s">
        <v>249</v>
      </c>
      <c r="J55" s="1336">
        <f>SUM(J48:J54)</f>
        <v>70</v>
      </c>
      <c r="K55" s="1335">
        <f>SUM(K48:K54)</f>
        <v>70</v>
      </c>
      <c r="L55" s="1335">
        <f>SUM(L48:L54)</f>
        <v>40.96</v>
      </c>
      <c r="M55" s="3604"/>
      <c r="N55" s="3605"/>
      <c r="O55" s="3605"/>
      <c r="P55" s="3605"/>
      <c r="Q55" s="3605"/>
      <c r="R55" s="3606"/>
    </row>
    <row r="56" spans="1:18" ht="15.75" thickBot="1" x14ac:dyDescent="0.3">
      <c r="A56" s="1334" t="s">
        <v>29</v>
      </c>
      <c r="B56" s="1333" t="s">
        <v>29</v>
      </c>
      <c r="C56" s="3408" t="s">
        <v>19</v>
      </c>
      <c r="D56" s="3408"/>
      <c r="E56" s="3408"/>
      <c r="F56" s="3408"/>
      <c r="G56" s="3408"/>
      <c r="H56" s="3408"/>
      <c r="I56" s="3409"/>
      <c r="J56" s="1332">
        <f>J55</f>
        <v>70</v>
      </c>
      <c r="K56" s="1331">
        <f>K55</f>
        <v>70</v>
      </c>
      <c r="L56" s="1331">
        <f>L55</f>
        <v>40.96</v>
      </c>
      <c r="M56" s="3601"/>
      <c r="N56" s="3602"/>
      <c r="O56" s="3602"/>
      <c r="P56" s="3602"/>
      <c r="Q56" s="3602"/>
      <c r="R56" s="3603"/>
    </row>
    <row r="57" spans="1:18" ht="15.75" thickBot="1" x14ac:dyDescent="0.3">
      <c r="A57" s="1330" t="s">
        <v>29</v>
      </c>
      <c r="B57" s="3461" t="s">
        <v>152</v>
      </c>
      <c r="C57" s="3462"/>
      <c r="D57" s="3462"/>
      <c r="E57" s="3462"/>
      <c r="F57" s="3462"/>
      <c r="G57" s="3462"/>
      <c r="H57" s="3462"/>
      <c r="I57" s="3463"/>
      <c r="J57" s="1329">
        <f>J56+J45</f>
        <v>470</v>
      </c>
      <c r="K57" s="1328">
        <f>K56+K45</f>
        <v>371.1</v>
      </c>
      <c r="L57" s="1327">
        <f>L56+L45</f>
        <v>157.965</v>
      </c>
      <c r="M57" s="3609"/>
      <c r="N57" s="3610"/>
      <c r="O57" s="3610"/>
      <c r="P57" s="3610"/>
      <c r="Q57" s="3610"/>
      <c r="R57" s="3611"/>
    </row>
    <row r="58" spans="1:18" ht="15.75" thickBot="1" x14ac:dyDescent="0.3">
      <c r="A58" s="1326" t="s">
        <v>18</v>
      </c>
      <c r="B58" s="3464" t="s">
        <v>16</v>
      </c>
      <c r="C58" s="3465"/>
      <c r="D58" s="3465"/>
      <c r="E58" s="3465"/>
      <c r="F58" s="3465"/>
      <c r="G58" s="3465"/>
      <c r="H58" s="3465"/>
      <c r="I58" s="3466"/>
      <c r="J58" s="1325">
        <f>J57</f>
        <v>470</v>
      </c>
      <c r="K58" s="1324">
        <f>K57</f>
        <v>371.1</v>
      </c>
      <c r="L58" s="1324">
        <f>L57</f>
        <v>157.965</v>
      </c>
      <c r="M58" s="3589"/>
      <c r="N58" s="3590"/>
      <c r="O58" s="3590"/>
      <c r="P58" s="3590"/>
      <c r="Q58" s="3590"/>
      <c r="R58" s="3591"/>
    </row>
    <row r="59" spans="1:18" ht="16.5" customHeight="1" x14ac:dyDescent="0.25">
      <c r="A59" s="3443"/>
      <c r="B59" s="3443"/>
      <c r="C59" s="3443"/>
      <c r="D59" s="3443"/>
      <c r="E59" s="3443"/>
      <c r="F59" s="3443"/>
      <c r="G59" s="3443"/>
      <c r="H59" s="3443"/>
      <c r="I59" s="3443"/>
      <c r="J59" s="1323"/>
      <c r="K59" s="1323"/>
      <c r="L59" s="1323"/>
      <c r="M59" s="1322"/>
      <c r="N59" s="1294"/>
      <c r="O59" s="1294"/>
    </row>
    <row r="60" spans="1:18" ht="15.75" x14ac:dyDescent="0.25">
      <c r="A60" s="1320"/>
      <c r="B60" s="1321"/>
      <c r="C60" s="3467" t="s">
        <v>15</v>
      </c>
      <c r="D60" s="3467"/>
      <c r="E60" s="3467"/>
      <c r="F60" s="3467"/>
      <c r="G60" s="3467"/>
      <c r="H60" s="3467"/>
      <c r="I60" s="3467"/>
      <c r="J60" s="3467"/>
      <c r="K60" s="3467"/>
      <c r="L60" s="3467"/>
      <c r="M60" s="3467"/>
      <c r="N60" s="3467"/>
      <c r="O60" s="3467"/>
    </row>
    <row r="61" spans="1:18" ht="15.75" thickBot="1" x14ac:dyDescent="0.3">
      <c r="A61" s="1320"/>
      <c r="B61" s="1318"/>
      <c r="C61" s="1318"/>
      <c r="D61" s="1318"/>
      <c r="E61" s="1318"/>
      <c r="F61" s="1319"/>
      <c r="G61" s="1318"/>
      <c r="H61" s="1318"/>
      <c r="I61" s="1294"/>
      <c r="J61" s="3513"/>
      <c r="K61" s="3513"/>
      <c r="L61" s="3513"/>
      <c r="M61" s="3514"/>
      <c r="N61" s="3514"/>
      <c r="O61" s="3514"/>
    </row>
    <row r="62" spans="1:18" ht="51.75" customHeight="1" thickBot="1" x14ac:dyDescent="0.3">
      <c r="A62" s="1317"/>
      <c r="B62" s="1316"/>
      <c r="C62" s="3515" t="s">
        <v>14</v>
      </c>
      <c r="D62" s="3515"/>
      <c r="E62" s="3515"/>
      <c r="F62" s="3515"/>
      <c r="G62" s="3515"/>
      <c r="H62" s="3515"/>
      <c r="I62" s="3516"/>
      <c r="J62" s="3157" t="s">
        <v>13</v>
      </c>
      <c r="K62" s="3155"/>
      <c r="L62" s="3156"/>
      <c r="M62" s="1315" t="s">
        <v>12</v>
      </c>
      <c r="N62" s="3517" t="s">
        <v>11</v>
      </c>
      <c r="O62" s="3518"/>
      <c r="P62" s="1314"/>
    </row>
    <row r="63" spans="1:18" ht="15.75" thickBot="1" x14ac:dyDescent="0.3">
      <c r="A63" s="1298"/>
      <c r="B63" s="1297"/>
      <c r="C63" s="3457" t="s">
        <v>10</v>
      </c>
      <c r="D63" s="3457"/>
      <c r="E63" s="3457"/>
      <c r="F63" s="3457"/>
      <c r="G63" s="3457"/>
      <c r="H63" s="3457"/>
      <c r="I63" s="3458"/>
      <c r="J63" s="3459">
        <f>J64</f>
        <v>470</v>
      </c>
      <c r="K63" s="3460"/>
      <c r="L63" s="3460"/>
      <c r="M63" s="1313">
        <f>M64</f>
        <v>371.1</v>
      </c>
      <c r="N63" s="3519">
        <f>N64</f>
        <v>157.96499999999997</v>
      </c>
      <c r="O63" s="3520"/>
    </row>
    <row r="64" spans="1:18" x14ac:dyDescent="0.25">
      <c r="A64" s="1312"/>
      <c r="B64" s="1311"/>
      <c r="C64" s="3453" t="s">
        <v>9</v>
      </c>
      <c r="D64" s="3453"/>
      <c r="E64" s="3453"/>
      <c r="F64" s="3453"/>
      <c r="G64" s="3453"/>
      <c r="H64" s="3453"/>
      <c r="I64" s="3454"/>
      <c r="J64" s="3455">
        <f>J65+J66+J67+J68+J69+J70</f>
        <v>470</v>
      </c>
      <c r="K64" s="3455"/>
      <c r="L64" s="3455"/>
      <c r="M64" s="1310">
        <f>M65+M66+M67+M68+M69+M70</f>
        <v>371.1</v>
      </c>
      <c r="N64" s="3525">
        <f>N65+N66+N67+N68+N69+N70</f>
        <v>157.96499999999997</v>
      </c>
      <c r="O64" s="3526"/>
    </row>
    <row r="65" spans="1:15" x14ac:dyDescent="0.25">
      <c r="A65" s="1304"/>
      <c r="B65" s="1303"/>
      <c r="C65" s="3451" t="s">
        <v>8</v>
      </c>
      <c r="D65" s="3451"/>
      <c r="E65" s="3451"/>
      <c r="F65" s="3451"/>
      <c r="G65" s="3451"/>
      <c r="H65" s="3451"/>
      <c r="I65" s="3452"/>
      <c r="J65" s="3521">
        <f>J24+J39+J44+J55</f>
        <v>365</v>
      </c>
      <c r="K65" s="3521"/>
      <c r="L65" s="3521"/>
      <c r="M65" s="1309">
        <f>K24+K39+K44+K55</f>
        <v>266.10000000000002</v>
      </c>
      <c r="N65" s="3522">
        <f>L24+L39+L44+L55</f>
        <v>139.41999999999999</v>
      </c>
      <c r="O65" s="3523"/>
    </row>
    <row r="66" spans="1:15" x14ac:dyDescent="0.25">
      <c r="A66" s="1304"/>
      <c r="B66" s="1303"/>
      <c r="C66" s="3451" t="s">
        <v>7</v>
      </c>
      <c r="D66" s="3451"/>
      <c r="E66" s="3451"/>
      <c r="F66" s="3451"/>
      <c r="G66" s="3451"/>
      <c r="H66" s="3451"/>
      <c r="I66" s="3452"/>
      <c r="J66" s="3521"/>
      <c r="K66" s="3521"/>
      <c r="L66" s="3521"/>
      <c r="M66" s="1308"/>
      <c r="N66" s="3524"/>
      <c r="O66" s="3524"/>
    </row>
    <row r="67" spans="1:15" x14ac:dyDescent="0.25">
      <c r="A67" s="1304"/>
      <c r="B67" s="1303"/>
      <c r="C67" s="1294" t="s">
        <v>6</v>
      </c>
      <c r="D67" s="1294"/>
      <c r="E67" s="1294"/>
      <c r="F67" s="1294"/>
      <c r="G67" s="1294"/>
      <c r="H67" s="1294"/>
      <c r="I67" s="1307"/>
      <c r="J67" s="3521"/>
      <c r="K67" s="3521"/>
      <c r="L67" s="3521"/>
      <c r="M67" s="1306"/>
      <c r="N67" s="3444"/>
      <c r="O67" s="3445"/>
    </row>
    <row r="68" spans="1:15" x14ac:dyDescent="0.25">
      <c r="A68" s="1304"/>
      <c r="B68" s="1303"/>
      <c r="C68" s="3446" t="s">
        <v>5</v>
      </c>
      <c r="D68" s="3446"/>
      <c r="E68" s="3446"/>
      <c r="F68" s="3446"/>
      <c r="G68" s="3446"/>
      <c r="H68" s="3446"/>
      <c r="I68" s="3447"/>
      <c r="J68" s="3448"/>
      <c r="K68" s="3448"/>
      <c r="L68" s="3448"/>
      <c r="M68" s="1305"/>
      <c r="N68" s="3449"/>
      <c r="O68" s="3450"/>
    </row>
    <row r="69" spans="1:15" x14ac:dyDescent="0.25">
      <c r="A69" s="1304"/>
      <c r="B69" s="1303"/>
      <c r="C69" s="3527" t="s">
        <v>3</v>
      </c>
      <c r="D69" s="3527"/>
      <c r="E69" s="3527"/>
      <c r="F69" s="3527"/>
      <c r="G69" s="3527"/>
      <c r="H69" s="3527"/>
      <c r="I69" s="3528"/>
      <c r="J69" s="3529"/>
      <c r="K69" s="3530"/>
      <c r="L69" s="3531"/>
      <c r="M69" s="1302"/>
      <c r="N69" s="3626"/>
      <c r="O69" s="3626"/>
    </row>
    <row r="70" spans="1:15" x14ac:dyDescent="0.25">
      <c r="A70" s="323" t="s">
        <v>376</v>
      </c>
      <c r="B70" s="322"/>
      <c r="C70" s="322"/>
      <c r="D70" s="322"/>
      <c r="E70" s="322"/>
      <c r="F70" s="322"/>
      <c r="G70" s="322"/>
      <c r="H70" s="322"/>
      <c r="I70" s="579"/>
      <c r="J70" s="3615">
        <f>J25</f>
        <v>105</v>
      </c>
      <c r="K70" s="3615"/>
      <c r="L70" s="3616"/>
      <c r="M70" s="1302">
        <f>K25</f>
        <v>105</v>
      </c>
      <c r="N70" s="3522">
        <f>L25</f>
        <v>18.545000000000002</v>
      </c>
      <c r="O70" s="3523"/>
    </row>
    <row r="71" spans="1:15" ht="15.75" thickBot="1" x14ac:dyDescent="0.3">
      <c r="A71" s="1301"/>
      <c r="B71" s="1300"/>
      <c r="C71" s="3474" t="s">
        <v>2</v>
      </c>
      <c r="D71" s="3474"/>
      <c r="E71" s="3474"/>
      <c r="F71" s="3474"/>
      <c r="G71" s="3474"/>
      <c r="H71" s="3474"/>
      <c r="I71" s="3475"/>
      <c r="J71" s="3476"/>
      <c r="K71" s="3477"/>
      <c r="L71" s="3477"/>
      <c r="M71" s="1299"/>
      <c r="N71" s="3478"/>
      <c r="O71" s="3479"/>
    </row>
    <row r="72" spans="1:15" ht="15.75" thickBot="1" x14ac:dyDescent="0.3">
      <c r="A72" s="1298"/>
      <c r="B72" s="1297"/>
      <c r="C72" s="3457" t="s">
        <v>1</v>
      </c>
      <c r="D72" s="3480"/>
      <c r="E72" s="3480"/>
      <c r="F72" s="3480"/>
      <c r="G72" s="3480"/>
      <c r="H72" s="3480"/>
      <c r="I72" s="3481"/>
      <c r="J72" s="3482">
        <v>0</v>
      </c>
      <c r="K72" s="3483"/>
      <c r="L72" s="3483"/>
      <c r="M72" s="1296">
        <v>0</v>
      </c>
      <c r="N72" s="3484">
        <v>0</v>
      </c>
      <c r="O72" s="3485"/>
    </row>
    <row r="73" spans="1:15" ht="15.75" thickBot="1" x14ac:dyDescent="0.3">
      <c r="A73" s="1295"/>
      <c r="B73" s="1294"/>
      <c r="C73" s="3486"/>
      <c r="D73" s="3486"/>
      <c r="E73" s="3486"/>
      <c r="F73" s="3486"/>
      <c r="G73" s="3486"/>
      <c r="H73" s="3486"/>
      <c r="I73" s="3487"/>
      <c r="J73" s="3488"/>
      <c r="K73" s="3489"/>
      <c r="L73" s="3489"/>
      <c r="M73" s="1293"/>
      <c r="N73" s="3490"/>
      <c r="O73" s="3491"/>
    </row>
    <row r="74" spans="1:15" ht="15.75" thickBot="1" x14ac:dyDescent="0.3">
      <c r="A74" s="1292"/>
      <c r="B74" s="1291"/>
      <c r="C74" s="3468" t="s">
        <v>0</v>
      </c>
      <c r="D74" s="3468"/>
      <c r="E74" s="3468"/>
      <c r="F74" s="3468"/>
      <c r="G74" s="3468"/>
      <c r="H74" s="3468"/>
      <c r="I74" s="3469"/>
      <c r="J74" s="3470">
        <f>J63+J72</f>
        <v>470</v>
      </c>
      <c r="K74" s="3471"/>
      <c r="L74" s="3471"/>
      <c r="M74" s="1290">
        <f>M63+M72</f>
        <v>371.1</v>
      </c>
      <c r="N74" s="3472">
        <f>N63+N72</f>
        <v>157.96499999999997</v>
      </c>
      <c r="O74" s="3473"/>
    </row>
    <row r="75" spans="1:15" x14ac:dyDescent="0.25">
      <c r="A75" s="1285"/>
      <c r="B75" s="1285"/>
      <c r="C75" s="1289"/>
      <c r="D75" s="1289"/>
      <c r="E75" s="1288"/>
      <c r="F75" s="1288"/>
      <c r="G75" s="1288"/>
      <c r="H75" s="1288"/>
      <c r="I75" s="1288"/>
      <c r="J75" s="1287"/>
      <c r="K75" s="1287"/>
      <c r="L75" s="1287"/>
      <c r="M75" s="1286"/>
      <c r="N75" s="1285"/>
      <c r="O75" s="1285"/>
    </row>
  </sheetData>
  <mergeCells count="158">
    <mergeCell ref="N16:N17"/>
    <mergeCell ref="O16:O17"/>
    <mergeCell ref="Q18:R19"/>
    <mergeCell ref="P18:P19"/>
    <mergeCell ref="P14:P15"/>
    <mergeCell ref="J1:K1"/>
    <mergeCell ref="J70:L70"/>
    <mergeCell ref="N70:O70"/>
    <mergeCell ref="V11:W11"/>
    <mergeCell ref="Q51:R51"/>
    <mergeCell ref="Q52:R52"/>
    <mergeCell ref="Q50:R50"/>
    <mergeCell ref="Q48:R48"/>
    <mergeCell ref="Q20:R20"/>
    <mergeCell ref="Q21:R21"/>
    <mergeCell ref="Q35:R35"/>
    <mergeCell ref="Q36:R36"/>
    <mergeCell ref="M29:M30"/>
    <mergeCell ref="M39:R39"/>
    <mergeCell ref="N69:O69"/>
    <mergeCell ref="J67:L67"/>
    <mergeCell ref="M18:M19"/>
    <mergeCell ref="O18:O19"/>
    <mergeCell ref="Q14:R15"/>
    <mergeCell ref="Q22:R22"/>
    <mergeCell ref="J27:R27"/>
    <mergeCell ref="J47:R47"/>
    <mergeCell ref="M12:M13"/>
    <mergeCell ref="M14:M15"/>
    <mergeCell ref="N14:N15"/>
    <mergeCell ref="F11:F22"/>
    <mergeCell ref="Q16:R16"/>
    <mergeCell ref="A29:A31"/>
    <mergeCell ref="Q17:R17"/>
    <mergeCell ref="M58:R58"/>
    <mergeCell ref="A2:R2"/>
    <mergeCell ref="H47:H54"/>
    <mergeCell ref="G51:G54"/>
    <mergeCell ref="Q49:R49"/>
    <mergeCell ref="Q41:R41"/>
    <mergeCell ref="Q42:R42"/>
    <mergeCell ref="G47:G50"/>
    <mergeCell ref="M45:R45"/>
    <mergeCell ref="M44:R44"/>
    <mergeCell ref="Q43:R43"/>
    <mergeCell ref="Q38:R38"/>
    <mergeCell ref="G40:G43"/>
    <mergeCell ref="M55:R55"/>
    <mergeCell ref="M56:R56"/>
    <mergeCell ref="M57:R57"/>
    <mergeCell ref="D46:R46"/>
    <mergeCell ref="Q54:R54"/>
    <mergeCell ref="O14:O15"/>
    <mergeCell ref="M16:M17"/>
    <mergeCell ref="C66:I66"/>
    <mergeCell ref="J66:L66"/>
    <mergeCell ref="N66:O66"/>
    <mergeCell ref="N64:O64"/>
    <mergeCell ref="C69:I69"/>
    <mergeCell ref="J69:L69"/>
    <mergeCell ref="F40:F43"/>
    <mergeCell ref="H40:H43"/>
    <mergeCell ref="L29:L31"/>
    <mergeCell ref="J40:R40"/>
    <mergeCell ref="C39:I39"/>
    <mergeCell ref="I29:I31"/>
    <mergeCell ref="H29:H31"/>
    <mergeCell ref="D29:D31"/>
    <mergeCell ref="H32:H38"/>
    <mergeCell ref="G29:G31"/>
    <mergeCell ref="G34:G38"/>
    <mergeCell ref="F32:F38"/>
    <mergeCell ref="J29:J31"/>
    <mergeCell ref="K29:K31"/>
    <mergeCell ref="C74:I74"/>
    <mergeCell ref="J74:L74"/>
    <mergeCell ref="N74:O74"/>
    <mergeCell ref="C71:I71"/>
    <mergeCell ref="J71:L71"/>
    <mergeCell ref="N71:O71"/>
    <mergeCell ref="C72:I72"/>
    <mergeCell ref="J72:L72"/>
    <mergeCell ref="N72:O72"/>
    <mergeCell ref="C73:I73"/>
    <mergeCell ref="J73:L73"/>
    <mergeCell ref="N73:O73"/>
    <mergeCell ref="A59:I59"/>
    <mergeCell ref="N67:O67"/>
    <mergeCell ref="C68:I68"/>
    <mergeCell ref="J68:L68"/>
    <mergeCell ref="N68:O68"/>
    <mergeCell ref="C65:I65"/>
    <mergeCell ref="C64:I64"/>
    <mergeCell ref="J64:L64"/>
    <mergeCell ref="F47:F54"/>
    <mergeCell ref="A47:A54"/>
    <mergeCell ref="B47:B54"/>
    <mergeCell ref="C63:I63"/>
    <mergeCell ref="J63:L63"/>
    <mergeCell ref="B57:I57"/>
    <mergeCell ref="B58:I58"/>
    <mergeCell ref="C60:O60"/>
    <mergeCell ref="J61:L61"/>
    <mergeCell ref="M61:O61"/>
    <mergeCell ref="C62:I62"/>
    <mergeCell ref="J62:L62"/>
    <mergeCell ref="N62:O62"/>
    <mergeCell ref="N63:O63"/>
    <mergeCell ref="J65:L65"/>
    <mergeCell ref="N65:O65"/>
    <mergeCell ref="D55:H55"/>
    <mergeCell ref="C56:I56"/>
    <mergeCell ref="E12:E13"/>
    <mergeCell ref="E14:E15"/>
    <mergeCell ref="E16:E17"/>
    <mergeCell ref="E18:E19"/>
    <mergeCell ref="F4:F5"/>
    <mergeCell ref="G4:G5"/>
    <mergeCell ref="H4:H5"/>
    <mergeCell ref="E4:E5"/>
    <mergeCell ref="B8:R8"/>
    <mergeCell ref="C9:R9"/>
    <mergeCell ref="P29:P30"/>
    <mergeCell ref="B29:B31"/>
    <mergeCell ref="C29:C31"/>
    <mergeCell ref="F27:F31"/>
    <mergeCell ref="E29:E31"/>
    <mergeCell ref="D22:D23"/>
    <mergeCell ref="E22:E23"/>
    <mergeCell ref="D24:E25"/>
    <mergeCell ref="G11:G24"/>
    <mergeCell ref="H11:H24"/>
    <mergeCell ref="P16:P17"/>
    <mergeCell ref="Q12:R13"/>
    <mergeCell ref="M4:P4"/>
    <mergeCell ref="A40:A44"/>
    <mergeCell ref="B40:B44"/>
    <mergeCell ref="N29:N30"/>
    <mergeCell ref="O29:O30"/>
    <mergeCell ref="I4:I5"/>
    <mergeCell ref="J4:L4"/>
    <mergeCell ref="C45:I45"/>
    <mergeCell ref="N1:R1"/>
    <mergeCell ref="Q11:R11"/>
    <mergeCell ref="Q34:R34"/>
    <mergeCell ref="Q31:R31"/>
    <mergeCell ref="Q29:R30"/>
    <mergeCell ref="Q4:Q5"/>
    <mergeCell ref="R4:R5"/>
    <mergeCell ref="A6:R6"/>
    <mergeCell ref="A7:R7"/>
    <mergeCell ref="A4:A5"/>
    <mergeCell ref="B4:B5"/>
    <mergeCell ref="C4:C5"/>
    <mergeCell ref="D4:D5"/>
    <mergeCell ref="N18:N19"/>
    <mergeCell ref="A11:A25"/>
    <mergeCell ref="B11:B25"/>
  </mergeCells>
  <pageMargins left="0.70866141732283472" right="0.70866141732283472" top="0.74803149606299213" bottom="0.74803149606299213" header="0.31496062992125984" footer="0.31496062992125984"/>
  <pageSetup paperSize="9" scale="80" firstPageNumber="16"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6"/>
  <sheetViews>
    <sheetView view="pageBreakPreview" zoomScale="110" zoomScaleNormal="110" zoomScaleSheetLayoutView="110" workbookViewId="0">
      <selection activeCell="T5" sqref="T5"/>
    </sheetView>
  </sheetViews>
  <sheetFormatPr defaultRowHeight="15" x14ac:dyDescent="0.25"/>
  <cols>
    <col min="1" max="1" width="3.42578125" style="1282" customWidth="1"/>
    <col min="2" max="2" width="2.42578125" style="1282" customWidth="1"/>
    <col min="3" max="4" width="2.85546875" style="1282" customWidth="1"/>
    <col min="5" max="5" width="26.5703125" style="1282" customWidth="1"/>
    <col min="6" max="6" width="4.28515625" style="1282" customWidth="1"/>
    <col min="7" max="7" width="3.28515625" style="1282" customWidth="1"/>
    <col min="8" max="8" width="3.7109375" style="1282" customWidth="1"/>
    <col min="9" max="9" width="5.5703125" style="1282" customWidth="1"/>
    <col min="10" max="10" width="6.42578125" style="1282" customWidth="1"/>
    <col min="11" max="11" width="8.28515625" style="1282" customWidth="1"/>
    <col min="12" max="12" width="7.85546875" style="1282" customWidth="1"/>
    <col min="13" max="13" width="20.85546875" style="1284" customWidth="1"/>
    <col min="14" max="14" width="6.7109375" style="1282" customWidth="1"/>
    <col min="15" max="15" width="5" style="1282" bestFit="1" customWidth="1"/>
    <col min="16" max="16" width="7" style="1282" customWidth="1"/>
    <col min="17" max="17" width="14.5703125" style="1282" customWidth="1"/>
    <col min="18" max="18" width="18.85546875" style="1282" customWidth="1"/>
    <col min="19" max="16384" width="9.140625" style="1282"/>
  </cols>
  <sheetData>
    <row r="1" spans="1:26" ht="60" customHeight="1" x14ac:dyDescent="0.25">
      <c r="A1" s="1285"/>
      <c r="B1" s="1285"/>
      <c r="C1" s="1285"/>
      <c r="D1" s="1285"/>
      <c r="E1" s="1579"/>
      <c r="F1" s="1583"/>
      <c r="G1" s="1285"/>
      <c r="H1" s="1285"/>
      <c r="I1" s="1285"/>
      <c r="J1" s="1731"/>
      <c r="N1" s="1730"/>
      <c r="O1" s="2853" t="s">
        <v>1627</v>
      </c>
      <c r="P1" s="2853"/>
      <c r="Q1" s="2853"/>
      <c r="R1" s="2853"/>
    </row>
    <row r="2" spans="1:26" ht="32.25" customHeight="1" thickBot="1" x14ac:dyDescent="0.3">
      <c r="A2" s="3592" t="s">
        <v>553</v>
      </c>
      <c r="B2" s="3592"/>
      <c r="C2" s="3592"/>
      <c r="D2" s="3592"/>
      <c r="E2" s="3592"/>
      <c r="F2" s="3592"/>
      <c r="G2" s="3592"/>
      <c r="H2" s="3592"/>
      <c r="I2" s="3592"/>
      <c r="J2" s="3592"/>
      <c r="K2" s="3592"/>
      <c r="L2" s="3592"/>
      <c r="M2" s="3592"/>
      <c r="N2" s="3592"/>
      <c r="O2" s="3592"/>
      <c r="P2" s="3592"/>
      <c r="Q2" s="3592"/>
      <c r="R2" s="3592"/>
    </row>
    <row r="3" spans="1:26" ht="16.5" hidden="1" thickBot="1" x14ac:dyDescent="0.3">
      <c r="A3" s="1579"/>
      <c r="B3" s="1579"/>
      <c r="C3" s="1579"/>
      <c r="D3" s="1579"/>
      <c r="E3" s="1579"/>
      <c r="F3" s="1583"/>
      <c r="G3" s="1579"/>
      <c r="H3" s="1579"/>
      <c r="I3" s="1579"/>
      <c r="J3" s="1582"/>
      <c r="K3" s="1582"/>
      <c r="L3" s="1582"/>
      <c r="M3" s="1581"/>
      <c r="N3" s="1580"/>
      <c r="O3" s="1580"/>
      <c r="P3" s="1579"/>
    </row>
    <row r="4" spans="1:26" ht="28.5" customHeight="1" thickBot="1" x14ac:dyDescent="0.3">
      <c r="A4" s="3700" t="s">
        <v>144</v>
      </c>
      <c r="B4" s="3827" t="s">
        <v>143</v>
      </c>
      <c r="C4" s="3829" t="s">
        <v>142</v>
      </c>
      <c r="D4" s="3831" t="s">
        <v>141</v>
      </c>
      <c r="E4" s="3833" t="s">
        <v>130</v>
      </c>
      <c r="F4" s="3835" t="s">
        <v>140</v>
      </c>
      <c r="G4" s="3405" t="s">
        <v>139</v>
      </c>
      <c r="H4" s="3441" t="s">
        <v>138</v>
      </c>
      <c r="I4" s="3405" t="s">
        <v>137</v>
      </c>
      <c r="J4" s="3822" t="s">
        <v>136</v>
      </c>
      <c r="K4" s="3823"/>
      <c r="L4" s="3824"/>
      <c r="M4" s="3714" t="s">
        <v>135</v>
      </c>
      <c r="N4" s="3715"/>
      <c r="O4" s="3715"/>
      <c r="P4" s="3716"/>
      <c r="Q4" s="3705" t="s">
        <v>134</v>
      </c>
      <c r="R4" s="3705" t="s">
        <v>133</v>
      </c>
    </row>
    <row r="5" spans="1:26" ht="204" customHeight="1" thickBot="1" x14ac:dyDescent="0.3">
      <c r="A5" s="3701"/>
      <c r="B5" s="3828"/>
      <c r="C5" s="3830"/>
      <c r="D5" s="3832"/>
      <c r="E5" s="3834"/>
      <c r="F5" s="3836"/>
      <c r="G5" s="3406"/>
      <c r="H5" s="3442"/>
      <c r="I5" s="3406"/>
      <c r="J5" s="1729" t="s">
        <v>373</v>
      </c>
      <c r="K5" s="1729" t="s">
        <v>372</v>
      </c>
      <c r="L5" s="1728" t="s">
        <v>11</v>
      </c>
      <c r="M5" s="1407" t="s">
        <v>130</v>
      </c>
      <c r="N5" s="1575" t="s">
        <v>129</v>
      </c>
      <c r="O5" s="1575" t="s">
        <v>128</v>
      </c>
      <c r="P5" s="1575" t="s">
        <v>127</v>
      </c>
      <c r="Q5" s="3706"/>
      <c r="R5" s="3706"/>
    </row>
    <row r="6" spans="1:26" ht="15.75" customHeight="1" thickBot="1" x14ac:dyDescent="0.3">
      <c r="A6" s="3419" t="s">
        <v>465</v>
      </c>
      <c r="B6" s="3420"/>
      <c r="C6" s="3420"/>
      <c r="D6" s="3420"/>
      <c r="E6" s="3420"/>
      <c r="F6" s="3420"/>
      <c r="G6" s="3420"/>
      <c r="H6" s="3420"/>
      <c r="I6" s="3420"/>
      <c r="J6" s="3420"/>
      <c r="K6" s="3420"/>
      <c r="L6" s="3420"/>
      <c r="M6" s="3420"/>
      <c r="N6" s="3420"/>
      <c r="O6" s="3420"/>
      <c r="P6" s="3420"/>
      <c r="Q6" s="3420"/>
      <c r="R6" s="3421"/>
    </row>
    <row r="7" spans="1:26" ht="15.75" customHeight="1" thickBot="1" x14ac:dyDescent="0.3">
      <c r="A7" s="3422" t="s">
        <v>552</v>
      </c>
      <c r="B7" s="3423"/>
      <c r="C7" s="3423"/>
      <c r="D7" s="3423"/>
      <c r="E7" s="3423"/>
      <c r="F7" s="3423"/>
      <c r="G7" s="3423"/>
      <c r="H7" s="3423"/>
      <c r="I7" s="3423"/>
      <c r="J7" s="3423"/>
      <c r="K7" s="3423"/>
      <c r="L7" s="3423"/>
      <c r="M7" s="3423"/>
      <c r="N7" s="3423"/>
      <c r="O7" s="3423"/>
      <c r="P7" s="3423"/>
      <c r="Q7" s="3423"/>
      <c r="R7" s="3424"/>
    </row>
    <row r="8" spans="1:26" ht="15.75" thickBot="1" x14ac:dyDescent="0.3">
      <c r="A8" s="1572" t="s">
        <v>20</v>
      </c>
      <c r="B8" s="3837" t="s">
        <v>551</v>
      </c>
      <c r="C8" s="3838"/>
      <c r="D8" s="3838"/>
      <c r="E8" s="3838"/>
      <c r="F8" s="3838"/>
      <c r="G8" s="3838"/>
      <c r="H8" s="3838"/>
      <c r="I8" s="3838"/>
      <c r="J8" s="3838"/>
      <c r="K8" s="3838"/>
      <c r="L8" s="3838"/>
      <c r="M8" s="3838"/>
      <c r="N8" s="3838"/>
      <c r="O8" s="3838"/>
      <c r="P8" s="3839"/>
      <c r="Q8" s="1481"/>
      <c r="R8" s="1648"/>
    </row>
    <row r="9" spans="1:26" ht="15.75" thickBot="1" x14ac:dyDescent="0.3">
      <c r="A9" s="1727" t="s">
        <v>20</v>
      </c>
      <c r="B9" s="1726" t="s">
        <v>20</v>
      </c>
      <c r="C9" s="3497" t="s">
        <v>550</v>
      </c>
      <c r="D9" s="3498"/>
      <c r="E9" s="3498"/>
      <c r="F9" s="3498"/>
      <c r="G9" s="3498"/>
      <c r="H9" s="3498"/>
      <c r="I9" s="3703"/>
      <c r="J9" s="3703"/>
      <c r="K9" s="3703"/>
      <c r="L9" s="3703"/>
      <c r="M9" s="3703"/>
      <c r="N9" s="3703"/>
      <c r="O9" s="3703"/>
      <c r="P9" s="3704"/>
      <c r="Q9" s="1481"/>
      <c r="R9" s="1648"/>
    </row>
    <row r="10" spans="1:26" ht="29.25" customHeight="1" thickBot="1" x14ac:dyDescent="0.3">
      <c r="A10" s="3395" t="s">
        <v>20</v>
      </c>
      <c r="B10" s="3577" t="s">
        <v>20</v>
      </c>
      <c r="C10" s="1631" t="s">
        <v>20</v>
      </c>
      <c r="D10" s="1386"/>
      <c r="E10" s="1414" t="s">
        <v>549</v>
      </c>
      <c r="F10" s="3814" t="s">
        <v>120</v>
      </c>
      <c r="G10" s="3549" t="s">
        <v>24</v>
      </c>
      <c r="H10" s="3552" t="s">
        <v>172</v>
      </c>
      <c r="I10" s="3555" t="s">
        <v>22</v>
      </c>
      <c r="J10" s="3765">
        <v>30</v>
      </c>
      <c r="K10" s="3765">
        <v>30</v>
      </c>
      <c r="L10" s="3765">
        <v>30</v>
      </c>
      <c r="M10" s="3758" t="s">
        <v>548</v>
      </c>
      <c r="N10" s="3659" t="s">
        <v>523</v>
      </c>
      <c r="O10" s="3684">
        <v>185</v>
      </c>
      <c r="P10" s="3816">
        <v>155.82</v>
      </c>
      <c r="Q10" s="3748" t="s">
        <v>547</v>
      </c>
      <c r="R10" s="3749"/>
      <c r="X10" s="1546"/>
      <c r="Y10" s="1412"/>
      <c r="Z10" s="1412"/>
    </row>
    <row r="11" spans="1:26" ht="15.75" thickBot="1" x14ac:dyDescent="0.3">
      <c r="A11" s="3396"/>
      <c r="B11" s="3578"/>
      <c r="C11" s="1630"/>
      <c r="D11" s="3561"/>
      <c r="E11" s="3767"/>
      <c r="F11" s="3782"/>
      <c r="G11" s="3550"/>
      <c r="H11" s="3553"/>
      <c r="I11" s="3815"/>
      <c r="J11" s="3766"/>
      <c r="K11" s="3766"/>
      <c r="L11" s="3766"/>
      <c r="M11" s="3759"/>
      <c r="N11" s="3660"/>
      <c r="O11" s="3685"/>
      <c r="P11" s="3817"/>
      <c r="Q11" s="3750"/>
      <c r="R11" s="3751"/>
    </row>
    <row r="12" spans="1:26" ht="15.75" thickBot="1" x14ac:dyDescent="0.3">
      <c r="A12" s="3396"/>
      <c r="B12" s="3578"/>
      <c r="C12" s="1630"/>
      <c r="D12" s="3702"/>
      <c r="E12" s="3768"/>
      <c r="F12" s="1725"/>
      <c r="G12" s="3551"/>
      <c r="H12" s="3554"/>
      <c r="I12" s="1422" t="s">
        <v>113</v>
      </c>
      <c r="J12" s="1617">
        <v>0</v>
      </c>
      <c r="K12" s="1617">
        <v>0</v>
      </c>
      <c r="L12" s="1617">
        <v>0</v>
      </c>
      <c r="M12" s="3760"/>
      <c r="N12" s="3661"/>
      <c r="O12" s="3686"/>
      <c r="P12" s="3818"/>
      <c r="Q12" s="3752"/>
      <c r="R12" s="3753"/>
    </row>
    <row r="13" spans="1:26" ht="27" thickBot="1" x14ac:dyDescent="0.3">
      <c r="A13" s="3397"/>
      <c r="B13" s="3790"/>
      <c r="C13" s="1636"/>
      <c r="D13" s="1632"/>
      <c r="E13" s="1392"/>
      <c r="F13" s="1392"/>
      <c r="G13" s="1392"/>
      <c r="H13" s="1392"/>
      <c r="I13" s="1640" t="s">
        <v>21</v>
      </c>
      <c r="J13" s="1724">
        <f>SUM(J10:J12)</f>
        <v>30</v>
      </c>
      <c r="K13" s="1724">
        <f>SUM(K10:K12)</f>
        <v>30</v>
      </c>
      <c r="L13" s="1724">
        <f>SUM(L10:L12)</f>
        <v>30</v>
      </c>
      <c r="M13" s="3734"/>
      <c r="N13" s="3735"/>
      <c r="O13" s="3735"/>
      <c r="P13" s="3736"/>
      <c r="Q13" s="3679"/>
      <c r="R13" s="3680"/>
    </row>
    <row r="14" spans="1:26" ht="39" thickBot="1" x14ac:dyDescent="0.3">
      <c r="A14" s="3763" t="s">
        <v>20</v>
      </c>
      <c r="B14" s="3398" t="s">
        <v>20</v>
      </c>
      <c r="C14" s="3850" t="s">
        <v>37</v>
      </c>
      <c r="D14" s="1415"/>
      <c r="E14" s="1492" t="s">
        <v>546</v>
      </c>
      <c r="F14" s="3784" t="s">
        <v>545</v>
      </c>
      <c r="G14" s="3593" t="s">
        <v>24</v>
      </c>
      <c r="H14" s="3552" t="s">
        <v>172</v>
      </c>
      <c r="I14" s="3555" t="s">
        <v>22</v>
      </c>
      <c r="J14" s="3765">
        <v>0</v>
      </c>
      <c r="K14" s="3765">
        <v>0</v>
      </c>
      <c r="L14" s="3765">
        <v>0</v>
      </c>
      <c r="M14" s="3840" t="s">
        <v>544</v>
      </c>
      <c r="N14" s="3674" t="s">
        <v>543</v>
      </c>
      <c r="O14" s="3674">
        <v>150</v>
      </c>
      <c r="P14" s="3842">
        <v>310</v>
      </c>
      <c r="Q14" s="3665" t="s">
        <v>542</v>
      </c>
      <c r="R14" s="3666"/>
    </row>
    <row r="15" spans="1:26" ht="3.75" customHeight="1" thickBot="1" x14ac:dyDescent="0.3">
      <c r="A15" s="3585"/>
      <c r="B15" s="3399"/>
      <c r="C15" s="3851"/>
      <c r="D15" s="1645"/>
      <c r="E15" s="3779"/>
      <c r="F15" s="3785"/>
      <c r="G15" s="3594"/>
      <c r="H15" s="3554"/>
      <c r="I15" s="3815"/>
      <c r="J15" s="3766"/>
      <c r="K15" s="3766"/>
      <c r="L15" s="3766"/>
      <c r="M15" s="3841"/>
      <c r="N15" s="3676"/>
      <c r="O15" s="3676"/>
      <c r="P15" s="3843"/>
      <c r="Q15" s="3667"/>
      <c r="R15" s="3487"/>
    </row>
    <row r="16" spans="1:26" x14ac:dyDescent="0.25">
      <c r="A16" s="3585"/>
      <c r="B16" s="3399"/>
      <c r="C16" s="3851"/>
      <c r="D16" s="3562"/>
      <c r="E16" s="3780"/>
      <c r="F16" s="3785"/>
      <c r="G16" s="3594"/>
      <c r="H16" s="3552" t="s">
        <v>172</v>
      </c>
      <c r="I16" s="3786" t="s">
        <v>113</v>
      </c>
      <c r="J16" s="3769">
        <v>6.9</v>
      </c>
      <c r="K16" s="3769">
        <v>6.9</v>
      </c>
      <c r="L16" s="3769">
        <v>6.9</v>
      </c>
      <c r="M16" s="3732" t="s">
        <v>541</v>
      </c>
      <c r="N16" s="3746" t="s">
        <v>42</v>
      </c>
      <c r="O16" s="3825">
        <v>0</v>
      </c>
      <c r="P16" s="3761"/>
      <c r="Q16" s="3667"/>
      <c r="R16" s="3487"/>
    </row>
    <row r="17" spans="1:18" ht="29.25" customHeight="1" thickBot="1" x14ac:dyDescent="0.3">
      <c r="A17" s="3585"/>
      <c r="B17" s="3399"/>
      <c r="C17" s="3851"/>
      <c r="D17" s="3702"/>
      <c r="E17" s="3781"/>
      <c r="F17" s="3785"/>
      <c r="G17" s="3595"/>
      <c r="H17" s="3554"/>
      <c r="I17" s="3787"/>
      <c r="J17" s="3766"/>
      <c r="K17" s="3766"/>
      <c r="L17" s="3766"/>
      <c r="M17" s="3733"/>
      <c r="N17" s="3747"/>
      <c r="O17" s="3826"/>
      <c r="P17" s="3762"/>
      <c r="Q17" s="3668"/>
      <c r="R17" s="3475"/>
    </row>
    <row r="18" spans="1:18" ht="27" thickBot="1" x14ac:dyDescent="0.3">
      <c r="A18" s="3764"/>
      <c r="B18" s="3400"/>
      <c r="C18" s="1614"/>
      <c r="D18" s="1613"/>
      <c r="E18" s="1613"/>
      <c r="F18" s="1613"/>
      <c r="G18" s="1612"/>
      <c r="H18" s="1673"/>
      <c r="I18" s="1640" t="s">
        <v>21</v>
      </c>
      <c r="J18" s="1724">
        <f>SUM(J14:J17)</f>
        <v>6.9</v>
      </c>
      <c r="K18" s="1724">
        <f>SUM(K14:K17)</f>
        <v>6.9</v>
      </c>
      <c r="L18" s="1723">
        <f>SUM(L14:L17)</f>
        <v>6.9</v>
      </c>
      <c r="M18" s="3604"/>
      <c r="N18" s="3605"/>
      <c r="O18" s="3605"/>
      <c r="P18" s="3606"/>
      <c r="Q18" s="3679"/>
      <c r="R18" s="3680"/>
    </row>
    <row r="19" spans="1:18" ht="39" thickBot="1" x14ac:dyDescent="0.3">
      <c r="A19" s="1722" t="s">
        <v>20</v>
      </c>
      <c r="B19" s="1622" t="s">
        <v>20</v>
      </c>
      <c r="C19" s="1631" t="s">
        <v>86</v>
      </c>
      <c r="D19" s="1415"/>
      <c r="E19" s="1414" t="s">
        <v>540</v>
      </c>
      <c r="F19" s="1721"/>
      <c r="G19" s="3593" t="s">
        <v>24</v>
      </c>
      <c r="H19" s="3534" t="s">
        <v>172</v>
      </c>
      <c r="I19" s="1413" t="s">
        <v>22</v>
      </c>
      <c r="J19" s="1672">
        <v>2</v>
      </c>
      <c r="K19" s="1672">
        <v>2</v>
      </c>
      <c r="L19" s="1696">
        <v>2</v>
      </c>
      <c r="M19" s="3707" t="s">
        <v>539</v>
      </c>
      <c r="N19" s="3754" t="s">
        <v>42</v>
      </c>
      <c r="O19" s="3754">
        <v>330</v>
      </c>
      <c r="P19" s="3756">
        <v>206</v>
      </c>
      <c r="Q19" s="3693" t="s">
        <v>538</v>
      </c>
      <c r="R19" s="3694"/>
    </row>
    <row r="20" spans="1:18" ht="15.75" thickBot="1" x14ac:dyDescent="0.3">
      <c r="A20" s="1712"/>
      <c r="B20" s="1615"/>
      <c r="C20" s="1630"/>
      <c r="D20" s="1401"/>
      <c r="E20" s="1411"/>
      <c r="F20" s="3782" t="s">
        <v>537</v>
      </c>
      <c r="G20" s="3595"/>
      <c r="H20" s="3536"/>
      <c r="I20" s="1407" t="s">
        <v>113</v>
      </c>
      <c r="J20" s="1617">
        <v>3</v>
      </c>
      <c r="K20" s="1617">
        <v>3</v>
      </c>
      <c r="L20" s="1637">
        <v>3</v>
      </c>
      <c r="M20" s="3708"/>
      <c r="N20" s="3755"/>
      <c r="O20" s="3755"/>
      <c r="P20" s="3757"/>
      <c r="Q20" s="3695"/>
      <c r="R20" s="3696"/>
    </row>
    <row r="21" spans="1:18" ht="24" customHeight="1" thickBot="1" x14ac:dyDescent="0.3">
      <c r="A21" s="1720"/>
      <c r="B21" s="1627"/>
      <c r="C21" s="1626"/>
      <c r="D21" s="1613"/>
      <c r="E21" s="1613"/>
      <c r="F21" s="3783"/>
      <c r="G21" s="1612"/>
      <c r="H21" s="1717"/>
      <c r="I21" s="1640" t="s">
        <v>21</v>
      </c>
      <c r="J21" s="1610">
        <f>SUM(J19:J20)</f>
        <v>5</v>
      </c>
      <c r="K21" s="1610">
        <f>SUM(K19:K20)</f>
        <v>5</v>
      </c>
      <c r="L21" s="1610">
        <f>SUM(L19:L20)</f>
        <v>5</v>
      </c>
      <c r="M21" s="3743"/>
      <c r="N21" s="3744"/>
      <c r="O21" s="3744"/>
      <c r="P21" s="3745"/>
      <c r="Q21" s="3679"/>
      <c r="R21" s="3680"/>
    </row>
    <row r="22" spans="1:18" ht="39" hidden="1" customHeight="1" thickBot="1" x14ac:dyDescent="0.3">
      <c r="A22" s="3763" t="s">
        <v>20</v>
      </c>
      <c r="B22" s="3847" t="s">
        <v>20</v>
      </c>
      <c r="C22" s="1631" t="s">
        <v>78</v>
      </c>
      <c r="D22" s="1415"/>
      <c r="E22" s="1414" t="s">
        <v>536</v>
      </c>
      <c r="F22" s="1719"/>
      <c r="G22" s="3593" t="s">
        <v>24</v>
      </c>
      <c r="H22" s="3534" t="s">
        <v>172</v>
      </c>
      <c r="I22" s="3779" t="s">
        <v>22</v>
      </c>
      <c r="J22" s="3566"/>
      <c r="K22" s="3566"/>
      <c r="L22" s="3820"/>
      <c r="M22" s="3794" t="s">
        <v>535</v>
      </c>
      <c r="N22" s="3844" t="s">
        <v>523</v>
      </c>
      <c r="O22" s="3717">
        <v>85</v>
      </c>
      <c r="P22" s="3717">
        <v>89.62</v>
      </c>
      <c r="Q22" s="3737"/>
      <c r="R22" s="3740"/>
    </row>
    <row r="23" spans="1:18" ht="15.75" hidden="1" thickBot="1" x14ac:dyDescent="0.3">
      <c r="A23" s="3585"/>
      <c r="B23" s="3848"/>
      <c r="C23" s="1630"/>
      <c r="D23" s="3561"/>
      <c r="E23" s="3779"/>
      <c r="F23" s="3782" t="s">
        <v>106</v>
      </c>
      <c r="G23" s="3594"/>
      <c r="H23" s="3535"/>
      <c r="I23" s="3781"/>
      <c r="J23" s="3819"/>
      <c r="K23" s="3819"/>
      <c r="L23" s="3821"/>
      <c r="M23" s="3795"/>
      <c r="N23" s="3845"/>
      <c r="O23" s="3718"/>
      <c r="P23" s="3718"/>
      <c r="Q23" s="3738"/>
      <c r="R23" s="3741"/>
    </row>
    <row r="24" spans="1:18" ht="56.25" hidden="1" customHeight="1" thickBot="1" x14ac:dyDescent="0.3">
      <c r="A24" s="3585"/>
      <c r="B24" s="3848"/>
      <c r="C24" s="1630"/>
      <c r="D24" s="3702"/>
      <c r="E24" s="3781"/>
      <c r="F24" s="3782"/>
      <c r="G24" s="3595"/>
      <c r="H24" s="3536"/>
      <c r="I24" s="1718" t="s">
        <v>47</v>
      </c>
      <c r="J24" s="1398"/>
      <c r="K24" s="1376"/>
      <c r="L24" s="1376"/>
      <c r="M24" s="3796"/>
      <c r="N24" s="3846"/>
      <c r="O24" s="3719"/>
      <c r="P24" s="3719"/>
      <c r="Q24" s="3739"/>
      <c r="R24" s="3742"/>
    </row>
    <row r="25" spans="1:18" ht="27.75" hidden="1" customHeight="1" thickBot="1" x14ac:dyDescent="0.3">
      <c r="A25" s="3585"/>
      <c r="B25" s="3848"/>
      <c r="C25" s="1626"/>
      <c r="D25" s="1613"/>
      <c r="E25" s="1613"/>
      <c r="F25" s="1717"/>
      <c r="G25" s="1612"/>
      <c r="H25" s="1717"/>
      <c r="I25" s="1669"/>
      <c r="J25" s="1336">
        <f>SUM(J22:J24)</f>
        <v>0</v>
      </c>
      <c r="K25" s="1336">
        <f>SUM(K22:K24)</f>
        <v>0</v>
      </c>
      <c r="L25" s="1336">
        <f>SUM(L23:L24)</f>
        <v>0</v>
      </c>
      <c r="M25" s="3743"/>
      <c r="N25" s="3744"/>
      <c r="O25" s="3744"/>
      <c r="P25" s="3745"/>
      <c r="Q25" s="1481"/>
      <c r="R25" s="1648"/>
    </row>
    <row r="26" spans="1:18" ht="15.75" thickBot="1" x14ac:dyDescent="0.3">
      <c r="A26" s="3764"/>
      <c r="B26" s="3849"/>
      <c r="C26" s="3408" t="s">
        <v>19</v>
      </c>
      <c r="D26" s="3408"/>
      <c r="E26" s="3408"/>
      <c r="F26" s="3408"/>
      <c r="G26" s="3408"/>
      <c r="H26" s="3408"/>
      <c r="I26" s="3409"/>
      <c r="J26" s="1716">
        <f>J13+J18+J21+J25</f>
        <v>41.9</v>
      </c>
      <c r="K26" s="1716">
        <f>K13+K18+K21+K25</f>
        <v>41.9</v>
      </c>
      <c r="L26" s="1716">
        <f>L13+L18+L21+L25</f>
        <v>41.9</v>
      </c>
      <c r="M26" s="3604"/>
      <c r="N26" s="3605"/>
      <c r="O26" s="3605"/>
      <c r="P26" s="3606"/>
      <c r="Q26" s="3679"/>
      <c r="R26" s="3680"/>
    </row>
    <row r="27" spans="1:18" ht="18.75" customHeight="1" thickBot="1" x14ac:dyDescent="0.3">
      <c r="A27" s="1715" t="s">
        <v>20</v>
      </c>
      <c r="B27" s="1333" t="s">
        <v>29</v>
      </c>
      <c r="C27" s="3697" t="s">
        <v>534</v>
      </c>
      <c r="D27" s="3698"/>
      <c r="E27" s="3698"/>
      <c r="F27" s="3698"/>
      <c r="G27" s="3698"/>
      <c r="H27" s="3698"/>
      <c r="I27" s="3698"/>
      <c r="J27" s="3698"/>
      <c r="K27" s="3698"/>
      <c r="L27" s="3698"/>
      <c r="M27" s="3698"/>
      <c r="N27" s="3698"/>
      <c r="O27" s="3698"/>
      <c r="P27" s="3699"/>
      <c r="Q27" s="3679"/>
      <c r="R27" s="3680"/>
    </row>
    <row r="28" spans="1:18" ht="39" thickBot="1" x14ac:dyDescent="0.3">
      <c r="A28" s="1712" t="s">
        <v>20</v>
      </c>
      <c r="B28" s="1615" t="s">
        <v>29</v>
      </c>
      <c r="C28" s="1350" t="s">
        <v>29</v>
      </c>
      <c r="D28" s="1385"/>
      <c r="E28" s="1492" t="s">
        <v>533</v>
      </c>
      <c r="F28" s="3456" t="s">
        <v>100</v>
      </c>
      <c r="G28" s="3594" t="s">
        <v>24</v>
      </c>
      <c r="H28" s="3535" t="s">
        <v>172</v>
      </c>
      <c r="I28" s="1714" t="s">
        <v>22</v>
      </c>
      <c r="J28" s="1672">
        <v>30</v>
      </c>
      <c r="K28" s="1672">
        <v>28.5</v>
      </c>
      <c r="L28" s="1672">
        <v>8.4</v>
      </c>
      <c r="M28" s="1484" t="s">
        <v>532</v>
      </c>
      <c r="N28" s="1700" t="s">
        <v>42</v>
      </c>
      <c r="O28" s="1527">
        <v>500</v>
      </c>
      <c r="P28" s="1713">
        <v>0</v>
      </c>
      <c r="Q28" s="3665" t="s">
        <v>531</v>
      </c>
      <c r="R28" s="3666"/>
    </row>
    <row r="29" spans="1:18" ht="15.75" thickBot="1" x14ac:dyDescent="0.3">
      <c r="A29" s="1712"/>
      <c r="B29" s="1615"/>
      <c r="C29" s="1350"/>
      <c r="D29" s="3561"/>
      <c r="E29" s="3919"/>
      <c r="F29" s="3456"/>
      <c r="G29" s="3595"/>
      <c r="H29" s="3536"/>
      <c r="I29" s="1347" t="s">
        <v>113</v>
      </c>
      <c r="J29" s="1672">
        <v>0</v>
      </c>
      <c r="K29" s="1672">
        <v>0</v>
      </c>
      <c r="L29" s="1672">
        <v>0</v>
      </c>
      <c r="M29" s="3709" t="s">
        <v>530</v>
      </c>
      <c r="N29" s="3710" t="s">
        <v>42</v>
      </c>
      <c r="O29" s="3710">
        <v>1800</v>
      </c>
      <c r="P29" s="3712">
        <v>1760</v>
      </c>
      <c r="Q29" s="3486"/>
      <c r="R29" s="3487"/>
    </row>
    <row r="30" spans="1:18" ht="27" thickBot="1" x14ac:dyDescent="0.3">
      <c r="A30" s="1712"/>
      <c r="B30" s="1615"/>
      <c r="C30" s="1350"/>
      <c r="D30" s="3562"/>
      <c r="E30" s="3920"/>
      <c r="F30" s="3928"/>
      <c r="G30" s="1711"/>
      <c r="H30" s="1710"/>
      <c r="I30" s="1709" t="s">
        <v>21</v>
      </c>
      <c r="J30" s="1708">
        <f>SUM(J28:J29)</f>
        <v>30</v>
      </c>
      <c r="K30" s="1708">
        <f>SUM(K28:K29)</f>
        <v>28.5</v>
      </c>
      <c r="L30" s="1707">
        <f>SUM(L28:L29)</f>
        <v>8.4</v>
      </c>
      <c r="M30" s="3708"/>
      <c r="N30" s="3711"/>
      <c r="O30" s="3711"/>
      <c r="P30" s="3713"/>
      <c r="Q30" s="3474"/>
      <c r="R30" s="3475"/>
    </row>
    <row r="31" spans="1:18" ht="39" thickBot="1" x14ac:dyDescent="0.3">
      <c r="A31" s="1671" t="s">
        <v>20</v>
      </c>
      <c r="B31" s="1622" t="s">
        <v>29</v>
      </c>
      <c r="C31" s="1386" t="s">
        <v>18</v>
      </c>
      <c r="D31" s="3931" t="s">
        <v>529</v>
      </c>
      <c r="E31" s="3931"/>
      <c r="F31" s="1706"/>
      <c r="G31" s="3593" t="s">
        <v>24</v>
      </c>
      <c r="H31" s="3534" t="s">
        <v>172</v>
      </c>
      <c r="I31" s="3943" t="s">
        <v>22</v>
      </c>
      <c r="J31" s="3934">
        <v>25.6</v>
      </c>
      <c r="K31" s="3936">
        <v>27.1</v>
      </c>
      <c r="L31" s="3938">
        <v>24.68</v>
      </c>
      <c r="M31" s="1705" t="s">
        <v>528</v>
      </c>
      <c r="N31" s="1704" t="s">
        <v>523</v>
      </c>
      <c r="O31" s="1703">
        <v>0</v>
      </c>
      <c r="P31" s="1702">
        <v>0</v>
      </c>
      <c r="Q31" s="3665" t="s">
        <v>527</v>
      </c>
      <c r="R31" s="3666"/>
    </row>
    <row r="32" spans="1:18" ht="51.75" thickBot="1" x14ac:dyDescent="0.3">
      <c r="A32" s="1616"/>
      <c r="B32" s="1615"/>
      <c r="C32" s="1350"/>
      <c r="D32" s="3561"/>
      <c r="E32" s="3919"/>
      <c r="F32" s="3929" t="s">
        <v>526</v>
      </c>
      <c r="G32" s="3594"/>
      <c r="H32" s="3535"/>
      <c r="I32" s="3944"/>
      <c r="J32" s="3935"/>
      <c r="K32" s="3937"/>
      <c r="L32" s="3939"/>
      <c r="M32" s="1701" t="s">
        <v>525</v>
      </c>
      <c r="N32" s="1700" t="s">
        <v>523</v>
      </c>
      <c r="O32" s="1699">
        <v>90</v>
      </c>
      <c r="P32" s="1698">
        <v>37.229999999999997</v>
      </c>
      <c r="Q32" s="3667"/>
      <c r="R32" s="3487"/>
    </row>
    <row r="33" spans="1:26" ht="15.75" thickBot="1" x14ac:dyDescent="0.3">
      <c r="A33" s="1616"/>
      <c r="B33" s="1615"/>
      <c r="C33" s="1350"/>
      <c r="D33" s="3702"/>
      <c r="E33" s="3930"/>
      <c r="F33" s="3929"/>
      <c r="G33" s="3595"/>
      <c r="H33" s="3536"/>
      <c r="I33" s="1697" t="s">
        <v>113</v>
      </c>
      <c r="J33" s="1696">
        <v>2.4</v>
      </c>
      <c r="K33" s="1672">
        <v>2.9</v>
      </c>
      <c r="L33" s="1695">
        <v>2.9</v>
      </c>
      <c r="M33" s="3788" t="s">
        <v>524</v>
      </c>
      <c r="N33" s="3789" t="s">
        <v>523</v>
      </c>
      <c r="O33" s="3812">
        <v>500</v>
      </c>
      <c r="P33" s="3811">
        <v>205.01</v>
      </c>
      <c r="Q33" s="3667"/>
      <c r="R33" s="3487"/>
    </row>
    <row r="34" spans="1:26" ht="26.25" thickBot="1" x14ac:dyDescent="0.3">
      <c r="A34" s="1340"/>
      <c r="B34" s="1339"/>
      <c r="C34" s="1338"/>
      <c r="D34" s="3433"/>
      <c r="E34" s="3433"/>
      <c r="F34" s="3433"/>
      <c r="G34" s="3433"/>
      <c r="H34" s="3433"/>
      <c r="I34" s="1337" t="s">
        <v>249</v>
      </c>
      <c r="J34" s="1635">
        <f>SUM(J31:J33)</f>
        <v>28</v>
      </c>
      <c r="K34" s="1635">
        <f>SUM(K31:K33)</f>
        <v>30</v>
      </c>
      <c r="L34" s="1635">
        <f>SUM(L31:L33)</f>
        <v>27.58</v>
      </c>
      <c r="M34" s="3658"/>
      <c r="N34" s="3676"/>
      <c r="O34" s="3813"/>
      <c r="P34" s="3491"/>
      <c r="Q34" s="3668"/>
      <c r="R34" s="3475"/>
    </row>
    <row r="35" spans="1:26" ht="53.25" customHeight="1" thickBot="1" x14ac:dyDescent="0.3">
      <c r="A35" s="3763" t="s">
        <v>20</v>
      </c>
      <c r="B35" s="3398" t="s">
        <v>29</v>
      </c>
      <c r="C35" s="3945" t="s">
        <v>37</v>
      </c>
      <c r="D35" s="3914" t="s">
        <v>522</v>
      </c>
      <c r="E35" s="3915"/>
      <c r="F35" s="3907" t="s">
        <v>521</v>
      </c>
      <c r="G35" s="3549" t="s">
        <v>24</v>
      </c>
      <c r="H35" s="3552" t="s">
        <v>172</v>
      </c>
      <c r="I35" s="1679" t="s">
        <v>22</v>
      </c>
      <c r="J35" s="1692">
        <v>0</v>
      </c>
      <c r="K35" s="1692">
        <v>0</v>
      </c>
      <c r="L35" s="1692">
        <v>0</v>
      </c>
      <c r="M35" s="3665" t="s">
        <v>520</v>
      </c>
      <c r="N35" s="3671"/>
      <c r="O35" s="3671" t="s">
        <v>153</v>
      </c>
      <c r="P35" s="3677" t="s">
        <v>155</v>
      </c>
      <c r="Q35" s="3665" t="s">
        <v>519</v>
      </c>
      <c r="R35" s="3666"/>
    </row>
    <row r="36" spans="1:26" ht="15.75" thickBot="1" x14ac:dyDescent="0.3">
      <c r="A36" s="3764"/>
      <c r="B36" s="3400"/>
      <c r="C36" s="3946"/>
      <c r="D36" s="1694"/>
      <c r="E36" s="1693"/>
      <c r="F36" s="3908"/>
      <c r="G36" s="3551"/>
      <c r="H36" s="3554"/>
      <c r="I36" s="1679" t="s">
        <v>113</v>
      </c>
      <c r="J36" s="1692">
        <v>7</v>
      </c>
      <c r="K36" s="1692">
        <v>0</v>
      </c>
      <c r="L36" s="1692">
        <v>0</v>
      </c>
      <c r="M36" s="3667"/>
      <c r="N36" s="3672"/>
      <c r="O36" s="3672"/>
      <c r="P36" s="3678"/>
      <c r="Q36" s="3667"/>
      <c r="R36" s="3487"/>
    </row>
    <row r="37" spans="1:26" ht="18.75" customHeight="1" thickBot="1" x14ac:dyDescent="0.3">
      <c r="A37" s="1340"/>
      <c r="B37" s="1339"/>
      <c r="C37" s="3911" t="s">
        <v>249</v>
      </c>
      <c r="D37" s="3912"/>
      <c r="E37" s="3912"/>
      <c r="F37" s="3912"/>
      <c r="G37" s="3912"/>
      <c r="H37" s="3912"/>
      <c r="I37" s="3913"/>
      <c r="J37" s="1691">
        <f>SUM(J35:J36)</f>
        <v>7</v>
      </c>
      <c r="K37" s="1691">
        <f>SUM(K35:K36)</f>
        <v>0</v>
      </c>
      <c r="L37" s="1691">
        <f>SUM(L35:L36)</f>
        <v>0</v>
      </c>
      <c r="M37" s="3668"/>
      <c r="N37" s="3673"/>
      <c r="O37" s="3673"/>
      <c r="P37" s="3670"/>
      <c r="Q37" s="3668"/>
      <c r="R37" s="3475"/>
    </row>
    <row r="38" spans="1:26" ht="15.75" thickBot="1" x14ac:dyDescent="0.3">
      <c r="A38" s="1334" t="s">
        <v>20</v>
      </c>
      <c r="B38" s="1333" t="s">
        <v>29</v>
      </c>
      <c r="C38" s="3408" t="s">
        <v>19</v>
      </c>
      <c r="D38" s="3408"/>
      <c r="E38" s="3408"/>
      <c r="F38" s="3408"/>
      <c r="G38" s="3408"/>
      <c r="H38" s="3408"/>
      <c r="I38" s="3409"/>
      <c r="J38" s="1609">
        <f>J30+J34+J37</f>
        <v>65</v>
      </c>
      <c r="K38" s="1609">
        <f>K30+K34+K37</f>
        <v>58.5</v>
      </c>
      <c r="L38" s="1609">
        <f>L30+L34+L37</f>
        <v>35.979999999999997</v>
      </c>
      <c r="M38" s="3601"/>
      <c r="N38" s="3602"/>
      <c r="O38" s="3602"/>
      <c r="P38" s="3603"/>
      <c r="Q38" s="1688"/>
      <c r="R38" s="1687"/>
    </row>
    <row r="39" spans="1:26" ht="19.5" customHeight="1" thickBot="1" x14ac:dyDescent="0.3">
      <c r="A39" s="1334" t="s">
        <v>20</v>
      </c>
      <c r="B39" s="1333" t="s">
        <v>18</v>
      </c>
      <c r="C39" s="1690" t="s">
        <v>518</v>
      </c>
      <c r="D39" s="1387"/>
      <c r="E39" s="1387"/>
      <c r="F39" s="1387"/>
      <c r="G39" s="1387"/>
      <c r="H39" s="1387"/>
      <c r="I39" s="1387"/>
      <c r="J39" s="1387"/>
      <c r="K39" s="1387"/>
      <c r="L39" s="1387"/>
      <c r="M39" s="1387"/>
      <c r="N39" s="1387"/>
      <c r="O39" s="1387"/>
      <c r="P39" s="1689"/>
      <c r="Q39" s="1688"/>
      <c r="R39" s="1687"/>
    </row>
    <row r="40" spans="1:26" ht="42" customHeight="1" thickBot="1" x14ac:dyDescent="0.3">
      <c r="A40" s="3763" t="s">
        <v>20</v>
      </c>
      <c r="B40" s="3398" t="s">
        <v>18</v>
      </c>
      <c r="C40" s="3850" t="s">
        <v>18</v>
      </c>
      <c r="D40" s="3910" t="s">
        <v>517</v>
      </c>
      <c r="E40" s="3910"/>
      <c r="F40" s="3784" t="s">
        <v>516</v>
      </c>
      <c r="G40" s="3593" t="s">
        <v>24</v>
      </c>
      <c r="H40" s="3552" t="s">
        <v>172</v>
      </c>
      <c r="I40" s="1686" t="s">
        <v>22</v>
      </c>
      <c r="J40" s="1685">
        <v>25</v>
      </c>
      <c r="K40" s="1678" t="s">
        <v>511</v>
      </c>
      <c r="L40" s="1678" t="s">
        <v>510</v>
      </c>
      <c r="M40" s="1684" t="s">
        <v>515</v>
      </c>
      <c r="N40" s="1683"/>
      <c r="O40" s="1683" t="s">
        <v>153</v>
      </c>
      <c r="P40" s="1682" t="s">
        <v>153</v>
      </c>
      <c r="Q40" s="3665" t="s">
        <v>514</v>
      </c>
      <c r="R40" s="3666"/>
    </row>
    <row r="41" spans="1:26" ht="15.75" thickBot="1" x14ac:dyDescent="0.3">
      <c r="A41" s="3585"/>
      <c r="B41" s="3399"/>
      <c r="C41" s="3851"/>
      <c r="D41" s="1681"/>
      <c r="E41" s="1680"/>
      <c r="F41" s="3785"/>
      <c r="G41" s="3595"/>
      <c r="H41" s="3554"/>
      <c r="I41" s="1679" t="s">
        <v>113</v>
      </c>
      <c r="J41" s="1678" t="s">
        <v>513</v>
      </c>
      <c r="K41" s="1678" t="s">
        <v>513</v>
      </c>
      <c r="L41" s="1678" t="s">
        <v>513</v>
      </c>
      <c r="M41" s="3940" t="s">
        <v>512</v>
      </c>
      <c r="N41" s="3941" t="s">
        <v>42</v>
      </c>
      <c r="O41" s="3941">
        <v>1</v>
      </c>
      <c r="P41" s="3669">
        <v>1</v>
      </c>
      <c r="Q41" s="3668"/>
      <c r="R41" s="3475"/>
    </row>
    <row r="42" spans="1:26" ht="22.5" customHeight="1" thickBot="1" x14ac:dyDescent="0.3">
      <c r="A42" s="3764"/>
      <c r="B42" s="3400"/>
      <c r="C42" s="3543"/>
      <c r="D42" s="3433"/>
      <c r="E42" s="3433"/>
      <c r="F42" s="3433"/>
      <c r="G42" s="3433"/>
      <c r="H42" s="3544"/>
      <c r="I42" s="1677" t="s">
        <v>249</v>
      </c>
      <c r="J42" s="1675" t="s">
        <v>511</v>
      </c>
      <c r="K42" s="1676" t="s">
        <v>511</v>
      </c>
      <c r="L42" s="1675" t="s">
        <v>510</v>
      </c>
      <c r="M42" s="3668"/>
      <c r="N42" s="3942"/>
      <c r="O42" s="3942"/>
      <c r="P42" s="3670"/>
      <c r="Q42" s="3679"/>
      <c r="R42" s="3680"/>
    </row>
    <row r="43" spans="1:26" ht="54.75" customHeight="1" thickBot="1" x14ac:dyDescent="0.3">
      <c r="A43" s="3395" t="s">
        <v>20</v>
      </c>
      <c r="B43" s="3577" t="s">
        <v>18</v>
      </c>
      <c r="C43" s="1631" t="s">
        <v>90</v>
      </c>
      <c r="D43" s="1386"/>
      <c r="E43" s="1414" t="s">
        <v>509</v>
      </c>
      <c r="F43" s="3784" t="s">
        <v>508</v>
      </c>
      <c r="G43" s="3549" t="s">
        <v>24</v>
      </c>
      <c r="H43" s="3552" t="s">
        <v>172</v>
      </c>
      <c r="I43" s="1674" t="s">
        <v>22</v>
      </c>
      <c r="J43" s="1672">
        <v>3</v>
      </c>
      <c r="K43" s="1672">
        <v>3</v>
      </c>
      <c r="L43" s="1672">
        <v>3</v>
      </c>
      <c r="M43" s="3720" t="s">
        <v>507</v>
      </c>
      <c r="N43" s="3723"/>
      <c r="O43" s="3726" t="s">
        <v>153</v>
      </c>
      <c r="P43" s="3729" t="s">
        <v>153</v>
      </c>
      <c r="Q43" s="3665" t="s">
        <v>506</v>
      </c>
      <c r="R43" s="3666"/>
      <c r="X43" s="1546"/>
      <c r="Y43" s="1412"/>
      <c r="Z43" s="1412"/>
    </row>
    <row r="44" spans="1:26" ht="15.75" thickBot="1" x14ac:dyDescent="0.3">
      <c r="A44" s="3396"/>
      <c r="B44" s="3578"/>
      <c r="C44" s="1630"/>
      <c r="D44" s="1401"/>
      <c r="E44" s="1633"/>
      <c r="F44" s="3785"/>
      <c r="G44" s="3551"/>
      <c r="H44" s="3554"/>
      <c r="I44" s="1486" t="s">
        <v>113</v>
      </c>
      <c r="J44" s="1617">
        <v>0</v>
      </c>
      <c r="K44" s="1617">
        <v>0</v>
      </c>
      <c r="L44" s="1643">
        <v>0</v>
      </c>
      <c r="M44" s="3721"/>
      <c r="N44" s="3724"/>
      <c r="O44" s="3727"/>
      <c r="P44" s="3730"/>
      <c r="Q44" s="3667"/>
      <c r="R44" s="3487"/>
    </row>
    <row r="45" spans="1:26" ht="17.25" customHeight="1" thickBot="1" x14ac:dyDescent="0.3">
      <c r="A45" s="3397"/>
      <c r="B45" s="3790"/>
      <c r="C45" s="1636"/>
      <c r="D45" s="1632"/>
      <c r="E45" s="1392"/>
      <c r="F45" s="1392"/>
      <c r="G45" s="1392"/>
      <c r="H45" s="1392"/>
      <c r="I45" s="1502" t="s">
        <v>21</v>
      </c>
      <c r="J45" s="1610">
        <f>SUM(J43:J44)</f>
        <v>3</v>
      </c>
      <c r="K45" s="1610">
        <f>SUM(K43:K44)</f>
        <v>3</v>
      </c>
      <c r="L45" s="1639">
        <f>SUM(L43:L44)</f>
        <v>3</v>
      </c>
      <c r="M45" s="3722"/>
      <c r="N45" s="3725"/>
      <c r="O45" s="3728"/>
      <c r="P45" s="3731"/>
      <c r="Q45" s="3668"/>
      <c r="R45" s="3475"/>
    </row>
    <row r="46" spans="1:26" ht="50.25" customHeight="1" thickBot="1" x14ac:dyDescent="0.3">
      <c r="A46" s="1495" t="s">
        <v>20</v>
      </c>
      <c r="B46" s="1494" t="s">
        <v>18</v>
      </c>
      <c r="C46" s="1493" t="s">
        <v>74</v>
      </c>
      <c r="D46" s="1415"/>
      <c r="E46" s="1414" t="s">
        <v>505</v>
      </c>
      <c r="F46" s="3814" t="s">
        <v>504</v>
      </c>
      <c r="G46" s="3593" t="s">
        <v>24</v>
      </c>
      <c r="H46" s="3552" t="s">
        <v>172</v>
      </c>
      <c r="I46" s="1634" t="s">
        <v>22</v>
      </c>
      <c r="J46" s="1619">
        <v>15</v>
      </c>
      <c r="K46" s="1619">
        <v>15</v>
      </c>
      <c r="L46" s="1619">
        <v>0</v>
      </c>
      <c r="M46" s="3773" t="s">
        <v>503</v>
      </c>
      <c r="N46" s="3776" t="s">
        <v>502</v>
      </c>
      <c r="O46" s="3803">
        <v>1</v>
      </c>
      <c r="P46" s="3806">
        <v>1</v>
      </c>
      <c r="Q46" s="3665" t="s">
        <v>501</v>
      </c>
      <c r="R46" s="3666"/>
    </row>
    <row r="47" spans="1:26" ht="15.75" thickBot="1" x14ac:dyDescent="0.3">
      <c r="A47" s="1425"/>
      <c r="B47" s="1424"/>
      <c r="C47" s="1423"/>
      <c r="D47" s="1401"/>
      <c r="E47" s="1633"/>
      <c r="F47" s="3782"/>
      <c r="G47" s="3595"/>
      <c r="H47" s="3554"/>
      <c r="I47" s="1486" t="s">
        <v>113</v>
      </c>
      <c r="J47" s="1617">
        <v>42</v>
      </c>
      <c r="K47" s="1617">
        <v>42</v>
      </c>
      <c r="L47" s="1617">
        <v>18.899999999999999</v>
      </c>
      <c r="M47" s="3774"/>
      <c r="N47" s="3777"/>
      <c r="O47" s="3804"/>
      <c r="P47" s="3807"/>
      <c r="Q47" s="3667"/>
      <c r="R47" s="3487"/>
    </row>
    <row r="48" spans="1:26" ht="27" thickBot="1" x14ac:dyDescent="0.3">
      <c r="A48" s="1416"/>
      <c r="B48" s="1339"/>
      <c r="C48" s="1614"/>
      <c r="D48" s="1613"/>
      <c r="E48" s="1613"/>
      <c r="F48" s="1613"/>
      <c r="G48" s="1612"/>
      <c r="H48" s="1673"/>
      <c r="I48" s="1502" t="s">
        <v>21</v>
      </c>
      <c r="J48" s="1610">
        <f>SUM(J46:J47)</f>
        <v>57</v>
      </c>
      <c r="K48" s="1610">
        <f>SUM(K46:K47)</f>
        <v>57</v>
      </c>
      <c r="L48" s="1610">
        <f>SUM(L46:L47)</f>
        <v>18.899999999999999</v>
      </c>
      <c r="M48" s="3775"/>
      <c r="N48" s="3778"/>
      <c r="O48" s="3805"/>
      <c r="P48" s="3808"/>
      <c r="Q48" s="3668"/>
      <c r="R48" s="3475"/>
    </row>
    <row r="49" spans="1:26" ht="39" thickBot="1" x14ac:dyDescent="0.3">
      <c r="A49" s="1671" t="s">
        <v>20</v>
      </c>
      <c r="B49" s="1622" t="s">
        <v>18</v>
      </c>
      <c r="C49" s="1386" t="s">
        <v>65</v>
      </c>
      <c r="D49" s="1385"/>
      <c r="E49" s="1664" t="s">
        <v>500</v>
      </c>
      <c r="F49" s="3782" t="s">
        <v>499</v>
      </c>
      <c r="G49" s="3593" t="s">
        <v>24</v>
      </c>
      <c r="H49" s="3552" t="s">
        <v>172</v>
      </c>
      <c r="I49" s="1407" t="s">
        <v>22</v>
      </c>
      <c r="J49" s="1672">
        <v>0</v>
      </c>
      <c r="K49" s="1672">
        <v>0</v>
      </c>
      <c r="L49" s="1672">
        <v>0</v>
      </c>
      <c r="M49" s="3737" t="s">
        <v>498</v>
      </c>
      <c r="N49" s="3770" t="s">
        <v>497</v>
      </c>
      <c r="O49" s="3797">
        <v>63.2</v>
      </c>
      <c r="P49" s="3800">
        <v>63.2</v>
      </c>
      <c r="Q49" s="3665" t="s">
        <v>496</v>
      </c>
      <c r="R49" s="3666"/>
    </row>
    <row r="50" spans="1:26" ht="15.75" thickBot="1" x14ac:dyDescent="0.3">
      <c r="A50" s="1616"/>
      <c r="B50" s="1615"/>
      <c r="C50" s="1350"/>
      <c r="D50" s="1401"/>
      <c r="E50" s="1633"/>
      <c r="F50" s="3782"/>
      <c r="G50" s="3595"/>
      <c r="H50" s="3554"/>
      <c r="I50" s="1410" t="s">
        <v>113</v>
      </c>
      <c r="J50" s="1672">
        <v>23.66</v>
      </c>
      <c r="K50" s="1672">
        <v>23.66</v>
      </c>
      <c r="L50" s="1672">
        <v>23.66</v>
      </c>
      <c r="M50" s="3738"/>
      <c r="N50" s="3771"/>
      <c r="O50" s="3798"/>
      <c r="P50" s="3801"/>
      <c r="Q50" s="3667"/>
      <c r="R50" s="3487"/>
    </row>
    <row r="51" spans="1:26" ht="18" customHeight="1" thickBot="1" x14ac:dyDescent="0.3">
      <c r="A51" s="1616"/>
      <c r="B51" s="1615"/>
      <c r="C51" s="1614"/>
      <c r="D51" s="1613"/>
      <c r="E51" s="1613"/>
      <c r="F51" s="1611"/>
      <c r="G51" s="1612"/>
      <c r="H51" s="1624"/>
      <c r="I51" s="1502" t="s">
        <v>21</v>
      </c>
      <c r="J51" s="1610">
        <f>SUM(J49:J50)</f>
        <v>23.66</v>
      </c>
      <c r="K51" s="1610">
        <f>SUM(K49:K50)</f>
        <v>23.66</v>
      </c>
      <c r="L51" s="1610">
        <f>SUM(L49:L50)</f>
        <v>23.66</v>
      </c>
      <c r="M51" s="3739"/>
      <c r="N51" s="3772"/>
      <c r="O51" s="3799"/>
      <c r="P51" s="3802"/>
      <c r="Q51" s="3668"/>
      <c r="R51" s="3475"/>
    </row>
    <row r="52" spans="1:26" ht="45" hidden="1" customHeight="1" thickBot="1" x14ac:dyDescent="0.3">
      <c r="A52" s="1671" t="s">
        <v>20</v>
      </c>
      <c r="B52" s="1622" t="s">
        <v>18</v>
      </c>
      <c r="C52" s="1386" t="s">
        <v>57</v>
      </c>
      <c r="D52" s="1415"/>
      <c r="E52" s="1414" t="s">
        <v>495</v>
      </c>
      <c r="F52" s="3580" t="s">
        <v>494</v>
      </c>
      <c r="G52" s="3593" t="s">
        <v>24</v>
      </c>
      <c r="H52" s="3552" t="s">
        <v>172</v>
      </c>
      <c r="I52" s="3779" t="s">
        <v>22</v>
      </c>
      <c r="J52" s="3566"/>
      <c r="K52" s="3566"/>
      <c r="L52" s="3820"/>
      <c r="M52" s="3956" t="s">
        <v>493</v>
      </c>
      <c r="N52" s="3932" t="s">
        <v>42</v>
      </c>
      <c r="O52" s="3809">
        <v>4</v>
      </c>
      <c r="P52" s="3947">
        <v>4</v>
      </c>
      <c r="Q52" s="3748" t="s">
        <v>492</v>
      </c>
      <c r="R52" s="3749"/>
    </row>
    <row r="53" spans="1:26" ht="15.75" hidden="1" thickBot="1" x14ac:dyDescent="0.3">
      <c r="A53" s="1616"/>
      <c r="B53" s="1615"/>
      <c r="C53" s="1350"/>
      <c r="D53" s="1670"/>
      <c r="E53" s="1633"/>
      <c r="F53" s="3581"/>
      <c r="G53" s="3595"/>
      <c r="H53" s="3554"/>
      <c r="I53" s="3781"/>
      <c r="J53" s="3819"/>
      <c r="K53" s="3819"/>
      <c r="L53" s="3821"/>
      <c r="M53" s="3957"/>
      <c r="N53" s="3933"/>
      <c r="O53" s="3810"/>
      <c r="P53" s="3948"/>
      <c r="Q53" s="3752"/>
      <c r="R53" s="3753"/>
    </row>
    <row r="54" spans="1:26" ht="15.75" hidden="1" thickBot="1" x14ac:dyDescent="0.3">
      <c r="A54" s="1628"/>
      <c r="B54" s="1627"/>
      <c r="C54" s="1614"/>
      <c r="D54" s="1613"/>
      <c r="E54" s="1613"/>
      <c r="F54" s="1611"/>
      <c r="G54" s="1612"/>
      <c r="H54" s="1624"/>
      <c r="I54" s="1669"/>
      <c r="J54" s="1336">
        <f>SUM(J52)</f>
        <v>0</v>
      </c>
      <c r="K54" s="1336">
        <f>SUM(K52)</f>
        <v>0</v>
      </c>
      <c r="L54" s="1336">
        <f>SUM(L52)</f>
        <v>0</v>
      </c>
      <c r="M54" s="3791"/>
      <c r="N54" s="3792"/>
      <c r="O54" s="3792"/>
      <c r="P54" s="3793"/>
      <c r="Q54" s="1668"/>
      <c r="R54" s="1667"/>
    </row>
    <row r="55" spans="1:26" ht="15.75" thickBot="1" x14ac:dyDescent="0.3">
      <c r="A55" s="1334" t="s">
        <v>20</v>
      </c>
      <c r="B55" s="1333" t="s">
        <v>18</v>
      </c>
      <c r="C55" s="3408" t="s">
        <v>19</v>
      </c>
      <c r="D55" s="3408"/>
      <c r="E55" s="3408"/>
      <c r="F55" s="3408"/>
      <c r="G55" s="3408"/>
      <c r="H55" s="3408"/>
      <c r="I55" s="3409"/>
      <c r="J55" s="1609">
        <f>J42+J45+J48+J51+J54</f>
        <v>108.66</v>
      </c>
      <c r="K55" s="1609">
        <f>K42+K45+K48+K51+K54</f>
        <v>108.66</v>
      </c>
      <c r="L55" s="1609">
        <f>L42+L45+L48+L51+L54</f>
        <v>61.97</v>
      </c>
      <c r="M55" s="3601"/>
      <c r="N55" s="3602"/>
      <c r="O55" s="3602"/>
      <c r="P55" s="3603"/>
      <c r="Q55" s="3679"/>
      <c r="R55" s="3680"/>
    </row>
    <row r="56" spans="1:26" ht="15.75" thickBot="1" x14ac:dyDescent="0.3">
      <c r="A56" s="1666" t="s">
        <v>20</v>
      </c>
      <c r="B56" s="1665" t="s">
        <v>37</v>
      </c>
      <c r="C56" s="3612" t="s">
        <v>491</v>
      </c>
      <c r="D56" s="3613"/>
      <c r="E56" s="3613"/>
      <c r="F56" s="3613"/>
      <c r="G56" s="3613"/>
      <c r="H56" s="3613"/>
      <c r="I56" s="3613"/>
      <c r="J56" s="3613"/>
      <c r="K56" s="3613"/>
      <c r="L56" s="3613"/>
      <c r="M56" s="3613"/>
      <c r="N56" s="3613"/>
      <c r="O56" s="3613"/>
      <c r="P56" s="3614"/>
      <c r="Q56" s="3679"/>
      <c r="R56" s="3680"/>
    </row>
    <row r="57" spans="1:26" ht="29.25" hidden="1" customHeight="1" thickBot="1" x14ac:dyDescent="0.3">
      <c r="A57" s="3396" t="s">
        <v>20</v>
      </c>
      <c r="B57" s="3578" t="s">
        <v>37</v>
      </c>
      <c r="C57" s="1350" t="s">
        <v>29</v>
      </c>
      <c r="D57" s="1350"/>
      <c r="E57" s="1664" t="s">
        <v>490</v>
      </c>
      <c r="F57" s="3785" t="s">
        <v>489</v>
      </c>
      <c r="G57" s="3550" t="s">
        <v>24</v>
      </c>
      <c r="H57" s="3553" t="s">
        <v>172</v>
      </c>
      <c r="I57" s="1663" t="s">
        <v>113</v>
      </c>
      <c r="J57" s="1553">
        <v>0</v>
      </c>
      <c r="K57" s="1553">
        <v>0</v>
      </c>
      <c r="L57" s="1662">
        <v>0</v>
      </c>
      <c r="M57" s="1661"/>
      <c r="N57" s="1660"/>
      <c r="O57" s="1659"/>
      <c r="P57" s="1658"/>
      <c r="Q57" s="1481"/>
      <c r="R57" s="1648"/>
      <c r="X57" s="1546"/>
      <c r="Y57" s="1412"/>
      <c r="Z57" s="1412"/>
    </row>
    <row r="58" spans="1:26" ht="34.5" hidden="1" customHeight="1" thickBot="1" x14ac:dyDescent="0.3">
      <c r="A58" s="3396"/>
      <c r="B58" s="3578"/>
      <c r="C58" s="1350"/>
      <c r="D58" s="1401"/>
      <c r="E58" s="1633"/>
      <c r="F58" s="3785"/>
      <c r="G58" s="3551"/>
      <c r="H58" s="3554"/>
      <c r="I58" s="1657" t="s">
        <v>22</v>
      </c>
      <c r="J58" s="1398">
        <v>0</v>
      </c>
      <c r="K58" s="1398">
        <v>0</v>
      </c>
      <c r="L58" s="1525">
        <v>0</v>
      </c>
      <c r="M58" s="1656" t="s">
        <v>488</v>
      </c>
      <c r="N58" s="1655" t="s">
        <v>42</v>
      </c>
      <c r="O58" s="1654">
        <v>0</v>
      </c>
      <c r="P58" s="1653">
        <v>0</v>
      </c>
      <c r="Q58" s="1481"/>
      <c r="R58" s="1648"/>
    </row>
    <row r="59" spans="1:26" ht="22.5" hidden="1" customHeight="1" thickBot="1" x14ac:dyDescent="0.3">
      <c r="A59" s="3397"/>
      <c r="B59" s="3790"/>
      <c r="C59" s="1350"/>
      <c r="D59" s="1505"/>
      <c r="E59" s="1503"/>
      <c r="F59" s="1503"/>
      <c r="G59" s="1503"/>
      <c r="H59" s="1503"/>
      <c r="I59" s="1640" t="s">
        <v>21</v>
      </c>
      <c r="J59" s="1336">
        <f>SUM(J57:J58)</f>
        <v>0</v>
      </c>
      <c r="K59" s="1336">
        <f>SUM(K57:K58)</f>
        <v>0</v>
      </c>
      <c r="L59" s="1336">
        <f>SUM(L57:L58)</f>
        <v>0</v>
      </c>
      <c r="M59" s="1652"/>
      <c r="N59" s="1651"/>
      <c r="O59" s="1650"/>
      <c r="P59" s="1649"/>
      <c r="Q59" s="1481"/>
      <c r="R59" s="1648"/>
    </row>
    <row r="60" spans="1:26" ht="51.75" thickBot="1" x14ac:dyDescent="0.3">
      <c r="A60" s="1495" t="s">
        <v>20</v>
      </c>
      <c r="B60" s="1494" t="s">
        <v>37</v>
      </c>
      <c r="C60" s="3850" t="s">
        <v>90</v>
      </c>
      <c r="D60" s="1415"/>
      <c r="E60" s="1414" t="s">
        <v>487</v>
      </c>
      <c r="F60" s="3784" t="s">
        <v>486</v>
      </c>
      <c r="G60" s="3593" t="s">
        <v>24</v>
      </c>
      <c r="H60" s="3552" t="s">
        <v>172</v>
      </c>
      <c r="I60" s="1647" t="s">
        <v>22</v>
      </c>
      <c r="J60" s="1646">
        <v>1</v>
      </c>
      <c r="K60" s="1646">
        <v>1</v>
      </c>
      <c r="L60" s="1646">
        <v>1</v>
      </c>
      <c r="M60" s="3681" t="s">
        <v>485</v>
      </c>
      <c r="N60" s="3684" t="s">
        <v>42</v>
      </c>
      <c r="O60" s="3687">
        <v>7</v>
      </c>
      <c r="P60" s="3690">
        <v>17</v>
      </c>
      <c r="Q60" s="3748" t="s">
        <v>484</v>
      </c>
      <c r="R60" s="3749"/>
    </row>
    <row r="61" spans="1:26" ht="15.75" thickBot="1" x14ac:dyDescent="0.3">
      <c r="A61" s="1425"/>
      <c r="B61" s="1424"/>
      <c r="C61" s="3851"/>
      <c r="D61" s="1645"/>
      <c r="E61" s="1644"/>
      <c r="F61" s="3785"/>
      <c r="G61" s="3594"/>
      <c r="H61" s="3553"/>
      <c r="I61" s="1464" t="s">
        <v>113</v>
      </c>
      <c r="J61" s="1617">
        <v>8.0500000000000007</v>
      </c>
      <c r="K61" s="1617">
        <v>8.0500000000000007</v>
      </c>
      <c r="L61" s="1643">
        <v>8.0500000000000007</v>
      </c>
      <c r="M61" s="3682"/>
      <c r="N61" s="3685"/>
      <c r="O61" s="3688"/>
      <c r="P61" s="3691"/>
      <c r="Q61" s="3750"/>
      <c r="R61" s="3751"/>
    </row>
    <row r="62" spans="1:26" ht="21.75" customHeight="1" thickBot="1" x14ac:dyDescent="0.3">
      <c r="A62" s="1416"/>
      <c r="B62" s="1339"/>
      <c r="C62" s="3543"/>
      <c r="D62" s="1641"/>
      <c r="E62" s="1641"/>
      <c r="F62" s="1641"/>
      <c r="G62" s="1642"/>
      <c r="H62" s="1641"/>
      <c r="I62" s="1640" t="s">
        <v>21</v>
      </c>
      <c r="J62" s="1610">
        <f>SUM(J60:J61)</f>
        <v>9.0500000000000007</v>
      </c>
      <c r="K62" s="1610">
        <f>SUM(K60:K61)</f>
        <v>9.0500000000000007</v>
      </c>
      <c r="L62" s="1639">
        <f>SUM(L60:L61)</f>
        <v>9.0500000000000007</v>
      </c>
      <c r="M62" s="3683"/>
      <c r="N62" s="3686"/>
      <c r="O62" s="3689"/>
      <c r="P62" s="3692"/>
      <c r="Q62" s="3752"/>
      <c r="R62" s="3753"/>
    </row>
    <row r="63" spans="1:26" ht="119.25" customHeight="1" thickBot="1" x14ac:dyDescent="0.3">
      <c r="A63" s="3395" t="s">
        <v>20</v>
      </c>
      <c r="B63" s="3577" t="s">
        <v>37</v>
      </c>
      <c r="C63" s="3850" t="s">
        <v>86</v>
      </c>
      <c r="D63" s="1414"/>
      <c r="E63" s="1414" t="s">
        <v>483</v>
      </c>
      <c r="F63" s="3907" t="s">
        <v>482</v>
      </c>
      <c r="G63" s="3549" t="s">
        <v>24</v>
      </c>
      <c r="H63" s="3552" t="s">
        <v>172</v>
      </c>
      <c r="I63" s="1634" t="s">
        <v>22</v>
      </c>
      <c r="J63" s="1619">
        <v>0</v>
      </c>
      <c r="K63" s="1619">
        <v>0</v>
      </c>
      <c r="L63" s="1619">
        <v>0</v>
      </c>
      <c r="M63" s="3656" t="s">
        <v>481</v>
      </c>
      <c r="N63" s="3659" t="s">
        <v>42</v>
      </c>
      <c r="O63" s="3659">
        <v>5</v>
      </c>
      <c r="P63" s="3662">
        <v>5</v>
      </c>
      <c r="Q63" s="3665" t="s">
        <v>480</v>
      </c>
      <c r="R63" s="3666"/>
      <c r="X63" s="1546"/>
      <c r="Y63" s="1412"/>
      <c r="Z63" s="1412"/>
    </row>
    <row r="64" spans="1:26" ht="15.75" thickBot="1" x14ac:dyDescent="0.3">
      <c r="A64" s="3396"/>
      <c r="B64" s="3578"/>
      <c r="C64" s="3543"/>
      <c r="D64" s="1401"/>
      <c r="E64" s="1638"/>
      <c r="F64" s="3908"/>
      <c r="G64" s="3551"/>
      <c r="H64" s="3554"/>
      <c r="I64" s="1486" t="s">
        <v>113</v>
      </c>
      <c r="J64" s="1617">
        <v>7.03</v>
      </c>
      <c r="K64" s="1637">
        <v>7.03</v>
      </c>
      <c r="L64" s="1617">
        <v>7.01</v>
      </c>
      <c r="M64" s="3657"/>
      <c r="N64" s="3660"/>
      <c r="O64" s="3660"/>
      <c r="P64" s="3663"/>
      <c r="Q64" s="3667"/>
      <c r="R64" s="3487"/>
    </row>
    <row r="65" spans="1:26" ht="36.75" customHeight="1" thickBot="1" x14ac:dyDescent="0.3">
      <c r="A65" s="3397"/>
      <c r="B65" s="3790"/>
      <c r="C65" s="1636"/>
      <c r="D65" s="1632"/>
      <c r="E65" s="1392"/>
      <c r="F65" s="1392"/>
      <c r="G65" s="1392"/>
      <c r="H65" s="1392"/>
      <c r="I65" s="1513" t="s">
        <v>21</v>
      </c>
      <c r="J65" s="1635">
        <f>SUM(J63:J64)</f>
        <v>7.03</v>
      </c>
      <c r="K65" s="1635">
        <f>SUM(K63:K64)</f>
        <v>7.03</v>
      </c>
      <c r="L65" s="1635">
        <f>SUM(L63:L64)</f>
        <v>7.01</v>
      </c>
      <c r="M65" s="3658"/>
      <c r="N65" s="3661"/>
      <c r="O65" s="3661"/>
      <c r="P65" s="3664"/>
      <c r="Q65" s="3668"/>
      <c r="R65" s="3475"/>
    </row>
    <row r="66" spans="1:26" ht="39" thickBot="1" x14ac:dyDescent="0.3">
      <c r="A66" s="3395" t="s">
        <v>20</v>
      </c>
      <c r="B66" s="3577" t="s">
        <v>37</v>
      </c>
      <c r="C66" s="1386" t="s">
        <v>82</v>
      </c>
      <c r="D66" s="1386"/>
      <c r="E66" s="1414" t="s">
        <v>479</v>
      </c>
      <c r="F66" s="3784" t="s">
        <v>478</v>
      </c>
      <c r="G66" s="3549" t="s">
        <v>24</v>
      </c>
      <c r="H66" s="3552" t="s">
        <v>172</v>
      </c>
      <c r="I66" s="1634" t="s">
        <v>22</v>
      </c>
      <c r="J66" s="1619">
        <v>2</v>
      </c>
      <c r="K66" s="1619">
        <v>2</v>
      </c>
      <c r="L66" s="1619">
        <v>1.98</v>
      </c>
      <c r="M66" s="3758" t="s">
        <v>477</v>
      </c>
      <c r="N66" s="3659" t="s">
        <v>42</v>
      </c>
      <c r="O66" s="3684">
        <v>2</v>
      </c>
      <c r="P66" s="3958">
        <v>2</v>
      </c>
      <c r="Q66" s="3665" t="s">
        <v>476</v>
      </c>
      <c r="R66" s="3666"/>
      <c r="X66" s="1546"/>
      <c r="Y66" s="1412"/>
      <c r="Z66" s="1412"/>
    </row>
    <row r="67" spans="1:26" ht="15.75" thickBot="1" x14ac:dyDescent="0.3">
      <c r="A67" s="3396"/>
      <c r="B67" s="3578"/>
      <c r="C67" s="1350"/>
      <c r="D67" s="1401"/>
      <c r="E67" s="1633"/>
      <c r="F67" s="3785"/>
      <c r="G67" s="3551"/>
      <c r="H67" s="3554"/>
      <c r="I67" s="1486" t="s">
        <v>113</v>
      </c>
      <c r="J67" s="1617">
        <v>0.69</v>
      </c>
      <c r="K67" s="1617">
        <v>0.69</v>
      </c>
      <c r="L67" s="1617">
        <v>0.69</v>
      </c>
      <c r="M67" s="3759"/>
      <c r="N67" s="3660"/>
      <c r="O67" s="3685"/>
      <c r="P67" s="3959"/>
      <c r="Q67" s="3667"/>
      <c r="R67" s="3487"/>
    </row>
    <row r="68" spans="1:26" ht="27" thickBot="1" x14ac:dyDescent="0.3">
      <c r="A68" s="3397"/>
      <c r="B68" s="3790"/>
      <c r="C68" s="1338"/>
      <c r="D68" s="1632"/>
      <c r="E68" s="1392"/>
      <c r="F68" s="1392"/>
      <c r="G68" s="1392"/>
      <c r="H68" s="1392"/>
      <c r="I68" s="1502" t="s">
        <v>21</v>
      </c>
      <c r="J68" s="1610">
        <f>SUM(J66:J67)</f>
        <v>2.69</v>
      </c>
      <c r="K68" s="1610">
        <f>SUM(K66:K67)</f>
        <v>2.69</v>
      </c>
      <c r="L68" s="1610">
        <f>SUM(L66:L67)</f>
        <v>2.67</v>
      </c>
      <c r="M68" s="3760"/>
      <c r="N68" s="3661"/>
      <c r="O68" s="3686"/>
      <c r="P68" s="3960"/>
      <c r="Q68" s="3668"/>
      <c r="R68" s="3475"/>
    </row>
    <row r="69" spans="1:26" ht="15.75" thickBot="1" x14ac:dyDescent="0.3">
      <c r="A69" s="1334" t="s">
        <v>20</v>
      </c>
      <c r="B69" s="1333" t="s">
        <v>37</v>
      </c>
      <c r="C69" s="3408" t="s">
        <v>19</v>
      </c>
      <c r="D69" s="3408"/>
      <c r="E69" s="3408"/>
      <c r="F69" s="3408"/>
      <c r="G69" s="3408"/>
      <c r="H69" s="3408"/>
      <c r="I69" s="3409"/>
      <c r="J69" s="1609">
        <f>J59+J62+J65+J68</f>
        <v>18.770000000000003</v>
      </c>
      <c r="K69" s="1609">
        <f>K59+K62+K65+K68</f>
        <v>18.770000000000003</v>
      </c>
      <c r="L69" s="1609">
        <f>L59+L62+L65+L68</f>
        <v>18.730000000000004</v>
      </c>
      <c r="M69" s="3872"/>
      <c r="N69" s="3873"/>
      <c r="O69" s="3873"/>
      <c r="P69" s="3874"/>
      <c r="Q69" s="3679"/>
      <c r="R69" s="3680"/>
    </row>
    <row r="70" spans="1:26" ht="15.75" thickBot="1" x14ac:dyDescent="0.3">
      <c r="A70" s="1334" t="s">
        <v>20</v>
      </c>
      <c r="B70" s="1333" t="s">
        <v>90</v>
      </c>
      <c r="C70" s="3875" t="s">
        <v>475</v>
      </c>
      <c r="D70" s="3876"/>
      <c r="E70" s="3876"/>
      <c r="F70" s="3876"/>
      <c r="G70" s="3876"/>
      <c r="H70" s="3876"/>
      <c r="I70" s="3876"/>
      <c r="J70" s="3876"/>
      <c r="K70" s="3876"/>
      <c r="L70" s="3876"/>
      <c r="M70" s="3876"/>
      <c r="N70" s="3876"/>
      <c r="O70" s="3877"/>
      <c r="P70" s="3878"/>
      <c r="Q70" s="3679"/>
      <c r="R70" s="3680"/>
    </row>
    <row r="71" spans="1:26" ht="26.25" thickBot="1" x14ac:dyDescent="0.3">
      <c r="A71" s="1623" t="s">
        <v>20</v>
      </c>
      <c r="B71" s="1622" t="s">
        <v>90</v>
      </c>
      <c r="C71" s="1631" t="s">
        <v>90</v>
      </c>
      <c r="D71" s="1415"/>
      <c r="E71" s="1414" t="s">
        <v>474</v>
      </c>
      <c r="F71" s="3784" t="s">
        <v>473</v>
      </c>
      <c r="G71" s="3593" t="s">
        <v>24</v>
      </c>
      <c r="H71" s="3552" t="s">
        <v>172</v>
      </c>
      <c r="I71" s="1620" t="s">
        <v>22</v>
      </c>
      <c r="J71" s="1619">
        <v>7.4</v>
      </c>
      <c r="K71" s="1619">
        <v>7.4</v>
      </c>
      <c r="L71" s="1619">
        <v>0</v>
      </c>
      <c r="M71" s="3665" t="s">
        <v>472</v>
      </c>
      <c r="N71" s="3674" t="s">
        <v>42</v>
      </c>
      <c r="O71" s="3671">
        <v>32</v>
      </c>
      <c r="P71" s="3677">
        <v>0</v>
      </c>
      <c r="Q71" s="3665" t="s">
        <v>471</v>
      </c>
      <c r="R71" s="3666"/>
    </row>
    <row r="72" spans="1:26" ht="15.75" thickBot="1" x14ac:dyDescent="0.3">
      <c r="A72" s="1616"/>
      <c r="B72" s="1615"/>
      <c r="C72" s="1630"/>
      <c r="D72" s="1401"/>
      <c r="E72" s="1629"/>
      <c r="F72" s="3909"/>
      <c r="G72" s="3595"/>
      <c r="H72" s="3554"/>
      <c r="I72" s="1410" t="s">
        <v>113</v>
      </c>
      <c r="J72" s="1617">
        <v>0</v>
      </c>
      <c r="K72" s="1617">
        <v>6.5</v>
      </c>
      <c r="L72" s="1617">
        <v>0</v>
      </c>
      <c r="M72" s="3667"/>
      <c r="N72" s="3675"/>
      <c r="O72" s="3672"/>
      <c r="P72" s="3678"/>
      <c r="Q72" s="3667"/>
      <c r="R72" s="3487"/>
    </row>
    <row r="73" spans="1:26" ht="27" thickBot="1" x14ac:dyDescent="0.3">
      <c r="A73" s="1628"/>
      <c r="B73" s="1627"/>
      <c r="C73" s="1626"/>
      <c r="D73" s="1613"/>
      <c r="E73" s="1613"/>
      <c r="F73" s="1625"/>
      <c r="G73" s="1612"/>
      <c r="H73" s="1624"/>
      <c r="I73" s="1502" t="s">
        <v>21</v>
      </c>
      <c r="J73" s="1610">
        <f>SUM(J71:J72)</f>
        <v>7.4</v>
      </c>
      <c r="K73" s="1610">
        <f>SUM(K71:K72)</f>
        <v>13.9</v>
      </c>
      <c r="L73" s="1610">
        <f>SUM(L71:L72)</f>
        <v>0</v>
      </c>
      <c r="M73" s="3668"/>
      <c r="N73" s="3676"/>
      <c r="O73" s="3673"/>
      <c r="P73" s="3670"/>
      <c r="Q73" s="3668"/>
      <c r="R73" s="3475"/>
    </row>
    <row r="74" spans="1:26" ht="15.75" thickBot="1" x14ac:dyDescent="0.3">
      <c r="A74" s="1623" t="s">
        <v>20</v>
      </c>
      <c r="B74" s="1622" t="s">
        <v>90</v>
      </c>
      <c r="C74" s="1350" t="s">
        <v>86</v>
      </c>
      <c r="D74" s="1385"/>
      <c r="E74" s="1621" t="s">
        <v>470</v>
      </c>
      <c r="F74" s="3785" t="s">
        <v>469</v>
      </c>
      <c r="G74" s="3593" t="s">
        <v>24</v>
      </c>
      <c r="H74" s="3552" t="s">
        <v>172</v>
      </c>
      <c r="I74" s="1620" t="s">
        <v>22</v>
      </c>
      <c r="J74" s="1619">
        <v>15</v>
      </c>
      <c r="K74" s="1619">
        <v>15</v>
      </c>
      <c r="L74" s="1619">
        <v>0</v>
      </c>
      <c r="M74" s="3773" t="s">
        <v>468</v>
      </c>
      <c r="N74" s="3949"/>
      <c r="O74" s="3825" t="s">
        <v>153</v>
      </c>
      <c r="P74" s="3953" t="s">
        <v>155</v>
      </c>
      <c r="Q74" s="3665" t="s">
        <v>467</v>
      </c>
      <c r="R74" s="3666"/>
    </row>
    <row r="75" spans="1:26" ht="15.75" thickBot="1" x14ac:dyDescent="0.3">
      <c r="A75" s="1616"/>
      <c r="B75" s="1615"/>
      <c r="C75" s="1350"/>
      <c r="D75" s="1401"/>
      <c r="E75" s="1618"/>
      <c r="F75" s="3909"/>
      <c r="G75" s="3595"/>
      <c r="H75" s="3554"/>
      <c r="I75" s="1410" t="s">
        <v>113</v>
      </c>
      <c r="J75" s="1617">
        <v>2.5</v>
      </c>
      <c r="K75" s="1617">
        <v>2.5</v>
      </c>
      <c r="L75" s="1617">
        <v>0</v>
      </c>
      <c r="M75" s="3774"/>
      <c r="N75" s="3950"/>
      <c r="O75" s="3952"/>
      <c r="P75" s="3954"/>
      <c r="Q75" s="3667"/>
      <c r="R75" s="3487"/>
    </row>
    <row r="76" spans="1:26" ht="27" thickBot="1" x14ac:dyDescent="0.3">
      <c r="A76" s="1616"/>
      <c r="B76" s="1615"/>
      <c r="C76" s="1614"/>
      <c r="D76" s="1613"/>
      <c r="E76" s="1613"/>
      <c r="F76" s="1611"/>
      <c r="G76" s="1612"/>
      <c r="H76" s="1611"/>
      <c r="I76" s="1502" t="s">
        <v>21</v>
      </c>
      <c r="J76" s="1610">
        <f>SUM(J74:J75)</f>
        <v>17.5</v>
      </c>
      <c r="K76" s="1610">
        <f>SUM(K74:K75)</f>
        <v>17.5</v>
      </c>
      <c r="L76" s="1610">
        <f>SUM(L74:L75)</f>
        <v>0</v>
      </c>
      <c r="M76" s="3775"/>
      <c r="N76" s="3951"/>
      <c r="O76" s="3826"/>
      <c r="P76" s="3955"/>
      <c r="Q76" s="3668"/>
      <c r="R76" s="3475"/>
    </row>
    <row r="77" spans="1:26" ht="15.75" thickBot="1" x14ac:dyDescent="0.3">
      <c r="A77" s="1334" t="s">
        <v>20</v>
      </c>
      <c r="B77" s="1333" t="s">
        <v>90</v>
      </c>
      <c r="C77" s="3408" t="s">
        <v>19</v>
      </c>
      <c r="D77" s="3408"/>
      <c r="E77" s="3408"/>
      <c r="F77" s="3408"/>
      <c r="G77" s="3408"/>
      <c r="H77" s="3408"/>
      <c r="I77" s="3409"/>
      <c r="J77" s="1609">
        <f>+J73+J76</f>
        <v>24.9</v>
      </c>
      <c r="K77" s="1609">
        <f>+K73+K76</f>
        <v>31.4</v>
      </c>
      <c r="L77" s="1609">
        <f>+L73+L76</f>
        <v>0</v>
      </c>
      <c r="M77" s="3601"/>
      <c r="N77" s="3602"/>
      <c r="O77" s="3602"/>
      <c r="P77" s="3603"/>
      <c r="Q77" s="3650"/>
      <c r="R77" s="3651"/>
    </row>
    <row r="78" spans="1:26" ht="15.75" thickBot="1" x14ac:dyDescent="0.3">
      <c r="A78" s="1608" t="s">
        <v>20</v>
      </c>
      <c r="B78" s="1607"/>
      <c r="C78" s="3924" t="s">
        <v>152</v>
      </c>
      <c r="D78" s="3924"/>
      <c r="E78" s="3924"/>
      <c r="F78" s="3924"/>
      <c r="G78" s="3924"/>
      <c r="H78" s="3924"/>
      <c r="I78" s="3924"/>
      <c r="J78" s="1605">
        <f>J77+J69+J55+J38+J26</f>
        <v>259.22999999999996</v>
      </c>
      <c r="K78" s="1606">
        <f>K77+K69+K55+K38+K26</f>
        <v>259.22999999999996</v>
      </c>
      <c r="L78" s="1605">
        <f>L77+L69+L55+L38+L26</f>
        <v>158.58000000000001</v>
      </c>
      <c r="M78" s="1604"/>
      <c r="N78" s="1604"/>
      <c r="O78" s="1604"/>
      <c r="P78" s="1603"/>
      <c r="Q78" s="3652"/>
      <c r="R78" s="3653"/>
      <c r="S78" s="1602"/>
      <c r="T78" s="1602"/>
      <c r="U78" s="1602"/>
    </row>
    <row r="79" spans="1:26" ht="15.75" thickBot="1" x14ac:dyDescent="0.3">
      <c r="A79" s="1601"/>
      <c r="B79" s="3925" t="s">
        <v>16</v>
      </c>
      <c r="C79" s="3926"/>
      <c r="D79" s="3926"/>
      <c r="E79" s="3926"/>
      <c r="F79" s="3926"/>
      <c r="G79" s="3926"/>
      <c r="H79" s="3926"/>
      <c r="I79" s="3927"/>
      <c r="J79" s="1600">
        <f>J78</f>
        <v>259.22999999999996</v>
      </c>
      <c r="K79" s="1599">
        <f>K78</f>
        <v>259.22999999999996</v>
      </c>
      <c r="L79" s="1599">
        <f>L78</f>
        <v>158.58000000000001</v>
      </c>
      <c r="M79" s="3921"/>
      <c r="N79" s="3922"/>
      <c r="O79" s="3922"/>
      <c r="P79" s="3923"/>
      <c r="Q79" s="3654"/>
      <c r="R79" s="3655"/>
    </row>
    <row r="80" spans="1:26" ht="14.25" customHeight="1" x14ac:dyDescent="0.25"/>
    <row r="81" spans="1:16" ht="12.75" hidden="1" customHeight="1" x14ac:dyDescent="0.25"/>
    <row r="82" spans="1:16" ht="15.75" x14ac:dyDescent="0.25">
      <c r="A82" s="1320"/>
      <c r="B82" s="1321"/>
      <c r="C82" s="3467" t="s">
        <v>15</v>
      </c>
      <c r="D82" s="3467"/>
      <c r="E82" s="3467"/>
      <c r="F82" s="3467"/>
      <c r="G82" s="3467"/>
      <c r="H82" s="3467"/>
      <c r="I82" s="3467"/>
      <c r="J82" s="3467"/>
      <c r="K82" s="3467"/>
      <c r="L82" s="3467"/>
      <c r="M82" s="3467"/>
      <c r="N82" s="3467"/>
      <c r="O82" s="3467"/>
      <c r="P82" s="3467"/>
    </row>
    <row r="83" spans="1:16" ht="15.75" thickBot="1" x14ac:dyDescent="0.3">
      <c r="A83" s="1320"/>
      <c r="B83" s="1318"/>
      <c r="C83" s="1318"/>
      <c r="D83" s="1318"/>
      <c r="E83" s="1318"/>
      <c r="F83" s="1319"/>
      <c r="G83" s="1318"/>
      <c r="H83" s="1318"/>
      <c r="I83" s="1294"/>
      <c r="J83" s="3513"/>
      <c r="K83" s="3513"/>
      <c r="L83" s="3513"/>
      <c r="M83" s="3514"/>
      <c r="N83" s="3514"/>
      <c r="O83" s="3514"/>
      <c r="P83" s="3514"/>
    </row>
    <row r="84" spans="1:16" ht="51.75" customHeight="1" thickBot="1" x14ac:dyDescent="0.3">
      <c r="A84" s="1317"/>
      <c r="B84" s="1316"/>
      <c r="C84" s="3515" t="s">
        <v>14</v>
      </c>
      <c r="D84" s="3515"/>
      <c r="E84" s="3515"/>
      <c r="F84" s="3515"/>
      <c r="G84" s="3515"/>
      <c r="H84" s="3515"/>
      <c r="I84" s="3516"/>
      <c r="J84" s="3884" t="s">
        <v>13</v>
      </c>
      <c r="K84" s="3515"/>
      <c r="L84" s="3515"/>
      <c r="M84" s="1598" t="s">
        <v>12</v>
      </c>
      <c r="N84" s="3916" t="s">
        <v>11</v>
      </c>
      <c r="O84" s="3917"/>
      <c r="P84" s="3918"/>
    </row>
    <row r="85" spans="1:16" ht="15.75" thickBot="1" x14ac:dyDescent="0.3">
      <c r="A85" s="1298"/>
      <c r="B85" s="1297"/>
      <c r="C85" s="3457" t="s">
        <v>10</v>
      </c>
      <c r="D85" s="3457"/>
      <c r="E85" s="3457"/>
      <c r="F85" s="3457"/>
      <c r="G85" s="3457"/>
      <c r="H85" s="3457"/>
      <c r="I85" s="3457"/>
      <c r="J85" s="3879">
        <f>J86</f>
        <v>259.23</v>
      </c>
      <c r="K85" s="3880"/>
      <c r="L85" s="3881"/>
      <c r="M85" s="1597">
        <f>M86</f>
        <v>259.23</v>
      </c>
      <c r="N85" s="3882">
        <f>N86</f>
        <v>158.57999999999998</v>
      </c>
      <c r="O85" s="3882"/>
      <c r="P85" s="3882"/>
    </row>
    <row r="86" spans="1:16" x14ac:dyDescent="0.25">
      <c r="A86" s="1596"/>
      <c r="B86" s="1595"/>
      <c r="C86" s="3885" t="s">
        <v>9</v>
      </c>
      <c r="D86" s="3885"/>
      <c r="E86" s="3885"/>
      <c r="F86" s="3885"/>
      <c r="G86" s="3885"/>
      <c r="H86" s="3885"/>
      <c r="I86" s="3885"/>
      <c r="J86" s="3886">
        <f>J87+J88+J89+J90+J91+J92+J93</f>
        <v>259.23</v>
      </c>
      <c r="K86" s="3887"/>
      <c r="L86" s="3888"/>
      <c r="M86" s="1594">
        <f>M87+M88+M89+M90+M91+M92+M93</f>
        <v>259.23</v>
      </c>
      <c r="N86" s="3889">
        <f>N87+N88+N89+N90+N91+N92+N93</f>
        <v>158.57999999999998</v>
      </c>
      <c r="O86" s="3890"/>
      <c r="P86" s="3891"/>
    </row>
    <row r="87" spans="1:16" x14ac:dyDescent="0.25">
      <c r="A87" s="1304"/>
      <c r="B87" s="1303"/>
      <c r="C87" s="3451" t="s">
        <v>8</v>
      </c>
      <c r="D87" s="3451"/>
      <c r="E87" s="3451"/>
      <c r="F87" s="3451"/>
      <c r="G87" s="3451"/>
      <c r="H87" s="3451"/>
      <c r="I87" s="3451"/>
      <c r="J87" s="3892">
        <f>J10+J14+J19+J28+J31+J35+J40+J43+J46+J49+J60+J63+J66+J71+J74</f>
        <v>156</v>
      </c>
      <c r="K87" s="3893"/>
      <c r="L87" s="3894"/>
      <c r="M87" s="1590">
        <f>K10+K14+K19+K28+K31+K35+K40+K43+K46+K49+K60+K63+K66+K71+K74</f>
        <v>156</v>
      </c>
      <c r="N87" s="3895">
        <f>L10+L14+L19+L28+L31+L35+L40+L43+L46+L49+L60+L63+L66+L71+L74</f>
        <v>87.47</v>
      </c>
      <c r="O87" s="3896"/>
      <c r="P87" s="3897"/>
    </row>
    <row r="88" spans="1:16" x14ac:dyDescent="0.25">
      <c r="A88" s="1304"/>
      <c r="B88" s="1303"/>
      <c r="C88" s="3451" t="s">
        <v>7</v>
      </c>
      <c r="D88" s="3451"/>
      <c r="E88" s="3451"/>
      <c r="F88" s="3451"/>
      <c r="G88" s="3451"/>
      <c r="H88" s="3451"/>
      <c r="I88" s="3451"/>
      <c r="J88" s="3867"/>
      <c r="K88" s="3448"/>
      <c r="L88" s="3868"/>
      <c r="M88" s="1593"/>
      <c r="N88" s="3883"/>
      <c r="O88" s="3883"/>
      <c r="P88" s="3883"/>
    </row>
    <row r="89" spans="1:16" x14ac:dyDescent="0.25">
      <c r="A89" s="1304"/>
      <c r="B89" s="1303"/>
      <c r="C89" s="1294" t="s">
        <v>6</v>
      </c>
      <c r="D89" s="1294"/>
      <c r="E89" s="1294"/>
      <c r="F89" s="1294"/>
      <c r="G89" s="1294"/>
      <c r="H89" s="1294"/>
      <c r="I89" s="1294"/>
      <c r="J89" s="3862"/>
      <c r="K89" s="3521"/>
      <c r="L89" s="3863"/>
      <c r="M89" s="1592"/>
      <c r="N89" s="3864"/>
      <c r="O89" s="3865"/>
      <c r="P89" s="3866"/>
    </row>
    <row r="90" spans="1:16" ht="15" customHeight="1" x14ac:dyDescent="0.25">
      <c r="A90" s="1481"/>
      <c r="B90" s="1591"/>
      <c r="C90" s="3898" t="s">
        <v>151</v>
      </c>
      <c r="D90" s="3898"/>
      <c r="E90" s="3898"/>
      <c r="F90" s="3898"/>
      <c r="G90" s="3898"/>
      <c r="H90" s="3898"/>
      <c r="I90" s="3898"/>
      <c r="J90" s="3892">
        <f>J12+J16+J20+J29+J33+J36+J41+J44+J47+J50+J61+J64+J67+J72+J75</f>
        <v>103.22999999999999</v>
      </c>
      <c r="K90" s="3893"/>
      <c r="L90" s="3894"/>
      <c r="M90" s="1590">
        <f>K12+K16+K20+K29+K33+K36+K41+K44+K47+K50+K61+K64+K67+K72+K75</f>
        <v>103.22999999999999</v>
      </c>
      <c r="N90" s="3899">
        <f>L12+L16+L20+L29+L33+L36+L41+L44+L47+L50+L61+L64+L67+L72+L75</f>
        <v>71.11</v>
      </c>
      <c r="O90" s="3900"/>
      <c r="P90" s="3901"/>
    </row>
    <row r="91" spans="1:16" x14ac:dyDescent="0.25">
      <c r="A91" s="1304"/>
      <c r="B91" s="1303"/>
      <c r="C91" s="3446" t="s">
        <v>5</v>
      </c>
      <c r="D91" s="3446"/>
      <c r="E91" s="3446"/>
      <c r="F91" s="3446"/>
      <c r="G91" s="3446"/>
      <c r="H91" s="3446"/>
      <c r="I91" s="3446"/>
      <c r="J91" s="3867"/>
      <c r="K91" s="3448"/>
      <c r="L91" s="3868"/>
      <c r="M91" s="1589"/>
      <c r="N91" s="3869"/>
      <c r="O91" s="3870"/>
      <c r="P91" s="3871"/>
    </row>
    <row r="92" spans="1:16" x14ac:dyDescent="0.25">
      <c r="A92" s="1304"/>
      <c r="B92" s="1303"/>
      <c r="C92" s="3527" t="s">
        <v>3</v>
      </c>
      <c r="D92" s="3527"/>
      <c r="E92" s="3527"/>
      <c r="F92" s="3527"/>
      <c r="G92" s="3527"/>
      <c r="H92" s="3527"/>
      <c r="I92" s="3527"/>
      <c r="J92" s="3904"/>
      <c r="K92" s="3905"/>
      <c r="L92" s="3906"/>
      <c r="M92" s="1588"/>
      <c r="N92" s="3852"/>
      <c r="O92" s="3852"/>
      <c r="P92" s="3852"/>
    </row>
    <row r="93" spans="1:16" ht="15.75" thickBot="1" x14ac:dyDescent="0.3">
      <c r="A93" s="1587"/>
      <c r="B93" s="1586"/>
      <c r="C93" s="3853" t="s">
        <v>2</v>
      </c>
      <c r="D93" s="3853"/>
      <c r="E93" s="3853"/>
      <c r="F93" s="3853"/>
      <c r="G93" s="3853"/>
      <c r="H93" s="3853"/>
      <c r="I93" s="3853"/>
      <c r="J93" s="3854"/>
      <c r="K93" s="3477"/>
      <c r="L93" s="3855"/>
      <c r="M93" s="1299"/>
      <c r="N93" s="3478"/>
      <c r="O93" s="3856"/>
      <c r="P93" s="3479"/>
    </row>
    <row r="94" spans="1:16" ht="15.75" thickBot="1" x14ac:dyDescent="0.3">
      <c r="A94" s="1298"/>
      <c r="B94" s="1297"/>
      <c r="C94" s="3457" t="s">
        <v>1</v>
      </c>
      <c r="D94" s="3480"/>
      <c r="E94" s="3480"/>
      <c r="F94" s="3480"/>
      <c r="G94" s="3480"/>
      <c r="H94" s="3480"/>
      <c r="I94" s="3480"/>
      <c r="J94" s="3482">
        <v>0</v>
      </c>
      <c r="K94" s="3483"/>
      <c r="L94" s="3902"/>
      <c r="M94" s="1296">
        <v>0</v>
      </c>
      <c r="N94" s="3484">
        <v>0</v>
      </c>
      <c r="O94" s="3903"/>
      <c r="P94" s="3485"/>
    </row>
    <row r="95" spans="1:16" ht="15.75" thickBot="1" x14ac:dyDescent="0.3">
      <c r="A95" s="1295"/>
      <c r="B95" s="1294"/>
      <c r="C95" s="3486"/>
      <c r="D95" s="3486"/>
      <c r="E95" s="3486"/>
      <c r="F95" s="3486"/>
      <c r="G95" s="3486"/>
      <c r="H95" s="3486"/>
      <c r="I95" s="3487"/>
      <c r="J95" s="3488"/>
      <c r="K95" s="3489"/>
      <c r="L95" s="3489"/>
      <c r="M95" s="1544"/>
      <c r="N95" s="3490"/>
      <c r="O95" s="3725"/>
      <c r="P95" s="3491"/>
    </row>
    <row r="96" spans="1:16" ht="15.75" thickBot="1" x14ac:dyDescent="0.3">
      <c r="A96" s="1292"/>
      <c r="B96" s="1291"/>
      <c r="C96" s="3468" t="s">
        <v>0</v>
      </c>
      <c r="D96" s="3468"/>
      <c r="E96" s="3468"/>
      <c r="F96" s="3468"/>
      <c r="G96" s="3468"/>
      <c r="H96" s="3468"/>
      <c r="I96" s="3469"/>
      <c r="J96" s="3857">
        <f>J85+J94</f>
        <v>259.23</v>
      </c>
      <c r="K96" s="3858"/>
      <c r="L96" s="3858"/>
      <c r="M96" s="1585">
        <f>M85+M94</f>
        <v>259.23</v>
      </c>
      <c r="N96" s="3859">
        <f>N85+N94</f>
        <v>158.57999999999998</v>
      </c>
      <c r="O96" s="3860"/>
      <c r="P96" s="3861"/>
    </row>
  </sheetData>
  <mergeCells count="300">
    <mergeCell ref="G43:G44"/>
    <mergeCell ref="H43:H44"/>
    <mergeCell ref="Q43:R45"/>
    <mergeCell ref="Q55:R55"/>
    <mergeCell ref="Q49:R51"/>
    <mergeCell ref="M74:M76"/>
    <mergeCell ref="N74:N76"/>
    <mergeCell ref="O74:O76"/>
    <mergeCell ref="P74:P76"/>
    <mergeCell ref="H66:H67"/>
    <mergeCell ref="G57:G58"/>
    <mergeCell ref="M52:M53"/>
    <mergeCell ref="N66:N68"/>
    <mergeCell ref="O66:O68"/>
    <mergeCell ref="P66:P68"/>
    <mergeCell ref="Q69:R69"/>
    <mergeCell ref="Q70:R70"/>
    <mergeCell ref="O1:R1"/>
    <mergeCell ref="A2:R2"/>
    <mergeCell ref="B35:B36"/>
    <mergeCell ref="Q60:R62"/>
    <mergeCell ref="K52:K53"/>
    <mergeCell ref="L52:L53"/>
    <mergeCell ref="N52:N53"/>
    <mergeCell ref="J31:J32"/>
    <mergeCell ref="K31:K32"/>
    <mergeCell ref="L31:L32"/>
    <mergeCell ref="M41:M42"/>
    <mergeCell ref="N41:N42"/>
    <mergeCell ref="B40:B42"/>
    <mergeCell ref="A40:A42"/>
    <mergeCell ref="E23:E24"/>
    <mergeCell ref="D23:D24"/>
    <mergeCell ref="F23:F24"/>
    <mergeCell ref="I31:I32"/>
    <mergeCell ref="C35:C36"/>
    <mergeCell ref="F35:F36"/>
    <mergeCell ref="H4:H5"/>
    <mergeCell ref="B43:B45"/>
    <mergeCell ref="F43:F44"/>
    <mergeCell ref="O41:O42"/>
    <mergeCell ref="M26:P26"/>
    <mergeCell ref="C82:P82"/>
    <mergeCell ref="G66:G67"/>
    <mergeCell ref="C26:I26"/>
    <mergeCell ref="C55:I55"/>
    <mergeCell ref="C42:H42"/>
    <mergeCell ref="C40:C41"/>
    <mergeCell ref="C63:C64"/>
    <mergeCell ref="E29:E30"/>
    <mergeCell ref="C77:I77"/>
    <mergeCell ref="M77:P77"/>
    <mergeCell ref="M79:P79"/>
    <mergeCell ref="C78:I78"/>
    <mergeCell ref="B79:I79"/>
    <mergeCell ref="F28:F30"/>
    <mergeCell ref="F32:F33"/>
    <mergeCell ref="D29:D30"/>
    <mergeCell ref="E32:E33"/>
    <mergeCell ref="D32:D33"/>
    <mergeCell ref="G31:G33"/>
    <mergeCell ref="G28:G29"/>
    <mergeCell ref="D31:E31"/>
    <mergeCell ref="H28:H29"/>
    <mergeCell ref="C38:I38"/>
    <mergeCell ref="A35:A36"/>
    <mergeCell ref="M38:P38"/>
    <mergeCell ref="F74:F75"/>
    <mergeCell ref="F71:F72"/>
    <mergeCell ref="A66:A68"/>
    <mergeCell ref="A57:A59"/>
    <mergeCell ref="B57:B59"/>
    <mergeCell ref="H57:H58"/>
    <mergeCell ref="F60:F61"/>
    <mergeCell ref="C60:C62"/>
    <mergeCell ref="H60:H61"/>
    <mergeCell ref="G60:G61"/>
    <mergeCell ref="G46:G47"/>
    <mergeCell ref="D40:E40"/>
    <mergeCell ref="C56:P56"/>
    <mergeCell ref="C37:I37"/>
    <mergeCell ref="G35:G36"/>
    <mergeCell ref="H35:H36"/>
    <mergeCell ref="D35:E35"/>
    <mergeCell ref="H40:H41"/>
    <mergeCell ref="F40:F41"/>
    <mergeCell ref="G40:G41"/>
    <mergeCell ref="I52:I53"/>
    <mergeCell ref="J52:J53"/>
    <mergeCell ref="C94:I94"/>
    <mergeCell ref="J94:L94"/>
    <mergeCell ref="N94:P94"/>
    <mergeCell ref="C92:I92"/>
    <mergeCell ref="J92:L92"/>
    <mergeCell ref="A63:A65"/>
    <mergeCell ref="B63:B65"/>
    <mergeCell ref="F63:F64"/>
    <mergeCell ref="G63:G64"/>
    <mergeCell ref="H63:H64"/>
    <mergeCell ref="N84:P84"/>
    <mergeCell ref="M66:M68"/>
    <mergeCell ref="C96:I96"/>
    <mergeCell ref="J96:L96"/>
    <mergeCell ref="N96:P96"/>
    <mergeCell ref="J89:L89"/>
    <mergeCell ref="N89:P89"/>
    <mergeCell ref="C91:I91"/>
    <mergeCell ref="J91:L91"/>
    <mergeCell ref="N91:P91"/>
    <mergeCell ref="G74:G75"/>
    <mergeCell ref="H74:H75"/>
    <mergeCell ref="C85:I85"/>
    <mergeCell ref="J85:L85"/>
    <mergeCell ref="N85:P85"/>
    <mergeCell ref="J88:L88"/>
    <mergeCell ref="N88:P88"/>
    <mergeCell ref="J83:L83"/>
    <mergeCell ref="M83:P83"/>
    <mergeCell ref="C84:I84"/>
    <mergeCell ref="J84:L84"/>
    <mergeCell ref="C95:I95"/>
    <mergeCell ref="J95:L95"/>
    <mergeCell ref="N95:P95"/>
    <mergeCell ref="C86:I86"/>
    <mergeCell ref="J86:L86"/>
    <mergeCell ref="G49:G50"/>
    <mergeCell ref="G52:G53"/>
    <mergeCell ref="F46:F47"/>
    <mergeCell ref="N92:P92"/>
    <mergeCell ref="C93:I93"/>
    <mergeCell ref="J93:L93"/>
    <mergeCell ref="N93:P93"/>
    <mergeCell ref="B66:B68"/>
    <mergeCell ref="F66:F67"/>
    <mergeCell ref="H71:H72"/>
    <mergeCell ref="C69:I69"/>
    <mergeCell ref="M69:P69"/>
    <mergeCell ref="C70:P70"/>
    <mergeCell ref="G71:G72"/>
    <mergeCell ref="N86:P86"/>
    <mergeCell ref="C87:I87"/>
    <mergeCell ref="J87:L87"/>
    <mergeCell ref="N87:P87"/>
    <mergeCell ref="C88:I88"/>
    <mergeCell ref="C90:I90"/>
    <mergeCell ref="J90:L90"/>
    <mergeCell ref="N90:P90"/>
    <mergeCell ref="P52:P53"/>
    <mergeCell ref="F57:F58"/>
    <mergeCell ref="Q26:R26"/>
    <mergeCell ref="B4:B5"/>
    <mergeCell ref="C4:C5"/>
    <mergeCell ref="D4:D5"/>
    <mergeCell ref="E4:E5"/>
    <mergeCell ref="F4:F5"/>
    <mergeCell ref="G4:G5"/>
    <mergeCell ref="I14:I15"/>
    <mergeCell ref="A6:R6"/>
    <mergeCell ref="B8:P8"/>
    <mergeCell ref="K14:K15"/>
    <mergeCell ref="L14:L15"/>
    <mergeCell ref="M14:M15"/>
    <mergeCell ref="N14:N15"/>
    <mergeCell ref="O14:O15"/>
    <mergeCell ref="P14:P15"/>
    <mergeCell ref="A7:R7"/>
    <mergeCell ref="A14:A18"/>
    <mergeCell ref="B14:B18"/>
    <mergeCell ref="N22:N24"/>
    <mergeCell ref="P22:P24"/>
    <mergeCell ref="B22:B26"/>
    <mergeCell ref="H14:H15"/>
    <mergeCell ref="C14:C17"/>
    <mergeCell ref="I4:I5"/>
    <mergeCell ref="F10:F11"/>
    <mergeCell ref="I10:I11"/>
    <mergeCell ref="J10:J11"/>
    <mergeCell ref="O10:O12"/>
    <mergeCell ref="P10:P12"/>
    <mergeCell ref="J22:J23"/>
    <mergeCell ref="K22:K23"/>
    <mergeCell ref="L22:L23"/>
    <mergeCell ref="J4:L4"/>
    <mergeCell ref="O16:O17"/>
    <mergeCell ref="G22:G24"/>
    <mergeCell ref="H19:H20"/>
    <mergeCell ref="I22:I23"/>
    <mergeCell ref="H22:H24"/>
    <mergeCell ref="J14:J15"/>
    <mergeCell ref="K16:K17"/>
    <mergeCell ref="M54:P54"/>
    <mergeCell ref="M22:M24"/>
    <mergeCell ref="O49:O51"/>
    <mergeCell ref="P49:P51"/>
    <mergeCell ref="O46:O48"/>
    <mergeCell ref="P46:P48"/>
    <mergeCell ref="O52:O53"/>
    <mergeCell ref="P33:P34"/>
    <mergeCell ref="O35:O37"/>
    <mergeCell ref="P35:P37"/>
    <mergeCell ref="O33:O34"/>
    <mergeCell ref="D34:H34"/>
    <mergeCell ref="H31:H33"/>
    <mergeCell ref="H46:H47"/>
    <mergeCell ref="H49:H50"/>
    <mergeCell ref="H52:H53"/>
    <mergeCell ref="F49:F50"/>
    <mergeCell ref="F52:F53"/>
    <mergeCell ref="A22:A26"/>
    <mergeCell ref="K10:K11"/>
    <mergeCell ref="L10:L11"/>
    <mergeCell ref="H10:H12"/>
    <mergeCell ref="G10:G12"/>
    <mergeCell ref="E11:E12"/>
    <mergeCell ref="D11:D12"/>
    <mergeCell ref="L16:L17"/>
    <mergeCell ref="N49:N51"/>
    <mergeCell ref="M46:M48"/>
    <mergeCell ref="N46:N48"/>
    <mergeCell ref="E15:E17"/>
    <mergeCell ref="G19:G20"/>
    <mergeCell ref="M49:M51"/>
    <mergeCell ref="F20:F21"/>
    <mergeCell ref="F14:F17"/>
    <mergeCell ref="I16:I17"/>
    <mergeCell ref="H16:H17"/>
    <mergeCell ref="G14:G17"/>
    <mergeCell ref="J16:J17"/>
    <mergeCell ref="M33:M34"/>
    <mergeCell ref="N33:N34"/>
    <mergeCell ref="A43:A45"/>
    <mergeCell ref="B10:B13"/>
    <mergeCell ref="M25:P25"/>
    <mergeCell ref="Q18:R18"/>
    <mergeCell ref="M18:P18"/>
    <mergeCell ref="N16:N17"/>
    <mergeCell ref="Q10:R12"/>
    <mergeCell ref="N19:N20"/>
    <mergeCell ref="O19:O20"/>
    <mergeCell ref="P19:P20"/>
    <mergeCell ref="M10:M12"/>
    <mergeCell ref="N10:N12"/>
    <mergeCell ref="P16:P17"/>
    <mergeCell ref="Q21:R21"/>
    <mergeCell ref="Q28:R30"/>
    <mergeCell ref="Q19:R20"/>
    <mergeCell ref="C27:P27"/>
    <mergeCell ref="A4:A5"/>
    <mergeCell ref="D16:D17"/>
    <mergeCell ref="C9:P9"/>
    <mergeCell ref="A10:A13"/>
    <mergeCell ref="Q4:Q5"/>
    <mergeCell ref="M19:M20"/>
    <mergeCell ref="Q27:R27"/>
    <mergeCell ref="M29:M30"/>
    <mergeCell ref="N29:N30"/>
    <mergeCell ref="O29:O30"/>
    <mergeCell ref="P29:P30"/>
    <mergeCell ref="M4:P4"/>
    <mergeCell ref="O22:O24"/>
    <mergeCell ref="R4:R5"/>
    <mergeCell ref="M16:M17"/>
    <mergeCell ref="Q14:R17"/>
    <mergeCell ref="M13:P13"/>
    <mergeCell ref="Q13:R13"/>
    <mergeCell ref="Q22:Q24"/>
    <mergeCell ref="R22:R24"/>
    <mergeCell ref="M21:P21"/>
    <mergeCell ref="Q31:R34"/>
    <mergeCell ref="M35:M37"/>
    <mergeCell ref="N35:N37"/>
    <mergeCell ref="Q63:R65"/>
    <mergeCell ref="M71:M73"/>
    <mergeCell ref="N71:N73"/>
    <mergeCell ref="O71:O73"/>
    <mergeCell ref="P71:P73"/>
    <mergeCell ref="Q56:R56"/>
    <mergeCell ref="M60:M62"/>
    <mergeCell ref="N60:N62"/>
    <mergeCell ref="O60:O62"/>
    <mergeCell ref="P60:P62"/>
    <mergeCell ref="M55:P55"/>
    <mergeCell ref="Q42:R42"/>
    <mergeCell ref="M43:M45"/>
    <mergeCell ref="N43:N45"/>
    <mergeCell ref="O43:O45"/>
    <mergeCell ref="P43:P45"/>
    <mergeCell ref="Q66:R68"/>
    <mergeCell ref="Q71:R73"/>
    <mergeCell ref="Q52:R53"/>
    <mergeCell ref="Q77:R79"/>
    <mergeCell ref="M63:M65"/>
    <mergeCell ref="N63:N65"/>
    <mergeCell ref="O63:O65"/>
    <mergeCell ref="P63:P65"/>
    <mergeCell ref="Q35:R37"/>
    <mergeCell ref="Q40:R41"/>
    <mergeCell ref="Q46:R48"/>
    <mergeCell ref="P41:P42"/>
    <mergeCell ref="Q74:R76"/>
  </mergeCells>
  <pageMargins left="0.70866141732283472" right="0.70866141732283472" top="0.74803149606299213" bottom="0.74803149606299213" header="0.31496062992125984" footer="0.31496062992125984"/>
  <pageSetup paperSize="9" scale="86" firstPageNumber="20"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3"/>
  <sheetViews>
    <sheetView zoomScale="110" zoomScaleNormal="110" workbookViewId="0">
      <selection activeCell="Q1" sqref="Q1:R1"/>
    </sheetView>
  </sheetViews>
  <sheetFormatPr defaultRowHeight="15" x14ac:dyDescent="0.25"/>
  <cols>
    <col min="1" max="1" width="4.7109375" style="301" customWidth="1"/>
    <col min="2" max="2" width="3.85546875" style="301" customWidth="1"/>
    <col min="3" max="3" width="4" style="301" customWidth="1"/>
    <col min="4" max="4" width="3.140625" style="301" customWidth="1"/>
    <col min="5" max="5" width="32" style="301" customWidth="1"/>
    <col min="6" max="6" width="3.28515625" style="301" customWidth="1"/>
    <col min="7" max="7" width="3.85546875" style="301" customWidth="1"/>
    <col min="8" max="8" width="4.42578125" style="301" customWidth="1"/>
    <col min="9" max="9" width="6.5703125" style="301" customWidth="1"/>
    <col min="10" max="10" width="7" style="1732" customWidth="1"/>
    <col min="11" max="11" width="8" style="1732" customWidth="1"/>
    <col min="12" max="12" width="7.7109375" style="1732" customWidth="1"/>
    <col min="13" max="13" width="13.28515625" style="301" customWidth="1"/>
    <col min="14" max="15" width="6.28515625" style="301" customWidth="1"/>
    <col min="16" max="16" width="7.42578125" style="301" customWidth="1"/>
    <col min="17" max="17" width="20.28515625" style="301" customWidth="1"/>
    <col min="18" max="18" width="24.85546875" style="301" customWidth="1"/>
    <col min="19" max="16384" width="9.140625" style="301"/>
  </cols>
  <sheetData>
    <row r="1" spans="1:21" ht="66.75" customHeight="1" x14ac:dyDescent="0.25">
      <c r="A1" s="1279"/>
      <c r="B1" s="1279"/>
      <c r="C1" s="1279"/>
      <c r="D1" s="1279"/>
      <c r="E1" s="1281"/>
      <c r="F1" s="1280"/>
      <c r="G1" s="1279"/>
      <c r="H1" s="1279"/>
      <c r="I1" s="3102"/>
      <c r="J1" s="3102"/>
      <c r="K1" s="3102"/>
      <c r="L1" s="3102"/>
      <c r="M1" s="3102"/>
      <c r="N1" s="3102"/>
      <c r="O1" s="3102"/>
      <c r="P1" s="3102"/>
      <c r="Q1" s="2853" t="s">
        <v>1627</v>
      </c>
      <c r="R1" s="2853"/>
    </row>
    <row r="2" spans="1:21" ht="36" customHeight="1" x14ac:dyDescent="0.25">
      <c r="A2" s="4162" t="s">
        <v>641</v>
      </c>
      <c r="B2" s="4163"/>
      <c r="C2" s="4163"/>
      <c r="D2" s="4163"/>
      <c r="E2" s="4163"/>
      <c r="F2" s="4163"/>
      <c r="G2" s="4163"/>
      <c r="H2" s="4163"/>
      <c r="I2" s="4163"/>
      <c r="J2" s="4163"/>
      <c r="K2" s="4163"/>
      <c r="L2" s="4163"/>
      <c r="M2" s="4163"/>
      <c r="N2" s="4163"/>
      <c r="O2" s="4163"/>
      <c r="P2" s="4163"/>
      <c r="Q2" s="4163"/>
      <c r="R2" s="4163"/>
    </row>
    <row r="3" spans="1:21" ht="8.25" customHeight="1" thickBot="1" x14ac:dyDescent="0.3">
      <c r="A3" s="1281"/>
      <c r="B3" s="1281"/>
      <c r="C3" s="1281"/>
      <c r="D3" s="1281"/>
      <c r="E3" s="1281"/>
      <c r="F3" s="1280"/>
      <c r="G3" s="1281"/>
      <c r="H3" s="1281"/>
      <c r="I3" s="1281"/>
      <c r="J3" s="2001"/>
      <c r="K3" s="2001"/>
      <c r="L3" s="2001"/>
      <c r="M3" s="1281"/>
      <c r="N3" s="2000"/>
      <c r="O3" s="2000"/>
      <c r="P3" s="1281"/>
    </row>
    <row r="4" spans="1:21" ht="30" customHeight="1" thickBot="1" x14ac:dyDescent="0.3">
      <c r="A4" s="3244" t="s">
        <v>144</v>
      </c>
      <c r="B4" s="4146" t="s">
        <v>143</v>
      </c>
      <c r="C4" s="3250" t="s">
        <v>142</v>
      </c>
      <c r="D4" s="3253" t="s">
        <v>141</v>
      </c>
      <c r="E4" s="4148" t="s">
        <v>130</v>
      </c>
      <c r="F4" s="3117" t="s">
        <v>140</v>
      </c>
      <c r="G4" s="3117" t="s">
        <v>139</v>
      </c>
      <c r="H4" s="3270" t="s">
        <v>138</v>
      </c>
      <c r="I4" s="3117" t="s">
        <v>137</v>
      </c>
      <c r="J4" s="3822" t="s">
        <v>136</v>
      </c>
      <c r="K4" s="3823"/>
      <c r="L4" s="3824"/>
      <c r="M4" s="4150" t="s">
        <v>135</v>
      </c>
      <c r="N4" s="4151"/>
      <c r="O4" s="4151"/>
      <c r="P4" s="4152"/>
      <c r="Q4" s="4164" t="s">
        <v>134</v>
      </c>
      <c r="R4" s="3363" t="s">
        <v>133</v>
      </c>
    </row>
    <row r="5" spans="1:21" ht="99" thickBot="1" x14ac:dyDescent="0.3">
      <c r="A5" s="3245"/>
      <c r="B5" s="4147"/>
      <c r="C5" s="3251"/>
      <c r="D5" s="3254"/>
      <c r="E5" s="4149"/>
      <c r="F5" s="3269"/>
      <c r="G5" s="3269"/>
      <c r="H5" s="3271"/>
      <c r="I5" s="3269"/>
      <c r="J5" s="1999" t="s">
        <v>373</v>
      </c>
      <c r="K5" s="1276" t="s">
        <v>372</v>
      </c>
      <c r="L5" s="1728" t="s">
        <v>11</v>
      </c>
      <c r="M5" s="1998" t="s">
        <v>130</v>
      </c>
      <c r="N5" s="1997" t="s">
        <v>129</v>
      </c>
      <c r="O5" s="1997" t="s">
        <v>128</v>
      </c>
      <c r="P5" s="1997" t="s">
        <v>127</v>
      </c>
      <c r="Q5" s="4165"/>
      <c r="R5" s="3365"/>
    </row>
    <row r="6" spans="1:21" ht="15.75" customHeight="1" thickBot="1" x14ac:dyDescent="0.3">
      <c r="A6" s="4166" t="s">
        <v>371</v>
      </c>
      <c r="B6" s="4167"/>
      <c r="C6" s="4167"/>
      <c r="D6" s="4167"/>
      <c r="E6" s="4167"/>
      <c r="F6" s="4167"/>
      <c r="G6" s="4167"/>
      <c r="H6" s="4167"/>
      <c r="I6" s="4167"/>
      <c r="J6" s="4167"/>
      <c r="K6" s="4167"/>
      <c r="L6" s="4167"/>
      <c r="M6" s="4167"/>
      <c r="N6" s="4167"/>
      <c r="O6" s="4167"/>
      <c r="P6" s="4167"/>
      <c r="Q6" s="4167"/>
      <c r="R6" s="4168"/>
    </row>
    <row r="7" spans="1:21" ht="15.75" customHeight="1" thickBot="1" x14ac:dyDescent="0.3">
      <c r="A7" s="3114" t="s">
        <v>640</v>
      </c>
      <c r="B7" s="3115"/>
      <c r="C7" s="3115"/>
      <c r="D7" s="3115"/>
      <c r="E7" s="3115"/>
      <c r="F7" s="3115"/>
      <c r="G7" s="3115"/>
      <c r="H7" s="3115"/>
      <c r="I7" s="3115"/>
      <c r="J7" s="3115"/>
      <c r="K7" s="3115"/>
      <c r="L7" s="3115"/>
      <c r="M7" s="3115"/>
      <c r="N7" s="3115"/>
      <c r="O7" s="3115"/>
      <c r="P7" s="3115"/>
      <c r="Q7" s="3115"/>
      <c r="R7" s="3116"/>
    </row>
    <row r="8" spans="1:21" ht="15.75" customHeight="1" thickBot="1" x14ac:dyDescent="0.3">
      <c r="A8" s="903" t="s">
        <v>20</v>
      </c>
      <c r="B8" s="4154" t="s">
        <v>639</v>
      </c>
      <c r="C8" s="4155"/>
      <c r="D8" s="4155"/>
      <c r="E8" s="4155"/>
      <c r="F8" s="4155"/>
      <c r="G8" s="4155"/>
      <c r="H8" s="4155"/>
      <c r="I8" s="4155"/>
      <c r="J8" s="4155"/>
      <c r="K8" s="4155"/>
      <c r="L8" s="4155"/>
      <c r="M8" s="4155"/>
      <c r="N8" s="4155"/>
      <c r="O8" s="4155"/>
      <c r="P8" s="4155"/>
      <c r="Q8" s="4155"/>
      <c r="R8" s="4156"/>
    </row>
    <row r="9" spans="1:21" ht="15.75" customHeight="1" thickBot="1" x14ac:dyDescent="0.3">
      <c r="A9" s="369" t="s">
        <v>20</v>
      </c>
      <c r="B9" s="1996" t="s">
        <v>20</v>
      </c>
      <c r="C9" s="3326" t="s">
        <v>638</v>
      </c>
      <c r="D9" s="3055"/>
      <c r="E9" s="3055"/>
      <c r="F9" s="3055"/>
      <c r="G9" s="3055"/>
      <c r="H9" s="3055"/>
      <c r="I9" s="3055"/>
      <c r="J9" s="3055"/>
      <c r="K9" s="3055"/>
      <c r="L9" s="3055"/>
      <c r="M9" s="3054"/>
      <c r="N9" s="3054"/>
      <c r="O9" s="3054"/>
      <c r="P9" s="3054"/>
      <c r="Q9" s="3054"/>
      <c r="R9" s="3265"/>
    </row>
    <row r="10" spans="1:21" ht="75.75" customHeight="1" thickBot="1" x14ac:dyDescent="0.3">
      <c r="A10" s="1161"/>
      <c r="B10" s="1857"/>
      <c r="C10" s="1856"/>
      <c r="D10" s="1856"/>
      <c r="E10" s="1856"/>
      <c r="F10" s="1856"/>
      <c r="G10" s="1856"/>
      <c r="H10" s="1856"/>
      <c r="I10" s="1856"/>
      <c r="J10" s="1856"/>
      <c r="K10" s="1856"/>
      <c r="L10" s="1855"/>
      <c r="M10" s="1995" t="s">
        <v>637</v>
      </c>
      <c r="N10" s="1994" t="s">
        <v>30</v>
      </c>
      <c r="O10" s="1853">
        <v>8</v>
      </c>
      <c r="P10" s="1853">
        <v>13</v>
      </c>
      <c r="Q10" s="3989" t="s">
        <v>636</v>
      </c>
      <c r="R10" s="3990"/>
    </row>
    <row r="11" spans="1:21" ht="72" customHeight="1" thickBot="1" x14ac:dyDescent="0.3">
      <c r="A11" s="4133" t="s">
        <v>20</v>
      </c>
      <c r="B11" s="3130" t="s">
        <v>20</v>
      </c>
      <c r="C11" s="661" t="s">
        <v>20</v>
      </c>
      <c r="D11" s="661"/>
      <c r="E11" s="1862" t="s">
        <v>635</v>
      </c>
      <c r="F11" s="3007" t="s">
        <v>120</v>
      </c>
      <c r="G11" s="3074" t="s">
        <v>24</v>
      </c>
      <c r="H11" s="3975" t="s">
        <v>158</v>
      </c>
      <c r="I11" s="499"/>
      <c r="J11" s="1991"/>
      <c r="K11" s="1909"/>
      <c r="L11" s="1908"/>
      <c r="M11" s="1084"/>
      <c r="N11" s="1151"/>
      <c r="O11" s="752"/>
      <c r="P11" s="1993"/>
      <c r="Q11" s="3993" t="s">
        <v>634</v>
      </c>
      <c r="R11" s="3994"/>
      <c r="T11" s="3991"/>
      <c r="U11" s="3992"/>
    </row>
    <row r="12" spans="1:21" ht="39.75" customHeight="1" thickBot="1" x14ac:dyDescent="0.3">
      <c r="A12" s="4134"/>
      <c r="B12" s="3130"/>
      <c r="C12" s="661"/>
      <c r="D12" s="633"/>
      <c r="E12" s="582"/>
      <c r="F12" s="3007"/>
      <c r="G12" s="3074"/>
      <c r="H12" s="3975"/>
      <c r="I12" s="1992" t="s">
        <v>22</v>
      </c>
      <c r="J12" s="1991">
        <v>0</v>
      </c>
      <c r="K12" s="1909">
        <v>0</v>
      </c>
      <c r="L12" s="1908">
        <v>0</v>
      </c>
      <c r="M12" s="1990" t="s">
        <v>633</v>
      </c>
      <c r="N12" s="1989" t="s">
        <v>42</v>
      </c>
      <c r="O12" s="1988">
        <v>4</v>
      </c>
      <c r="P12" s="1987">
        <v>21</v>
      </c>
      <c r="Q12" s="3995"/>
      <c r="R12" s="3996"/>
      <c r="T12" s="3992"/>
      <c r="U12" s="3992"/>
    </row>
    <row r="13" spans="1:21" ht="12" hidden="1" customHeight="1" thickBot="1" x14ac:dyDescent="0.3">
      <c r="A13" s="4134"/>
      <c r="B13" s="3130"/>
      <c r="C13" s="661"/>
      <c r="D13" s="1765"/>
      <c r="E13" s="1986"/>
      <c r="F13" s="3008"/>
      <c r="G13" s="3075"/>
      <c r="H13" s="1985"/>
      <c r="I13" s="456"/>
      <c r="J13" s="1763"/>
      <c r="K13" s="1762"/>
      <c r="L13" s="1761"/>
      <c r="M13" s="1133"/>
      <c r="N13" s="1984"/>
      <c r="O13" s="1983"/>
      <c r="P13" s="1982"/>
      <c r="Q13" s="1981"/>
      <c r="R13" s="1980"/>
    </row>
    <row r="14" spans="1:21" ht="16.5" customHeight="1" thickBot="1" x14ac:dyDescent="0.3">
      <c r="A14" s="4135"/>
      <c r="B14" s="4057"/>
      <c r="C14" s="1979"/>
      <c r="D14" s="4082"/>
      <c r="E14" s="4082"/>
      <c r="F14" s="4082"/>
      <c r="G14" s="4082"/>
      <c r="H14" s="4082"/>
      <c r="I14" s="1978" t="s">
        <v>249</v>
      </c>
      <c r="J14" s="1977">
        <f>J12</f>
        <v>0</v>
      </c>
      <c r="K14" s="1770">
        <f>K12</f>
        <v>0</v>
      </c>
      <c r="L14" s="1914"/>
      <c r="M14" s="311"/>
      <c r="N14" s="1976"/>
      <c r="O14" s="1945"/>
      <c r="P14" s="1944"/>
      <c r="Q14" s="1767"/>
      <c r="R14" s="537"/>
    </row>
    <row r="15" spans="1:21" ht="28.5" customHeight="1" x14ac:dyDescent="0.25">
      <c r="A15" s="4133" t="s">
        <v>20</v>
      </c>
      <c r="B15" s="2960" t="s">
        <v>20</v>
      </c>
      <c r="C15" s="3131" t="s">
        <v>29</v>
      </c>
      <c r="D15" s="1895"/>
      <c r="E15" s="4184" t="s">
        <v>632</v>
      </c>
      <c r="F15" s="3006" t="s">
        <v>114</v>
      </c>
      <c r="G15" s="4153" t="s">
        <v>24</v>
      </c>
      <c r="H15" s="3974" t="s">
        <v>158</v>
      </c>
      <c r="I15" s="527"/>
      <c r="J15" s="1975"/>
      <c r="K15" s="1893"/>
      <c r="L15" s="1891"/>
      <c r="M15" s="4172" t="s">
        <v>631</v>
      </c>
      <c r="N15" s="4180" t="s">
        <v>70</v>
      </c>
      <c r="O15" s="4157">
        <v>220</v>
      </c>
      <c r="P15" s="4182">
        <v>152</v>
      </c>
      <c r="Q15" s="3966" t="s">
        <v>630</v>
      </c>
      <c r="R15" s="3967"/>
    </row>
    <row r="16" spans="1:21" ht="27" customHeight="1" thickBot="1" x14ac:dyDescent="0.3">
      <c r="A16" s="4134"/>
      <c r="B16" s="2961"/>
      <c r="C16" s="3096"/>
      <c r="D16" s="1863"/>
      <c r="E16" s="3331"/>
      <c r="F16" s="3007"/>
      <c r="G16" s="3267"/>
      <c r="H16" s="3975"/>
      <c r="I16" s="499" t="s">
        <v>22</v>
      </c>
      <c r="J16" s="1974">
        <v>2</v>
      </c>
      <c r="K16" s="1886">
        <v>2</v>
      </c>
      <c r="L16" s="1947">
        <v>2</v>
      </c>
      <c r="M16" s="4173"/>
      <c r="N16" s="4181"/>
      <c r="O16" s="4158"/>
      <c r="P16" s="4183"/>
      <c r="Q16" s="3968"/>
      <c r="R16" s="3969"/>
    </row>
    <row r="17" spans="1:18" ht="39.75" customHeight="1" thickBot="1" x14ac:dyDescent="0.3">
      <c r="A17" s="4134"/>
      <c r="B17" s="2961"/>
      <c r="C17" s="3096"/>
      <c r="D17" s="1861"/>
      <c r="E17" s="582"/>
      <c r="F17" s="3008"/>
      <c r="G17" s="3268"/>
      <c r="H17" s="3976"/>
      <c r="I17" s="389"/>
      <c r="J17" s="1920"/>
      <c r="K17" s="1919"/>
      <c r="L17" s="1918"/>
      <c r="M17" s="1902" t="s">
        <v>629</v>
      </c>
      <c r="N17" s="1901" t="s">
        <v>628</v>
      </c>
      <c r="O17" s="1962">
        <v>250</v>
      </c>
      <c r="P17" s="1961">
        <v>200</v>
      </c>
      <c r="Q17" s="3970"/>
      <c r="R17" s="3971"/>
    </row>
    <row r="18" spans="1:18" ht="31.5" customHeight="1" thickBot="1" x14ac:dyDescent="0.3">
      <c r="A18" s="1868"/>
      <c r="B18" s="620"/>
      <c r="C18" s="381"/>
      <c r="D18" s="4159"/>
      <c r="E18" s="4159"/>
      <c r="F18" s="4159"/>
      <c r="G18" s="4159"/>
      <c r="H18" s="4159"/>
      <c r="I18" s="377" t="s">
        <v>249</v>
      </c>
      <c r="J18" s="1769">
        <f>J16</f>
        <v>2</v>
      </c>
      <c r="K18" s="1927">
        <f>K16</f>
        <v>2</v>
      </c>
      <c r="L18" s="1926">
        <f>L16</f>
        <v>2</v>
      </c>
      <c r="M18" s="1028"/>
      <c r="N18" s="1925"/>
      <c r="O18" s="1973"/>
      <c r="P18" s="1972"/>
      <c r="Q18" s="1767"/>
      <c r="R18" s="537"/>
    </row>
    <row r="19" spans="1:18" ht="15" hidden="1" customHeight="1" x14ac:dyDescent="0.25">
      <c r="A19" s="4133" t="s">
        <v>20</v>
      </c>
      <c r="B19" s="2960" t="s">
        <v>20</v>
      </c>
      <c r="C19" s="3131" t="s">
        <v>37</v>
      </c>
      <c r="D19" s="1863"/>
      <c r="E19" s="3097" t="s">
        <v>627</v>
      </c>
      <c r="F19" s="3006" t="s">
        <v>545</v>
      </c>
      <c r="G19" s="3267" t="s">
        <v>24</v>
      </c>
      <c r="H19" s="3975" t="s">
        <v>158</v>
      </c>
      <c r="I19" s="414"/>
      <c r="J19" s="1971"/>
      <c r="K19" s="1794"/>
      <c r="L19" s="1970"/>
      <c r="M19" s="752"/>
      <c r="N19" s="1911"/>
      <c r="O19" s="1952"/>
      <c r="P19" s="1951"/>
      <c r="Q19" s="1796"/>
      <c r="R19" s="370"/>
    </row>
    <row r="20" spans="1:18" ht="24.75" hidden="1" customHeight="1" thickBot="1" x14ac:dyDescent="0.3">
      <c r="A20" s="4134"/>
      <c r="B20" s="2961"/>
      <c r="C20" s="3096"/>
      <c r="D20" s="1863"/>
      <c r="E20" s="4171"/>
      <c r="F20" s="3007"/>
      <c r="G20" s="3267"/>
      <c r="H20" s="3975"/>
      <c r="I20" s="499"/>
      <c r="J20" s="1969"/>
      <c r="K20" s="1968"/>
      <c r="L20" s="1967"/>
      <c r="M20" s="750"/>
      <c r="N20" s="1907"/>
      <c r="O20" s="403"/>
      <c r="P20" s="1966"/>
      <c r="Q20" s="1796"/>
      <c r="R20" s="370"/>
    </row>
    <row r="21" spans="1:18" ht="39.75" hidden="1" customHeight="1" thickBot="1" x14ac:dyDescent="0.3">
      <c r="A21" s="4135"/>
      <c r="B21" s="2962"/>
      <c r="C21" s="4169"/>
      <c r="D21" s="1861"/>
      <c r="E21" s="1965"/>
      <c r="F21" s="3008"/>
      <c r="G21" s="3268"/>
      <c r="H21" s="3976"/>
      <c r="I21" s="1814" t="s">
        <v>22</v>
      </c>
      <c r="J21" s="1763">
        <v>0</v>
      </c>
      <c r="K21" s="1964"/>
      <c r="L21" s="1963"/>
      <c r="M21" s="1902" t="s">
        <v>626</v>
      </c>
      <c r="N21" s="1901" t="s">
        <v>42</v>
      </c>
      <c r="O21" s="1962">
        <v>1</v>
      </c>
      <c r="P21" s="1961"/>
      <c r="Q21" s="1960"/>
      <c r="R21" s="1959"/>
    </row>
    <row r="22" spans="1:18" ht="47.25" hidden="1" customHeight="1" thickBot="1" x14ac:dyDescent="0.3">
      <c r="A22" s="1868"/>
      <c r="B22" s="620"/>
      <c r="C22" s="381"/>
      <c r="D22" s="4170"/>
      <c r="E22" s="4159"/>
      <c r="F22" s="4159"/>
      <c r="G22" s="4159"/>
      <c r="H22" s="4159"/>
      <c r="I22" s="520" t="s">
        <v>249</v>
      </c>
      <c r="J22" s="1958">
        <f>J21</f>
        <v>0</v>
      </c>
      <c r="K22" s="1957"/>
      <c r="L22" s="1896"/>
      <c r="M22" s="327"/>
      <c r="N22" s="1956"/>
      <c r="O22" s="383"/>
      <c r="P22" s="1955"/>
      <c r="Q22" s="1796"/>
      <c r="R22" s="370"/>
    </row>
    <row r="23" spans="1:18" ht="47.25" customHeight="1" thickBot="1" x14ac:dyDescent="0.3">
      <c r="A23" s="512" t="s">
        <v>20</v>
      </c>
      <c r="B23" s="459" t="s">
        <v>20</v>
      </c>
      <c r="C23" s="1101" t="s">
        <v>18</v>
      </c>
      <c r="D23" s="535"/>
      <c r="E23" s="1766" t="s">
        <v>625</v>
      </c>
      <c r="F23" s="3063" t="s">
        <v>624</v>
      </c>
      <c r="G23" s="3276" t="s">
        <v>24</v>
      </c>
      <c r="H23" s="4160" t="s">
        <v>158</v>
      </c>
      <c r="I23" s="1954"/>
      <c r="J23" s="1935"/>
      <c r="K23" s="1934"/>
      <c r="L23" s="1933"/>
      <c r="M23" s="589"/>
      <c r="N23" s="1953"/>
      <c r="O23" s="1952"/>
      <c r="P23" s="1951"/>
      <c r="Q23" s="3997" t="s">
        <v>623</v>
      </c>
      <c r="R23" s="3998"/>
    </row>
    <row r="24" spans="1:18" ht="54" customHeight="1" thickBot="1" x14ac:dyDescent="0.3">
      <c r="A24" s="474"/>
      <c r="B24" s="473"/>
      <c r="C24" s="852"/>
      <c r="D24" s="1876"/>
      <c r="E24" s="1950"/>
      <c r="F24" s="3065"/>
      <c r="G24" s="3126"/>
      <c r="H24" s="4185"/>
      <c r="I24" s="1814" t="s">
        <v>22</v>
      </c>
      <c r="J24" s="1949">
        <v>1</v>
      </c>
      <c r="K24" s="1948">
        <v>0</v>
      </c>
      <c r="L24" s="1947">
        <v>0</v>
      </c>
      <c r="M24" s="1946" t="s">
        <v>622</v>
      </c>
      <c r="N24" s="1939" t="s">
        <v>621</v>
      </c>
      <c r="O24" s="1945">
        <v>160</v>
      </c>
      <c r="P24" s="1944">
        <v>0</v>
      </c>
      <c r="Q24" s="3999"/>
      <c r="R24" s="4000"/>
    </row>
    <row r="25" spans="1:18" ht="21" customHeight="1" thickBot="1" x14ac:dyDescent="0.3">
      <c r="A25" s="485"/>
      <c r="B25" s="620"/>
      <c r="C25" s="381"/>
      <c r="D25" s="534"/>
      <c r="E25" s="534"/>
      <c r="F25" s="1943"/>
      <c r="G25" s="1942"/>
      <c r="H25" s="1941"/>
      <c r="I25" s="377" t="s">
        <v>249</v>
      </c>
      <c r="J25" s="1769">
        <f>J24</f>
        <v>1</v>
      </c>
      <c r="K25" s="1927">
        <f>K24</f>
        <v>0</v>
      </c>
      <c r="L25" s="1926">
        <f>L24</f>
        <v>0</v>
      </c>
      <c r="M25" s="1940"/>
      <c r="N25" s="1939"/>
      <c r="O25" s="1924"/>
      <c r="P25" s="1938"/>
      <c r="Q25" s="4001"/>
      <c r="R25" s="4002"/>
    </row>
    <row r="26" spans="1:18" ht="30.75" customHeight="1" thickBot="1" x14ac:dyDescent="0.3">
      <c r="A26" s="1161" t="s">
        <v>20</v>
      </c>
      <c r="B26" s="459" t="s">
        <v>20</v>
      </c>
      <c r="C26" s="1101" t="s">
        <v>37</v>
      </c>
      <c r="D26" s="1937"/>
      <c r="E26" s="1936" t="s">
        <v>620</v>
      </c>
      <c r="F26" s="3063" t="s">
        <v>619</v>
      </c>
      <c r="G26" s="3276" t="s">
        <v>24</v>
      </c>
      <c r="H26" s="4160" t="s">
        <v>158</v>
      </c>
      <c r="I26" s="812"/>
      <c r="J26" s="1935"/>
      <c r="K26" s="1934"/>
      <c r="L26" s="1933"/>
      <c r="M26" s="3256" t="s">
        <v>618</v>
      </c>
      <c r="N26" s="4178" t="s">
        <v>42</v>
      </c>
      <c r="O26" s="4174">
        <v>1</v>
      </c>
      <c r="P26" s="4176">
        <v>0</v>
      </c>
      <c r="Q26" s="4042" t="s">
        <v>617</v>
      </c>
      <c r="R26" s="4043"/>
    </row>
    <row r="27" spans="1:18" ht="47.25" customHeight="1" thickBot="1" x14ac:dyDescent="0.3">
      <c r="A27" s="1166"/>
      <c r="B27" s="473"/>
      <c r="C27" s="852"/>
      <c r="D27" s="1876"/>
      <c r="E27" s="1232"/>
      <c r="F27" s="3064"/>
      <c r="G27" s="3125"/>
      <c r="H27" s="4161"/>
      <c r="I27" s="601" t="s">
        <v>22</v>
      </c>
      <c r="J27" s="1932">
        <v>8</v>
      </c>
      <c r="K27" s="1904">
        <v>0</v>
      </c>
      <c r="L27" s="1931">
        <v>0</v>
      </c>
      <c r="M27" s="3258"/>
      <c r="N27" s="4179"/>
      <c r="O27" s="4175"/>
      <c r="P27" s="4177"/>
      <c r="Q27" s="4044"/>
      <c r="R27" s="4045"/>
    </row>
    <row r="28" spans="1:18" ht="23.25" customHeight="1" thickBot="1" x14ac:dyDescent="0.3">
      <c r="A28" s="1868"/>
      <c r="B28" s="620"/>
      <c r="C28" s="381"/>
      <c r="D28" s="534"/>
      <c r="E28" s="1062"/>
      <c r="F28" s="3065"/>
      <c r="G28" s="1930"/>
      <c r="H28" s="1929"/>
      <c r="I28" s="640" t="s">
        <v>249</v>
      </c>
      <c r="J28" s="1928">
        <f>J27</f>
        <v>8</v>
      </c>
      <c r="K28" s="1927">
        <f>K27</f>
        <v>0</v>
      </c>
      <c r="L28" s="1926">
        <f>L27</f>
        <v>0</v>
      </c>
      <c r="M28" s="1028"/>
      <c r="N28" s="1925"/>
      <c r="O28" s="1924"/>
      <c r="P28" s="1923"/>
      <c r="Q28" s="1767"/>
      <c r="R28" s="537"/>
    </row>
    <row r="29" spans="1:18" ht="46.5" customHeight="1" thickBot="1" x14ac:dyDescent="0.3">
      <c r="A29" s="4134" t="s">
        <v>20</v>
      </c>
      <c r="B29" s="2961" t="s">
        <v>20</v>
      </c>
      <c r="C29" s="3096" t="s">
        <v>90</v>
      </c>
      <c r="D29" s="1863"/>
      <c r="E29" s="897" t="s">
        <v>616</v>
      </c>
      <c r="F29" s="3007" t="s">
        <v>615</v>
      </c>
      <c r="G29" s="3229" t="s">
        <v>24</v>
      </c>
      <c r="H29" s="3975" t="s">
        <v>158</v>
      </c>
      <c r="I29" s="476"/>
      <c r="J29" s="1922"/>
      <c r="K29" s="1893"/>
      <c r="L29" s="1891"/>
      <c r="M29" s="752"/>
      <c r="N29" s="1911"/>
      <c r="O29" s="1910"/>
      <c r="P29" s="1790"/>
      <c r="Q29" s="1878"/>
      <c r="R29" s="1877"/>
    </row>
    <row r="30" spans="1:18" ht="33.75" customHeight="1" thickBot="1" x14ac:dyDescent="0.3">
      <c r="A30" s="4134"/>
      <c r="B30" s="2961"/>
      <c r="C30" s="3096"/>
      <c r="D30" s="1861"/>
      <c r="E30" s="1921" t="s">
        <v>614</v>
      </c>
      <c r="F30" s="3008"/>
      <c r="G30" s="3230"/>
      <c r="H30" s="3976"/>
      <c r="I30" s="601" t="s">
        <v>22</v>
      </c>
      <c r="J30" s="1920">
        <v>1</v>
      </c>
      <c r="K30" s="1919">
        <v>1</v>
      </c>
      <c r="L30" s="1918">
        <v>0.9</v>
      </c>
      <c r="M30" s="1917" t="s">
        <v>613</v>
      </c>
      <c r="N30" s="1913" t="s">
        <v>42</v>
      </c>
      <c r="O30" s="1916">
        <v>1</v>
      </c>
      <c r="P30" s="1915">
        <v>1</v>
      </c>
      <c r="Q30" s="3966" t="s">
        <v>612</v>
      </c>
      <c r="R30" s="3967"/>
    </row>
    <row r="31" spans="1:18" ht="36" customHeight="1" thickBot="1" x14ac:dyDescent="0.3">
      <c r="A31" s="1868"/>
      <c r="B31" s="620"/>
      <c r="C31" s="381"/>
      <c r="D31" s="2948"/>
      <c r="E31" s="2948"/>
      <c r="F31" s="2948"/>
      <c r="G31" s="4143"/>
      <c r="H31" s="2948"/>
      <c r="I31" s="520" t="s">
        <v>249</v>
      </c>
      <c r="J31" s="1770">
        <f>J30</f>
        <v>1</v>
      </c>
      <c r="K31" s="1757">
        <f>K30</f>
        <v>1</v>
      </c>
      <c r="L31" s="1914">
        <f>L30</f>
        <v>0.9</v>
      </c>
      <c r="M31" s="322"/>
      <c r="N31" s="1913"/>
      <c r="O31" s="1912"/>
      <c r="P31" s="1809"/>
      <c r="Q31" s="3970"/>
      <c r="R31" s="3971"/>
    </row>
    <row r="32" spans="1:18" ht="15.75" customHeight="1" thickBot="1" x14ac:dyDescent="0.3">
      <c r="A32" s="2945" t="s">
        <v>20</v>
      </c>
      <c r="B32" s="2960" t="s">
        <v>20</v>
      </c>
      <c r="C32" s="3096" t="s">
        <v>86</v>
      </c>
      <c r="D32" s="1863"/>
      <c r="E32" s="3097" t="s">
        <v>611</v>
      </c>
      <c r="F32" s="3006" t="s">
        <v>537</v>
      </c>
      <c r="G32" s="3267" t="s">
        <v>24</v>
      </c>
      <c r="H32" s="3975" t="s">
        <v>158</v>
      </c>
      <c r="I32" s="527"/>
      <c r="J32" s="1893"/>
      <c r="K32" s="1893"/>
      <c r="L32" s="1891"/>
      <c r="M32" s="752"/>
      <c r="N32" s="1911"/>
      <c r="O32" s="1910"/>
      <c r="P32" s="1790"/>
      <c r="Q32" s="1878"/>
      <c r="R32" s="1877"/>
    </row>
    <row r="33" spans="1:18" ht="24.75" customHeight="1" thickBot="1" x14ac:dyDescent="0.3">
      <c r="A33" s="2946"/>
      <c r="B33" s="2961"/>
      <c r="C33" s="3096"/>
      <c r="D33" s="1863"/>
      <c r="E33" s="3097"/>
      <c r="F33" s="3007"/>
      <c r="G33" s="3267"/>
      <c r="H33" s="3975"/>
      <c r="I33" s="499"/>
      <c r="J33" s="1909"/>
      <c r="K33" s="1909"/>
      <c r="L33" s="1908"/>
      <c r="M33" s="750"/>
      <c r="N33" s="1907"/>
      <c r="O33" s="1906"/>
      <c r="P33" s="1905"/>
      <c r="Q33" s="3966" t="s">
        <v>610</v>
      </c>
      <c r="R33" s="3967"/>
    </row>
    <row r="34" spans="1:18" ht="54" customHeight="1" thickBot="1" x14ac:dyDescent="0.3">
      <c r="A34" s="2946"/>
      <c r="B34" s="2961"/>
      <c r="C34" s="3096"/>
      <c r="D34" s="1861"/>
      <c r="E34" s="657" t="s">
        <v>609</v>
      </c>
      <c r="F34" s="3008"/>
      <c r="G34" s="3268"/>
      <c r="H34" s="3976"/>
      <c r="I34" s="1814" t="s">
        <v>22</v>
      </c>
      <c r="J34" s="1904">
        <v>6</v>
      </c>
      <c r="K34" s="1904">
        <v>0</v>
      </c>
      <c r="L34" s="1903">
        <v>0</v>
      </c>
      <c r="M34" s="1902" t="s">
        <v>608</v>
      </c>
      <c r="N34" s="1901" t="s">
        <v>607</v>
      </c>
      <c r="O34" s="1900">
        <v>25</v>
      </c>
      <c r="P34" s="1899">
        <v>0</v>
      </c>
      <c r="Q34" s="3968"/>
      <c r="R34" s="3969"/>
    </row>
    <row r="35" spans="1:18" ht="25.5" customHeight="1" thickBot="1" x14ac:dyDescent="0.3">
      <c r="A35" s="2947"/>
      <c r="B35" s="2962"/>
      <c r="C35" s="627"/>
      <c r="D35" s="3148"/>
      <c r="E35" s="3148"/>
      <c r="F35" s="3148"/>
      <c r="G35" s="3148"/>
      <c r="H35" s="3148"/>
      <c r="I35" s="520" t="s">
        <v>249</v>
      </c>
      <c r="J35" s="1898">
        <f>J34</f>
        <v>6</v>
      </c>
      <c r="K35" s="1897">
        <f>K34</f>
        <v>0</v>
      </c>
      <c r="L35" s="1896">
        <f>L34</f>
        <v>0</v>
      </c>
      <c r="M35" s="327"/>
      <c r="N35" s="835"/>
      <c r="O35" s="834"/>
      <c r="P35" s="1022"/>
      <c r="Q35" s="3970"/>
      <c r="R35" s="3971"/>
    </row>
    <row r="36" spans="1:18" ht="67.5" customHeight="1" thickBot="1" x14ac:dyDescent="0.3">
      <c r="A36" s="4133" t="s">
        <v>20</v>
      </c>
      <c r="B36" s="2960" t="s">
        <v>20</v>
      </c>
      <c r="C36" s="3131" t="s">
        <v>82</v>
      </c>
      <c r="D36" s="1895"/>
      <c r="E36" s="1766" t="s">
        <v>606</v>
      </c>
      <c r="F36" s="3006" t="s">
        <v>605</v>
      </c>
      <c r="G36" s="3073" t="s">
        <v>24</v>
      </c>
      <c r="H36" s="4139" t="s">
        <v>604</v>
      </c>
      <c r="I36" s="1894" t="s">
        <v>22</v>
      </c>
      <c r="J36" s="1893">
        <v>300</v>
      </c>
      <c r="K36" s="1892">
        <v>1780</v>
      </c>
      <c r="L36" s="1891">
        <v>1688</v>
      </c>
      <c r="M36" s="1864"/>
      <c r="N36" s="1890"/>
      <c r="O36" s="1889"/>
      <c r="P36" s="1888"/>
      <c r="Q36" s="3966" t="s">
        <v>603</v>
      </c>
      <c r="R36" s="3967"/>
    </row>
    <row r="37" spans="1:18" ht="25.5" customHeight="1" x14ac:dyDescent="0.25">
      <c r="A37" s="4134"/>
      <c r="B37" s="2961"/>
      <c r="C37" s="3096"/>
      <c r="D37" s="679"/>
      <c r="E37" s="4144"/>
      <c r="F37" s="3007"/>
      <c r="G37" s="3074"/>
      <c r="H37" s="4140"/>
      <c r="I37" s="1887" t="s">
        <v>32</v>
      </c>
      <c r="J37" s="1886">
        <v>0</v>
      </c>
      <c r="K37" s="1885">
        <v>284.3</v>
      </c>
      <c r="L37" s="1885">
        <v>284.31</v>
      </c>
      <c r="M37" s="4017" t="s">
        <v>602</v>
      </c>
      <c r="N37" s="4031" t="s">
        <v>601</v>
      </c>
      <c r="O37" s="4015">
        <v>400</v>
      </c>
      <c r="P37" s="4013" t="s">
        <v>600</v>
      </c>
      <c r="Q37" s="4003"/>
      <c r="R37" s="3969"/>
    </row>
    <row r="38" spans="1:18" ht="9" customHeight="1" thickBot="1" x14ac:dyDescent="0.3">
      <c r="A38" s="4134"/>
      <c r="B38" s="2961"/>
      <c r="C38" s="3096"/>
      <c r="D38" s="1072"/>
      <c r="E38" s="4145"/>
      <c r="F38" s="3008"/>
      <c r="G38" s="3075"/>
      <c r="H38" s="4141"/>
      <c r="I38" s="1884"/>
      <c r="J38" s="1883"/>
      <c r="K38" s="1882"/>
      <c r="L38" s="1881"/>
      <c r="M38" s="4018"/>
      <c r="N38" s="4032"/>
      <c r="O38" s="4016"/>
      <c r="P38" s="4014"/>
      <c r="Q38" s="3970"/>
      <c r="R38" s="3971"/>
    </row>
    <row r="39" spans="1:18" ht="25.5" customHeight="1" thickBot="1" x14ac:dyDescent="0.3">
      <c r="A39" s="1868"/>
      <c r="B39" s="620"/>
      <c r="C39" s="619"/>
      <c r="D39" s="534"/>
      <c r="E39" s="534"/>
      <c r="F39" s="534"/>
      <c r="G39" s="534"/>
      <c r="H39" s="534"/>
      <c r="I39" s="377" t="s">
        <v>249</v>
      </c>
      <c r="J39" s="1880">
        <f>J36</f>
        <v>300</v>
      </c>
      <c r="K39" s="1879">
        <f>SUM(K36:K38)</f>
        <v>2064.3000000000002</v>
      </c>
      <c r="L39" s="1879">
        <f>SUM(L36:L38)</f>
        <v>1972.31</v>
      </c>
      <c r="M39" s="1028"/>
      <c r="N39" s="761"/>
      <c r="O39" s="760"/>
      <c r="P39" s="1017"/>
      <c r="Q39" s="1767"/>
      <c r="R39" s="537"/>
    </row>
    <row r="40" spans="1:18" ht="25.5" customHeight="1" x14ac:dyDescent="0.25">
      <c r="A40" s="1161" t="s">
        <v>20</v>
      </c>
      <c r="B40" s="459" t="s">
        <v>20</v>
      </c>
      <c r="C40" s="3096" t="s">
        <v>78</v>
      </c>
      <c r="D40" s="535"/>
      <c r="E40" s="3331" t="s">
        <v>599</v>
      </c>
      <c r="F40" s="3007" t="s">
        <v>106</v>
      </c>
      <c r="G40" s="3073" t="s">
        <v>24</v>
      </c>
      <c r="H40" s="3974" t="s">
        <v>158</v>
      </c>
      <c r="I40" s="4019"/>
      <c r="J40" s="4020"/>
      <c r="K40" s="4020"/>
      <c r="L40" s="4020"/>
      <c r="M40" s="4020"/>
      <c r="N40" s="4020"/>
      <c r="O40" s="4020"/>
      <c r="P40" s="4021"/>
      <c r="Q40" s="1878"/>
      <c r="R40" s="1877"/>
    </row>
    <row r="41" spans="1:18" ht="25.5" customHeight="1" thickBot="1" x14ac:dyDescent="0.3">
      <c r="A41" s="1166"/>
      <c r="B41" s="473"/>
      <c r="C41" s="3096"/>
      <c r="D41" s="535"/>
      <c r="E41" s="4142"/>
      <c r="F41" s="3007"/>
      <c r="G41" s="3074"/>
      <c r="H41" s="3975"/>
      <c r="I41" s="4022"/>
      <c r="J41" s="4023"/>
      <c r="K41" s="4023"/>
      <c r="L41" s="4023"/>
      <c r="M41" s="4023"/>
      <c r="N41" s="4023"/>
      <c r="O41" s="4023"/>
      <c r="P41" s="4024"/>
      <c r="Q41" s="1796"/>
      <c r="R41" s="370"/>
    </row>
    <row r="42" spans="1:18" ht="75.75" customHeight="1" thickBot="1" x14ac:dyDescent="0.3">
      <c r="A42" s="1166"/>
      <c r="B42" s="473"/>
      <c r="C42" s="3096"/>
      <c r="D42" s="1876"/>
      <c r="E42" s="1232"/>
      <c r="F42" s="3008"/>
      <c r="G42" s="3075"/>
      <c r="H42" s="3976"/>
      <c r="I42" s="1875" t="s">
        <v>22</v>
      </c>
      <c r="J42" s="1874">
        <v>4</v>
      </c>
      <c r="K42" s="1874">
        <v>0</v>
      </c>
      <c r="L42" s="1873">
        <v>0</v>
      </c>
      <c r="M42" s="1872" t="s">
        <v>598</v>
      </c>
      <c r="N42" s="1871" t="s">
        <v>42</v>
      </c>
      <c r="O42" s="1870">
        <v>2</v>
      </c>
      <c r="P42" s="1869">
        <v>0</v>
      </c>
      <c r="Q42" s="3961" t="s">
        <v>597</v>
      </c>
      <c r="R42" s="4046"/>
    </row>
    <row r="43" spans="1:18" ht="19.5" customHeight="1" thickBot="1" x14ac:dyDescent="0.3">
      <c r="A43" s="1868"/>
      <c r="B43" s="620"/>
      <c r="C43" s="381"/>
      <c r="D43" s="534"/>
      <c r="E43" s="534"/>
      <c r="F43" s="1867"/>
      <c r="G43" s="1867"/>
      <c r="H43" s="1867"/>
      <c r="I43" s="377" t="s">
        <v>249</v>
      </c>
      <c r="J43" s="1866">
        <f>SUM(J42)</f>
        <v>4</v>
      </c>
      <c r="K43" s="1866">
        <f>SUM(K42)</f>
        <v>0</v>
      </c>
      <c r="L43" s="1866">
        <f>SUM(L42)</f>
        <v>0</v>
      </c>
      <c r="M43" s="914"/>
      <c r="N43" s="916"/>
      <c r="O43" s="1865"/>
      <c r="P43" s="1864"/>
      <c r="Q43" s="4047"/>
      <c r="R43" s="4048"/>
    </row>
    <row r="44" spans="1:18" ht="55.5" customHeight="1" thickBot="1" x14ac:dyDescent="0.3">
      <c r="A44" s="4134" t="s">
        <v>20</v>
      </c>
      <c r="B44" s="2961" t="s">
        <v>20</v>
      </c>
      <c r="C44" s="3096" t="s">
        <v>74</v>
      </c>
      <c r="D44" s="1863"/>
      <c r="E44" s="1862" t="s">
        <v>596</v>
      </c>
      <c r="F44" s="3007" t="s">
        <v>595</v>
      </c>
      <c r="G44" s="3073" t="s">
        <v>24</v>
      </c>
      <c r="H44" s="3974" t="s">
        <v>158</v>
      </c>
      <c r="I44" s="3983" t="s">
        <v>22</v>
      </c>
      <c r="J44" s="3977">
        <v>150</v>
      </c>
      <c r="K44" s="3977">
        <v>150</v>
      </c>
      <c r="L44" s="3977">
        <v>150</v>
      </c>
      <c r="M44" s="3256" t="s">
        <v>594</v>
      </c>
      <c r="N44" s="4123" t="s">
        <v>42</v>
      </c>
      <c r="O44" s="3981">
        <v>1</v>
      </c>
      <c r="P44" s="3979">
        <v>1</v>
      </c>
      <c r="Q44" s="3966" t="s">
        <v>593</v>
      </c>
      <c r="R44" s="3967"/>
    </row>
    <row r="45" spans="1:18" ht="149.25" customHeight="1" thickBot="1" x14ac:dyDescent="0.3">
      <c r="A45" s="4134"/>
      <c r="B45" s="2961"/>
      <c r="C45" s="3096"/>
      <c r="D45" s="1861"/>
      <c r="E45" s="1860"/>
      <c r="F45" s="3007"/>
      <c r="G45" s="3075"/>
      <c r="H45" s="3976"/>
      <c r="I45" s="3984"/>
      <c r="J45" s="3978"/>
      <c r="K45" s="3978"/>
      <c r="L45" s="3978"/>
      <c r="M45" s="3258"/>
      <c r="N45" s="4124"/>
      <c r="O45" s="3982"/>
      <c r="P45" s="3980"/>
      <c r="Q45" s="3970"/>
      <c r="R45" s="3971"/>
    </row>
    <row r="46" spans="1:18" ht="15.75" customHeight="1" thickBot="1" x14ac:dyDescent="0.3">
      <c r="A46" s="1166"/>
      <c r="B46" s="620"/>
      <c r="C46" s="381"/>
      <c r="D46" s="2948"/>
      <c r="E46" s="2948"/>
      <c r="F46" s="2948"/>
      <c r="G46" s="2948"/>
      <c r="H46" s="2948"/>
      <c r="I46" s="377" t="s">
        <v>249</v>
      </c>
      <c r="J46" s="1770">
        <f>J44</f>
        <v>150</v>
      </c>
      <c r="K46" s="1859">
        <f>K44</f>
        <v>150</v>
      </c>
      <c r="L46" s="1859">
        <f>L44</f>
        <v>150</v>
      </c>
      <c r="M46" s="1186"/>
      <c r="N46" s="767"/>
      <c r="O46" s="694"/>
      <c r="P46" s="1020"/>
      <c r="Q46" s="1767"/>
      <c r="R46" s="537"/>
    </row>
    <row r="47" spans="1:18" ht="15.75" customHeight="1" thickBot="1" x14ac:dyDescent="0.3">
      <c r="A47" s="369" t="s">
        <v>20</v>
      </c>
      <c r="B47" s="758" t="s">
        <v>20</v>
      </c>
      <c r="C47" s="3227" t="s">
        <v>19</v>
      </c>
      <c r="D47" s="3222"/>
      <c r="E47" s="3222"/>
      <c r="F47" s="3222"/>
      <c r="G47" s="3222"/>
      <c r="H47" s="3222"/>
      <c r="I47" s="3223"/>
      <c r="J47" s="1754">
        <f>J46++J43+J39+J35+J31+J28+J25+J18+J14</f>
        <v>472</v>
      </c>
      <c r="K47" s="1754">
        <f>K46++K43+K39+K35+K31+K28+K25+K18+K14</f>
        <v>2217.3000000000002</v>
      </c>
      <c r="L47" s="1858">
        <f>L46++L43+L39+L35+L31+L28+L25+L18+L14</f>
        <v>2125.21</v>
      </c>
      <c r="M47" s="3092"/>
      <c r="N47" s="3093"/>
      <c r="O47" s="3093"/>
      <c r="P47" s="3312"/>
      <c r="Q47" s="1796"/>
      <c r="R47" s="370"/>
    </row>
    <row r="48" spans="1:18" ht="15.75" customHeight="1" thickBot="1" x14ac:dyDescent="0.3">
      <c r="A48" s="369" t="s">
        <v>20</v>
      </c>
      <c r="B48" s="3015" t="s">
        <v>152</v>
      </c>
      <c r="C48" s="3015"/>
      <c r="D48" s="3015"/>
      <c r="E48" s="3015"/>
      <c r="F48" s="3015"/>
      <c r="G48" s="3015"/>
      <c r="H48" s="3015"/>
      <c r="I48" s="3016"/>
      <c r="J48" s="1752">
        <f>J47</f>
        <v>472</v>
      </c>
      <c r="K48" s="1752">
        <f>K47</f>
        <v>2217.3000000000002</v>
      </c>
      <c r="L48" s="1751">
        <f>L47</f>
        <v>2125.21</v>
      </c>
      <c r="M48" s="3026"/>
      <c r="N48" s="3027"/>
      <c r="O48" s="3027"/>
      <c r="P48" s="3313"/>
      <c r="Q48" s="1796"/>
      <c r="R48" s="370"/>
    </row>
    <row r="49" spans="1:18" ht="22.5" customHeight="1" thickBot="1" x14ac:dyDescent="0.3">
      <c r="A49" s="903" t="s">
        <v>29</v>
      </c>
      <c r="B49" s="3262" t="s">
        <v>592</v>
      </c>
      <c r="C49" s="3263"/>
      <c r="D49" s="3263"/>
      <c r="E49" s="3263"/>
      <c r="F49" s="3263"/>
      <c r="G49" s="3263"/>
      <c r="H49" s="3263"/>
      <c r="I49" s="3263"/>
      <c r="J49" s="3263"/>
      <c r="K49" s="3263"/>
      <c r="L49" s="3263"/>
      <c r="M49" s="3263"/>
      <c r="N49" s="3263"/>
      <c r="O49" s="3263"/>
      <c r="P49" s="3264"/>
      <c r="Q49" s="1796"/>
      <c r="R49" s="370"/>
    </row>
    <row r="50" spans="1:18" ht="15.75" thickBot="1" x14ac:dyDescent="0.3">
      <c r="A50" s="1161" t="s">
        <v>29</v>
      </c>
      <c r="B50" s="758" t="s">
        <v>20</v>
      </c>
      <c r="C50" s="3053" t="s">
        <v>591</v>
      </c>
      <c r="D50" s="3054"/>
      <c r="E50" s="3054"/>
      <c r="F50" s="3054"/>
      <c r="G50" s="3054"/>
      <c r="H50" s="3054"/>
      <c r="I50" s="3054"/>
      <c r="J50" s="3054"/>
      <c r="K50" s="3054"/>
      <c r="L50" s="3054"/>
      <c r="M50" s="3054"/>
      <c r="N50" s="3054"/>
      <c r="O50" s="3054"/>
      <c r="P50" s="3265"/>
      <c r="Q50" s="1796"/>
      <c r="R50" s="370"/>
    </row>
    <row r="51" spans="1:18" ht="36.75" customHeight="1" thickBot="1" x14ac:dyDescent="0.3">
      <c r="A51" s="1161"/>
      <c r="B51" s="1857"/>
      <c r="C51" s="1856"/>
      <c r="D51" s="1856"/>
      <c r="E51" s="1856"/>
      <c r="F51" s="1856"/>
      <c r="G51" s="1856"/>
      <c r="H51" s="1856"/>
      <c r="I51" s="1856"/>
      <c r="J51" s="1856"/>
      <c r="K51" s="1856"/>
      <c r="L51" s="1855"/>
      <c r="M51" s="1854" t="s">
        <v>590</v>
      </c>
      <c r="N51" s="1853" t="s">
        <v>589</v>
      </c>
      <c r="O51" s="1852" t="s">
        <v>588</v>
      </c>
      <c r="P51" s="1851" t="s">
        <v>588</v>
      </c>
      <c r="Q51" s="3961" t="s">
        <v>587</v>
      </c>
      <c r="R51" s="3962"/>
    </row>
    <row r="52" spans="1:18" ht="30.75" customHeight="1" thickBot="1" x14ac:dyDescent="0.3">
      <c r="A52" s="4133" t="s">
        <v>29</v>
      </c>
      <c r="B52" s="3129" t="s">
        <v>20</v>
      </c>
      <c r="C52" s="613" t="s">
        <v>20</v>
      </c>
      <c r="D52" s="613"/>
      <c r="E52" s="1766" t="s">
        <v>586</v>
      </c>
      <c r="F52" s="3972" t="s">
        <v>239</v>
      </c>
      <c r="G52" s="3073" t="s">
        <v>24</v>
      </c>
      <c r="H52" s="3974" t="s">
        <v>38</v>
      </c>
      <c r="I52" s="414"/>
      <c r="J52" s="1850"/>
      <c r="K52" s="1849"/>
      <c r="L52" s="1848"/>
      <c r="M52" s="4009"/>
      <c r="N52" s="1847"/>
      <c r="O52" s="1846"/>
      <c r="P52" s="1846"/>
      <c r="Q52" s="1845"/>
      <c r="R52" s="1844"/>
    </row>
    <row r="53" spans="1:18" ht="25.5" customHeight="1" thickBot="1" x14ac:dyDescent="0.3">
      <c r="A53" s="4134"/>
      <c r="B53" s="3130"/>
      <c r="C53" s="661"/>
      <c r="D53" s="633"/>
      <c r="E53" s="1837" t="s">
        <v>585</v>
      </c>
      <c r="F53" s="3368"/>
      <c r="G53" s="3074"/>
      <c r="H53" s="3975"/>
      <c r="I53" s="1814" t="s">
        <v>22</v>
      </c>
      <c r="J53" s="1843">
        <v>0</v>
      </c>
      <c r="K53" s="1842">
        <v>0</v>
      </c>
      <c r="L53" s="1761">
        <v>0</v>
      </c>
      <c r="M53" s="4010"/>
      <c r="N53" s="1841"/>
      <c r="O53" s="1840"/>
      <c r="P53" s="1840"/>
      <c r="Q53" s="1839"/>
      <c r="R53" s="1838"/>
    </row>
    <row r="54" spans="1:18" ht="28.5" customHeight="1" thickBot="1" x14ac:dyDescent="0.3">
      <c r="A54" s="4134"/>
      <c r="B54" s="3130"/>
      <c r="C54" s="661"/>
      <c r="D54" s="633"/>
      <c r="E54" s="1837" t="s">
        <v>584</v>
      </c>
      <c r="F54" s="3973"/>
      <c r="G54" s="3075"/>
      <c r="H54" s="3976"/>
      <c r="I54" s="1814" t="s">
        <v>22</v>
      </c>
      <c r="J54" s="1836">
        <v>0</v>
      </c>
      <c r="K54" s="1835">
        <v>11.5</v>
      </c>
      <c r="L54" s="1834">
        <v>11.45</v>
      </c>
      <c r="M54" s="4011" t="s">
        <v>584</v>
      </c>
      <c r="N54" s="1154"/>
      <c r="O54" s="1773" t="s">
        <v>153</v>
      </c>
      <c r="P54" s="1773" t="s">
        <v>153</v>
      </c>
      <c r="Q54" s="3961" t="s">
        <v>583</v>
      </c>
      <c r="R54" s="3962"/>
    </row>
    <row r="55" spans="1:18" ht="24" customHeight="1" thickBot="1" x14ac:dyDescent="0.3">
      <c r="A55" s="4135"/>
      <c r="B55" s="4057"/>
      <c r="C55" s="1759"/>
      <c r="D55" s="4082"/>
      <c r="E55" s="4082"/>
      <c r="F55" s="4082"/>
      <c r="G55" s="4082"/>
      <c r="H55" s="4082"/>
      <c r="I55" s="1771" t="s">
        <v>249</v>
      </c>
      <c r="J55" s="1833">
        <f>J53</f>
        <v>0</v>
      </c>
      <c r="K55" s="1832">
        <f>SUM(K53:K54)</f>
        <v>11.5</v>
      </c>
      <c r="L55" s="1832">
        <f>SUM(L53:L54)</f>
        <v>11.45</v>
      </c>
      <c r="M55" s="4012"/>
      <c r="N55" s="1154"/>
      <c r="O55" s="1831"/>
      <c r="P55" s="1831"/>
      <c r="Q55" s="4006"/>
      <c r="R55" s="4007"/>
    </row>
    <row r="56" spans="1:18" ht="66" customHeight="1" thickBot="1" x14ac:dyDescent="0.3">
      <c r="A56" s="512" t="s">
        <v>29</v>
      </c>
      <c r="B56" s="3129" t="s">
        <v>20</v>
      </c>
      <c r="C56" s="613" t="s">
        <v>86</v>
      </c>
      <c r="D56" s="1830"/>
      <c r="E56" s="1766" t="s">
        <v>582</v>
      </c>
      <c r="F56" s="3006" t="s">
        <v>581</v>
      </c>
      <c r="G56" s="3073" t="s">
        <v>24</v>
      </c>
      <c r="H56" s="3974" t="s">
        <v>38</v>
      </c>
      <c r="I56" s="4137" t="s">
        <v>22</v>
      </c>
      <c r="J56" s="4070">
        <v>4</v>
      </c>
      <c r="K56" s="4070">
        <v>6.5</v>
      </c>
      <c r="L56" s="4072">
        <v>6.29</v>
      </c>
      <c r="M56" s="1829" t="s">
        <v>580</v>
      </c>
      <c r="N56" s="1828"/>
      <c r="O56" s="1823" t="s">
        <v>153</v>
      </c>
      <c r="P56" s="1823" t="s">
        <v>153</v>
      </c>
      <c r="Q56" s="3961" t="s">
        <v>579</v>
      </c>
      <c r="R56" s="3962"/>
    </row>
    <row r="57" spans="1:18" ht="48.75" thickBot="1" x14ac:dyDescent="0.3">
      <c r="A57" s="474"/>
      <c r="B57" s="3130"/>
      <c r="C57" s="661"/>
      <c r="D57" s="1827"/>
      <c r="E57" s="1826"/>
      <c r="F57" s="3008"/>
      <c r="G57" s="3075"/>
      <c r="H57" s="3976"/>
      <c r="I57" s="4138"/>
      <c r="J57" s="4071"/>
      <c r="K57" s="4071"/>
      <c r="L57" s="4073"/>
      <c r="M57" s="1825" t="s">
        <v>578</v>
      </c>
      <c r="N57" s="1824"/>
      <c r="O57" s="1823" t="s">
        <v>153</v>
      </c>
      <c r="P57" s="1823" t="s">
        <v>153</v>
      </c>
      <c r="Q57" s="4006"/>
      <c r="R57" s="4007"/>
    </row>
    <row r="58" spans="1:18" ht="18.75" customHeight="1" thickBot="1" x14ac:dyDescent="0.3">
      <c r="A58" s="485"/>
      <c r="B58" s="4057"/>
      <c r="C58" s="1759"/>
      <c r="D58" s="892"/>
      <c r="E58" s="892"/>
      <c r="F58" s="892"/>
      <c r="G58" s="892"/>
      <c r="H58" s="892"/>
      <c r="I58" s="890" t="s">
        <v>249</v>
      </c>
      <c r="J58" s="1770">
        <f>J56</f>
        <v>4</v>
      </c>
      <c r="K58" s="1822">
        <f>K56</f>
        <v>6.5</v>
      </c>
      <c r="L58" s="1757">
        <f>L56</f>
        <v>6.29</v>
      </c>
      <c r="M58" s="1821"/>
      <c r="N58" s="308"/>
      <c r="O58" s="308"/>
      <c r="P58" s="1277"/>
      <c r="Q58" s="1767"/>
      <c r="R58" s="537"/>
    </row>
    <row r="59" spans="1:18" ht="15.75" thickBot="1" x14ac:dyDescent="0.3">
      <c r="A59" s="369" t="s">
        <v>29</v>
      </c>
      <c r="B59" s="758" t="s">
        <v>20</v>
      </c>
      <c r="C59" s="3222" t="s">
        <v>19</v>
      </c>
      <c r="D59" s="3222"/>
      <c r="E59" s="3222"/>
      <c r="F59" s="3222"/>
      <c r="G59" s="3222"/>
      <c r="H59" s="3222"/>
      <c r="I59" s="3223"/>
      <c r="J59" s="1754">
        <f>J55+J58</f>
        <v>4</v>
      </c>
      <c r="K59" s="1820">
        <f>K55+K58</f>
        <v>18</v>
      </c>
      <c r="L59" s="1754">
        <f>L55+L58</f>
        <v>17.739999999999998</v>
      </c>
      <c r="M59" s="3092"/>
      <c r="N59" s="3093"/>
      <c r="O59" s="3093"/>
      <c r="P59" s="3312"/>
      <c r="Q59" s="1796"/>
      <c r="R59" s="370"/>
    </row>
    <row r="60" spans="1:18" ht="15.75" thickBot="1" x14ac:dyDescent="0.3">
      <c r="A60" s="1274" t="s">
        <v>29</v>
      </c>
      <c r="B60" s="1273" t="s">
        <v>29</v>
      </c>
      <c r="C60" s="4086" t="s">
        <v>577</v>
      </c>
      <c r="D60" s="4087"/>
      <c r="E60" s="4087"/>
      <c r="F60" s="4087"/>
      <c r="G60" s="4087"/>
      <c r="H60" s="4087"/>
      <c r="I60" s="4087"/>
      <c r="J60" s="4087"/>
      <c r="K60" s="4087"/>
      <c r="L60" s="4087"/>
      <c r="M60" s="4088"/>
      <c r="N60" s="4088"/>
      <c r="O60" s="4088"/>
      <c r="P60" s="4089"/>
      <c r="Q60" s="1796"/>
      <c r="R60" s="370"/>
    </row>
    <row r="61" spans="1:18" ht="52.5" customHeight="1" thickBot="1" x14ac:dyDescent="0.3">
      <c r="A61" s="4133" t="s">
        <v>29</v>
      </c>
      <c r="B61" s="3129" t="s">
        <v>29</v>
      </c>
      <c r="C61" s="613" t="s">
        <v>20</v>
      </c>
      <c r="D61" s="613"/>
      <c r="E61" s="1819" t="s">
        <v>576</v>
      </c>
      <c r="F61" s="3030" t="s">
        <v>219</v>
      </c>
      <c r="G61" s="3073" t="s">
        <v>24</v>
      </c>
      <c r="H61" s="3974" t="s">
        <v>158</v>
      </c>
      <c r="I61" s="499"/>
      <c r="J61" s="1782"/>
      <c r="K61" s="1782"/>
      <c r="L61" s="1818"/>
      <c r="M61" s="1817" t="s">
        <v>575</v>
      </c>
      <c r="N61" s="1816" t="s">
        <v>42</v>
      </c>
      <c r="O61" s="1790">
        <v>50</v>
      </c>
      <c r="P61" s="1790">
        <v>54</v>
      </c>
      <c r="Q61" s="4025" t="s">
        <v>574</v>
      </c>
      <c r="R61" s="4026"/>
    </row>
    <row r="62" spans="1:18" ht="46.5" customHeight="1" thickBot="1" x14ac:dyDescent="0.3">
      <c r="A62" s="4134"/>
      <c r="B62" s="3130"/>
      <c r="C62" s="661"/>
      <c r="D62" s="633"/>
      <c r="E62" s="1815" t="s">
        <v>573</v>
      </c>
      <c r="F62" s="3031"/>
      <c r="G62" s="3074"/>
      <c r="H62" s="3975"/>
      <c r="I62" s="1814" t="s">
        <v>22</v>
      </c>
      <c r="J62" s="1762">
        <v>610</v>
      </c>
      <c r="K62" s="1813">
        <v>608.9</v>
      </c>
      <c r="L62" s="1812">
        <v>598.06521599999996</v>
      </c>
      <c r="M62" s="1811" t="s">
        <v>572</v>
      </c>
      <c r="N62" s="1810"/>
      <c r="O62" s="1809" t="s">
        <v>153</v>
      </c>
      <c r="P62" s="1809" t="s">
        <v>153</v>
      </c>
      <c r="Q62" s="4027"/>
      <c r="R62" s="4028"/>
    </row>
    <row r="63" spans="1:18" ht="50.25" customHeight="1" thickBot="1" x14ac:dyDescent="0.3">
      <c r="A63" s="4134"/>
      <c r="B63" s="3130"/>
      <c r="C63" s="661"/>
      <c r="D63" s="746"/>
      <c r="E63" s="1808" t="s">
        <v>571</v>
      </c>
      <c r="F63" s="3031"/>
      <c r="G63" s="3074"/>
      <c r="H63" s="3975"/>
      <c r="I63" s="1807" t="s">
        <v>22</v>
      </c>
      <c r="J63" s="1789">
        <v>3.5</v>
      </c>
      <c r="K63" s="1789">
        <v>4.5999999999999996</v>
      </c>
      <c r="L63" s="1789">
        <v>4.59</v>
      </c>
      <c r="M63" s="1806" t="s">
        <v>570</v>
      </c>
      <c r="N63" s="1805"/>
      <c r="O63" s="1785" t="s">
        <v>153</v>
      </c>
      <c r="P63" s="1785" t="s">
        <v>153</v>
      </c>
      <c r="Q63" s="4029"/>
      <c r="R63" s="4030"/>
    </row>
    <row r="64" spans="1:18" ht="20.25" customHeight="1" thickBot="1" x14ac:dyDescent="0.3">
      <c r="A64" s="4135"/>
      <c r="B64" s="4057"/>
      <c r="C64" s="1804"/>
      <c r="D64" s="4136"/>
      <c r="E64" s="4136"/>
      <c r="F64" s="4136"/>
      <c r="G64" s="4136"/>
      <c r="H64" s="4136"/>
      <c r="I64" s="1803" t="s">
        <v>249</v>
      </c>
      <c r="J64" s="1802">
        <f>SUM(J62:J63)</f>
        <v>613.5</v>
      </c>
      <c r="K64" s="1802">
        <f>SUM(K62:K63)</f>
        <v>613.5</v>
      </c>
      <c r="L64" s="1801">
        <f>SUM(L62:L63)</f>
        <v>602.655216</v>
      </c>
      <c r="M64" s="3963"/>
      <c r="N64" s="3964"/>
      <c r="O64" s="3964"/>
      <c r="P64" s="3965"/>
      <c r="Q64" s="1800"/>
      <c r="R64" s="1799"/>
    </row>
    <row r="65" spans="1:18" ht="15.75" thickBot="1" x14ac:dyDescent="0.3">
      <c r="A65" s="512" t="s">
        <v>29</v>
      </c>
      <c r="B65" s="1798" t="s">
        <v>29</v>
      </c>
      <c r="C65" s="4064" t="s">
        <v>569</v>
      </c>
      <c r="D65" s="4064"/>
      <c r="E65" s="4064"/>
      <c r="F65" s="4064"/>
      <c r="G65" s="4064"/>
      <c r="H65" s="4064"/>
      <c r="I65" s="4065"/>
      <c r="J65" s="1797">
        <f>J64</f>
        <v>613.5</v>
      </c>
      <c r="K65" s="1797">
        <f>K64</f>
        <v>613.5</v>
      </c>
      <c r="L65" s="1797">
        <f>L64</f>
        <v>602.655216</v>
      </c>
      <c r="M65" s="4061"/>
      <c r="N65" s="4062"/>
      <c r="O65" s="4062"/>
      <c r="P65" s="4063"/>
      <c r="Q65" s="1796"/>
      <c r="R65" s="370"/>
    </row>
    <row r="66" spans="1:18" ht="15.75" thickBot="1" x14ac:dyDescent="0.3">
      <c r="A66" s="369" t="s">
        <v>29</v>
      </c>
      <c r="B66" s="1795"/>
      <c r="C66" s="3015" t="s">
        <v>152</v>
      </c>
      <c r="D66" s="3015"/>
      <c r="E66" s="3015"/>
      <c r="F66" s="3015"/>
      <c r="G66" s="3015"/>
      <c r="H66" s="3015"/>
      <c r="I66" s="3016"/>
      <c r="J66" s="1752">
        <f>J65+J59</f>
        <v>617.5</v>
      </c>
      <c r="K66" s="1752">
        <f>K65+K59</f>
        <v>631.5</v>
      </c>
      <c r="L66" s="1752">
        <f>L65+L59</f>
        <v>620.395216</v>
      </c>
      <c r="M66" s="351"/>
      <c r="N66" s="360"/>
      <c r="O66" s="360"/>
      <c r="P66" s="349"/>
      <c r="Q66" s="1748"/>
      <c r="R66" s="899"/>
    </row>
    <row r="67" spans="1:18" ht="80.25" customHeight="1" thickBot="1" x14ac:dyDescent="0.3">
      <c r="A67" s="512" t="s">
        <v>37</v>
      </c>
      <c r="B67" s="1160" t="s">
        <v>20</v>
      </c>
      <c r="C67" s="613" t="s">
        <v>20</v>
      </c>
      <c r="D67" s="3985" t="s">
        <v>568</v>
      </c>
      <c r="E67" s="3986"/>
      <c r="F67" s="3030" t="s">
        <v>567</v>
      </c>
      <c r="G67" s="3073" t="s">
        <v>24</v>
      </c>
      <c r="H67" s="3974" t="s">
        <v>61</v>
      </c>
      <c r="I67" s="4067"/>
      <c r="J67" s="1794"/>
      <c r="K67" s="1794"/>
      <c r="L67" s="1793"/>
      <c r="M67" s="1792" t="s">
        <v>566</v>
      </c>
      <c r="N67" s="1791" t="s">
        <v>30</v>
      </c>
      <c r="O67" s="1790">
        <v>20</v>
      </c>
      <c r="P67" s="1790">
        <v>3.7</v>
      </c>
      <c r="Q67" s="4004" t="s">
        <v>565</v>
      </c>
      <c r="R67" s="4005"/>
    </row>
    <row r="68" spans="1:18" ht="97.5" customHeight="1" thickBot="1" x14ac:dyDescent="0.3">
      <c r="A68" s="474"/>
      <c r="B68" s="893"/>
      <c r="C68" s="661"/>
      <c r="D68" s="3987"/>
      <c r="E68" s="3988"/>
      <c r="F68" s="3031"/>
      <c r="G68" s="3074"/>
      <c r="H68" s="3975"/>
      <c r="I68" s="4068"/>
      <c r="J68" s="1789"/>
      <c r="K68" s="1789"/>
      <c r="L68" s="1788"/>
      <c r="M68" s="1787" t="s">
        <v>564</v>
      </c>
      <c r="N68" s="1786" t="s">
        <v>563</v>
      </c>
      <c r="O68" s="1785">
        <v>620</v>
      </c>
      <c r="P68" s="1784">
        <v>300</v>
      </c>
      <c r="Q68" s="4008" t="s">
        <v>562</v>
      </c>
      <c r="R68" s="4005"/>
    </row>
    <row r="69" spans="1:18" ht="78" customHeight="1" thickBot="1" x14ac:dyDescent="0.3">
      <c r="A69" s="474"/>
      <c r="B69" s="893"/>
      <c r="C69" s="661"/>
      <c r="D69" s="1783"/>
      <c r="E69" s="4059"/>
      <c r="F69" s="3031"/>
      <c r="G69" s="3074"/>
      <c r="H69" s="3974" t="s">
        <v>158</v>
      </c>
      <c r="I69" s="591" t="s">
        <v>22</v>
      </c>
      <c r="J69" s="1782">
        <v>8</v>
      </c>
      <c r="K69" s="1782">
        <v>8</v>
      </c>
      <c r="L69" s="1781">
        <v>5.5</v>
      </c>
      <c r="M69" s="1780" t="s">
        <v>561</v>
      </c>
      <c r="N69" s="1779" t="s">
        <v>30</v>
      </c>
      <c r="O69" s="1778">
        <v>5</v>
      </c>
      <c r="P69" s="1778">
        <v>12.1</v>
      </c>
      <c r="Q69" s="4008" t="s">
        <v>560</v>
      </c>
      <c r="R69" s="4005"/>
    </row>
    <row r="70" spans="1:18" ht="51" customHeight="1" thickBot="1" x14ac:dyDescent="0.3">
      <c r="A70" s="474"/>
      <c r="B70" s="893"/>
      <c r="C70" s="661"/>
      <c r="D70" s="1777"/>
      <c r="E70" s="4066"/>
      <c r="F70" s="3031"/>
      <c r="G70" s="3074"/>
      <c r="H70" s="3975"/>
      <c r="I70" s="389"/>
      <c r="J70" s="1762"/>
      <c r="K70" s="1762"/>
      <c r="L70" s="1776"/>
      <c r="M70" s="1775" t="s">
        <v>559</v>
      </c>
      <c r="N70" s="1774" t="s">
        <v>70</v>
      </c>
      <c r="O70" s="1773">
        <v>20</v>
      </c>
      <c r="P70" s="1773">
        <v>29</v>
      </c>
      <c r="Q70" s="4008" t="s">
        <v>558</v>
      </c>
      <c r="R70" s="4035"/>
    </row>
    <row r="71" spans="1:18" ht="20.25" customHeight="1" thickBot="1" x14ac:dyDescent="0.3">
      <c r="A71" s="485"/>
      <c r="B71" s="1760"/>
      <c r="C71" s="1759"/>
      <c r="D71" s="1772"/>
      <c r="E71" s="4060"/>
      <c r="F71" s="3032"/>
      <c r="G71" s="3075"/>
      <c r="H71" s="3976"/>
      <c r="I71" s="1771" t="s">
        <v>249</v>
      </c>
      <c r="J71" s="1770">
        <f>J69+J70</f>
        <v>8</v>
      </c>
      <c r="K71" s="1757">
        <f>K69+K70</f>
        <v>8</v>
      </c>
      <c r="L71" s="1769">
        <f>L69+L70</f>
        <v>5.5</v>
      </c>
      <c r="M71" s="1768"/>
      <c r="N71" s="1539"/>
      <c r="O71" s="899"/>
      <c r="P71" s="899"/>
      <c r="Q71" s="1767"/>
      <c r="R71" s="537"/>
    </row>
    <row r="72" spans="1:18" ht="42.75" customHeight="1" thickBot="1" x14ac:dyDescent="0.3">
      <c r="A72" s="512" t="s">
        <v>37</v>
      </c>
      <c r="B72" s="893" t="s">
        <v>20</v>
      </c>
      <c r="C72" s="661" t="s">
        <v>29</v>
      </c>
      <c r="D72" s="661"/>
      <c r="E72" s="1766" t="s">
        <v>557</v>
      </c>
      <c r="F72" s="3030" t="s">
        <v>556</v>
      </c>
      <c r="G72" s="3073" t="s">
        <v>24</v>
      </c>
      <c r="H72" s="3974" t="s">
        <v>158</v>
      </c>
      <c r="I72" s="3983" t="s">
        <v>22</v>
      </c>
      <c r="J72" s="4053">
        <v>12</v>
      </c>
      <c r="K72" s="4055">
        <v>17</v>
      </c>
      <c r="L72" s="4033">
        <v>17</v>
      </c>
      <c r="M72" s="4069" t="s">
        <v>555</v>
      </c>
      <c r="N72" s="4049" t="s">
        <v>42</v>
      </c>
      <c r="O72" s="4051">
        <v>2</v>
      </c>
      <c r="P72" s="4051">
        <v>3</v>
      </c>
      <c r="Q72" s="4036" t="s">
        <v>554</v>
      </c>
      <c r="R72" s="4037"/>
    </row>
    <row r="73" spans="1:18" x14ac:dyDescent="0.25">
      <c r="A73" s="474"/>
      <c r="B73" s="893"/>
      <c r="C73" s="661"/>
      <c r="D73" s="746"/>
      <c r="E73" s="4059"/>
      <c r="F73" s="3031"/>
      <c r="G73" s="3074"/>
      <c r="H73" s="4083"/>
      <c r="I73" s="4058"/>
      <c r="J73" s="4054"/>
      <c r="K73" s="4056"/>
      <c r="L73" s="4034"/>
      <c r="M73" s="4069"/>
      <c r="N73" s="4049"/>
      <c r="O73" s="4051"/>
      <c r="P73" s="4051"/>
      <c r="Q73" s="4038"/>
      <c r="R73" s="4039"/>
    </row>
    <row r="74" spans="1:18" ht="21.75" customHeight="1" thickBot="1" x14ac:dyDescent="0.3">
      <c r="A74" s="474"/>
      <c r="B74" s="893"/>
      <c r="C74" s="661"/>
      <c r="D74" s="1765"/>
      <c r="E74" s="4060"/>
      <c r="F74" s="3032"/>
      <c r="G74" s="3075"/>
      <c r="H74" s="1764" t="s">
        <v>61</v>
      </c>
      <c r="I74" s="389"/>
      <c r="J74" s="1763"/>
      <c r="K74" s="1762"/>
      <c r="L74" s="1761"/>
      <c r="M74" s="4069"/>
      <c r="N74" s="4050"/>
      <c r="O74" s="4052"/>
      <c r="P74" s="4052"/>
      <c r="Q74" s="4038"/>
      <c r="R74" s="4039"/>
    </row>
    <row r="75" spans="1:18" ht="295.5" customHeight="1" thickBot="1" x14ac:dyDescent="0.3">
      <c r="A75" s="485"/>
      <c r="B75" s="1760"/>
      <c r="C75" s="1759"/>
      <c r="D75" s="4082"/>
      <c r="E75" s="4082"/>
      <c r="F75" s="4082"/>
      <c r="G75" s="4082"/>
      <c r="H75" s="4082"/>
      <c r="I75" s="1758" t="s">
        <v>249</v>
      </c>
      <c r="J75" s="1757">
        <f>J72</f>
        <v>12</v>
      </c>
      <c r="K75" s="1757">
        <f>K72</f>
        <v>17</v>
      </c>
      <c r="L75" s="1757">
        <f>L72</f>
        <v>17</v>
      </c>
      <c r="M75" s="336"/>
      <c r="N75" s="1756"/>
      <c r="O75" s="336"/>
      <c r="P75" s="1755"/>
      <c r="Q75" s="4040"/>
      <c r="R75" s="4041"/>
    </row>
    <row r="76" spans="1:18" ht="15.75" thickBot="1" x14ac:dyDescent="0.3">
      <c r="A76" s="369" t="s">
        <v>37</v>
      </c>
      <c r="B76" s="758" t="s">
        <v>20</v>
      </c>
      <c r="C76" s="4126" t="s">
        <v>19</v>
      </c>
      <c r="D76" s="3222"/>
      <c r="E76" s="3222"/>
      <c r="F76" s="3222"/>
      <c r="G76" s="3222"/>
      <c r="H76" s="3222"/>
      <c r="I76" s="3223"/>
      <c r="J76" s="1754">
        <f>J71+J75</f>
        <v>20</v>
      </c>
      <c r="K76" s="1754">
        <f>K71+K75</f>
        <v>25</v>
      </c>
      <c r="L76" s="1753">
        <f>L71+L75</f>
        <v>22.5</v>
      </c>
      <c r="M76" s="3092"/>
      <c r="N76" s="3093"/>
      <c r="O76" s="3093"/>
      <c r="P76" s="3312"/>
      <c r="Q76" s="1748"/>
      <c r="R76" s="899"/>
    </row>
    <row r="77" spans="1:18" ht="15.75" thickBot="1" x14ac:dyDescent="0.3">
      <c r="A77" s="369" t="s">
        <v>37</v>
      </c>
      <c r="B77" s="3015" t="s">
        <v>152</v>
      </c>
      <c r="C77" s="3015"/>
      <c r="D77" s="3015"/>
      <c r="E77" s="3015"/>
      <c r="F77" s="3015"/>
      <c r="G77" s="3015"/>
      <c r="H77" s="3015"/>
      <c r="I77" s="3016"/>
      <c r="J77" s="1752">
        <f>J76</f>
        <v>20</v>
      </c>
      <c r="K77" s="1752">
        <f>K76</f>
        <v>25</v>
      </c>
      <c r="L77" s="1751">
        <f>L76</f>
        <v>22.5</v>
      </c>
      <c r="M77" s="3026"/>
      <c r="N77" s="3027"/>
      <c r="O77" s="3027"/>
      <c r="P77" s="3313"/>
      <c r="Q77" s="1748"/>
      <c r="R77" s="899"/>
    </row>
    <row r="78" spans="1:18" ht="15.75" thickBot="1" x14ac:dyDescent="0.3">
      <c r="A78" s="1750"/>
      <c r="B78" s="4130" t="s">
        <v>16</v>
      </c>
      <c r="C78" s="4131"/>
      <c r="D78" s="4131"/>
      <c r="E78" s="4131"/>
      <c r="F78" s="4131"/>
      <c r="G78" s="4131"/>
      <c r="H78" s="4131"/>
      <c r="I78" s="4132"/>
      <c r="J78" s="1749">
        <f>J48+J66+J77</f>
        <v>1109.5</v>
      </c>
      <c r="K78" s="1749">
        <f>K48+K66+K77</f>
        <v>2873.8</v>
      </c>
      <c r="L78" s="1749">
        <f>L48+L66+L77</f>
        <v>2768.1052159999999</v>
      </c>
      <c r="M78" s="4114"/>
      <c r="N78" s="4115"/>
      <c r="O78" s="4115"/>
      <c r="P78" s="4116"/>
      <c r="Q78" s="1748"/>
      <c r="R78" s="899"/>
    </row>
    <row r="79" spans="1:18" ht="70.5" customHeight="1" x14ac:dyDescent="0.25">
      <c r="A79" s="1747"/>
      <c r="B79" s="1747"/>
      <c r="C79" s="1747"/>
      <c r="D79" s="1747"/>
      <c r="E79" s="1747"/>
      <c r="F79" s="1747"/>
      <c r="G79" s="1747"/>
      <c r="H79" s="1747"/>
      <c r="I79" s="1747"/>
      <c r="J79" s="1746"/>
      <c r="K79" s="1746"/>
      <c r="L79" s="1746"/>
      <c r="M79" s="327"/>
      <c r="N79" s="327"/>
      <c r="O79" s="327"/>
      <c r="P79" s="327"/>
    </row>
    <row r="80" spans="1:18" ht="45.75" customHeight="1" x14ac:dyDescent="0.25">
      <c r="A80" s="342"/>
      <c r="B80" s="1745"/>
      <c r="C80" s="3135" t="s">
        <v>15</v>
      </c>
      <c r="D80" s="3135"/>
      <c r="E80" s="3135"/>
      <c r="F80" s="3135"/>
      <c r="G80" s="3135"/>
      <c r="H80" s="3135"/>
      <c r="I80" s="3135"/>
      <c r="J80" s="3135"/>
      <c r="K80" s="3135"/>
      <c r="L80" s="3135"/>
      <c r="M80" s="3135"/>
      <c r="N80" s="3135"/>
      <c r="O80" s="3135"/>
      <c r="P80" s="3135"/>
    </row>
    <row r="81" spans="1:16" ht="15.75" thickBot="1" x14ac:dyDescent="0.3">
      <c r="A81" s="342"/>
      <c r="B81" s="339"/>
      <c r="C81" s="339"/>
      <c r="D81" s="339"/>
      <c r="E81" s="339"/>
      <c r="F81" s="340"/>
      <c r="G81" s="339"/>
      <c r="H81" s="339"/>
      <c r="I81" s="327"/>
      <c r="J81" s="4125"/>
      <c r="K81" s="4125"/>
      <c r="L81" s="4125"/>
      <c r="M81" s="3154"/>
      <c r="N81" s="3154"/>
      <c r="O81" s="3154"/>
      <c r="P81" s="3154"/>
    </row>
    <row r="82" spans="1:16" ht="62.25" customHeight="1" thickBot="1" x14ac:dyDescent="0.3">
      <c r="A82" s="375"/>
      <c r="B82" s="922"/>
      <c r="C82" s="3155" t="s">
        <v>14</v>
      </c>
      <c r="D82" s="3155"/>
      <c r="E82" s="3155"/>
      <c r="F82" s="3155"/>
      <c r="G82" s="3155"/>
      <c r="H82" s="3155"/>
      <c r="I82" s="3156"/>
      <c r="J82" s="3157" t="s">
        <v>13</v>
      </c>
      <c r="K82" s="3155"/>
      <c r="L82" s="3155"/>
      <c r="M82" s="1315" t="s">
        <v>12</v>
      </c>
      <c r="N82" s="3517" t="s">
        <v>11</v>
      </c>
      <c r="O82" s="4095"/>
      <c r="P82" s="3518"/>
    </row>
    <row r="83" spans="1:16" ht="15.75" thickBot="1" x14ac:dyDescent="0.3">
      <c r="A83" s="314"/>
      <c r="B83" s="313"/>
      <c r="C83" s="3185" t="s">
        <v>10</v>
      </c>
      <c r="D83" s="3185"/>
      <c r="E83" s="3185"/>
      <c r="F83" s="3185"/>
      <c r="G83" s="3185"/>
      <c r="H83" s="3185"/>
      <c r="I83" s="3186"/>
      <c r="J83" s="4117">
        <f>J85+J86+J89</f>
        <v>1109.5</v>
      </c>
      <c r="K83" s="4118"/>
      <c r="L83" s="4118"/>
      <c r="M83" s="1744">
        <f>M85+M89</f>
        <v>2873.8</v>
      </c>
      <c r="N83" s="4119">
        <f>N85+N86+N89</f>
        <v>2768.11</v>
      </c>
      <c r="O83" s="4119"/>
      <c r="P83" s="4119"/>
    </row>
    <row r="84" spans="1:16" x14ac:dyDescent="0.25">
      <c r="A84" s="1743"/>
      <c r="B84" s="1742"/>
      <c r="C84" s="4120" t="s">
        <v>9</v>
      </c>
      <c r="D84" s="4120"/>
      <c r="E84" s="4120"/>
      <c r="F84" s="4120"/>
      <c r="G84" s="4120"/>
      <c r="H84" s="4120"/>
      <c r="I84" s="4121"/>
      <c r="J84" s="4122"/>
      <c r="K84" s="4122"/>
      <c r="L84" s="4122"/>
      <c r="M84" s="1741"/>
      <c r="N84" s="4127"/>
      <c r="O84" s="4128"/>
      <c r="P84" s="4129"/>
    </row>
    <row r="85" spans="1:16" x14ac:dyDescent="0.25">
      <c r="A85" s="323"/>
      <c r="B85" s="322"/>
      <c r="C85" s="3132" t="s">
        <v>8</v>
      </c>
      <c r="D85" s="3132"/>
      <c r="E85" s="3132"/>
      <c r="F85" s="3132"/>
      <c r="G85" s="3132"/>
      <c r="H85" s="3132"/>
      <c r="I85" s="3133"/>
      <c r="J85" s="4074">
        <v>1109.5</v>
      </c>
      <c r="K85" s="4074"/>
      <c r="L85" s="4074"/>
      <c r="M85" s="1740">
        <v>2589.5</v>
      </c>
      <c r="N85" s="3354">
        <v>2483.8000000000002</v>
      </c>
      <c r="O85" s="3355"/>
      <c r="P85" s="3356"/>
    </row>
    <row r="86" spans="1:16" x14ac:dyDescent="0.25">
      <c r="A86" s="323"/>
      <c r="B86" s="322"/>
      <c r="C86" s="3132" t="s">
        <v>7</v>
      </c>
      <c r="D86" s="3132"/>
      <c r="E86" s="3132"/>
      <c r="F86" s="3132"/>
      <c r="G86" s="3132"/>
      <c r="H86" s="3132"/>
      <c r="I86" s="3133"/>
      <c r="J86" s="4074">
        <v>0</v>
      </c>
      <c r="K86" s="4074"/>
      <c r="L86" s="4074"/>
      <c r="M86" s="328">
        <v>0</v>
      </c>
      <c r="N86" s="4096"/>
      <c r="O86" s="4096"/>
      <c r="P86" s="4096"/>
    </row>
    <row r="87" spans="1:16" x14ac:dyDescent="0.25">
      <c r="A87" s="323"/>
      <c r="B87" s="322"/>
      <c r="C87" s="1281" t="s">
        <v>6</v>
      </c>
      <c r="D87" s="1281"/>
      <c r="E87" s="1281"/>
      <c r="F87" s="1281"/>
      <c r="G87" s="1281"/>
      <c r="H87" s="1281"/>
      <c r="I87" s="1281"/>
      <c r="J87" s="4078"/>
      <c r="K87" s="4074"/>
      <c r="L87" s="4074"/>
      <c r="M87" s="1739"/>
      <c r="N87" s="4079"/>
      <c r="O87" s="4080"/>
      <c r="P87" s="4081"/>
    </row>
    <row r="88" spans="1:16" x14ac:dyDescent="0.25">
      <c r="A88" s="323"/>
      <c r="B88" s="322"/>
      <c r="C88" s="3210" t="s">
        <v>5</v>
      </c>
      <c r="D88" s="3210"/>
      <c r="E88" s="3210"/>
      <c r="F88" s="3210"/>
      <c r="G88" s="3210"/>
      <c r="H88" s="3210"/>
      <c r="I88" s="3211"/>
      <c r="J88" s="4074"/>
      <c r="K88" s="4074"/>
      <c r="L88" s="4074"/>
      <c r="M88" s="324"/>
      <c r="N88" s="4075"/>
      <c r="O88" s="4076"/>
      <c r="P88" s="4077"/>
    </row>
    <row r="89" spans="1:16" x14ac:dyDescent="0.25">
      <c r="A89" s="323"/>
      <c r="B89" s="322"/>
      <c r="C89" s="3191" t="s">
        <v>3</v>
      </c>
      <c r="D89" s="3191"/>
      <c r="E89" s="3191"/>
      <c r="F89" s="3191"/>
      <c r="G89" s="3191"/>
      <c r="H89" s="3191"/>
      <c r="I89" s="3192"/>
      <c r="J89" s="4084">
        <v>0</v>
      </c>
      <c r="K89" s="4084"/>
      <c r="L89" s="4084"/>
      <c r="M89" s="1738">
        <v>284.3</v>
      </c>
      <c r="N89" s="4085">
        <v>284.31</v>
      </c>
      <c r="O89" s="4085"/>
      <c r="P89" s="4085"/>
    </row>
    <row r="90" spans="1:16" ht="15.75" thickBot="1" x14ac:dyDescent="0.3">
      <c r="A90" s="1106"/>
      <c r="B90" s="894"/>
      <c r="C90" s="3189" t="s">
        <v>2</v>
      </c>
      <c r="D90" s="3189"/>
      <c r="E90" s="3189"/>
      <c r="F90" s="3189"/>
      <c r="G90" s="3189"/>
      <c r="H90" s="3189"/>
      <c r="I90" s="3190"/>
      <c r="J90" s="4090"/>
      <c r="K90" s="4091"/>
      <c r="L90" s="4091"/>
      <c r="M90" s="1737"/>
      <c r="N90" s="4092"/>
      <c r="O90" s="4093"/>
      <c r="P90" s="4094"/>
    </row>
    <row r="91" spans="1:16" ht="15.75" thickBot="1" x14ac:dyDescent="0.3">
      <c r="A91" s="314"/>
      <c r="B91" s="313"/>
      <c r="C91" s="3185" t="s">
        <v>1</v>
      </c>
      <c r="D91" s="4107"/>
      <c r="E91" s="4107"/>
      <c r="F91" s="4107"/>
      <c r="G91" s="4107"/>
      <c r="H91" s="4107"/>
      <c r="I91" s="4108"/>
      <c r="J91" s="4109">
        <v>0</v>
      </c>
      <c r="K91" s="4110"/>
      <c r="L91" s="4110"/>
      <c r="M91" s="1736">
        <v>0</v>
      </c>
      <c r="N91" s="4111">
        <v>0</v>
      </c>
      <c r="O91" s="4112"/>
      <c r="P91" s="4113"/>
    </row>
    <row r="92" spans="1:16" ht="15.75" thickBot="1" x14ac:dyDescent="0.3">
      <c r="A92" s="371"/>
      <c r="B92" s="327"/>
      <c r="C92" s="3384"/>
      <c r="D92" s="3384"/>
      <c r="E92" s="3384"/>
      <c r="F92" s="3384"/>
      <c r="G92" s="3384"/>
      <c r="H92" s="3384"/>
      <c r="I92" s="2978"/>
      <c r="J92" s="4105"/>
      <c r="K92" s="4106"/>
      <c r="L92" s="4106"/>
      <c r="M92" s="309"/>
      <c r="N92" s="4097"/>
      <c r="O92" s="4098"/>
      <c r="P92" s="4099"/>
    </row>
    <row r="93" spans="1:16" ht="15.75" thickBot="1" x14ac:dyDescent="0.3">
      <c r="A93" s="1735"/>
      <c r="B93" s="1734"/>
      <c r="C93" s="3177" t="s">
        <v>0</v>
      </c>
      <c r="D93" s="3177"/>
      <c r="E93" s="3177"/>
      <c r="F93" s="3177"/>
      <c r="G93" s="3177"/>
      <c r="H93" s="3177"/>
      <c r="I93" s="3178"/>
      <c r="J93" s="4100">
        <f>J83+J91</f>
        <v>1109.5</v>
      </c>
      <c r="K93" s="4101"/>
      <c r="L93" s="4101"/>
      <c r="M93" s="1733">
        <f>M83+M91</f>
        <v>2873.8</v>
      </c>
      <c r="N93" s="4102">
        <f>N83+N91</f>
        <v>2768.11</v>
      </c>
      <c r="O93" s="4103"/>
      <c r="P93" s="4104"/>
    </row>
  </sheetData>
  <mergeCells count="222">
    <mergeCell ref="A29:A30"/>
    <mergeCell ref="B19:B21"/>
    <mergeCell ref="B29:B30"/>
    <mergeCell ref="F23:F24"/>
    <mergeCell ref="G23:G24"/>
    <mergeCell ref="G19:G21"/>
    <mergeCell ref="F29:F30"/>
    <mergeCell ref="A11:A14"/>
    <mergeCell ref="B11:B14"/>
    <mergeCell ref="F11:F13"/>
    <mergeCell ref="G11:G13"/>
    <mergeCell ref="D14:H14"/>
    <mergeCell ref="G29:G30"/>
    <mergeCell ref="H29:H30"/>
    <mergeCell ref="E15:E16"/>
    <mergeCell ref="H23:H24"/>
    <mergeCell ref="A19:A21"/>
    <mergeCell ref="C19:C21"/>
    <mergeCell ref="D22:H22"/>
    <mergeCell ref="E19:E20"/>
    <mergeCell ref="F19:F21"/>
    <mergeCell ref="M15:M16"/>
    <mergeCell ref="C32:C34"/>
    <mergeCell ref="I4:I5"/>
    <mergeCell ref="O26:O27"/>
    <mergeCell ref="P26:P27"/>
    <mergeCell ref="M26:M27"/>
    <mergeCell ref="N26:N27"/>
    <mergeCell ref="H11:H12"/>
    <mergeCell ref="N15:N16"/>
    <mergeCell ref="P15:P16"/>
    <mergeCell ref="B15:B17"/>
    <mergeCell ref="C15:C17"/>
    <mergeCell ref="F15:F17"/>
    <mergeCell ref="G15:G17"/>
    <mergeCell ref="G4:G5"/>
    <mergeCell ref="A7:R7"/>
    <mergeCell ref="B8:R8"/>
    <mergeCell ref="O15:O16"/>
    <mergeCell ref="H15:H17"/>
    <mergeCell ref="F4:F5"/>
    <mergeCell ref="C4:C5"/>
    <mergeCell ref="D4:D5"/>
    <mergeCell ref="Q4:Q5"/>
    <mergeCell ref="A6:R6"/>
    <mergeCell ref="A15:A17"/>
    <mergeCell ref="A4:A5"/>
    <mergeCell ref="I1:P1"/>
    <mergeCell ref="B4:B5"/>
    <mergeCell ref="H4:H5"/>
    <mergeCell ref="E4:E5"/>
    <mergeCell ref="C9:R9"/>
    <mergeCell ref="M4:P4"/>
    <mergeCell ref="J4:L4"/>
    <mergeCell ref="R4:R5"/>
    <mergeCell ref="Q1:R1"/>
    <mergeCell ref="A2:R2"/>
    <mergeCell ref="A44:A45"/>
    <mergeCell ref="B44:B45"/>
    <mergeCell ref="C44:C45"/>
    <mergeCell ref="F44:F45"/>
    <mergeCell ref="G44:G45"/>
    <mergeCell ref="H44:H45"/>
    <mergeCell ref="H40:H42"/>
    <mergeCell ref="E40:E41"/>
    <mergeCell ref="E32:E33"/>
    <mergeCell ref="F36:F38"/>
    <mergeCell ref="G36:G38"/>
    <mergeCell ref="F40:F42"/>
    <mergeCell ref="G40:G42"/>
    <mergeCell ref="F32:F34"/>
    <mergeCell ref="G32:G34"/>
    <mergeCell ref="D35:H35"/>
    <mergeCell ref="A36:A38"/>
    <mergeCell ref="B36:B38"/>
    <mergeCell ref="C36:C38"/>
    <mergeCell ref="A32:A35"/>
    <mergeCell ref="B32:B35"/>
    <mergeCell ref="E37:E38"/>
    <mergeCell ref="H32:H34"/>
    <mergeCell ref="A52:A55"/>
    <mergeCell ref="B56:B58"/>
    <mergeCell ref="G56:G57"/>
    <mergeCell ref="C59:I59"/>
    <mergeCell ref="G61:G63"/>
    <mergeCell ref="D55:H55"/>
    <mergeCell ref="D46:H46"/>
    <mergeCell ref="C47:I47"/>
    <mergeCell ref="M47:P47"/>
    <mergeCell ref="A61:A64"/>
    <mergeCell ref="B61:B64"/>
    <mergeCell ref="D64:H64"/>
    <mergeCell ref="I56:I57"/>
    <mergeCell ref="F56:F57"/>
    <mergeCell ref="H56:H57"/>
    <mergeCell ref="F61:F63"/>
    <mergeCell ref="N92:P92"/>
    <mergeCell ref="C93:I93"/>
    <mergeCell ref="J93:L93"/>
    <mergeCell ref="N93:P93"/>
    <mergeCell ref="C92:I92"/>
    <mergeCell ref="J92:L92"/>
    <mergeCell ref="C91:I91"/>
    <mergeCell ref="J91:L91"/>
    <mergeCell ref="N91:P91"/>
    <mergeCell ref="C89:I89"/>
    <mergeCell ref="J89:L89"/>
    <mergeCell ref="N89:P89"/>
    <mergeCell ref="J85:L85"/>
    <mergeCell ref="C60:P60"/>
    <mergeCell ref="C90:I90"/>
    <mergeCell ref="J90:L90"/>
    <mergeCell ref="N90:P90"/>
    <mergeCell ref="N82:P82"/>
    <mergeCell ref="N86:P86"/>
    <mergeCell ref="J86:L86"/>
    <mergeCell ref="M78:P78"/>
    <mergeCell ref="C83:I83"/>
    <mergeCell ref="J83:L83"/>
    <mergeCell ref="N83:P83"/>
    <mergeCell ref="C84:I84"/>
    <mergeCell ref="J84:L84"/>
    <mergeCell ref="J81:L81"/>
    <mergeCell ref="M81:P81"/>
    <mergeCell ref="N85:P85"/>
    <mergeCell ref="C86:I86"/>
    <mergeCell ref="C76:I76"/>
    <mergeCell ref="C85:I85"/>
    <mergeCell ref="N84:P84"/>
    <mergeCell ref="C88:I88"/>
    <mergeCell ref="J88:L88"/>
    <mergeCell ref="N88:P88"/>
    <mergeCell ref="C82:I82"/>
    <mergeCell ref="J82:L82"/>
    <mergeCell ref="C80:P80"/>
    <mergeCell ref="J87:L87"/>
    <mergeCell ref="N87:P87"/>
    <mergeCell ref="D75:H75"/>
    <mergeCell ref="M76:P76"/>
    <mergeCell ref="B77:I77"/>
    <mergeCell ref="M77:P77"/>
    <mergeCell ref="B78:I78"/>
    <mergeCell ref="J72:J73"/>
    <mergeCell ref="K72:K73"/>
    <mergeCell ref="O72:O74"/>
    <mergeCell ref="B52:B55"/>
    <mergeCell ref="I72:I73"/>
    <mergeCell ref="E73:E74"/>
    <mergeCell ref="M65:P65"/>
    <mergeCell ref="C65:I65"/>
    <mergeCell ref="C66:I66"/>
    <mergeCell ref="E69:E71"/>
    <mergeCell ref="H67:H68"/>
    <mergeCell ref="H69:H71"/>
    <mergeCell ref="I67:I68"/>
    <mergeCell ref="G67:G71"/>
    <mergeCell ref="M72:M74"/>
    <mergeCell ref="J56:J57"/>
    <mergeCell ref="K56:K57"/>
    <mergeCell ref="L56:L57"/>
    <mergeCell ref="M59:P59"/>
    <mergeCell ref="F67:F71"/>
    <mergeCell ref="F72:F74"/>
    <mergeCell ref="H72:H73"/>
    <mergeCell ref="G72:G74"/>
    <mergeCell ref="H61:H63"/>
    <mergeCell ref="L72:L73"/>
    <mergeCell ref="Q70:R70"/>
    <mergeCell ref="Q72:R75"/>
    <mergeCell ref="Q26:R27"/>
    <mergeCell ref="Q30:R31"/>
    <mergeCell ref="Q42:R43"/>
    <mergeCell ref="Q44:R45"/>
    <mergeCell ref="Q56:R57"/>
    <mergeCell ref="Q69:R69"/>
    <mergeCell ref="N72:N74"/>
    <mergeCell ref="P72:P74"/>
    <mergeCell ref="M48:P48"/>
    <mergeCell ref="B49:P49"/>
    <mergeCell ref="C50:P50"/>
    <mergeCell ref="B48:I48"/>
    <mergeCell ref="N44:N45"/>
    <mergeCell ref="H36:H38"/>
    <mergeCell ref="C40:C42"/>
    <mergeCell ref="G26:G27"/>
    <mergeCell ref="D31:H31"/>
    <mergeCell ref="F26:F28"/>
    <mergeCell ref="C29:C30"/>
    <mergeCell ref="H26:H27"/>
    <mergeCell ref="D67:E68"/>
    <mergeCell ref="Q10:R10"/>
    <mergeCell ref="T11:U12"/>
    <mergeCell ref="Q11:R12"/>
    <mergeCell ref="Q23:R25"/>
    <mergeCell ref="Q33:R35"/>
    <mergeCell ref="Q36:R38"/>
    <mergeCell ref="Q67:R67"/>
    <mergeCell ref="Q54:R55"/>
    <mergeCell ref="Q68:R68"/>
    <mergeCell ref="M52:M53"/>
    <mergeCell ref="M54:M55"/>
    <mergeCell ref="P37:P38"/>
    <mergeCell ref="O37:O38"/>
    <mergeCell ref="M37:M38"/>
    <mergeCell ref="I40:P41"/>
    <mergeCell ref="Q61:R63"/>
    <mergeCell ref="N37:N38"/>
    <mergeCell ref="D18:H18"/>
    <mergeCell ref="H19:H21"/>
    <mergeCell ref="Q51:R51"/>
    <mergeCell ref="M64:P64"/>
    <mergeCell ref="Q15:R17"/>
    <mergeCell ref="F52:F54"/>
    <mergeCell ref="G52:G54"/>
    <mergeCell ref="H52:H54"/>
    <mergeCell ref="L44:L45"/>
    <mergeCell ref="P44:P45"/>
    <mergeCell ref="M44:M45"/>
    <mergeCell ref="O44:O45"/>
    <mergeCell ref="I44:I45"/>
    <mergeCell ref="J44:J45"/>
    <mergeCell ref="K44:K45"/>
  </mergeCells>
  <pageMargins left="0.70866141732283472" right="0.70866141732283472" top="0.74803149606299213" bottom="0.74803149606299213" header="0.31496062992125984" footer="0.31496062992125984"/>
  <pageSetup paperSize="9" scale="67" firstPageNumber="24"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5"/>
  <sheetViews>
    <sheetView view="pageBreakPreview" zoomScaleNormal="100" zoomScaleSheetLayoutView="100" workbookViewId="0">
      <selection activeCell="W10" sqref="W10"/>
    </sheetView>
  </sheetViews>
  <sheetFormatPr defaultRowHeight="12.75" x14ac:dyDescent="0.2"/>
  <cols>
    <col min="1" max="4" width="2.7109375" style="2002" customWidth="1"/>
    <col min="5" max="5" width="25" style="2006" customWidth="1"/>
    <col min="6" max="6" width="3.28515625" style="2005" customWidth="1"/>
    <col min="7" max="8" width="3.28515625" style="2002" customWidth="1"/>
    <col min="9" max="9" width="4.85546875" style="2003" customWidth="1"/>
    <col min="10" max="10" width="7" style="2003" customWidth="1"/>
    <col min="11" max="11" width="8" style="2004" customWidth="1"/>
    <col min="12" max="12" width="7.28515625" style="2003" customWidth="1"/>
    <col min="13" max="13" width="12.85546875" style="2002" customWidth="1"/>
    <col min="14" max="15" width="4.28515625" style="2002" customWidth="1"/>
    <col min="16" max="16" width="3.85546875" style="2002" customWidth="1"/>
    <col min="17" max="17" width="15.5703125" style="2002" customWidth="1"/>
    <col min="18" max="18" width="16.42578125" style="2002" customWidth="1"/>
    <col min="19" max="16384" width="9.140625" style="2002"/>
  </cols>
  <sheetData>
    <row r="1" spans="1:18" ht="65.25" customHeight="1" x14ac:dyDescent="0.2">
      <c r="I1" s="4397"/>
      <c r="J1" s="4397"/>
      <c r="K1" s="4397"/>
      <c r="L1" s="4397"/>
      <c r="M1" s="2853" t="s">
        <v>1627</v>
      </c>
      <c r="N1" s="2853"/>
      <c r="O1" s="2853"/>
      <c r="P1" s="2853"/>
      <c r="Q1" s="2853"/>
      <c r="R1" s="2853"/>
    </row>
    <row r="2" spans="1:18" s="2006" customFormat="1" ht="27" customHeight="1" x14ac:dyDescent="0.2">
      <c r="A2" s="4405" t="s">
        <v>695</v>
      </c>
      <c r="B2" s="4405"/>
      <c r="C2" s="4405"/>
      <c r="D2" s="4405"/>
      <c r="E2" s="4405"/>
      <c r="F2" s="4405"/>
      <c r="G2" s="4405"/>
      <c r="H2" s="4405"/>
      <c r="I2" s="4405"/>
      <c r="J2" s="4405"/>
      <c r="K2" s="4405"/>
      <c r="L2" s="4405"/>
      <c r="M2" s="4405"/>
      <c r="N2" s="4405"/>
      <c r="O2" s="4405"/>
      <c r="P2" s="4405"/>
      <c r="Q2" s="4405"/>
      <c r="R2" s="4405"/>
    </row>
    <row r="3" spans="1:18" s="2006" customFormat="1" ht="12" customHeight="1" thickBot="1" x14ac:dyDescent="0.25">
      <c r="A3" s="4404"/>
      <c r="B3" s="4404"/>
      <c r="C3" s="4404"/>
      <c r="D3" s="4404"/>
      <c r="E3" s="4404"/>
      <c r="F3" s="4404"/>
      <c r="G3" s="4404"/>
      <c r="H3" s="4404"/>
      <c r="I3" s="4404"/>
      <c r="J3" s="4404"/>
      <c r="K3" s="4404"/>
      <c r="L3" s="4404"/>
      <c r="M3" s="4404"/>
      <c r="N3" s="4404"/>
      <c r="O3" s="4404"/>
      <c r="P3" s="4404"/>
    </row>
    <row r="4" spans="1:18" s="2023" customFormat="1" ht="36.75" customHeight="1" thickBot="1" x14ac:dyDescent="0.25">
      <c r="A4" s="4406" t="s">
        <v>144</v>
      </c>
      <c r="B4" s="4377" t="s">
        <v>143</v>
      </c>
      <c r="C4" s="4379" t="s">
        <v>142</v>
      </c>
      <c r="D4" s="4381" t="s">
        <v>141</v>
      </c>
      <c r="E4" s="4390"/>
      <c r="F4" s="4375" t="s">
        <v>140</v>
      </c>
      <c r="G4" s="4383" t="s">
        <v>139</v>
      </c>
      <c r="H4" s="4388" t="s">
        <v>138</v>
      </c>
      <c r="I4" s="4392" t="s">
        <v>137</v>
      </c>
      <c r="J4" s="4403" t="s">
        <v>136</v>
      </c>
      <c r="K4" s="4403"/>
      <c r="L4" s="4403"/>
      <c r="M4" s="4398" t="s">
        <v>135</v>
      </c>
      <c r="N4" s="4399"/>
      <c r="O4" s="4399"/>
      <c r="P4" s="4400"/>
      <c r="Q4" s="4401" t="s">
        <v>134</v>
      </c>
      <c r="R4" s="4401" t="s">
        <v>133</v>
      </c>
    </row>
    <row r="5" spans="1:18" s="2023" customFormat="1" ht="119.25" customHeight="1" thickBot="1" x14ac:dyDescent="0.25">
      <c r="A5" s="4407"/>
      <c r="B5" s="4378"/>
      <c r="C5" s="4380"/>
      <c r="D5" s="4382"/>
      <c r="E5" s="4391"/>
      <c r="F5" s="4376"/>
      <c r="G5" s="4384"/>
      <c r="H5" s="4389"/>
      <c r="I5" s="4393"/>
      <c r="J5" s="2281" t="s">
        <v>373</v>
      </c>
      <c r="K5" s="2280" t="s">
        <v>372</v>
      </c>
      <c r="L5" s="2279" t="s">
        <v>11</v>
      </c>
      <c r="M5" s="2278" t="s">
        <v>130</v>
      </c>
      <c r="N5" s="2277" t="s">
        <v>129</v>
      </c>
      <c r="O5" s="2276" t="s">
        <v>128</v>
      </c>
      <c r="P5" s="2276" t="s">
        <v>127</v>
      </c>
      <c r="Q5" s="4402"/>
      <c r="R5" s="4402"/>
    </row>
    <row r="6" spans="1:18" s="2006" customFormat="1" ht="14.25" customHeight="1" thickBot="1" x14ac:dyDescent="0.25">
      <c r="A6" s="4257" t="s">
        <v>126</v>
      </c>
      <c r="B6" s="4258"/>
      <c r="C6" s="4258"/>
      <c r="D6" s="4258"/>
      <c r="E6" s="4258"/>
      <c r="F6" s="4258"/>
      <c r="G6" s="4258"/>
      <c r="H6" s="4258"/>
      <c r="I6" s="4258"/>
      <c r="J6" s="4258"/>
      <c r="K6" s="4258"/>
      <c r="L6" s="4258"/>
      <c r="M6" s="4258"/>
      <c r="N6" s="4258"/>
      <c r="O6" s="4258"/>
      <c r="P6" s="4258"/>
      <c r="Q6" s="4258"/>
      <c r="R6" s="4259"/>
    </row>
    <row r="7" spans="1:18" s="2006" customFormat="1" ht="15" customHeight="1" thickBot="1" x14ac:dyDescent="0.25">
      <c r="A7" s="4260" t="s">
        <v>694</v>
      </c>
      <c r="B7" s="4261"/>
      <c r="C7" s="4261"/>
      <c r="D7" s="4261"/>
      <c r="E7" s="4261"/>
      <c r="F7" s="4261"/>
      <c r="G7" s="4261"/>
      <c r="H7" s="4261"/>
      <c r="I7" s="4261"/>
      <c r="J7" s="4261"/>
      <c r="K7" s="4261"/>
      <c r="L7" s="4261"/>
      <c r="M7" s="4261"/>
      <c r="N7" s="4261"/>
      <c r="O7" s="4261"/>
      <c r="P7" s="4261"/>
      <c r="Q7" s="4261"/>
      <c r="R7" s="4262"/>
    </row>
    <row r="8" spans="1:18" s="2006" customFormat="1" ht="27" customHeight="1" thickBot="1" x14ac:dyDescent="0.25">
      <c r="A8" s="2275" t="s">
        <v>20</v>
      </c>
      <c r="B8" s="4263" t="s">
        <v>693</v>
      </c>
      <c r="C8" s="4264"/>
      <c r="D8" s="4264"/>
      <c r="E8" s="4264"/>
      <c r="F8" s="4264"/>
      <c r="G8" s="4264"/>
      <c r="H8" s="4264"/>
      <c r="I8" s="4264"/>
      <c r="J8" s="4264"/>
      <c r="K8" s="4264"/>
      <c r="L8" s="4264"/>
      <c r="M8" s="4264"/>
      <c r="N8" s="4264"/>
      <c r="O8" s="4264"/>
      <c r="P8" s="4264"/>
      <c r="Q8" s="4264"/>
      <c r="R8" s="4265"/>
    </row>
    <row r="9" spans="1:18" s="2006" customFormat="1" ht="25.5" customHeight="1" thickBot="1" x14ac:dyDescent="0.25">
      <c r="A9" s="2217" t="s">
        <v>20</v>
      </c>
      <c r="B9" s="2146" t="s">
        <v>20</v>
      </c>
      <c r="C9" s="4246" t="s">
        <v>692</v>
      </c>
      <c r="D9" s="4247"/>
      <c r="E9" s="4247"/>
      <c r="F9" s="4247"/>
      <c r="G9" s="4247"/>
      <c r="H9" s="4247"/>
      <c r="I9" s="4247"/>
      <c r="J9" s="4247"/>
      <c r="K9" s="4247"/>
      <c r="L9" s="4247"/>
      <c r="M9" s="4247"/>
      <c r="N9" s="4247"/>
      <c r="O9" s="4247"/>
      <c r="P9" s="4247"/>
      <c r="Q9" s="4247"/>
      <c r="R9" s="4248"/>
    </row>
    <row r="10" spans="1:18" s="2023" customFormat="1" ht="51.75" customHeight="1" thickBot="1" x14ac:dyDescent="0.25">
      <c r="A10" s="4222" t="s">
        <v>20</v>
      </c>
      <c r="B10" s="4266" t="s">
        <v>20</v>
      </c>
      <c r="C10" s="2123" t="s">
        <v>20</v>
      </c>
      <c r="D10" s="2274"/>
      <c r="E10" s="2252" t="s">
        <v>691</v>
      </c>
      <c r="F10" s="4209" t="s">
        <v>120</v>
      </c>
      <c r="G10" s="4236" t="s">
        <v>24</v>
      </c>
      <c r="H10" s="2265" t="s">
        <v>172</v>
      </c>
      <c r="I10" s="2273" t="s">
        <v>645</v>
      </c>
      <c r="J10" s="2272">
        <v>5</v>
      </c>
      <c r="K10" s="2272">
        <v>5</v>
      </c>
      <c r="L10" s="2271">
        <v>2.63</v>
      </c>
      <c r="M10" s="2270" t="s">
        <v>686</v>
      </c>
      <c r="N10" s="2269" t="s">
        <v>42</v>
      </c>
      <c r="O10" s="2268">
        <v>3</v>
      </c>
      <c r="P10" s="2268">
        <v>3</v>
      </c>
      <c r="Q10" s="4214" t="s">
        <v>690</v>
      </c>
      <c r="R10" s="4215"/>
    </row>
    <row r="11" spans="1:18" s="2023" customFormat="1" ht="24.75" customHeight="1" thickBot="1" x14ac:dyDescent="0.25">
      <c r="A11" s="4206"/>
      <c r="B11" s="4267"/>
      <c r="C11" s="2123"/>
      <c r="D11" s="2267"/>
      <c r="E11" s="2266"/>
      <c r="F11" s="4209"/>
      <c r="G11" s="4236"/>
      <c r="H11" s="2265"/>
      <c r="I11" s="2264"/>
      <c r="J11" s="2263"/>
      <c r="K11" s="2262"/>
      <c r="L11" s="2261"/>
      <c r="M11" s="2260" t="s">
        <v>683</v>
      </c>
      <c r="N11" s="2259" t="s">
        <v>42</v>
      </c>
      <c r="O11" s="2258">
        <v>20</v>
      </c>
      <c r="P11" s="2257">
        <v>18</v>
      </c>
      <c r="Q11" s="4216"/>
      <c r="R11" s="4217"/>
    </row>
    <row r="12" spans="1:18" s="2006" customFormat="1" ht="22.5" customHeight="1" thickBot="1" x14ac:dyDescent="0.25">
      <c r="A12" s="4223"/>
      <c r="B12" s="4268"/>
      <c r="C12" s="2098"/>
      <c r="D12" s="4237"/>
      <c r="E12" s="4238"/>
      <c r="F12" s="4238"/>
      <c r="G12" s="4238"/>
      <c r="H12" s="4238"/>
      <c r="I12" s="2256" t="s">
        <v>21</v>
      </c>
      <c r="J12" s="2255">
        <f>J10+J11</f>
        <v>5</v>
      </c>
      <c r="K12" s="2254">
        <f>K10+K11</f>
        <v>5</v>
      </c>
      <c r="L12" s="2254">
        <f>L10+L11</f>
        <v>2.63</v>
      </c>
      <c r="M12" s="2246"/>
      <c r="N12" s="2246"/>
      <c r="O12" s="2245"/>
      <c r="P12" s="2245"/>
      <c r="Q12" s="2050"/>
      <c r="R12" s="2209"/>
    </row>
    <row r="13" spans="1:18" s="2006" customFormat="1" ht="81" customHeight="1" thickBot="1" x14ac:dyDescent="0.25">
      <c r="A13" s="2153" t="s">
        <v>20</v>
      </c>
      <c r="B13" s="2253" t="s">
        <v>20</v>
      </c>
      <c r="C13" s="2123" t="s">
        <v>29</v>
      </c>
      <c r="D13" s="2203"/>
      <c r="E13" s="2252" t="s">
        <v>689</v>
      </c>
      <c r="F13" s="2251" t="s">
        <v>688</v>
      </c>
      <c r="G13" s="2250"/>
      <c r="H13" s="2249"/>
      <c r="I13" s="2083"/>
      <c r="J13" s="2242"/>
      <c r="K13" s="2248"/>
      <c r="L13" s="2093"/>
      <c r="M13" s="2247"/>
      <c r="N13" s="2246"/>
      <c r="O13" s="2245"/>
      <c r="P13" s="2245"/>
      <c r="Q13" s="2024"/>
      <c r="R13" s="2244"/>
    </row>
    <row r="14" spans="1:18" s="2006" customFormat="1" ht="53.25" customHeight="1" thickBot="1" x14ac:dyDescent="0.25">
      <c r="A14" s="4206"/>
      <c r="B14" s="4249"/>
      <c r="C14" s="4211"/>
      <c r="D14" s="2241"/>
      <c r="E14" s="2243" t="s">
        <v>687</v>
      </c>
      <c r="F14" s="4209" t="s">
        <v>114</v>
      </c>
      <c r="G14" s="4207" t="s">
        <v>24</v>
      </c>
      <c r="H14" s="2239" t="s">
        <v>172</v>
      </c>
      <c r="I14" s="2083" t="s">
        <v>674</v>
      </c>
      <c r="J14" s="2242">
        <v>8</v>
      </c>
      <c r="K14" s="2242">
        <v>8</v>
      </c>
      <c r="L14" s="2094">
        <v>3.53</v>
      </c>
      <c r="M14" s="2237" t="s">
        <v>686</v>
      </c>
      <c r="N14" s="2129" t="s">
        <v>42</v>
      </c>
      <c r="O14" s="2128">
        <v>20</v>
      </c>
      <c r="P14" s="2128">
        <v>32</v>
      </c>
      <c r="Q14" s="4192" t="s">
        <v>685</v>
      </c>
      <c r="R14" s="4193"/>
    </row>
    <row r="15" spans="1:18" s="2006" customFormat="1" ht="42" customHeight="1" thickBot="1" x14ac:dyDescent="0.25">
      <c r="A15" s="4206"/>
      <c r="B15" s="4249"/>
      <c r="C15" s="4211"/>
      <c r="D15" s="2241"/>
      <c r="E15" s="2240" t="s">
        <v>684</v>
      </c>
      <c r="F15" s="4210"/>
      <c r="G15" s="4208"/>
      <c r="H15" s="2239" t="s">
        <v>172</v>
      </c>
      <c r="I15" s="2083" t="s">
        <v>674</v>
      </c>
      <c r="J15" s="2093">
        <v>0</v>
      </c>
      <c r="K15" s="2093"/>
      <c r="L15" s="2238"/>
      <c r="M15" s="2237" t="s">
        <v>683</v>
      </c>
      <c r="N15" s="2129" t="s">
        <v>42</v>
      </c>
      <c r="O15" s="2128">
        <v>5</v>
      </c>
      <c r="P15" s="2128">
        <v>2</v>
      </c>
      <c r="Q15" s="4194"/>
      <c r="R15" s="4195"/>
    </row>
    <row r="16" spans="1:18" s="2006" customFormat="1" ht="22.5" customHeight="1" thickBot="1" x14ac:dyDescent="0.25">
      <c r="A16" s="2147"/>
      <c r="B16" s="2146"/>
      <c r="C16" s="2236"/>
      <c r="D16" s="2234"/>
      <c r="E16" s="2235"/>
      <c r="F16" s="2234"/>
      <c r="G16" s="2234"/>
      <c r="H16" s="2234"/>
      <c r="I16" s="2222" t="s">
        <v>21</v>
      </c>
      <c r="J16" s="2221">
        <f>J13+J14+J15</f>
        <v>8</v>
      </c>
      <c r="K16" s="2168">
        <f>K13+K14+K15</f>
        <v>8</v>
      </c>
      <c r="L16" s="2168">
        <f>L13+L14+L15</f>
        <v>3.53</v>
      </c>
      <c r="M16" s="2056"/>
      <c r="N16" s="2233"/>
      <c r="O16" s="2233"/>
      <c r="P16" s="2128"/>
      <c r="Q16" s="4196"/>
      <c r="R16" s="4197"/>
    </row>
    <row r="17" spans="1:18" s="2006" customFormat="1" ht="45" customHeight="1" thickBot="1" x14ac:dyDescent="0.25">
      <c r="A17" s="2153" t="s">
        <v>20</v>
      </c>
      <c r="B17" s="4220" t="s">
        <v>20</v>
      </c>
      <c r="C17" s="4436" t="s">
        <v>18</v>
      </c>
      <c r="D17" s="4447" t="s">
        <v>682</v>
      </c>
      <c r="E17" s="4448"/>
      <c r="F17" s="4444" t="s">
        <v>109</v>
      </c>
      <c r="G17" s="4431" t="s">
        <v>24</v>
      </c>
      <c r="H17" s="4428" t="s">
        <v>172</v>
      </c>
      <c r="I17" s="2225"/>
      <c r="J17" s="2224"/>
      <c r="K17" s="2223"/>
      <c r="L17" s="2223"/>
      <c r="M17" s="4203" t="s">
        <v>681</v>
      </c>
      <c r="N17" s="4310" t="s">
        <v>680</v>
      </c>
      <c r="O17" s="4313">
        <v>1</v>
      </c>
      <c r="P17" s="4316">
        <v>0</v>
      </c>
      <c r="Q17" s="4192" t="s">
        <v>679</v>
      </c>
      <c r="R17" s="4198"/>
    </row>
    <row r="18" spans="1:18" s="2006" customFormat="1" ht="22.5" customHeight="1" x14ac:dyDescent="0.2">
      <c r="A18" s="2162"/>
      <c r="B18" s="4249"/>
      <c r="C18" s="4211"/>
      <c r="D18" s="4445"/>
      <c r="E18" s="2231"/>
      <c r="F18" s="4209"/>
      <c r="G18" s="4236"/>
      <c r="H18" s="4429"/>
      <c r="I18" s="2225" t="s">
        <v>645</v>
      </c>
      <c r="J18" s="2224">
        <v>0</v>
      </c>
      <c r="K18" s="2223">
        <v>10</v>
      </c>
      <c r="L18" s="2223">
        <v>0</v>
      </c>
      <c r="M18" s="4204"/>
      <c r="N18" s="4311"/>
      <c r="O18" s="4314"/>
      <c r="P18" s="4317"/>
      <c r="Q18" s="4199"/>
      <c r="R18" s="4200"/>
    </row>
    <row r="19" spans="1:18" s="2006" customFormat="1" ht="22.5" customHeight="1" thickBot="1" x14ac:dyDescent="0.25">
      <c r="A19" s="2162"/>
      <c r="B19" s="4249"/>
      <c r="C19" s="4211"/>
      <c r="D19" s="4446"/>
      <c r="E19" s="2227"/>
      <c r="F19" s="4210"/>
      <c r="G19" s="4432"/>
      <c r="H19" s="4430"/>
      <c r="I19" s="2225"/>
      <c r="J19" s="2224"/>
      <c r="K19" s="2223"/>
      <c r="L19" s="2223"/>
      <c r="M19" s="4204"/>
      <c r="N19" s="4311"/>
      <c r="O19" s="4314"/>
      <c r="P19" s="4317"/>
      <c r="Q19" s="4199"/>
      <c r="R19" s="4200"/>
    </row>
    <row r="20" spans="1:18" s="2006" customFormat="1" ht="22.5" customHeight="1" thickBot="1" x14ac:dyDescent="0.25">
      <c r="A20" s="2162"/>
      <c r="B20" s="4249"/>
      <c r="C20" s="4437"/>
      <c r="D20" s="4237"/>
      <c r="E20" s="4237"/>
      <c r="F20" s="4237"/>
      <c r="G20" s="4237"/>
      <c r="H20" s="4438"/>
      <c r="I20" s="2222" t="s">
        <v>21</v>
      </c>
      <c r="J20" s="2221">
        <f>SUM(J18:J19)</f>
        <v>0</v>
      </c>
      <c r="K20" s="2221">
        <f>SUM(K18:K19)</f>
        <v>10</v>
      </c>
      <c r="L20" s="2168">
        <f>SUM(L18:L19)</f>
        <v>0</v>
      </c>
      <c r="M20" s="4205"/>
      <c r="N20" s="4312"/>
      <c r="O20" s="4315"/>
      <c r="P20" s="4318"/>
      <c r="Q20" s="4201"/>
      <c r="R20" s="4202"/>
    </row>
    <row r="21" spans="1:18" s="2006" customFormat="1" ht="15.75" customHeight="1" thickBot="1" x14ac:dyDescent="0.25">
      <c r="A21" s="2147"/>
      <c r="B21" s="4221"/>
      <c r="C21" s="4433" t="s">
        <v>678</v>
      </c>
      <c r="D21" s="4434"/>
      <c r="E21" s="4434"/>
      <c r="F21" s="4434"/>
      <c r="G21" s="4434"/>
      <c r="H21" s="4434"/>
      <c r="I21" s="4435"/>
      <c r="J21" s="2220">
        <f>J12+J16+J20</f>
        <v>13</v>
      </c>
      <c r="K21" s="2220">
        <f>K12+K16+K20</f>
        <v>23</v>
      </c>
      <c r="L21" s="2220">
        <f>L12+L16+L20</f>
        <v>6.16</v>
      </c>
      <c r="M21" s="2219"/>
      <c r="N21" s="2218"/>
      <c r="O21" s="2218"/>
      <c r="P21" s="2172"/>
      <c r="Q21" s="2050"/>
      <c r="R21" s="2209"/>
    </row>
    <row r="22" spans="1:18" s="2006" customFormat="1" ht="25.5" customHeight="1" thickBot="1" x14ac:dyDescent="0.25">
      <c r="A22" s="2217" t="s">
        <v>20</v>
      </c>
      <c r="B22" s="2073" t="s">
        <v>29</v>
      </c>
      <c r="C22" s="4243" t="s">
        <v>677</v>
      </c>
      <c r="D22" s="4244"/>
      <c r="E22" s="4244"/>
      <c r="F22" s="4244"/>
      <c r="G22" s="4244"/>
      <c r="H22" s="4244"/>
      <c r="I22" s="4244"/>
      <c r="J22" s="4244"/>
      <c r="K22" s="4244"/>
      <c r="L22" s="4244"/>
      <c r="M22" s="4244"/>
      <c r="N22" s="4244"/>
      <c r="O22" s="4244"/>
      <c r="P22" s="4244"/>
      <c r="Q22" s="4244"/>
      <c r="R22" s="4245"/>
    </row>
    <row r="23" spans="1:18" s="2006" customFormat="1" ht="51.75" customHeight="1" thickBot="1" x14ac:dyDescent="0.25">
      <c r="A23" s="2217"/>
      <c r="B23" s="2152"/>
      <c r="C23" s="2216"/>
      <c r="D23" s="2215"/>
      <c r="E23" s="2215"/>
      <c r="F23" s="2215"/>
      <c r="G23" s="2215"/>
      <c r="H23" s="2215"/>
      <c r="I23" s="2215"/>
      <c r="J23" s="2215"/>
      <c r="K23" s="2215"/>
      <c r="L23" s="2214"/>
      <c r="M23" s="2213" t="s">
        <v>676</v>
      </c>
      <c r="N23" s="2212" t="s">
        <v>30</v>
      </c>
      <c r="O23" s="2211">
        <v>5</v>
      </c>
      <c r="P23" s="2210">
        <v>18</v>
      </c>
      <c r="Q23" s="2050"/>
      <c r="R23" s="2209"/>
    </row>
    <row r="24" spans="1:18" s="2006" customFormat="1" ht="54.75" customHeight="1" thickBot="1" x14ac:dyDescent="0.25">
      <c r="A24" s="4234" t="s">
        <v>20</v>
      </c>
      <c r="B24" s="2152" t="s">
        <v>29</v>
      </c>
      <c r="C24" s="2160" t="s">
        <v>20</v>
      </c>
      <c r="D24" s="4417"/>
      <c r="E24" s="4442" t="s">
        <v>675</v>
      </c>
      <c r="F24" s="4444" t="s">
        <v>102</v>
      </c>
      <c r="G24" s="4431" t="s">
        <v>24</v>
      </c>
      <c r="H24" s="4425" t="s">
        <v>668</v>
      </c>
      <c r="I24" s="2089" t="s">
        <v>674</v>
      </c>
      <c r="J24" s="2204">
        <v>85</v>
      </c>
      <c r="K24" s="2207">
        <v>85</v>
      </c>
      <c r="L24" s="2158">
        <v>8.5399999999999991</v>
      </c>
      <c r="M24" s="2185" t="s">
        <v>673</v>
      </c>
      <c r="N24" s="2129" t="s">
        <v>42</v>
      </c>
      <c r="O24" s="2128">
        <v>12</v>
      </c>
      <c r="P24" s="2128">
        <v>13</v>
      </c>
      <c r="Q24" s="4226" t="s">
        <v>672</v>
      </c>
      <c r="R24" s="4227"/>
    </row>
    <row r="25" spans="1:18" s="2006" customFormat="1" ht="25.5" customHeight="1" thickBot="1" x14ac:dyDescent="0.25">
      <c r="A25" s="4235"/>
      <c r="B25" s="2161"/>
      <c r="C25" s="2160"/>
      <c r="D25" s="4419"/>
      <c r="E25" s="4443"/>
      <c r="F25" s="4210"/>
      <c r="G25" s="4432"/>
      <c r="H25" s="4427"/>
      <c r="I25" s="2206" t="s">
        <v>113</v>
      </c>
      <c r="J25" s="2205">
        <v>134.66999999999999</v>
      </c>
      <c r="K25" s="2205">
        <v>134.66999999999999</v>
      </c>
      <c r="L25" s="2204">
        <v>47.45</v>
      </c>
      <c r="M25" s="2185"/>
      <c r="N25" s="2173"/>
      <c r="O25" s="2128"/>
      <c r="P25" s="2128"/>
      <c r="Q25" s="4228"/>
      <c r="R25" s="4229"/>
    </row>
    <row r="26" spans="1:18" s="2006" customFormat="1" ht="30" customHeight="1" thickBot="1" x14ac:dyDescent="0.25">
      <c r="A26" s="4235"/>
      <c r="B26" s="2146"/>
      <c r="C26" s="2145"/>
      <c r="D26" s="2081"/>
      <c r="E26" s="2203"/>
      <c r="F26" s="2081"/>
      <c r="G26" s="2081"/>
      <c r="H26" s="2081"/>
      <c r="I26" s="2169" t="s">
        <v>21</v>
      </c>
      <c r="J26" s="2202">
        <f>SUM(J24:J25)</f>
        <v>219.67</v>
      </c>
      <c r="K26" s="2202">
        <f>SUM(K24:K25)</f>
        <v>219.67</v>
      </c>
      <c r="L26" s="2202">
        <f>SUM(L24:L25)</f>
        <v>55.99</v>
      </c>
      <c r="M26" s="2201"/>
      <c r="N26" s="2173"/>
      <c r="O26" s="2128"/>
      <c r="P26" s="2128"/>
      <c r="Q26" s="4230"/>
      <c r="R26" s="4231"/>
    </row>
    <row r="27" spans="1:18" s="2006" customFormat="1" ht="52.5" customHeight="1" thickBot="1" x14ac:dyDescent="0.25">
      <c r="A27" s="2153" t="s">
        <v>20</v>
      </c>
      <c r="B27" s="2152" t="s">
        <v>29</v>
      </c>
      <c r="C27" s="2192" t="s">
        <v>29</v>
      </c>
      <c r="D27" s="2200"/>
      <c r="E27" s="2199" t="s">
        <v>671</v>
      </c>
      <c r="F27" s="2189" t="s">
        <v>100</v>
      </c>
      <c r="G27" s="2188" t="s">
        <v>24</v>
      </c>
      <c r="H27" s="2198" t="s">
        <v>668</v>
      </c>
      <c r="I27" s="2197" t="s">
        <v>645</v>
      </c>
      <c r="J27" s="2158">
        <v>30</v>
      </c>
      <c r="K27" s="2158">
        <v>30</v>
      </c>
      <c r="L27" s="2196">
        <v>17.57</v>
      </c>
      <c r="M27" s="2185"/>
      <c r="N27" s="2129"/>
      <c r="O27" s="2128"/>
      <c r="P27" s="2128"/>
      <c r="Q27" s="4239" t="s">
        <v>670</v>
      </c>
      <c r="R27" s="4240"/>
    </row>
    <row r="28" spans="1:18" s="2006" customFormat="1" ht="21" customHeight="1" thickBot="1" x14ac:dyDescent="0.25">
      <c r="A28" s="2147"/>
      <c r="B28" s="2146"/>
      <c r="C28" s="2145"/>
      <c r="D28" s="2082"/>
      <c r="E28" s="2081"/>
      <c r="F28" s="2144"/>
      <c r="G28" s="2144"/>
      <c r="H28" s="2144"/>
      <c r="I28" s="2157" t="s">
        <v>21</v>
      </c>
      <c r="J28" s="2195">
        <f>J27</f>
        <v>30</v>
      </c>
      <c r="K28" s="2168">
        <f>K27</f>
        <v>30</v>
      </c>
      <c r="L28" s="2194">
        <f>L27</f>
        <v>17.57</v>
      </c>
      <c r="M28" s="2193"/>
      <c r="N28" s="2173"/>
      <c r="O28" s="2128"/>
      <c r="P28" s="2128"/>
      <c r="Q28" s="4241"/>
      <c r="R28" s="4242"/>
    </row>
    <row r="29" spans="1:18" s="2006" customFormat="1" ht="51.75" customHeight="1" thickBot="1" x14ac:dyDescent="0.25">
      <c r="A29" s="2153" t="s">
        <v>20</v>
      </c>
      <c r="B29" s="2152" t="s">
        <v>29</v>
      </c>
      <c r="C29" s="2192" t="s">
        <v>18</v>
      </c>
      <c r="D29" s="2191"/>
      <c r="E29" s="2190" t="s">
        <v>669</v>
      </c>
      <c r="F29" s="2189" t="s">
        <v>526</v>
      </c>
      <c r="G29" s="2188" t="s">
        <v>24</v>
      </c>
      <c r="H29" s="2187" t="s">
        <v>668</v>
      </c>
      <c r="I29" s="2186" t="s">
        <v>645</v>
      </c>
      <c r="J29" s="2093">
        <v>10</v>
      </c>
      <c r="K29" s="2093">
        <v>10</v>
      </c>
      <c r="L29" s="2158">
        <v>8.2439999999999998</v>
      </c>
      <c r="M29" s="2185" t="s">
        <v>667</v>
      </c>
      <c r="N29" s="2129" t="s">
        <v>42</v>
      </c>
      <c r="O29" s="2128">
        <v>2</v>
      </c>
      <c r="P29" s="2128">
        <v>3</v>
      </c>
      <c r="Q29" s="4192" t="s">
        <v>666</v>
      </c>
      <c r="R29" s="4198"/>
    </row>
    <row r="30" spans="1:18" s="2006" customFormat="1" ht="23.25" customHeight="1" thickBot="1" x14ac:dyDescent="0.25">
      <c r="A30" s="2147"/>
      <c r="B30" s="2146"/>
      <c r="C30" s="2145"/>
      <c r="D30" s="2082"/>
      <c r="E30" s="2144"/>
      <c r="F30" s="2144"/>
      <c r="G30" s="2144"/>
      <c r="H30" s="2144"/>
      <c r="I30" s="2157" t="s">
        <v>21</v>
      </c>
      <c r="J30" s="2168">
        <f>J29</f>
        <v>10</v>
      </c>
      <c r="K30" s="2184">
        <f>K29</f>
        <v>10</v>
      </c>
      <c r="L30" s="2156">
        <f>L29</f>
        <v>8.2439999999999998</v>
      </c>
      <c r="M30" s="2154"/>
      <c r="N30" s="2129"/>
      <c r="O30" s="2128"/>
      <c r="P30" s="2128"/>
      <c r="Q30" s="2183"/>
      <c r="R30" s="2182"/>
    </row>
    <row r="31" spans="1:18" s="2006" customFormat="1" ht="46.5" thickBot="1" x14ac:dyDescent="0.25">
      <c r="A31" s="2162" t="s">
        <v>20</v>
      </c>
      <c r="B31" s="4220" t="s">
        <v>29</v>
      </c>
      <c r="C31" s="2151" t="s">
        <v>82</v>
      </c>
      <c r="D31" s="2181"/>
      <c r="E31" s="2180" t="s">
        <v>665</v>
      </c>
      <c r="F31" s="2179" t="s">
        <v>664</v>
      </c>
      <c r="G31" s="2119" t="s">
        <v>24</v>
      </c>
      <c r="H31" s="2178" t="s">
        <v>158</v>
      </c>
      <c r="I31" s="2177" t="s">
        <v>22</v>
      </c>
      <c r="J31" s="2176">
        <v>15</v>
      </c>
      <c r="K31" s="2176">
        <v>17</v>
      </c>
      <c r="L31" s="2175">
        <v>15</v>
      </c>
      <c r="M31" s="2174"/>
      <c r="N31" s="2173"/>
      <c r="O31" s="2172"/>
      <c r="P31" s="2172"/>
      <c r="Q31" s="4214" t="s">
        <v>663</v>
      </c>
      <c r="R31" s="4215"/>
    </row>
    <row r="32" spans="1:18" s="2006" customFormat="1" ht="56.25" customHeight="1" thickBot="1" x14ac:dyDescent="0.25">
      <c r="A32" s="2162"/>
      <c r="B32" s="4221"/>
      <c r="C32" s="4212"/>
      <c r="D32" s="4213"/>
      <c r="E32" s="4213"/>
      <c r="F32" s="4213"/>
      <c r="G32" s="2171"/>
      <c r="H32" s="2170"/>
      <c r="I32" s="2169" t="s">
        <v>21</v>
      </c>
      <c r="J32" s="2168">
        <f>SUM(J31)</f>
        <v>15</v>
      </c>
      <c r="K32" s="2167">
        <f>SUM(K31)</f>
        <v>17</v>
      </c>
      <c r="L32" s="2166">
        <f>SUM(L31)</f>
        <v>15</v>
      </c>
      <c r="M32" s="2165"/>
      <c r="N32" s="2129"/>
      <c r="O32" s="2128"/>
      <c r="P32" s="2128"/>
      <c r="Q32" s="4216"/>
      <c r="R32" s="4217"/>
    </row>
    <row r="33" spans="1:18" s="2006" customFormat="1" ht="51" customHeight="1" thickBot="1" x14ac:dyDescent="0.25">
      <c r="A33" s="2153" t="s">
        <v>20</v>
      </c>
      <c r="B33" s="2152" t="s">
        <v>29</v>
      </c>
      <c r="C33" s="2164" t="s">
        <v>78</v>
      </c>
      <c r="D33" s="4417"/>
      <c r="E33" s="4442" t="s">
        <v>662</v>
      </c>
      <c r="F33" s="4444" t="s">
        <v>76</v>
      </c>
      <c r="G33" s="4431" t="s">
        <v>24</v>
      </c>
      <c r="H33" s="4425" t="s">
        <v>661</v>
      </c>
      <c r="I33" s="2163" t="s">
        <v>645</v>
      </c>
      <c r="J33" s="2093">
        <v>84</v>
      </c>
      <c r="K33" s="2093">
        <v>74</v>
      </c>
      <c r="L33" s="2158">
        <v>0</v>
      </c>
      <c r="M33" s="2130" t="s">
        <v>660</v>
      </c>
      <c r="N33" s="2129" t="s">
        <v>42</v>
      </c>
      <c r="O33" s="2128">
        <v>10</v>
      </c>
      <c r="P33" s="2128">
        <v>6</v>
      </c>
      <c r="Q33" s="4214" t="s">
        <v>659</v>
      </c>
      <c r="R33" s="4215"/>
    </row>
    <row r="34" spans="1:18" s="2006" customFormat="1" ht="21.75" customHeight="1" thickBot="1" x14ac:dyDescent="0.25">
      <c r="A34" s="2162"/>
      <c r="B34" s="2161"/>
      <c r="C34" s="2160"/>
      <c r="D34" s="4419"/>
      <c r="E34" s="4443"/>
      <c r="F34" s="4210"/>
      <c r="G34" s="4432"/>
      <c r="H34" s="4427"/>
      <c r="I34" s="2159" t="s">
        <v>113</v>
      </c>
      <c r="J34" s="2094">
        <v>100.27</v>
      </c>
      <c r="K34" s="2094">
        <v>100.27</v>
      </c>
      <c r="L34" s="2158">
        <v>62.2</v>
      </c>
      <c r="M34" s="2130"/>
      <c r="N34" s="2140"/>
      <c r="O34" s="2128"/>
      <c r="P34" s="2128"/>
      <c r="Q34" s="4232"/>
      <c r="R34" s="4233"/>
    </row>
    <row r="35" spans="1:18" s="2006" customFormat="1" ht="15" customHeight="1" thickBot="1" x14ac:dyDescent="0.25">
      <c r="A35" s="2147"/>
      <c r="B35" s="2146"/>
      <c r="C35" s="2145"/>
      <c r="D35" s="2082"/>
      <c r="E35" s="2144"/>
      <c r="F35" s="2144"/>
      <c r="G35" s="2144"/>
      <c r="H35" s="2144"/>
      <c r="I35" s="2157" t="s">
        <v>21</v>
      </c>
      <c r="J35" s="2156">
        <f>SUM(J33:J34)</f>
        <v>184.26999999999998</v>
      </c>
      <c r="K35" s="2156">
        <f>SUM(K33:K34)</f>
        <v>174.26999999999998</v>
      </c>
      <c r="L35" s="2156">
        <f>SUM(L33:L34)</f>
        <v>62.2</v>
      </c>
      <c r="M35" s="2155"/>
      <c r="N35" s="2140"/>
      <c r="O35" s="2154"/>
      <c r="P35" s="2154"/>
      <c r="Q35" s="4216"/>
      <c r="R35" s="4217"/>
    </row>
    <row r="36" spans="1:18" s="2006" customFormat="1" ht="51.75" customHeight="1" thickBot="1" x14ac:dyDescent="0.25">
      <c r="A36" s="2153" t="s">
        <v>20</v>
      </c>
      <c r="B36" s="2152" t="s">
        <v>29</v>
      </c>
      <c r="C36" s="2151" t="s">
        <v>74</v>
      </c>
      <c r="D36" s="2122"/>
      <c r="E36" s="2150" t="s">
        <v>658</v>
      </c>
      <c r="F36" s="2149" t="s">
        <v>72</v>
      </c>
      <c r="G36" s="2137" t="s">
        <v>24</v>
      </c>
      <c r="H36" s="2136" t="s">
        <v>172</v>
      </c>
      <c r="I36" s="2117" t="s">
        <v>645</v>
      </c>
      <c r="J36" s="2116">
        <v>4</v>
      </c>
      <c r="K36" s="2116">
        <v>4</v>
      </c>
      <c r="L36" s="2148">
        <v>2.14</v>
      </c>
      <c r="M36" s="2130"/>
      <c r="N36" s="2129"/>
      <c r="O36" s="2128"/>
      <c r="P36" s="2128"/>
      <c r="Q36" s="4214" t="s">
        <v>657</v>
      </c>
      <c r="R36" s="4215"/>
    </row>
    <row r="37" spans="1:18" s="2006" customFormat="1" ht="29.25" customHeight="1" thickBot="1" x14ac:dyDescent="0.25">
      <c r="A37" s="2147"/>
      <c r="B37" s="2146"/>
      <c r="C37" s="2145"/>
      <c r="D37" s="2082"/>
      <c r="E37" s="2144"/>
      <c r="F37" s="2144"/>
      <c r="G37" s="2144"/>
      <c r="H37" s="2144"/>
      <c r="I37" s="2143" t="s">
        <v>21</v>
      </c>
      <c r="J37" s="2132">
        <f>J36</f>
        <v>4</v>
      </c>
      <c r="K37" s="2132">
        <f>K36</f>
        <v>4</v>
      </c>
      <c r="L37" s="2142">
        <f>L36</f>
        <v>2.14</v>
      </c>
      <c r="M37" s="2141"/>
      <c r="N37" s="2140"/>
      <c r="O37" s="2128"/>
      <c r="P37" s="2128"/>
      <c r="Q37" s="4216"/>
      <c r="R37" s="4217"/>
    </row>
    <row r="38" spans="1:18" s="2006" customFormat="1" ht="65.25" customHeight="1" thickBot="1" x14ac:dyDescent="0.25">
      <c r="A38" s="4222" t="s">
        <v>20</v>
      </c>
      <c r="B38" s="4220" t="s">
        <v>29</v>
      </c>
      <c r="C38" s="4224" t="s">
        <v>69</v>
      </c>
      <c r="D38" s="2122"/>
      <c r="E38" s="2139" t="s">
        <v>656</v>
      </c>
      <c r="F38" s="2138" t="s">
        <v>67</v>
      </c>
      <c r="G38" s="2137" t="s">
        <v>24</v>
      </c>
      <c r="H38" s="2136" t="s">
        <v>172</v>
      </c>
      <c r="I38" s="2117" t="s">
        <v>645</v>
      </c>
      <c r="J38" s="2116">
        <v>4</v>
      </c>
      <c r="K38" s="2116">
        <v>4</v>
      </c>
      <c r="L38" s="2116">
        <v>2.4</v>
      </c>
      <c r="M38" s="2130" t="s">
        <v>655</v>
      </c>
      <c r="N38" s="2129" t="s">
        <v>42</v>
      </c>
      <c r="O38" s="2128">
        <v>2</v>
      </c>
      <c r="P38" s="2128">
        <v>2</v>
      </c>
      <c r="Q38" s="4333" t="s">
        <v>654</v>
      </c>
      <c r="R38" s="4334"/>
    </row>
    <row r="39" spans="1:18" s="2006" customFormat="1" ht="14.25" customHeight="1" thickBot="1" x14ac:dyDescent="0.25">
      <c r="A39" s="4223"/>
      <c r="B39" s="4221"/>
      <c r="C39" s="4225"/>
      <c r="D39" s="2135"/>
      <c r="E39" s="2135"/>
      <c r="F39" s="2135"/>
      <c r="G39" s="2135"/>
      <c r="H39" s="2134"/>
      <c r="I39" s="2112" t="s">
        <v>21</v>
      </c>
      <c r="J39" s="2133">
        <f>J38</f>
        <v>4</v>
      </c>
      <c r="K39" s="2132">
        <f>K38</f>
        <v>4</v>
      </c>
      <c r="L39" s="2131">
        <f>L38</f>
        <v>2.4</v>
      </c>
      <c r="M39" s="2130"/>
      <c r="N39" s="2129"/>
      <c r="O39" s="2129"/>
      <c r="P39" s="2128"/>
      <c r="Q39" s="2127"/>
      <c r="R39" s="2126"/>
    </row>
    <row r="40" spans="1:18" s="2006" customFormat="1" ht="93" customHeight="1" thickBot="1" x14ac:dyDescent="0.25">
      <c r="A40" s="2125" t="s">
        <v>20</v>
      </c>
      <c r="B40" s="2124" t="s">
        <v>29</v>
      </c>
      <c r="C40" s="2123" t="s">
        <v>65</v>
      </c>
      <c r="D40" s="2122"/>
      <c r="E40" s="2121" t="s">
        <v>653</v>
      </c>
      <c r="F40" s="2120" t="s">
        <v>63</v>
      </c>
      <c r="G40" s="2119" t="s">
        <v>24</v>
      </c>
      <c r="H40" s="2118" t="s">
        <v>172</v>
      </c>
      <c r="I40" s="2117" t="s">
        <v>645</v>
      </c>
      <c r="J40" s="2116">
        <v>40</v>
      </c>
      <c r="K40" s="2116">
        <v>40</v>
      </c>
      <c r="L40" s="2116">
        <v>7.09</v>
      </c>
      <c r="M40" s="2115" t="s">
        <v>652</v>
      </c>
      <c r="N40" s="2114" t="s">
        <v>42</v>
      </c>
      <c r="O40" s="2083">
        <v>2</v>
      </c>
      <c r="P40" s="2083">
        <v>2</v>
      </c>
      <c r="Q40" s="4214" t="s">
        <v>651</v>
      </c>
      <c r="R40" s="4215"/>
    </row>
    <row r="41" spans="1:18" s="2006" customFormat="1" ht="40.5" customHeight="1" thickBot="1" x14ac:dyDescent="0.25">
      <c r="A41" s="2113"/>
      <c r="B41" s="2099"/>
      <c r="C41" s="2098"/>
      <c r="D41" s="2082"/>
      <c r="E41" s="195"/>
      <c r="F41" s="2081"/>
      <c r="G41" s="2081"/>
      <c r="H41" s="2081"/>
      <c r="I41" s="2112" t="s">
        <v>21</v>
      </c>
      <c r="J41" s="2111">
        <f>J40</f>
        <v>40</v>
      </c>
      <c r="K41" s="2110">
        <f>K40</f>
        <v>40</v>
      </c>
      <c r="L41" s="2109">
        <f>L40</f>
        <v>7.09</v>
      </c>
      <c r="M41" s="2108"/>
      <c r="N41" s="4357"/>
      <c r="O41" s="4358"/>
      <c r="P41" s="4359"/>
      <c r="Q41" s="4216"/>
      <c r="R41" s="4217"/>
    </row>
    <row r="42" spans="1:18" s="2006" customFormat="1" ht="15" hidden="1" customHeight="1" x14ac:dyDescent="0.2">
      <c r="A42" s="4218" t="s">
        <v>20</v>
      </c>
      <c r="B42" s="4220" t="s">
        <v>29</v>
      </c>
      <c r="C42" s="4224" t="s">
        <v>61</v>
      </c>
      <c r="D42" s="2107"/>
      <c r="E42" s="4411" t="s">
        <v>650</v>
      </c>
      <c r="F42" s="4368" t="s">
        <v>59</v>
      </c>
      <c r="G42" s="4366" t="s">
        <v>24</v>
      </c>
      <c r="H42" s="4370" t="s">
        <v>172</v>
      </c>
      <c r="I42" s="4372" t="s">
        <v>22</v>
      </c>
      <c r="J42" s="2106"/>
      <c r="K42" s="2106"/>
      <c r="L42" s="2106"/>
      <c r="M42" s="4385" t="s">
        <v>649</v>
      </c>
      <c r="N42" s="4439" t="s">
        <v>42</v>
      </c>
      <c r="O42" s="4316"/>
      <c r="P42" s="4360" t="s">
        <v>153</v>
      </c>
      <c r="Q42" s="4186"/>
      <c r="R42" s="4187"/>
    </row>
    <row r="43" spans="1:18" s="2006" customFormat="1" ht="15" hidden="1" customHeight="1" x14ac:dyDescent="0.2">
      <c r="A43" s="4219"/>
      <c r="B43" s="4249"/>
      <c r="C43" s="4414"/>
      <c r="D43" s="2105"/>
      <c r="E43" s="4412"/>
      <c r="F43" s="4369"/>
      <c r="G43" s="4367"/>
      <c r="H43" s="4371"/>
      <c r="I43" s="4373"/>
      <c r="J43" s="2104">
        <v>0</v>
      </c>
      <c r="K43" s="2104">
        <v>0</v>
      </c>
      <c r="L43" s="2104">
        <v>0</v>
      </c>
      <c r="M43" s="4386"/>
      <c r="N43" s="4440"/>
      <c r="O43" s="4317"/>
      <c r="P43" s="4361"/>
      <c r="Q43" s="4188"/>
      <c r="R43" s="4189"/>
    </row>
    <row r="44" spans="1:18" s="2006" customFormat="1" ht="15" hidden="1" customHeight="1" thickBot="1" x14ac:dyDescent="0.25">
      <c r="A44" s="4219"/>
      <c r="B44" s="4249"/>
      <c r="C44" s="4414"/>
      <c r="D44" s="2103"/>
      <c r="E44" s="4413"/>
      <c r="F44" s="4369"/>
      <c r="G44" s="4367"/>
      <c r="H44" s="4371"/>
      <c r="I44" s="4374"/>
      <c r="J44" s="2102"/>
      <c r="K44" s="2102"/>
      <c r="L44" s="2102"/>
      <c r="M44" s="4386"/>
      <c r="N44" s="4440"/>
      <c r="O44" s="4317"/>
      <c r="P44" s="4361"/>
      <c r="Q44" s="4188"/>
      <c r="R44" s="4189"/>
    </row>
    <row r="45" spans="1:18" s="2006" customFormat="1" ht="28.5" hidden="1" customHeight="1" thickBot="1" x14ac:dyDescent="0.25">
      <c r="A45" s="2100"/>
      <c r="B45" s="2099"/>
      <c r="C45" s="2098"/>
      <c r="D45" s="2082"/>
      <c r="E45" s="195"/>
      <c r="F45" s="2081"/>
      <c r="G45" s="2081"/>
      <c r="H45" s="2081"/>
      <c r="I45" s="2080" t="s">
        <v>21</v>
      </c>
      <c r="J45" s="2097">
        <f>SUM(J42:J44)</f>
        <v>0</v>
      </c>
      <c r="K45" s="2097">
        <f>SUM(K42:K44)</f>
        <v>0</v>
      </c>
      <c r="L45" s="2097">
        <f>SUM(L42:L44)</f>
        <v>0</v>
      </c>
      <c r="M45" s="4387"/>
      <c r="N45" s="4441"/>
      <c r="O45" s="4318"/>
      <c r="P45" s="4362"/>
      <c r="Q45" s="4190"/>
      <c r="R45" s="4191"/>
    </row>
    <row r="46" spans="1:18" s="2006" customFormat="1" ht="20.25" customHeight="1" thickBot="1" x14ac:dyDescent="0.25">
      <c r="A46" s="4222" t="s">
        <v>20</v>
      </c>
      <c r="B46" s="4220" t="s">
        <v>29</v>
      </c>
      <c r="C46" s="4224" t="s">
        <v>57</v>
      </c>
      <c r="D46" s="4417"/>
      <c r="E46" s="4411" t="s">
        <v>648</v>
      </c>
      <c r="F46" s="4420" t="s">
        <v>55</v>
      </c>
      <c r="G46" s="4423" t="s">
        <v>24</v>
      </c>
      <c r="H46" s="4425" t="s">
        <v>172</v>
      </c>
      <c r="I46" s="2088"/>
      <c r="J46" s="2086"/>
      <c r="K46" s="2086"/>
      <c r="L46" s="2086"/>
      <c r="M46" s="2092" t="s">
        <v>647</v>
      </c>
      <c r="N46" s="2091" t="s">
        <v>42</v>
      </c>
      <c r="O46" s="2095">
        <v>10</v>
      </c>
      <c r="P46" s="2075">
        <v>9</v>
      </c>
      <c r="Q46" s="4192" t="s">
        <v>646</v>
      </c>
      <c r="R46" s="4198"/>
    </row>
    <row r="47" spans="1:18" s="2006" customFormat="1" ht="100.5" customHeight="1" thickBot="1" x14ac:dyDescent="0.25">
      <c r="A47" s="4206"/>
      <c r="B47" s="4249"/>
      <c r="C47" s="4414"/>
      <c r="D47" s="4418"/>
      <c r="E47" s="4412"/>
      <c r="F47" s="4421"/>
      <c r="G47" s="4424"/>
      <c r="H47" s="4426"/>
      <c r="I47" s="2088" t="s">
        <v>645</v>
      </c>
      <c r="J47" s="2094">
        <v>0</v>
      </c>
      <c r="K47" s="2093">
        <v>0</v>
      </c>
      <c r="L47" s="2093">
        <v>0</v>
      </c>
      <c r="M47" s="2092" t="s">
        <v>644</v>
      </c>
      <c r="N47" s="2091" t="s">
        <v>563</v>
      </c>
      <c r="O47" s="2090">
        <v>22</v>
      </c>
      <c r="P47" s="2089">
        <v>18</v>
      </c>
      <c r="Q47" s="4199"/>
      <c r="R47" s="4200"/>
    </row>
    <row r="48" spans="1:18" s="2006" customFormat="1" ht="28.5" customHeight="1" thickBot="1" x14ac:dyDescent="0.25">
      <c r="A48" s="4206"/>
      <c r="B48" s="4249"/>
      <c r="C48" s="4414"/>
      <c r="D48" s="4419"/>
      <c r="E48" s="4413"/>
      <c r="F48" s="4422"/>
      <c r="G48" s="4424"/>
      <c r="H48" s="4427"/>
      <c r="I48" s="2088" t="s">
        <v>113</v>
      </c>
      <c r="J48" s="2087">
        <v>312.94</v>
      </c>
      <c r="K48" s="2087">
        <v>312.94</v>
      </c>
      <c r="L48" s="2086">
        <v>304.63</v>
      </c>
      <c r="M48" s="2085" t="s">
        <v>643</v>
      </c>
      <c r="N48" s="2084" t="s">
        <v>42</v>
      </c>
      <c r="O48" s="2083">
        <v>6</v>
      </c>
      <c r="P48" s="2075">
        <v>6</v>
      </c>
      <c r="Q48" s="4199"/>
      <c r="R48" s="4200"/>
    </row>
    <row r="49" spans="1:18" s="2006" customFormat="1" ht="21.75" customHeight="1" thickBot="1" x14ac:dyDescent="0.25">
      <c r="A49" s="4223"/>
      <c r="B49" s="4221"/>
      <c r="C49" s="4225"/>
      <c r="D49" s="2082"/>
      <c r="E49" s="195"/>
      <c r="F49" s="2081"/>
      <c r="G49" s="2081"/>
      <c r="H49" s="2081"/>
      <c r="I49" s="2080" t="s">
        <v>21</v>
      </c>
      <c r="J49" s="2079">
        <f>SUM(J47:J48)</f>
        <v>312.94</v>
      </c>
      <c r="K49" s="2079">
        <f>SUM(K47:K48)</f>
        <v>312.94</v>
      </c>
      <c r="L49" s="2079">
        <f>SUM(L47:L48)</f>
        <v>304.63</v>
      </c>
      <c r="M49" s="2078"/>
      <c r="N49" s="2077"/>
      <c r="O49" s="2076"/>
      <c r="P49" s="2075"/>
      <c r="Q49" s="4201"/>
      <c r="R49" s="4202"/>
    </row>
    <row r="50" spans="1:18" s="2006" customFormat="1" ht="14.25" customHeight="1" thickBot="1" x14ac:dyDescent="0.25">
      <c r="A50" s="2074" t="s">
        <v>20</v>
      </c>
      <c r="B50" s="2073" t="s">
        <v>29</v>
      </c>
      <c r="C50" s="4363" t="s">
        <v>19</v>
      </c>
      <c r="D50" s="4364"/>
      <c r="E50" s="4364"/>
      <c r="F50" s="4364"/>
      <c r="G50" s="4364"/>
      <c r="H50" s="4364"/>
      <c r="I50" s="4365"/>
      <c r="J50" s="2072">
        <f>J26+J28+J30+J35+J37+J41+J32+J39+J45+J49</f>
        <v>819.87999999999988</v>
      </c>
      <c r="K50" s="2072">
        <f>K26+K28+K30+K35+K37+K41+K32+K39+K45+K49</f>
        <v>811.87999999999988</v>
      </c>
      <c r="L50" s="2071">
        <f>L26+L28+L30+L35+L37+L41+L32+L39+L45+L49</f>
        <v>475.26400000000001</v>
      </c>
      <c r="M50" s="2888"/>
      <c r="N50" s="2889"/>
      <c r="O50" s="2889"/>
      <c r="P50" s="2890"/>
      <c r="Q50" s="2070"/>
      <c r="R50" s="2069"/>
    </row>
    <row r="51" spans="1:18" s="2023" customFormat="1" ht="15" customHeight="1" thickBot="1" x14ac:dyDescent="0.25">
      <c r="A51" s="2068" t="s">
        <v>20</v>
      </c>
      <c r="B51" s="2067"/>
      <c r="C51" s="4415" t="s">
        <v>152</v>
      </c>
      <c r="D51" s="4415"/>
      <c r="E51" s="4415"/>
      <c r="F51" s="4415"/>
      <c r="G51" s="4415"/>
      <c r="H51" s="4415"/>
      <c r="I51" s="4416"/>
      <c r="J51" s="2066">
        <f>J21+J50</f>
        <v>832.87999999999988</v>
      </c>
      <c r="K51" s="2066">
        <f>K21+K50</f>
        <v>834.87999999999988</v>
      </c>
      <c r="L51" s="2066">
        <f>L21+L50</f>
        <v>481.42400000000004</v>
      </c>
      <c r="M51" s="4354"/>
      <c r="N51" s="4355"/>
      <c r="O51" s="4355"/>
      <c r="P51" s="4356"/>
      <c r="Q51" s="2065"/>
      <c r="R51" s="2064"/>
    </row>
    <row r="52" spans="1:18" s="2023" customFormat="1" ht="15" customHeight="1" thickBot="1" x14ac:dyDescent="0.25">
      <c r="A52" s="2063"/>
      <c r="B52" s="4408" t="s">
        <v>16</v>
      </c>
      <c r="C52" s="4409"/>
      <c r="D52" s="4409"/>
      <c r="E52" s="4409"/>
      <c r="F52" s="4409"/>
      <c r="G52" s="4409"/>
      <c r="H52" s="4409"/>
      <c r="I52" s="4410"/>
      <c r="J52" s="2062">
        <f>J51</f>
        <v>832.87999999999988</v>
      </c>
      <c r="K52" s="2062">
        <f>K51</f>
        <v>834.87999999999988</v>
      </c>
      <c r="L52" s="2062">
        <f>L51</f>
        <v>481.42400000000004</v>
      </c>
      <c r="M52" s="4338"/>
      <c r="N52" s="4339"/>
      <c r="O52" s="4339"/>
      <c r="P52" s="4340"/>
      <c r="Q52" s="2061"/>
      <c r="R52" s="2060"/>
    </row>
    <row r="53" spans="1:18" s="2023" customFormat="1" ht="27.75" customHeight="1" x14ac:dyDescent="0.2">
      <c r="A53" s="2059"/>
      <c r="B53" s="2055"/>
      <c r="C53" s="2055"/>
      <c r="D53" s="2055"/>
      <c r="E53" s="2055"/>
      <c r="F53" s="2055"/>
      <c r="G53" s="2055"/>
      <c r="H53" s="2055"/>
      <c r="I53" s="2055"/>
      <c r="J53" s="2058"/>
      <c r="K53" s="2058"/>
      <c r="L53" s="2058"/>
      <c r="M53" s="2057"/>
      <c r="N53" s="2057"/>
      <c r="O53" s="2057"/>
      <c r="P53" s="2057"/>
      <c r="Q53" s="2056"/>
      <c r="R53" s="2056"/>
    </row>
    <row r="54" spans="1:18" s="2023" customFormat="1" ht="13.5" customHeight="1" x14ac:dyDescent="0.2">
      <c r="A54" s="2054"/>
      <c r="B54" s="2055"/>
      <c r="C54" s="4322" t="s">
        <v>15</v>
      </c>
      <c r="D54" s="4322"/>
      <c r="E54" s="4322"/>
      <c r="F54" s="4322"/>
      <c r="G54" s="4322"/>
      <c r="H54" s="4322"/>
      <c r="I54" s="4322"/>
      <c r="J54" s="4322"/>
      <c r="K54" s="4322"/>
      <c r="L54" s="4322"/>
      <c r="M54" s="4322"/>
      <c r="N54" s="4322"/>
      <c r="O54" s="4322"/>
      <c r="P54" s="4322"/>
    </row>
    <row r="55" spans="1:18" s="2023" customFormat="1" ht="13.5" customHeight="1" thickBot="1" x14ac:dyDescent="0.25">
      <c r="A55" s="2054"/>
      <c r="B55" s="2052"/>
      <c r="C55" s="2052"/>
      <c r="D55" s="2052"/>
      <c r="E55" s="2052"/>
      <c r="F55" s="2053"/>
      <c r="G55" s="2052"/>
      <c r="H55" s="2052"/>
      <c r="I55" s="2051"/>
      <c r="J55" s="4309"/>
      <c r="K55" s="4309"/>
      <c r="L55" s="4309"/>
      <c r="M55" s="4323"/>
      <c r="N55" s="4323"/>
      <c r="O55" s="4323"/>
      <c r="P55" s="4323"/>
    </row>
    <row r="56" spans="1:18" s="2023" customFormat="1" ht="48" customHeight="1" thickBot="1" x14ac:dyDescent="0.25">
      <c r="A56" s="2050"/>
      <c r="B56" s="2049"/>
      <c r="C56" s="4252" t="s">
        <v>14</v>
      </c>
      <c r="D56" s="4252"/>
      <c r="E56" s="4252"/>
      <c r="F56" s="4252"/>
      <c r="G56" s="4252"/>
      <c r="H56" s="4252"/>
      <c r="I56" s="4253"/>
      <c r="J56" s="4335" t="s">
        <v>13</v>
      </c>
      <c r="K56" s="4336"/>
      <c r="L56" s="4337"/>
      <c r="M56" s="2048" t="s">
        <v>12</v>
      </c>
      <c r="N56" s="4328" t="s">
        <v>11</v>
      </c>
      <c r="O56" s="4328"/>
      <c r="P56" s="4328"/>
    </row>
    <row r="57" spans="1:18" s="2023" customFormat="1" ht="14.1" customHeight="1" thickBot="1" x14ac:dyDescent="0.25">
      <c r="A57" s="2047"/>
      <c r="B57" s="2046"/>
      <c r="C57" s="4269" t="s">
        <v>10</v>
      </c>
      <c r="D57" s="4269"/>
      <c r="E57" s="4269"/>
      <c r="F57" s="4269"/>
      <c r="G57" s="4269"/>
      <c r="H57" s="4269"/>
      <c r="I57" s="4269"/>
      <c r="J57" s="4319">
        <f>J59+J60+J61+J62</f>
        <v>832.88</v>
      </c>
      <c r="K57" s="4320"/>
      <c r="L57" s="4321"/>
      <c r="M57" s="2045">
        <f>M61+M59+M60+M62</f>
        <v>834.88</v>
      </c>
      <c r="N57" s="4329">
        <f>N59+N61+N62</f>
        <v>481.42399999999998</v>
      </c>
      <c r="O57" s="4329"/>
      <c r="P57" s="4329"/>
    </row>
    <row r="58" spans="1:18" s="2023" customFormat="1" ht="13.5" customHeight="1" thickBot="1" x14ac:dyDescent="0.25">
      <c r="A58" s="2044"/>
      <c r="B58" s="2043"/>
      <c r="C58" s="4324" t="s">
        <v>9</v>
      </c>
      <c r="D58" s="4324"/>
      <c r="E58" s="4324"/>
      <c r="F58" s="4324"/>
      <c r="G58" s="4324"/>
      <c r="H58" s="4324"/>
      <c r="I58" s="4324"/>
      <c r="J58" s="4306"/>
      <c r="K58" s="4307"/>
      <c r="L58" s="4308"/>
      <c r="M58" s="2042"/>
      <c r="N58" s="4330"/>
      <c r="O58" s="4331"/>
      <c r="P58" s="4332"/>
    </row>
    <row r="59" spans="1:18" s="2023" customFormat="1" ht="14.25" customHeight="1" x14ac:dyDescent="0.2">
      <c r="A59" s="2041"/>
      <c r="B59" s="2036"/>
      <c r="C59" s="4286" t="s">
        <v>8</v>
      </c>
      <c r="D59" s="4286"/>
      <c r="E59" s="4286"/>
      <c r="F59" s="4286"/>
      <c r="G59" s="4286"/>
      <c r="H59" s="4286"/>
      <c r="I59" s="4286"/>
      <c r="J59" s="4303">
        <v>15</v>
      </c>
      <c r="K59" s="4304"/>
      <c r="L59" s="4305"/>
      <c r="M59" s="2038">
        <v>17</v>
      </c>
      <c r="N59" s="4271">
        <f>L45+L31</f>
        <v>15</v>
      </c>
      <c r="O59" s="4272"/>
      <c r="P59" s="4273"/>
    </row>
    <row r="60" spans="1:18" s="2023" customFormat="1" ht="14.25" customHeight="1" x14ac:dyDescent="0.2">
      <c r="A60" s="2034"/>
      <c r="B60" s="2033"/>
      <c r="C60" s="4287" t="s">
        <v>7</v>
      </c>
      <c r="D60" s="4287"/>
      <c r="E60" s="4287"/>
      <c r="F60" s="4287"/>
      <c r="G60" s="4287"/>
      <c r="H60" s="4287"/>
      <c r="I60" s="4287"/>
      <c r="J60" s="4277"/>
      <c r="K60" s="4278"/>
      <c r="L60" s="4279"/>
      <c r="M60" s="2040"/>
      <c r="N60" s="4302"/>
      <c r="O60" s="4302"/>
      <c r="P60" s="4302"/>
    </row>
    <row r="61" spans="1:18" s="2006" customFormat="1" ht="13.5" customHeight="1" x14ac:dyDescent="0.2">
      <c r="A61" s="2034"/>
      <c r="B61" s="2033"/>
      <c r="C61" s="2033" t="s">
        <v>6</v>
      </c>
      <c r="D61" s="2033"/>
      <c r="E61" s="2033"/>
      <c r="F61" s="2033"/>
      <c r="G61" s="2033"/>
      <c r="H61" s="2033"/>
      <c r="I61" s="2039"/>
      <c r="J61" s="4277">
        <v>270</v>
      </c>
      <c r="K61" s="4278"/>
      <c r="L61" s="4279"/>
      <c r="M61" s="2038">
        <v>270</v>
      </c>
      <c r="N61" s="4271">
        <f>L10+L14+L18+L24+L27+L29+L33+L36+L38+L40+L47</f>
        <v>52.143999999999991</v>
      </c>
      <c r="O61" s="4272"/>
      <c r="P61" s="4273"/>
    </row>
    <row r="62" spans="1:18" s="2006" customFormat="1" ht="13.5" customHeight="1" x14ac:dyDescent="0.2">
      <c r="A62" s="2034"/>
      <c r="B62" s="2033"/>
      <c r="C62" s="4250" t="s">
        <v>642</v>
      </c>
      <c r="D62" s="4250"/>
      <c r="E62" s="4250"/>
      <c r="F62" s="4250"/>
      <c r="G62" s="4250"/>
      <c r="H62" s="4250"/>
      <c r="I62" s="4250"/>
      <c r="J62" s="4254">
        <f>J48+J34+J25</f>
        <v>547.88</v>
      </c>
      <c r="K62" s="4255"/>
      <c r="L62" s="4256"/>
      <c r="M62" s="2037">
        <v>547.88</v>
      </c>
      <c r="N62" s="4394">
        <f>L25+L34+L48</f>
        <v>414.28</v>
      </c>
      <c r="O62" s="4395"/>
      <c r="P62" s="4396"/>
    </row>
    <row r="63" spans="1:18" s="2006" customFormat="1" ht="13.5" customHeight="1" x14ac:dyDescent="0.2">
      <c r="A63" s="2034"/>
      <c r="B63" s="2036"/>
      <c r="C63" s="4270" t="s">
        <v>5</v>
      </c>
      <c r="D63" s="4270"/>
      <c r="E63" s="4270"/>
      <c r="F63" s="4270"/>
      <c r="G63" s="4270"/>
      <c r="H63" s="4270"/>
      <c r="I63" s="4270"/>
      <c r="J63" s="4283"/>
      <c r="K63" s="4284"/>
      <c r="L63" s="4285"/>
      <c r="M63" s="2035"/>
      <c r="N63" s="4274"/>
      <c r="O63" s="4275"/>
      <c r="P63" s="4276"/>
    </row>
    <row r="64" spans="1:18" s="2006" customFormat="1" ht="13.5" customHeight="1" x14ac:dyDescent="0.2">
      <c r="A64" s="2034"/>
      <c r="B64" s="2033"/>
      <c r="C64" s="4288" t="s">
        <v>3</v>
      </c>
      <c r="D64" s="4288"/>
      <c r="E64" s="4288"/>
      <c r="F64" s="4288"/>
      <c r="G64" s="4288"/>
      <c r="H64" s="4288"/>
      <c r="I64" s="4288"/>
      <c r="J64" s="4280"/>
      <c r="K64" s="4281"/>
      <c r="L64" s="4282"/>
      <c r="M64" s="2031"/>
      <c r="N64" s="4344"/>
      <c r="O64" s="4344"/>
      <c r="P64" s="4344"/>
    </row>
    <row r="65" spans="1:16" s="2006" customFormat="1" ht="13.5" customHeight="1" thickBot="1" x14ac:dyDescent="0.25">
      <c r="A65" s="2030"/>
      <c r="B65" s="2029"/>
      <c r="C65" s="4251" t="s">
        <v>2</v>
      </c>
      <c r="D65" s="4251"/>
      <c r="E65" s="4251"/>
      <c r="F65" s="4251"/>
      <c r="G65" s="4251"/>
      <c r="H65" s="4251"/>
      <c r="I65" s="4251"/>
      <c r="J65" s="4325"/>
      <c r="K65" s="4326"/>
      <c r="L65" s="4327"/>
      <c r="M65" s="2028"/>
      <c r="N65" s="4351"/>
      <c r="O65" s="4352"/>
      <c r="P65" s="4353"/>
    </row>
    <row r="66" spans="1:16" s="2006" customFormat="1" ht="12.75" customHeight="1" thickBot="1" x14ac:dyDescent="0.25">
      <c r="A66" s="2027"/>
      <c r="B66" s="2026"/>
      <c r="C66" s="4289" t="s">
        <v>1</v>
      </c>
      <c r="D66" s="4290"/>
      <c r="E66" s="4290"/>
      <c r="F66" s="4290"/>
      <c r="G66" s="4290"/>
      <c r="H66" s="4290"/>
      <c r="I66" s="4290"/>
      <c r="J66" s="4293">
        <v>0</v>
      </c>
      <c r="K66" s="4294"/>
      <c r="L66" s="4295"/>
      <c r="M66" s="2025">
        <v>0</v>
      </c>
      <c r="N66" s="4345">
        <v>0</v>
      </c>
      <c r="O66" s="4346"/>
      <c r="P66" s="4347"/>
    </row>
    <row r="67" spans="1:16" s="2006" customFormat="1" ht="13.5" customHeight="1" thickBot="1" x14ac:dyDescent="0.25">
      <c r="A67" s="2024"/>
      <c r="B67" s="2023"/>
      <c r="C67" s="4291"/>
      <c r="D67" s="4291"/>
      <c r="E67" s="4291"/>
      <c r="F67" s="4291"/>
      <c r="G67" s="4291"/>
      <c r="H67" s="4291"/>
      <c r="I67" s="4291"/>
      <c r="J67" s="4296"/>
      <c r="K67" s="4297"/>
      <c r="L67" s="4298"/>
      <c r="M67" s="2022"/>
      <c r="N67" s="4348"/>
      <c r="O67" s="4349"/>
      <c r="P67" s="4350"/>
    </row>
    <row r="68" spans="1:16" s="2006" customFormat="1" ht="13.5" customHeight="1" thickBot="1" x14ac:dyDescent="0.25">
      <c r="A68" s="2021"/>
      <c r="B68" s="2020"/>
      <c r="C68" s="4292" t="s">
        <v>0</v>
      </c>
      <c r="D68" s="4292"/>
      <c r="E68" s="4292"/>
      <c r="F68" s="4292"/>
      <c r="G68" s="4292"/>
      <c r="H68" s="4292"/>
      <c r="I68" s="4292"/>
      <c r="J68" s="4299">
        <f>J57+J66</f>
        <v>832.88</v>
      </c>
      <c r="K68" s="4300"/>
      <c r="L68" s="4301"/>
      <c r="M68" s="2019">
        <f>M57+M66</f>
        <v>834.88</v>
      </c>
      <c r="N68" s="4341">
        <f>N57+N66</f>
        <v>481.42399999999998</v>
      </c>
      <c r="O68" s="4342"/>
      <c r="P68" s="4343"/>
    </row>
    <row r="69" spans="1:16" x14ac:dyDescent="0.2">
      <c r="C69" s="2018"/>
      <c r="D69" s="2018"/>
      <c r="F69" s="2017"/>
      <c r="G69" s="2017"/>
      <c r="H69" s="2017"/>
      <c r="I69" s="2016"/>
      <c r="J69" s="2015"/>
      <c r="K69" s="2015"/>
      <c r="L69" s="2015"/>
    </row>
    <row r="70" spans="1:16" x14ac:dyDescent="0.2">
      <c r="H70" s="2014"/>
      <c r="K70" s="2012"/>
    </row>
    <row r="71" spans="1:16" x14ac:dyDescent="0.2">
      <c r="H71" s="2014"/>
      <c r="I71" s="2013"/>
      <c r="J71" s="2011"/>
      <c r="K71" s="2012"/>
      <c r="L71" s="2010"/>
    </row>
    <row r="72" spans="1:16" x14ac:dyDescent="0.2">
      <c r="I72" s="2007"/>
      <c r="J72" s="2007"/>
      <c r="L72" s="2009"/>
    </row>
    <row r="73" spans="1:16" x14ac:dyDescent="0.2">
      <c r="L73" s="2009"/>
    </row>
    <row r="74" spans="1:16" x14ac:dyDescent="0.2">
      <c r="I74" s="2007"/>
      <c r="J74" s="2007"/>
      <c r="L74" s="2009"/>
    </row>
    <row r="77" spans="1:16" x14ac:dyDescent="0.2">
      <c r="I77" s="2008"/>
      <c r="J77" s="2011"/>
      <c r="L77" s="2010"/>
    </row>
    <row r="78" spans="1:16" x14ac:dyDescent="0.2">
      <c r="I78" s="2007"/>
      <c r="J78" s="2007"/>
      <c r="L78" s="2009"/>
    </row>
    <row r="79" spans="1:16" x14ac:dyDescent="0.2">
      <c r="L79" s="2009"/>
    </row>
    <row r="80" spans="1:16" x14ac:dyDescent="0.2">
      <c r="I80" s="2007"/>
      <c r="J80" s="2007"/>
      <c r="L80" s="2009"/>
    </row>
    <row r="82" spans="9:9" x14ac:dyDescent="0.2">
      <c r="I82" s="2008"/>
    </row>
    <row r="83" spans="9:9" x14ac:dyDescent="0.2">
      <c r="I83" s="2007"/>
    </row>
    <row r="85" spans="9:9" x14ac:dyDescent="0.2">
      <c r="I85" s="2007"/>
    </row>
  </sheetData>
  <mergeCells count="142">
    <mergeCell ref="A46:A49"/>
    <mergeCell ref="C46:C49"/>
    <mergeCell ref="H33:H34"/>
    <mergeCell ref="G33:G34"/>
    <mergeCell ref="F33:F34"/>
    <mergeCell ref="E33:E34"/>
    <mergeCell ref="D33:D34"/>
    <mergeCell ref="D17:E17"/>
    <mergeCell ref="H24:H25"/>
    <mergeCell ref="B52:I52"/>
    <mergeCell ref="B31:B32"/>
    <mergeCell ref="B46:B49"/>
    <mergeCell ref="E42:E44"/>
    <mergeCell ref="C42:C44"/>
    <mergeCell ref="B42:B44"/>
    <mergeCell ref="C51:I51"/>
    <mergeCell ref="E46:E48"/>
    <mergeCell ref="D46:D48"/>
    <mergeCell ref="F46:F48"/>
    <mergeCell ref="G46:G48"/>
    <mergeCell ref="H46:H48"/>
    <mergeCell ref="I1:L1"/>
    <mergeCell ref="M1:R1"/>
    <mergeCell ref="M4:P4"/>
    <mergeCell ref="Q4:Q5"/>
    <mergeCell ref="R4:R5"/>
    <mergeCell ref="J4:L4"/>
    <mergeCell ref="A3:P3"/>
    <mergeCell ref="A2:R2"/>
    <mergeCell ref="A4:A5"/>
    <mergeCell ref="F4:F5"/>
    <mergeCell ref="B4:B5"/>
    <mergeCell ref="C4:C5"/>
    <mergeCell ref="D4:D5"/>
    <mergeCell ref="G4:G5"/>
    <mergeCell ref="M42:M45"/>
    <mergeCell ref="H4:H5"/>
    <mergeCell ref="E4:E5"/>
    <mergeCell ref="I4:I5"/>
    <mergeCell ref="F10:F11"/>
    <mergeCell ref="H17:H19"/>
    <mergeCell ref="G17:G19"/>
    <mergeCell ref="C21:I21"/>
    <mergeCell ref="C17:C20"/>
    <mergeCell ref="D20:H20"/>
    <mergeCell ref="G24:G25"/>
    <mergeCell ref="E24:E25"/>
    <mergeCell ref="D24:D25"/>
    <mergeCell ref="F24:F25"/>
    <mergeCell ref="D18:D19"/>
    <mergeCell ref="F17:F19"/>
    <mergeCell ref="B17:B21"/>
    <mergeCell ref="C66:I66"/>
    <mergeCell ref="C67:I67"/>
    <mergeCell ref="C68:I68"/>
    <mergeCell ref="J66:L66"/>
    <mergeCell ref="J67:L67"/>
    <mergeCell ref="J68:L68"/>
    <mergeCell ref="N60:P60"/>
    <mergeCell ref="J59:L59"/>
    <mergeCell ref="J58:L58"/>
    <mergeCell ref="C58:I58"/>
    <mergeCell ref="J65:L65"/>
    <mergeCell ref="J61:L61"/>
    <mergeCell ref="N58:P58"/>
    <mergeCell ref="N59:P59"/>
    <mergeCell ref="N68:P68"/>
    <mergeCell ref="N64:P64"/>
    <mergeCell ref="N66:P66"/>
    <mergeCell ref="N67:P67"/>
    <mergeCell ref="N65:P65"/>
    <mergeCell ref="N62:P62"/>
    <mergeCell ref="A6:R6"/>
    <mergeCell ref="A7:R7"/>
    <mergeCell ref="B8:R8"/>
    <mergeCell ref="A10:A12"/>
    <mergeCell ref="B10:B12"/>
    <mergeCell ref="Q10:R11"/>
    <mergeCell ref="C57:I57"/>
    <mergeCell ref="C63:I63"/>
    <mergeCell ref="N61:P61"/>
    <mergeCell ref="N63:P63"/>
    <mergeCell ref="J60:L60"/>
    <mergeCell ref="J63:L63"/>
    <mergeCell ref="C59:I59"/>
    <mergeCell ref="C60:I60"/>
    <mergeCell ref="J55:L55"/>
    <mergeCell ref="N17:N20"/>
    <mergeCell ref="O17:O20"/>
    <mergeCell ref="P17:P20"/>
    <mergeCell ref="J57:L57"/>
    <mergeCell ref="Q46:R49"/>
    <mergeCell ref="C54:P54"/>
    <mergeCell ref="M55:P55"/>
    <mergeCell ref="N56:P56"/>
    <mergeCell ref="N57:P57"/>
    <mergeCell ref="G10:G11"/>
    <mergeCell ref="D12:H12"/>
    <mergeCell ref="Q27:R28"/>
    <mergeCell ref="C22:R22"/>
    <mergeCell ref="C9:R9"/>
    <mergeCell ref="B14:B15"/>
    <mergeCell ref="C62:I62"/>
    <mergeCell ref="C65:I65"/>
    <mergeCell ref="C56:I56"/>
    <mergeCell ref="J62:L62"/>
    <mergeCell ref="J64:L64"/>
    <mergeCell ref="C64:I64"/>
    <mergeCell ref="Q38:R38"/>
    <mergeCell ref="J56:L56"/>
    <mergeCell ref="M52:P52"/>
    <mergeCell ref="M51:P51"/>
    <mergeCell ref="N41:P41"/>
    <mergeCell ref="O42:O45"/>
    <mergeCell ref="P42:P45"/>
    <mergeCell ref="C50:I50"/>
    <mergeCell ref="M50:P50"/>
    <mergeCell ref="G42:G44"/>
    <mergeCell ref="F42:F44"/>
    <mergeCell ref="H42:H44"/>
    <mergeCell ref="Q42:R45"/>
    <mergeCell ref="Q14:R16"/>
    <mergeCell ref="Q17:R20"/>
    <mergeCell ref="M17:M20"/>
    <mergeCell ref="A14:A15"/>
    <mergeCell ref="G14:G15"/>
    <mergeCell ref="F14:F15"/>
    <mergeCell ref="C14:C15"/>
    <mergeCell ref="C32:F32"/>
    <mergeCell ref="Q36:R37"/>
    <mergeCell ref="A42:A44"/>
    <mergeCell ref="B38:B39"/>
    <mergeCell ref="A38:A39"/>
    <mergeCell ref="C38:C39"/>
    <mergeCell ref="Q24:R26"/>
    <mergeCell ref="Q31:R32"/>
    <mergeCell ref="Q33:R35"/>
    <mergeCell ref="Q29:R29"/>
    <mergeCell ref="A24:A26"/>
    <mergeCell ref="Q40:R41"/>
    <mergeCell ref="I42:I44"/>
    <mergeCell ref="N42:N45"/>
  </mergeCells>
  <printOptions horizontalCentered="1" verticalCentered="1"/>
  <pageMargins left="0.23622047244094491" right="0.23622047244094491" top="0.43307086614173229" bottom="0.15748031496062992" header="0.19685039370078741" footer="0.15748031496062992"/>
  <pageSetup paperSize="9" scale="95" firstPageNumber="29" fitToHeight="0" orientation="landscape" useFirstPageNumber="1" r:id="rId1"/>
  <headerFooter alignWithMargins="0">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80"/>
  <sheetViews>
    <sheetView zoomScale="110" zoomScaleNormal="110" zoomScaleSheetLayoutView="110" workbookViewId="0">
      <selection activeCell="V10" sqref="V10"/>
    </sheetView>
  </sheetViews>
  <sheetFormatPr defaultColWidth="9.140625" defaultRowHeight="12.75" x14ac:dyDescent="0.2"/>
  <cols>
    <col min="1" max="4" width="2.7109375" style="2002" customWidth="1"/>
    <col min="5" max="5" width="30.140625" style="2006" customWidth="1"/>
    <col min="6" max="6" width="3.28515625" style="2005" customWidth="1"/>
    <col min="7" max="8" width="3.28515625" style="2002" customWidth="1"/>
    <col min="9" max="9" width="5.28515625" style="2002" customWidth="1"/>
    <col min="10" max="10" width="7.7109375" style="2002" customWidth="1"/>
    <col min="11" max="11" width="7.140625" style="2002" customWidth="1"/>
    <col min="12" max="12" width="7.5703125" style="2003" customWidth="1"/>
    <col min="13" max="13" width="14.28515625" style="2002" customWidth="1"/>
    <col min="14" max="15" width="6.140625" style="2002" customWidth="1"/>
    <col min="16" max="16" width="5.140625" style="2002" customWidth="1"/>
    <col min="17" max="17" width="16" style="2002" customWidth="1"/>
    <col min="18" max="18" width="33.7109375" style="2002" customWidth="1"/>
    <col min="19" max="16384" width="9.140625" style="2002"/>
  </cols>
  <sheetData>
    <row r="1" spans="1:19" ht="64.5" customHeight="1" x14ac:dyDescent="0.2">
      <c r="J1" s="4523"/>
      <c r="K1" s="4523"/>
      <c r="L1" s="4523"/>
      <c r="M1" s="4523"/>
      <c r="N1" s="4523"/>
      <c r="O1" s="4523"/>
      <c r="P1" s="4523"/>
      <c r="Q1" s="2853" t="s">
        <v>1627</v>
      </c>
      <c r="R1" s="2853"/>
    </row>
    <row r="2" spans="1:19" s="2006" customFormat="1" ht="16.5" customHeight="1" x14ac:dyDescent="0.2">
      <c r="A2" s="4522" t="s">
        <v>769</v>
      </c>
      <c r="B2" s="4522"/>
      <c r="C2" s="4522"/>
      <c r="D2" s="4522"/>
      <c r="E2" s="4522"/>
      <c r="F2" s="4522"/>
      <c r="G2" s="4522"/>
      <c r="H2" s="4522"/>
      <c r="I2" s="4522"/>
      <c r="J2" s="4522"/>
      <c r="K2" s="4522"/>
      <c r="L2" s="4522"/>
      <c r="M2" s="4522"/>
      <c r="N2" s="4522"/>
      <c r="O2" s="4522"/>
      <c r="P2" s="4522"/>
      <c r="Q2" s="4522"/>
      <c r="R2" s="4522"/>
      <c r="S2" s="2575"/>
    </row>
    <row r="3" spans="1:19" s="2006" customFormat="1" ht="15" customHeight="1" thickBot="1" x14ac:dyDescent="0.25">
      <c r="F3" s="2005"/>
      <c r="K3" s="2574" t="s">
        <v>768</v>
      </c>
      <c r="L3" s="2573"/>
      <c r="N3" s="2572"/>
      <c r="O3" s="2572"/>
    </row>
    <row r="4" spans="1:19" s="2023" customFormat="1" ht="36.75" customHeight="1" thickBot="1" x14ac:dyDescent="0.25">
      <c r="A4" s="4406" t="s">
        <v>144</v>
      </c>
      <c r="B4" s="4377" t="s">
        <v>143</v>
      </c>
      <c r="C4" s="4526" t="s">
        <v>142</v>
      </c>
      <c r="D4" s="4381" t="s">
        <v>141</v>
      </c>
      <c r="E4" s="4390" t="s">
        <v>130</v>
      </c>
      <c r="F4" s="4375" t="s">
        <v>140</v>
      </c>
      <c r="G4" s="4392" t="s">
        <v>139</v>
      </c>
      <c r="H4" s="4388" t="s">
        <v>138</v>
      </c>
      <c r="I4" s="4392" t="s">
        <v>137</v>
      </c>
      <c r="J4" s="3822" t="s">
        <v>136</v>
      </c>
      <c r="K4" s="3823"/>
      <c r="L4" s="3824"/>
      <c r="M4" s="4535" t="s">
        <v>135</v>
      </c>
      <c r="N4" s="4536"/>
      <c r="O4" s="4536"/>
      <c r="P4" s="4537"/>
      <c r="Q4" s="4576" t="s">
        <v>134</v>
      </c>
      <c r="R4" s="2568" t="s">
        <v>133</v>
      </c>
    </row>
    <row r="5" spans="1:19" s="2023" customFormat="1" ht="122.25" customHeight="1" thickBot="1" x14ac:dyDescent="0.25">
      <c r="A5" s="4407"/>
      <c r="B5" s="4378"/>
      <c r="C5" s="4527"/>
      <c r="D5" s="4382"/>
      <c r="E5" s="4391"/>
      <c r="F5" s="4376"/>
      <c r="G5" s="4548"/>
      <c r="H5" s="4389"/>
      <c r="I5" s="4548"/>
      <c r="J5" s="1729" t="s">
        <v>373</v>
      </c>
      <c r="K5" s="1729" t="s">
        <v>372</v>
      </c>
      <c r="L5" s="1728" t="s">
        <v>11</v>
      </c>
      <c r="M5" s="2083" t="s">
        <v>130</v>
      </c>
      <c r="N5" s="2566" t="s">
        <v>129</v>
      </c>
      <c r="O5" s="2566" t="s">
        <v>128</v>
      </c>
      <c r="P5" s="2565" t="s">
        <v>127</v>
      </c>
      <c r="Q5" s="4577"/>
      <c r="R5" s="2564"/>
    </row>
    <row r="6" spans="1:19" s="2006" customFormat="1" ht="16.5" customHeight="1" thickBot="1" x14ac:dyDescent="0.25">
      <c r="A6" s="4257" t="s">
        <v>767</v>
      </c>
      <c r="B6" s="4258"/>
      <c r="C6" s="4258"/>
      <c r="D6" s="4258"/>
      <c r="E6" s="4258"/>
      <c r="F6" s="4258"/>
      <c r="G6" s="4258"/>
      <c r="H6" s="4258"/>
      <c r="I6" s="4258"/>
      <c r="J6" s="4258"/>
      <c r="K6" s="4258"/>
      <c r="L6" s="4258"/>
      <c r="M6" s="4258"/>
      <c r="N6" s="4258"/>
      <c r="O6" s="4258"/>
      <c r="P6" s="4258"/>
      <c r="Q6" s="4258"/>
      <c r="R6" s="4259"/>
    </row>
    <row r="7" spans="1:19" s="2006" customFormat="1" ht="15" customHeight="1" thickBot="1" x14ac:dyDescent="0.25">
      <c r="A7" s="4260" t="s">
        <v>766</v>
      </c>
      <c r="B7" s="4261"/>
      <c r="C7" s="4261"/>
      <c r="D7" s="4261"/>
      <c r="E7" s="4261"/>
      <c r="F7" s="4261"/>
      <c r="G7" s="4261"/>
      <c r="H7" s="4261"/>
      <c r="I7" s="4261"/>
      <c r="J7" s="4261"/>
      <c r="K7" s="4261"/>
      <c r="L7" s="4261"/>
      <c r="M7" s="4261"/>
      <c r="N7" s="4261"/>
      <c r="O7" s="4261"/>
      <c r="P7" s="4261"/>
      <c r="Q7" s="4261"/>
      <c r="R7" s="4262"/>
    </row>
    <row r="8" spans="1:19" s="2006" customFormat="1" ht="15" customHeight="1" thickBot="1" x14ac:dyDescent="0.25">
      <c r="A8" s="2275" t="s">
        <v>20</v>
      </c>
      <c r="B8" s="4263" t="s">
        <v>765</v>
      </c>
      <c r="C8" s="4264"/>
      <c r="D8" s="4264"/>
      <c r="E8" s="4264"/>
      <c r="F8" s="4264"/>
      <c r="G8" s="4264"/>
      <c r="H8" s="4264"/>
      <c r="I8" s="4264"/>
      <c r="J8" s="4264"/>
      <c r="K8" s="4264"/>
      <c r="L8" s="4264"/>
      <c r="M8" s="4264"/>
      <c r="N8" s="4264"/>
      <c r="O8" s="4264"/>
      <c r="P8" s="4264"/>
      <c r="Q8" s="4264"/>
      <c r="R8" s="4265"/>
    </row>
    <row r="9" spans="1:19" s="2006" customFormat="1" ht="26.25" customHeight="1" thickBot="1" x14ac:dyDescent="0.25">
      <c r="A9" s="2217" t="s">
        <v>20</v>
      </c>
      <c r="B9" s="2146" t="s">
        <v>20</v>
      </c>
      <c r="C9" s="4533" t="s">
        <v>764</v>
      </c>
      <c r="D9" s="4534"/>
      <c r="E9" s="4534"/>
      <c r="F9" s="4534"/>
      <c r="G9" s="4534"/>
      <c r="H9" s="4534"/>
      <c r="I9" s="4534"/>
      <c r="J9" s="4534"/>
      <c r="K9" s="4534"/>
      <c r="L9" s="4534"/>
      <c r="M9" s="4534"/>
      <c r="N9" s="4534"/>
      <c r="O9" s="4534"/>
      <c r="P9" s="4534"/>
      <c r="Q9" s="4534"/>
      <c r="R9" s="4552"/>
    </row>
    <row r="10" spans="1:19" s="2006" customFormat="1" ht="39" customHeight="1" thickBot="1" x14ac:dyDescent="0.25">
      <c r="A10" s="2147"/>
      <c r="B10" s="2161"/>
      <c r="C10" s="4553"/>
      <c r="D10" s="4554"/>
      <c r="E10" s="4554"/>
      <c r="F10" s="4554"/>
      <c r="G10" s="4554"/>
      <c r="H10" s="4554"/>
      <c r="I10" s="4554"/>
      <c r="J10" s="4554"/>
      <c r="K10" s="4554"/>
      <c r="L10" s="4555"/>
      <c r="M10" s="2563" t="s">
        <v>763</v>
      </c>
      <c r="N10" s="2562" t="s">
        <v>762</v>
      </c>
      <c r="O10" s="2561">
        <v>9</v>
      </c>
      <c r="P10" s="2403">
        <v>8.1999999999999993</v>
      </c>
      <c r="Q10" s="2560"/>
      <c r="R10" s="2559"/>
    </row>
    <row r="11" spans="1:19" s="2023" customFormat="1" ht="73.5" customHeight="1" thickBot="1" x14ac:dyDescent="0.25">
      <c r="A11" s="4222" t="s">
        <v>20</v>
      </c>
      <c r="B11" s="2152" t="s">
        <v>20</v>
      </c>
      <c r="C11" s="2357" t="s">
        <v>20</v>
      </c>
      <c r="D11" s="2357"/>
      <c r="E11" s="4578" t="s">
        <v>761</v>
      </c>
      <c r="F11" s="4444" t="s">
        <v>120</v>
      </c>
      <c r="G11" s="4431" t="s">
        <v>24</v>
      </c>
      <c r="H11" s="4595" t="s">
        <v>277</v>
      </c>
      <c r="I11" s="2273" t="s">
        <v>22</v>
      </c>
      <c r="J11" s="2558">
        <v>60</v>
      </c>
      <c r="K11" s="2394">
        <v>60</v>
      </c>
      <c r="L11" s="2546">
        <v>58.15</v>
      </c>
      <c r="M11" s="2557" t="s">
        <v>760</v>
      </c>
      <c r="N11" s="2556" t="s">
        <v>42</v>
      </c>
      <c r="O11" s="2555">
        <v>40</v>
      </c>
      <c r="P11" s="2555">
        <v>60</v>
      </c>
      <c r="Q11" s="4556" t="s">
        <v>759</v>
      </c>
      <c r="R11" s="4557"/>
    </row>
    <row r="12" spans="1:19" s="2023" customFormat="1" ht="39" customHeight="1" thickBot="1" x14ac:dyDescent="0.25">
      <c r="A12" s="4206"/>
      <c r="B12" s="2550"/>
      <c r="C12" s="2123"/>
      <c r="D12" s="2123"/>
      <c r="E12" s="4579"/>
      <c r="F12" s="4209"/>
      <c r="G12" s="4236"/>
      <c r="H12" s="4596"/>
      <c r="I12" s="2128" t="s">
        <v>113</v>
      </c>
      <c r="J12" s="2553">
        <v>0.82</v>
      </c>
      <c r="K12" s="2552">
        <v>0.82</v>
      </c>
      <c r="L12" s="2552">
        <v>0.82</v>
      </c>
      <c r="M12" s="2486" t="s">
        <v>758</v>
      </c>
      <c r="N12" s="2551" t="s">
        <v>42</v>
      </c>
      <c r="O12" s="2484">
        <v>700</v>
      </c>
      <c r="P12" s="2484">
        <v>1231</v>
      </c>
      <c r="Q12" s="4558"/>
      <c r="R12" s="4559"/>
    </row>
    <row r="13" spans="1:19" s="2023" customFormat="1" ht="28.5" customHeight="1" thickBot="1" x14ac:dyDescent="0.25">
      <c r="A13" s="2162"/>
      <c r="B13" s="2550"/>
      <c r="C13" s="2123"/>
      <c r="D13" s="2241"/>
      <c r="E13" s="2378"/>
      <c r="F13" s="2189"/>
      <c r="G13" s="2188"/>
      <c r="H13" s="2549"/>
      <c r="I13" s="2128"/>
      <c r="J13" s="2548"/>
      <c r="K13" s="2547"/>
      <c r="L13" s="2546"/>
      <c r="M13" s="2545"/>
      <c r="N13" s="2544"/>
      <c r="O13" s="2543"/>
      <c r="P13" s="2542"/>
      <c r="Q13" s="4558"/>
      <c r="R13" s="4559"/>
    </row>
    <row r="14" spans="1:19" s="2006" customFormat="1" ht="21" customHeight="1" thickBot="1" x14ac:dyDescent="0.25">
      <c r="A14" s="2147"/>
      <c r="B14" s="2541"/>
      <c r="C14" s="2098"/>
      <c r="D14" s="4237"/>
      <c r="E14" s="4237"/>
      <c r="F14" s="4237"/>
      <c r="G14" s="4237"/>
      <c r="H14" s="4237"/>
      <c r="I14" s="2540" t="s">
        <v>21</v>
      </c>
      <c r="J14" s="2539">
        <f>SUM(J11:J13)</f>
        <v>60.82</v>
      </c>
      <c r="K14" s="2538">
        <f>SUM(K11:K13)</f>
        <v>60.82</v>
      </c>
      <c r="L14" s="2538">
        <f>SUM(L11:L13)</f>
        <v>58.97</v>
      </c>
      <c r="M14" s="2247"/>
      <c r="N14" s="2537"/>
      <c r="O14" s="2536"/>
      <c r="P14" s="2535"/>
      <c r="Q14" s="4560"/>
      <c r="R14" s="4561"/>
    </row>
    <row r="15" spans="1:19" s="2006" customFormat="1" ht="38.25" customHeight="1" thickBot="1" x14ac:dyDescent="0.25">
      <c r="A15" s="4218" t="s">
        <v>20</v>
      </c>
      <c r="B15" s="4220" t="s">
        <v>20</v>
      </c>
      <c r="C15" s="4436" t="s">
        <v>29</v>
      </c>
      <c r="D15" s="2356"/>
      <c r="E15" s="2534" t="s">
        <v>757</v>
      </c>
      <c r="F15" s="4444" t="s">
        <v>114</v>
      </c>
      <c r="G15" s="4431" t="s">
        <v>24</v>
      </c>
      <c r="H15" s="2533" t="s">
        <v>756</v>
      </c>
      <c r="I15" s="2083" t="s">
        <v>22</v>
      </c>
      <c r="J15" s="2532">
        <v>0</v>
      </c>
      <c r="K15" s="2394">
        <v>0</v>
      </c>
      <c r="L15" s="2394">
        <v>0</v>
      </c>
      <c r="M15" s="2049"/>
      <c r="N15" s="2521"/>
      <c r="O15" s="2520"/>
      <c r="P15" s="2519"/>
      <c r="Q15" s="2351"/>
      <c r="R15" s="2531"/>
    </row>
    <row r="16" spans="1:19" s="2006" customFormat="1" ht="59.25" customHeight="1" thickBot="1" x14ac:dyDescent="0.25">
      <c r="A16" s="4219"/>
      <c r="B16" s="4249"/>
      <c r="C16" s="4211"/>
      <c r="D16" s="2122"/>
      <c r="E16" s="2530"/>
      <c r="F16" s="4210"/>
      <c r="G16" s="4432"/>
      <c r="H16" s="2529" t="s">
        <v>238</v>
      </c>
      <c r="I16" s="2528"/>
      <c r="J16" s="2334"/>
      <c r="K16" s="2333"/>
      <c r="L16" s="2527"/>
      <c r="M16" s="2526" t="s">
        <v>755</v>
      </c>
      <c r="N16" s="2525"/>
      <c r="O16" s="2507" t="s">
        <v>153</v>
      </c>
      <c r="P16" s="2507" t="s">
        <v>153</v>
      </c>
      <c r="Q16" s="4601" t="s">
        <v>754</v>
      </c>
      <c r="R16" s="4602"/>
    </row>
    <row r="17" spans="1:18" s="2006" customFormat="1" ht="15" customHeight="1" thickBot="1" x14ac:dyDescent="0.25">
      <c r="A17" s="2314"/>
      <c r="B17" s="2146"/>
      <c r="C17" s="2236"/>
      <c r="D17" s="4521"/>
      <c r="E17" s="4521"/>
      <c r="F17" s="4521"/>
      <c r="G17" s="4521"/>
      <c r="H17" s="4521"/>
      <c r="I17" s="2523" t="s">
        <v>21</v>
      </c>
      <c r="J17" s="2522">
        <f>J15</f>
        <v>0</v>
      </c>
      <c r="K17" s="2097">
        <f>K15</f>
        <v>0</v>
      </c>
      <c r="L17" s="2097">
        <f>L15</f>
        <v>0</v>
      </c>
      <c r="M17" s="2049"/>
      <c r="N17" s="2521"/>
      <c r="O17" s="2520"/>
      <c r="P17" s="2519"/>
      <c r="Q17" s="2302"/>
      <c r="R17" s="2301"/>
    </row>
    <row r="18" spans="1:18" s="2006" customFormat="1" ht="41.25" customHeight="1" thickBot="1" x14ac:dyDescent="0.25">
      <c r="A18" s="4222" t="s">
        <v>20</v>
      </c>
      <c r="B18" s="4220" t="s">
        <v>20</v>
      </c>
      <c r="C18" s="2357" t="s">
        <v>18</v>
      </c>
      <c r="D18" s="2356"/>
      <c r="E18" s="2518" t="s">
        <v>753</v>
      </c>
      <c r="F18" s="4593" t="s">
        <v>109</v>
      </c>
      <c r="G18" s="4431" t="s">
        <v>24</v>
      </c>
      <c r="H18" s="4549" t="s">
        <v>752</v>
      </c>
      <c r="I18" s="2411"/>
      <c r="J18" s="2517"/>
      <c r="K18" s="2343"/>
      <c r="L18" s="2394"/>
      <c r="M18" s="4542" t="s">
        <v>751</v>
      </c>
      <c r="N18" s="4544"/>
      <c r="O18" s="4524" t="s">
        <v>153</v>
      </c>
      <c r="P18" s="4546" t="s">
        <v>153</v>
      </c>
      <c r="Q18" s="4562" t="s">
        <v>750</v>
      </c>
      <c r="R18" s="4563"/>
    </row>
    <row r="19" spans="1:18" s="2006" customFormat="1" ht="30" customHeight="1" thickBot="1" x14ac:dyDescent="0.25">
      <c r="A19" s="4206"/>
      <c r="B19" s="4249"/>
      <c r="C19" s="2123"/>
      <c r="D19" s="4540" t="s">
        <v>20</v>
      </c>
      <c r="E19" s="4538" t="s">
        <v>749</v>
      </c>
      <c r="F19" s="4594"/>
      <c r="G19" s="4236"/>
      <c r="H19" s="4550"/>
      <c r="I19" s="2411" t="s">
        <v>22</v>
      </c>
      <c r="J19" s="2344">
        <v>6</v>
      </c>
      <c r="K19" s="2344">
        <v>6</v>
      </c>
      <c r="L19" s="2343">
        <v>5.54</v>
      </c>
      <c r="M19" s="4543"/>
      <c r="N19" s="4545"/>
      <c r="O19" s="4525"/>
      <c r="P19" s="4547"/>
      <c r="Q19" s="4564"/>
      <c r="R19" s="4565"/>
    </row>
    <row r="20" spans="1:18" s="2006" customFormat="1" ht="16.5" customHeight="1" thickBot="1" x14ac:dyDescent="0.25">
      <c r="A20" s="4206"/>
      <c r="B20" s="4249"/>
      <c r="C20" s="2123"/>
      <c r="D20" s="4541"/>
      <c r="E20" s="4539"/>
      <c r="F20" s="4594"/>
      <c r="G20" s="4236"/>
      <c r="H20" s="4550"/>
      <c r="I20" s="2411" t="s">
        <v>113</v>
      </c>
      <c r="J20" s="2511">
        <v>0.04</v>
      </c>
      <c r="K20" s="2510">
        <v>0.04</v>
      </c>
      <c r="L20" s="2487">
        <v>0.04</v>
      </c>
      <c r="M20" s="2509"/>
      <c r="N20" s="2508"/>
      <c r="O20" s="2051"/>
      <c r="P20" s="2507"/>
      <c r="Q20" s="4564"/>
      <c r="R20" s="4565"/>
    </row>
    <row r="21" spans="1:18" s="2006" customFormat="1" ht="19.5" customHeight="1" thickBot="1" x14ac:dyDescent="0.25">
      <c r="A21" s="4206"/>
      <c r="B21" s="4249"/>
      <c r="C21" s="2123"/>
      <c r="D21" s="2267" t="s">
        <v>29</v>
      </c>
      <c r="E21" s="2506" t="s">
        <v>748</v>
      </c>
      <c r="F21" s="4594"/>
      <c r="G21" s="4432"/>
      <c r="H21" s="4551"/>
      <c r="I21" s="2403" t="s">
        <v>22</v>
      </c>
      <c r="J21" s="2334">
        <v>0</v>
      </c>
      <c r="K21" s="2343">
        <v>0</v>
      </c>
      <c r="L21" s="2343">
        <v>0</v>
      </c>
      <c r="M21" s="2505"/>
      <c r="N21" s="2504"/>
      <c r="O21" s="2503"/>
      <c r="P21" s="2497"/>
      <c r="Q21" s="4566"/>
      <c r="R21" s="4567"/>
    </row>
    <row r="22" spans="1:18" s="2006" customFormat="1" ht="15" customHeight="1" thickBot="1" x14ac:dyDescent="0.25">
      <c r="A22" s="2147"/>
      <c r="B22" s="2146"/>
      <c r="C22" s="2123"/>
      <c r="D22" s="4211"/>
      <c r="E22" s="4211"/>
      <c r="F22" s="4211"/>
      <c r="G22" s="4211"/>
      <c r="H22" s="4211"/>
      <c r="I22" s="2502" t="s">
        <v>21</v>
      </c>
      <c r="J22" s="2501">
        <f>SUM(J19:J21)</f>
        <v>6.04</v>
      </c>
      <c r="K22" s="2500">
        <f>SUM(K18:K21)</f>
        <v>6.04</v>
      </c>
      <c r="L22" s="2500">
        <f>SUM(L18:L21)</f>
        <v>5.58</v>
      </c>
      <c r="M22" s="2284"/>
      <c r="N22" s="2499"/>
      <c r="O22" s="2498"/>
      <c r="P22" s="2497"/>
      <c r="Q22" s="2413"/>
      <c r="R22" s="2244"/>
    </row>
    <row r="23" spans="1:18" s="2006" customFormat="1" ht="18.75" customHeight="1" thickBot="1" x14ac:dyDescent="0.25">
      <c r="A23" s="2068" t="s">
        <v>20</v>
      </c>
      <c r="B23" s="2073" t="s">
        <v>20</v>
      </c>
      <c r="C23" s="4457" t="s">
        <v>747</v>
      </c>
      <c r="D23" s="4457"/>
      <c r="E23" s="4457"/>
      <c r="F23" s="4457"/>
      <c r="G23" s="4457"/>
      <c r="H23" s="4457"/>
      <c r="I23" s="4458"/>
      <c r="J23" s="2496">
        <f>J14+J17+J22</f>
        <v>66.86</v>
      </c>
      <c r="K23" s="2495">
        <f>K14+K17+K22</f>
        <v>66.86</v>
      </c>
      <c r="L23" s="2495">
        <f>L14+L17+L22</f>
        <v>64.55</v>
      </c>
      <c r="M23" s="4449"/>
      <c r="N23" s="4450"/>
      <c r="O23" s="4450"/>
      <c r="P23" s="4450"/>
      <c r="Q23" s="2024"/>
      <c r="R23" s="2244"/>
    </row>
    <row r="24" spans="1:18" s="2006" customFormat="1" ht="18.75" customHeight="1" thickBot="1" x14ac:dyDescent="0.25">
      <c r="A24" s="2068" t="s">
        <v>20</v>
      </c>
      <c r="B24" s="2494" t="s">
        <v>29</v>
      </c>
      <c r="C24" s="4533" t="s">
        <v>746</v>
      </c>
      <c r="D24" s="4534"/>
      <c r="E24" s="4534"/>
      <c r="F24" s="4534"/>
      <c r="G24" s="4534"/>
      <c r="H24" s="4534"/>
      <c r="I24" s="4534"/>
      <c r="J24" s="4534"/>
      <c r="K24" s="4534"/>
      <c r="L24" s="4534"/>
      <c r="M24" s="4534"/>
      <c r="N24" s="4534"/>
      <c r="O24" s="4534"/>
      <c r="P24" s="4534"/>
      <c r="Q24" s="2024"/>
      <c r="R24" s="2244"/>
    </row>
    <row r="25" spans="1:18" s="2006" customFormat="1" ht="57" customHeight="1" thickBot="1" x14ac:dyDescent="0.25">
      <c r="A25" s="2217" t="s">
        <v>20</v>
      </c>
      <c r="B25" s="2152" t="s">
        <v>29</v>
      </c>
      <c r="C25" s="2357" t="s">
        <v>20</v>
      </c>
      <c r="D25" s="2356"/>
      <c r="E25" s="2355" t="s">
        <v>745</v>
      </c>
      <c r="F25" s="2493"/>
      <c r="G25" s="4462" t="s">
        <v>24</v>
      </c>
      <c r="H25" s="4459" t="s">
        <v>277</v>
      </c>
      <c r="I25" s="2411"/>
      <c r="J25" s="2417"/>
      <c r="K25" s="2492"/>
      <c r="L25" s="2394"/>
      <c r="M25" s="2491" t="s">
        <v>744</v>
      </c>
      <c r="N25" s="2490" t="s">
        <v>42</v>
      </c>
      <c r="O25" s="2330">
        <v>2</v>
      </c>
      <c r="P25" s="2318">
        <v>4</v>
      </c>
      <c r="Q25" s="4562" t="s">
        <v>743</v>
      </c>
      <c r="R25" s="4563"/>
    </row>
    <row r="26" spans="1:18" s="2006" customFormat="1" ht="33" customHeight="1" thickBot="1" x14ac:dyDescent="0.25">
      <c r="A26" s="2347"/>
      <c r="B26" s="2161"/>
      <c r="C26" s="2123"/>
      <c r="D26" s="2241"/>
      <c r="E26" s="2489" t="s">
        <v>742</v>
      </c>
      <c r="F26" s="2488"/>
      <c r="G26" s="4451"/>
      <c r="H26" s="4460"/>
      <c r="I26" s="2403" t="s">
        <v>22</v>
      </c>
      <c r="J26" s="2343">
        <v>10</v>
      </c>
      <c r="K26" s="2343">
        <v>12.4</v>
      </c>
      <c r="L26" s="2487">
        <v>11.15</v>
      </c>
      <c r="M26" s="2486" t="s">
        <v>741</v>
      </c>
      <c r="N26" s="2485" t="s">
        <v>42</v>
      </c>
      <c r="O26" s="2484">
        <v>5</v>
      </c>
      <c r="P26" s="2484">
        <v>5</v>
      </c>
      <c r="Q26" s="4564"/>
      <c r="R26" s="4565"/>
    </row>
    <row r="27" spans="1:18" s="2006" customFormat="1" ht="53.25" customHeight="1" thickBot="1" x14ac:dyDescent="0.25">
      <c r="A27" s="2347"/>
      <c r="B27" s="2161"/>
      <c r="C27" s="2123"/>
      <c r="D27" s="2241"/>
      <c r="E27" s="2405" t="s">
        <v>740</v>
      </c>
      <c r="F27" s="2481" t="s">
        <v>102</v>
      </c>
      <c r="G27" s="4451"/>
      <c r="H27" s="4460"/>
      <c r="I27" s="2483" t="s">
        <v>22</v>
      </c>
      <c r="J27" s="2370">
        <v>0</v>
      </c>
      <c r="K27" s="2370">
        <v>0</v>
      </c>
      <c r="L27" s="2370">
        <v>0</v>
      </c>
      <c r="M27" s="2466" t="s">
        <v>739</v>
      </c>
      <c r="N27" s="2482" t="s">
        <v>42</v>
      </c>
      <c r="O27" s="2464">
        <v>2</v>
      </c>
      <c r="P27" s="2464">
        <v>5</v>
      </c>
      <c r="Q27" s="4564"/>
      <c r="R27" s="4565"/>
    </row>
    <row r="28" spans="1:18" s="2006" customFormat="1" ht="195.75" customHeight="1" thickBot="1" x14ac:dyDescent="0.25">
      <c r="A28" s="2347"/>
      <c r="B28" s="2161"/>
      <c r="C28" s="2123"/>
      <c r="D28" s="2241"/>
      <c r="E28" s="2398" t="s">
        <v>738</v>
      </c>
      <c r="F28" s="2481"/>
      <c r="G28" s="4463"/>
      <c r="H28" s="4461"/>
      <c r="I28" s="2480" t="s">
        <v>22</v>
      </c>
      <c r="J28" s="2343">
        <v>0</v>
      </c>
      <c r="K28" s="2343">
        <v>0</v>
      </c>
      <c r="L28" s="2343">
        <v>0</v>
      </c>
      <c r="M28" s="2479" t="s">
        <v>737</v>
      </c>
      <c r="N28" s="2478" t="s">
        <v>42</v>
      </c>
      <c r="O28" s="2340">
        <v>5</v>
      </c>
      <c r="P28" s="2340">
        <v>5</v>
      </c>
      <c r="Q28" s="4564"/>
      <c r="R28" s="4565"/>
    </row>
    <row r="29" spans="1:18" s="2006" customFormat="1" ht="52.5" customHeight="1" thickBot="1" x14ac:dyDescent="0.25">
      <c r="A29" s="2314"/>
      <c r="B29" s="2146"/>
      <c r="C29" s="2098"/>
      <c r="D29" s="4437"/>
      <c r="E29" s="4437"/>
      <c r="F29" s="4437"/>
      <c r="G29" s="4437"/>
      <c r="H29" s="4437"/>
      <c r="I29" s="2477" t="s">
        <v>21</v>
      </c>
      <c r="J29" s="2388">
        <f>SUM(J26:J28)</f>
        <v>10</v>
      </c>
      <c r="K29" s="2388">
        <f>SUM(K26:K28)</f>
        <v>12.4</v>
      </c>
      <c r="L29" s="2388">
        <f>SUM(L26:L28)</f>
        <v>11.15</v>
      </c>
      <c r="M29" s="2476"/>
      <c r="N29" s="2475"/>
      <c r="O29" s="2474"/>
      <c r="P29" s="2474"/>
      <c r="Q29" s="4591"/>
      <c r="R29" s="4592"/>
    </row>
    <row r="30" spans="1:18" s="2006" customFormat="1" ht="41.25" customHeight="1" thickBot="1" x14ac:dyDescent="0.25">
      <c r="A30" s="4218" t="s">
        <v>20</v>
      </c>
      <c r="B30" s="4220" t="s">
        <v>29</v>
      </c>
      <c r="C30" s="2357" t="s">
        <v>29</v>
      </c>
      <c r="D30" s="2356"/>
      <c r="E30" s="2355" t="s">
        <v>736</v>
      </c>
      <c r="F30" s="4593" t="s">
        <v>100</v>
      </c>
      <c r="G30" s="4462" t="s">
        <v>24</v>
      </c>
      <c r="H30" s="2472" t="s">
        <v>277</v>
      </c>
      <c r="I30" s="2411" t="s">
        <v>22</v>
      </c>
      <c r="J30" s="2343">
        <v>0</v>
      </c>
      <c r="K30" s="2343">
        <v>0</v>
      </c>
      <c r="L30" s="2343">
        <v>0</v>
      </c>
      <c r="M30" s="2471"/>
      <c r="N30" s="2470"/>
      <c r="O30" s="2469"/>
      <c r="P30" s="2469"/>
      <c r="Q30" s="4584" t="s">
        <v>735</v>
      </c>
      <c r="R30" s="4585"/>
    </row>
    <row r="31" spans="1:18" s="2006" customFormat="1" ht="18" customHeight="1" thickBot="1" x14ac:dyDescent="0.25">
      <c r="A31" s="4219"/>
      <c r="B31" s="4249"/>
      <c r="C31" s="2123"/>
      <c r="D31" s="2274"/>
      <c r="E31" s="2468"/>
      <c r="F31" s="4453"/>
      <c r="G31" s="4451"/>
      <c r="H31" s="2467"/>
      <c r="I31" s="2411"/>
      <c r="J31" s="2333"/>
      <c r="K31" s="2343"/>
      <c r="L31" s="2394"/>
      <c r="M31" s="2466" t="s">
        <v>734</v>
      </c>
      <c r="N31" s="2465"/>
      <c r="O31" s="2464" t="s">
        <v>153</v>
      </c>
      <c r="P31" s="2464" t="s">
        <v>153</v>
      </c>
      <c r="Q31" s="4586"/>
      <c r="R31" s="4587"/>
    </row>
    <row r="32" spans="1:18" s="2006" customFormat="1" ht="15" customHeight="1" thickBot="1" x14ac:dyDescent="0.25">
      <c r="A32" s="4464"/>
      <c r="B32" s="4221"/>
      <c r="C32" s="2463"/>
      <c r="D32" s="4604"/>
      <c r="E32" s="4604"/>
      <c r="F32" s="4604"/>
      <c r="G32" s="4604"/>
      <c r="H32" s="4604"/>
      <c r="I32" s="2323" t="s">
        <v>21</v>
      </c>
      <c r="J32" s="2388">
        <v>0</v>
      </c>
      <c r="K32" s="2388">
        <f>SUM(K30:K31)</f>
        <v>0</v>
      </c>
      <c r="L32" s="2388">
        <f>SUM(L30:L31)</f>
        <v>0</v>
      </c>
      <c r="M32" s="2154"/>
      <c r="N32" s="2461"/>
      <c r="O32" s="2461"/>
      <c r="P32" s="2461"/>
      <c r="Q32" s="2302"/>
      <c r="R32" s="2301"/>
    </row>
    <row r="33" spans="1:18" s="2006" customFormat="1" ht="15" customHeight="1" thickBot="1" x14ac:dyDescent="0.25">
      <c r="A33" s="2074" t="s">
        <v>20</v>
      </c>
      <c r="B33" s="2073" t="s">
        <v>29</v>
      </c>
      <c r="C33" s="4457" t="s">
        <v>19</v>
      </c>
      <c r="D33" s="4457"/>
      <c r="E33" s="4457"/>
      <c r="F33" s="4457"/>
      <c r="G33" s="4457"/>
      <c r="H33" s="4457"/>
      <c r="I33" s="4458"/>
      <c r="J33" s="2387">
        <f>J29+J32</f>
        <v>10</v>
      </c>
      <c r="K33" s="2387">
        <f>K29+K32</f>
        <v>12.4</v>
      </c>
      <c r="L33" s="2387">
        <f>L29+L32</f>
        <v>11.15</v>
      </c>
      <c r="M33" s="4449"/>
      <c r="N33" s="4450"/>
      <c r="O33" s="4450"/>
      <c r="P33" s="4450"/>
      <c r="Q33" s="2050"/>
      <c r="R33" s="2209"/>
    </row>
    <row r="34" spans="1:18" s="2006" customFormat="1" ht="15" customHeight="1" thickBot="1" x14ac:dyDescent="0.25">
      <c r="A34" s="2460" t="s">
        <v>20</v>
      </c>
      <c r="B34" s="2459" t="s">
        <v>18</v>
      </c>
      <c r="C34" s="4533" t="s">
        <v>733</v>
      </c>
      <c r="D34" s="4534"/>
      <c r="E34" s="4534"/>
      <c r="F34" s="4534"/>
      <c r="G34" s="4534"/>
      <c r="H34" s="4534"/>
      <c r="I34" s="4534"/>
      <c r="J34" s="4534"/>
      <c r="K34" s="4534"/>
      <c r="L34" s="4534"/>
      <c r="M34" s="4534"/>
      <c r="N34" s="4534"/>
      <c r="O34" s="4534"/>
      <c r="P34" s="4534"/>
      <c r="Q34" s="2050"/>
      <c r="R34" s="2209"/>
    </row>
    <row r="35" spans="1:18" s="2006" customFormat="1" ht="33" customHeight="1" thickBot="1" x14ac:dyDescent="0.25">
      <c r="A35" s="4218" t="s">
        <v>20</v>
      </c>
      <c r="B35" s="4220" t="s">
        <v>18</v>
      </c>
      <c r="C35" s="2357" t="s">
        <v>20</v>
      </c>
      <c r="D35" s="2356"/>
      <c r="E35" s="2458" t="s">
        <v>732</v>
      </c>
      <c r="F35" s="4599" t="s">
        <v>44</v>
      </c>
      <c r="G35" s="4462" t="s">
        <v>24</v>
      </c>
      <c r="H35" s="2457" t="s">
        <v>277</v>
      </c>
      <c r="I35" s="2456" t="s">
        <v>22</v>
      </c>
      <c r="J35" s="2455">
        <v>30</v>
      </c>
      <c r="K35" s="2455">
        <v>30</v>
      </c>
      <c r="L35" s="2455">
        <v>30</v>
      </c>
      <c r="M35" s="2453"/>
      <c r="N35" s="2454"/>
      <c r="O35" s="2453"/>
      <c r="P35" s="2209"/>
      <c r="Q35" s="4556" t="s">
        <v>731</v>
      </c>
      <c r="R35" s="4557"/>
    </row>
    <row r="36" spans="1:18" s="2006" customFormat="1" ht="24" customHeight="1" thickBot="1" x14ac:dyDescent="0.25">
      <c r="A36" s="4219"/>
      <c r="B36" s="4249"/>
      <c r="C36" s="2123"/>
      <c r="D36" s="2241"/>
      <c r="E36" s="2452"/>
      <c r="F36" s="4600"/>
      <c r="G36" s="4463"/>
      <c r="H36" s="2450"/>
      <c r="I36" s="2449"/>
      <c r="J36" s="2343"/>
      <c r="K36" s="2343"/>
      <c r="L36" s="2394"/>
      <c r="M36" s="4530" t="s">
        <v>730</v>
      </c>
      <c r="N36" s="4532"/>
      <c r="O36" s="4360" t="s">
        <v>153</v>
      </c>
      <c r="P36" s="4528" t="s">
        <v>153</v>
      </c>
      <c r="Q36" s="4558"/>
      <c r="R36" s="4559"/>
    </row>
    <row r="37" spans="1:18" s="2006" customFormat="1" ht="15" customHeight="1" thickBot="1" x14ac:dyDescent="0.25">
      <c r="A37" s="4219"/>
      <c r="B37" s="4221"/>
      <c r="C37" s="2329"/>
      <c r="D37" s="4437"/>
      <c r="E37" s="4437"/>
      <c r="F37" s="4437"/>
      <c r="G37" s="4437"/>
      <c r="H37" s="4437"/>
      <c r="I37" s="2323" t="s">
        <v>21</v>
      </c>
      <c r="J37" s="2388">
        <f>J35</f>
        <v>30</v>
      </c>
      <c r="K37" s="2388">
        <f>K35</f>
        <v>30</v>
      </c>
      <c r="L37" s="2388">
        <f>L35</f>
        <v>30</v>
      </c>
      <c r="M37" s="4531"/>
      <c r="N37" s="4348"/>
      <c r="O37" s="4362"/>
      <c r="P37" s="4529"/>
      <c r="Q37" s="4560"/>
      <c r="R37" s="4561"/>
    </row>
    <row r="38" spans="1:18" s="2006" customFormat="1" ht="54" customHeight="1" thickBot="1" x14ac:dyDescent="0.25">
      <c r="A38" s="4219" t="s">
        <v>20</v>
      </c>
      <c r="B38" s="4220" t="s">
        <v>18</v>
      </c>
      <c r="C38" s="2123" t="s">
        <v>18</v>
      </c>
      <c r="D38" s="2446"/>
      <c r="E38" s="2445" t="s">
        <v>729</v>
      </c>
      <c r="F38" s="4465" t="s">
        <v>516</v>
      </c>
      <c r="G38" s="2420"/>
      <c r="H38" s="2444"/>
      <c r="I38" s="2443"/>
      <c r="J38" s="2418"/>
      <c r="K38" s="2417"/>
      <c r="L38" s="2442"/>
      <c r="M38" s="2441" t="s">
        <v>728</v>
      </c>
      <c r="N38" s="2440" t="s">
        <v>42</v>
      </c>
      <c r="O38" s="2439">
        <v>4</v>
      </c>
      <c r="P38" s="2438">
        <v>3</v>
      </c>
      <c r="Q38" s="4556" t="s">
        <v>727</v>
      </c>
      <c r="R38" s="4557"/>
    </row>
    <row r="39" spans="1:18" s="2006" customFormat="1" ht="36.75" customHeight="1" thickBot="1" x14ac:dyDescent="0.25">
      <c r="A39" s="4219"/>
      <c r="B39" s="4249"/>
      <c r="C39" s="2123"/>
      <c r="D39" s="2241" t="s">
        <v>20</v>
      </c>
      <c r="E39" s="2437" t="s">
        <v>726</v>
      </c>
      <c r="F39" s="4466"/>
      <c r="G39" s="4451" t="s">
        <v>24</v>
      </c>
      <c r="H39" s="2436" t="s">
        <v>725</v>
      </c>
      <c r="I39" s="2411" t="s">
        <v>22</v>
      </c>
      <c r="J39" s="2435">
        <v>30</v>
      </c>
      <c r="K39" s="2435">
        <v>30</v>
      </c>
      <c r="L39" s="2434">
        <v>26.01</v>
      </c>
      <c r="M39" s="2416"/>
      <c r="N39" s="2034"/>
      <c r="O39" s="2415"/>
      <c r="P39" s="2033"/>
      <c r="Q39" s="4568"/>
      <c r="R39" s="4569"/>
    </row>
    <row r="40" spans="1:18" s="2006" customFormat="1" ht="32.25" customHeight="1" thickBot="1" x14ac:dyDescent="0.25">
      <c r="A40" s="4219"/>
      <c r="B40" s="4249"/>
      <c r="C40" s="2123"/>
      <c r="D40" s="2241" t="s">
        <v>29</v>
      </c>
      <c r="E40" s="2433" t="s">
        <v>724</v>
      </c>
      <c r="F40" s="4466"/>
      <c r="G40" s="4451"/>
      <c r="H40" s="2419" t="s">
        <v>61</v>
      </c>
      <c r="I40" s="2411" t="s">
        <v>22</v>
      </c>
      <c r="J40" s="2343">
        <v>2</v>
      </c>
      <c r="K40" s="2343">
        <v>2</v>
      </c>
      <c r="L40" s="2426">
        <v>1.89</v>
      </c>
      <c r="M40" s="2416"/>
      <c r="N40" s="2034"/>
      <c r="O40" s="2415"/>
      <c r="P40" s="2033"/>
      <c r="Q40" s="2424"/>
      <c r="R40" s="2423"/>
    </row>
    <row r="41" spans="1:18" s="2006" customFormat="1" ht="25.5" hidden="1" customHeight="1" thickBot="1" x14ac:dyDescent="0.25">
      <c r="A41" s="4219"/>
      <c r="B41" s="4249"/>
      <c r="C41" s="2123"/>
      <c r="D41" s="2241" t="s">
        <v>18</v>
      </c>
      <c r="E41" s="2432" t="s">
        <v>723</v>
      </c>
      <c r="F41" s="2421"/>
      <c r="G41" s="2420"/>
      <c r="H41" s="2419" t="s">
        <v>277</v>
      </c>
      <c r="I41" s="2411" t="s">
        <v>22</v>
      </c>
      <c r="J41" s="2431"/>
      <c r="K41" s="2430"/>
      <c r="L41" s="2369"/>
      <c r="M41" s="2416"/>
      <c r="N41" s="2034"/>
      <c r="O41" s="2415"/>
      <c r="P41" s="2033"/>
      <c r="Q41" s="2424"/>
      <c r="R41" s="2423"/>
    </row>
    <row r="42" spans="1:18" s="2006" customFormat="1" ht="25.5" customHeight="1" thickBot="1" x14ac:dyDescent="0.25">
      <c r="A42" s="4219"/>
      <c r="B42" s="4249"/>
      <c r="C42" s="2123"/>
      <c r="D42" s="2241" t="s">
        <v>86</v>
      </c>
      <c r="E42" s="2429" t="s">
        <v>722</v>
      </c>
      <c r="F42" s="2428"/>
      <c r="G42" s="2420"/>
      <c r="H42" s="2427" t="s">
        <v>721</v>
      </c>
      <c r="I42" s="2411" t="s">
        <v>22</v>
      </c>
      <c r="J42" s="2426">
        <v>17</v>
      </c>
      <c r="K42" s="2426">
        <v>17</v>
      </c>
      <c r="L42" s="2425">
        <v>0</v>
      </c>
      <c r="M42" s="2416"/>
      <c r="N42" s="2034"/>
      <c r="O42" s="2415"/>
      <c r="P42" s="2033"/>
      <c r="Q42" s="2424"/>
      <c r="R42" s="2423"/>
    </row>
    <row r="43" spans="1:18" s="2006" customFormat="1" ht="26.25" hidden="1" customHeight="1" thickBot="1" x14ac:dyDescent="0.25">
      <c r="A43" s="4219"/>
      <c r="B43" s="4249"/>
      <c r="C43" s="2123"/>
      <c r="D43" s="2241" t="s">
        <v>82</v>
      </c>
      <c r="E43" s="2422" t="s">
        <v>720</v>
      </c>
      <c r="F43" s="2421"/>
      <c r="G43" s="2420"/>
      <c r="H43" s="2419" t="s">
        <v>277</v>
      </c>
      <c r="I43" s="2411" t="s">
        <v>22</v>
      </c>
      <c r="J43" s="2418">
        <v>0</v>
      </c>
      <c r="K43" s="2417">
        <v>0</v>
      </c>
      <c r="L43" s="2394"/>
      <c r="M43" s="2416"/>
      <c r="N43" s="2034"/>
      <c r="O43" s="2415"/>
      <c r="P43" s="2033"/>
      <c r="Q43" s="2024"/>
      <c r="R43" s="2244"/>
    </row>
    <row r="44" spans="1:18" s="2006" customFormat="1" ht="15" customHeight="1" thickBot="1" x14ac:dyDescent="0.25">
      <c r="A44" s="4464"/>
      <c r="B44" s="4221"/>
      <c r="C44" s="2329"/>
      <c r="D44" s="4452"/>
      <c r="E44" s="4452"/>
      <c r="F44" s="4452"/>
      <c r="G44" s="4452"/>
      <c r="H44" s="4452"/>
      <c r="I44" s="2323" t="s">
        <v>21</v>
      </c>
      <c r="J44" s="2414">
        <f>SUM(J39:J43)</f>
        <v>49</v>
      </c>
      <c r="K44" s="2388">
        <f>SUM(K39:K43)</f>
        <v>49</v>
      </c>
      <c r="L44" s="2388">
        <f>SUM(L39:L43)</f>
        <v>27.900000000000002</v>
      </c>
      <c r="M44" s="2155"/>
      <c r="N44" s="2050"/>
      <c r="O44" s="2154"/>
      <c r="P44" s="2049"/>
      <c r="Q44" s="2413"/>
      <c r="R44" s="2244"/>
    </row>
    <row r="45" spans="1:18" s="2006" customFormat="1" ht="41.25" customHeight="1" thickBot="1" x14ac:dyDescent="0.25">
      <c r="A45" s="4218" t="s">
        <v>20</v>
      </c>
      <c r="B45" s="4220" t="s">
        <v>18</v>
      </c>
      <c r="C45" s="2123" t="s">
        <v>37</v>
      </c>
      <c r="D45" s="2373"/>
      <c r="E45" s="2412" t="s">
        <v>719</v>
      </c>
      <c r="F45" s="4453" t="s">
        <v>718</v>
      </c>
      <c r="G45" s="4456" t="s">
        <v>24</v>
      </c>
      <c r="H45" s="2363"/>
      <c r="I45" s="2411"/>
      <c r="J45" s="2352"/>
      <c r="K45" s="2410"/>
      <c r="L45" s="2394"/>
      <c r="M45" s="2409" t="s">
        <v>715</v>
      </c>
      <c r="N45" s="2408" t="s">
        <v>42</v>
      </c>
      <c r="O45" s="2407">
        <v>2</v>
      </c>
      <c r="P45" s="2406">
        <v>0</v>
      </c>
      <c r="Q45" s="4556" t="s">
        <v>717</v>
      </c>
      <c r="R45" s="4570"/>
    </row>
    <row r="46" spans="1:18" s="2006" customFormat="1" ht="39.75" hidden="1" customHeight="1" thickBot="1" x14ac:dyDescent="0.25">
      <c r="A46" s="4219"/>
      <c r="B46" s="4249"/>
      <c r="C46" s="2123"/>
      <c r="D46" s="2241"/>
      <c r="E46" s="2405" t="s">
        <v>716</v>
      </c>
      <c r="F46" s="4453"/>
      <c r="G46" s="4456"/>
      <c r="H46" s="2404"/>
      <c r="I46" s="2403" t="s">
        <v>22</v>
      </c>
      <c r="J46" s="2394">
        <v>0</v>
      </c>
      <c r="K46" s="2394">
        <v>0</v>
      </c>
      <c r="L46" s="2394">
        <v>0</v>
      </c>
      <c r="M46" s="2402" t="s">
        <v>715</v>
      </c>
      <c r="N46" s="2401" t="s">
        <v>42</v>
      </c>
      <c r="O46" s="2400">
        <v>2</v>
      </c>
      <c r="P46" s="2399">
        <v>2</v>
      </c>
      <c r="Q46" s="4571"/>
      <c r="R46" s="4572"/>
    </row>
    <row r="47" spans="1:18" s="2006" customFormat="1" ht="39" customHeight="1" thickBot="1" x14ac:dyDescent="0.25">
      <c r="A47" s="4219"/>
      <c r="B47" s="4249"/>
      <c r="C47" s="2123"/>
      <c r="D47" s="2241"/>
      <c r="E47" s="2398" t="s">
        <v>714</v>
      </c>
      <c r="F47" s="4454"/>
      <c r="G47" s="2396"/>
      <c r="H47" s="2395" t="s">
        <v>713</v>
      </c>
      <c r="I47" s="2197" t="s">
        <v>22</v>
      </c>
      <c r="J47" s="2394">
        <v>10</v>
      </c>
      <c r="K47" s="2394">
        <v>10</v>
      </c>
      <c r="L47" s="2394">
        <v>0</v>
      </c>
      <c r="M47" s="2393"/>
      <c r="N47" s="2392"/>
      <c r="O47" s="2284"/>
      <c r="P47" s="2391"/>
      <c r="Q47" s="4601" t="s">
        <v>712</v>
      </c>
      <c r="R47" s="4602"/>
    </row>
    <row r="48" spans="1:18" s="2006" customFormat="1" ht="15" customHeight="1" thickBot="1" x14ac:dyDescent="0.25">
      <c r="A48" s="4464"/>
      <c r="B48" s="4221"/>
      <c r="C48" s="2329"/>
      <c r="D48" s="4455"/>
      <c r="E48" s="4455"/>
      <c r="F48" s="4455"/>
      <c r="G48" s="4455"/>
      <c r="H48" s="4455"/>
      <c r="I48" s="2389" t="s">
        <v>21</v>
      </c>
      <c r="J48" s="2388">
        <f>J46+J47</f>
        <v>10</v>
      </c>
      <c r="K48" s="2167">
        <f>K46+K47</f>
        <v>10</v>
      </c>
      <c r="L48" s="2168">
        <f>L46+L47</f>
        <v>0</v>
      </c>
      <c r="M48" s="2209"/>
      <c r="N48" s="2154"/>
      <c r="O48" s="2209"/>
      <c r="P48" s="2049"/>
      <c r="Q48" s="2024"/>
      <c r="R48" s="2244"/>
    </row>
    <row r="49" spans="1:23" s="2006" customFormat="1" ht="15" customHeight="1" thickBot="1" x14ac:dyDescent="0.25">
      <c r="A49" s="2074" t="s">
        <v>20</v>
      </c>
      <c r="B49" s="2073" t="s">
        <v>18</v>
      </c>
      <c r="C49" s="4457" t="s">
        <v>19</v>
      </c>
      <c r="D49" s="4457"/>
      <c r="E49" s="4457"/>
      <c r="F49" s="4457"/>
      <c r="G49" s="4457"/>
      <c r="H49" s="4457"/>
      <c r="I49" s="4458"/>
      <c r="J49" s="2387">
        <f>J37+J44+J48</f>
        <v>89</v>
      </c>
      <c r="K49" s="2387">
        <f>K37+K44+K48</f>
        <v>89</v>
      </c>
      <c r="L49" s="2387">
        <f>L37+L44+L48</f>
        <v>57.900000000000006</v>
      </c>
      <c r="M49" s="4449"/>
      <c r="N49" s="4450"/>
      <c r="O49" s="4450"/>
      <c r="P49" s="4450"/>
      <c r="Q49" s="2024"/>
      <c r="R49" s="2244"/>
    </row>
    <row r="50" spans="1:23" s="2006" customFormat="1" ht="15" customHeight="1" thickBot="1" x14ac:dyDescent="0.25">
      <c r="A50" s="2386" t="s">
        <v>20</v>
      </c>
      <c r="B50" s="2385"/>
      <c r="C50" s="4590" t="s">
        <v>152</v>
      </c>
      <c r="D50" s="4415"/>
      <c r="E50" s="4415"/>
      <c r="F50" s="4415"/>
      <c r="G50" s="4415"/>
      <c r="H50" s="4415"/>
      <c r="I50" s="4416"/>
      <c r="J50" s="2306">
        <f>J33+J23+J49</f>
        <v>165.86</v>
      </c>
      <c r="K50" s="2384">
        <f>K23+K33+K49</f>
        <v>168.26</v>
      </c>
      <c r="L50" s="2383">
        <f>L23+L33+L49</f>
        <v>133.60000000000002</v>
      </c>
      <c r="M50" s="4597"/>
      <c r="N50" s="4598"/>
      <c r="O50" s="4598"/>
      <c r="P50" s="4598"/>
      <c r="Q50" s="2024"/>
      <c r="R50" s="2244"/>
    </row>
    <row r="51" spans="1:23" s="2006" customFormat="1" ht="24" customHeight="1" thickBot="1" x14ac:dyDescent="0.25">
      <c r="A51" s="2382" t="s">
        <v>29</v>
      </c>
      <c r="B51" s="4263" t="s">
        <v>711</v>
      </c>
      <c r="C51" s="4603"/>
      <c r="D51" s="4603"/>
      <c r="E51" s="4603"/>
      <c r="F51" s="4603"/>
      <c r="G51" s="4603"/>
      <c r="H51" s="4603"/>
      <c r="I51" s="4603"/>
      <c r="J51" s="4603"/>
      <c r="K51" s="4603"/>
      <c r="L51" s="4603"/>
      <c r="M51" s="4603"/>
      <c r="N51" s="4603"/>
      <c r="O51" s="4603"/>
      <c r="P51" s="4603"/>
      <c r="Q51" s="2024"/>
      <c r="R51" s="2244"/>
    </row>
    <row r="52" spans="1:23" s="2006" customFormat="1" ht="30.75" customHeight="1" thickBot="1" x14ac:dyDescent="0.25">
      <c r="A52" s="2068" t="s">
        <v>29</v>
      </c>
      <c r="B52" s="2381" t="s">
        <v>20</v>
      </c>
      <c r="C52" s="4533" t="s">
        <v>710</v>
      </c>
      <c r="D52" s="4534"/>
      <c r="E52" s="4534"/>
      <c r="F52" s="4534"/>
      <c r="G52" s="4534"/>
      <c r="H52" s="4534"/>
      <c r="I52" s="4534"/>
      <c r="J52" s="4534"/>
      <c r="K52" s="4534"/>
      <c r="L52" s="4534"/>
      <c r="M52" s="4534"/>
      <c r="N52" s="4534"/>
      <c r="O52" s="4534"/>
      <c r="P52" s="4534"/>
      <c r="Q52" s="4534"/>
      <c r="R52" s="4552"/>
    </row>
    <row r="53" spans="1:23" s="2006" customFormat="1" ht="55.5" customHeight="1" thickBot="1" x14ac:dyDescent="0.25">
      <c r="A53" s="2217" t="s">
        <v>29</v>
      </c>
      <c r="B53" s="2152" t="s">
        <v>20</v>
      </c>
      <c r="C53" s="2357" t="s">
        <v>20</v>
      </c>
      <c r="D53" s="2356"/>
      <c r="E53" s="2355" t="s">
        <v>709</v>
      </c>
      <c r="F53" s="2354" t="s">
        <v>239</v>
      </c>
      <c r="G53" s="4462" t="s">
        <v>24</v>
      </c>
      <c r="H53" s="4459" t="s">
        <v>277</v>
      </c>
      <c r="I53" s="2380" t="s">
        <v>22</v>
      </c>
      <c r="J53" s="2379">
        <v>0</v>
      </c>
      <c r="K53" s="2379">
        <v>0</v>
      </c>
      <c r="L53" s="2379">
        <v>0</v>
      </c>
      <c r="M53" s="2351" t="s">
        <v>708</v>
      </c>
      <c r="N53" s="2350"/>
      <c r="O53" s="2349" t="s">
        <v>153</v>
      </c>
      <c r="P53" s="2348" t="s">
        <v>153</v>
      </c>
      <c r="Q53" s="4556" t="s">
        <v>707</v>
      </c>
      <c r="R53" s="4573"/>
    </row>
    <row r="54" spans="1:23" s="2006" customFormat="1" ht="61.5" customHeight="1" thickBot="1" x14ac:dyDescent="0.25">
      <c r="A54" s="2314"/>
      <c r="B54" s="2146"/>
      <c r="C54" s="2329"/>
      <c r="D54" s="2122"/>
      <c r="E54" s="2378"/>
      <c r="F54" s="2337"/>
      <c r="G54" s="4463"/>
      <c r="H54" s="4461"/>
      <c r="I54" s="2335"/>
      <c r="J54" s="2333"/>
      <c r="K54" s="2377"/>
      <c r="L54" s="2369"/>
      <c r="M54" s="2376"/>
      <c r="N54" s="2375"/>
      <c r="O54" s="2375"/>
      <c r="P54" s="2374"/>
      <c r="Q54" s="4574"/>
      <c r="R54" s="4575"/>
    </row>
    <row r="55" spans="1:23" s="2006" customFormat="1" ht="48" hidden="1" customHeight="1" thickBot="1" x14ac:dyDescent="0.25">
      <c r="A55" s="2347"/>
      <c r="B55" s="2161"/>
      <c r="C55" s="2123" t="s">
        <v>29</v>
      </c>
      <c r="D55" s="2373"/>
      <c r="E55" s="2372" t="s">
        <v>706</v>
      </c>
      <c r="F55" s="2346" t="s">
        <v>428</v>
      </c>
      <c r="G55" s="4467" t="s">
        <v>24</v>
      </c>
      <c r="H55" s="2363" t="s">
        <v>277</v>
      </c>
      <c r="I55" s="2371" t="s">
        <v>22</v>
      </c>
      <c r="J55" s="2370">
        <v>0</v>
      </c>
      <c r="K55" s="2333">
        <v>0</v>
      </c>
      <c r="L55" s="2369"/>
      <c r="M55" s="2368"/>
      <c r="N55" s="2367"/>
      <c r="O55" s="2366"/>
      <c r="P55" s="2365"/>
      <c r="Q55" s="2023"/>
      <c r="R55" s="2244"/>
    </row>
    <row r="56" spans="1:23" s="2006" customFormat="1" ht="35.25" hidden="1" customHeight="1" thickBot="1" x14ac:dyDescent="0.25">
      <c r="A56" s="2347"/>
      <c r="B56" s="2161"/>
      <c r="C56" s="2123"/>
      <c r="D56" s="2181"/>
      <c r="E56" s="2364"/>
      <c r="F56" s="2346"/>
      <c r="G56" s="4467"/>
      <c r="H56" s="2363"/>
      <c r="I56" s="2353"/>
      <c r="J56" s="2352"/>
      <c r="K56" s="2352"/>
      <c r="L56" s="2362"/>
      <c r="M56" s="2361"/>
      <c r="N56" s="2360"/>
      <c r="O56" s="2359"/>
      <c r="P56" s="2358"/>
      <c r="Q56" s="2023"/>
      <c r="R56" s="2244"/>
    </row>
    <row r="57" spans="1:23" s="2006" customFormat="1" ht="52.5" customHeight="1" thickBot="1" x14ac:dyDescent="0.25">
      <c r="A57" s="2217" t="s">
        <v>29</v>
      </c>
      <c r="B57" s="2152" t="s">
        <v>20</v>
      </c>
      <c r="C57" s="2357" t="s">
        <v>18</v>
      </c>
      <c r="D57" s="2356"/>
      <c r="E57" s="2355" t="s">
        <v>705</v>
      </c>
      <c r="F57" s="2354" t="s">
        <v>410</v>
      </c>
      <c r="G57" s="4462" t="s">
        <v>24</v>
      </c>
      <c r="H57" s="4459" t="s">
        <v>277</v>
      </c>
      <c r="I57" s="2353" t="s">
        <v>22</v>
      </c>
      <c r="J57" s="2352"/>
      <c r="K57" s="2352"/>
      <c r="L57" s="2352"/>
      <c r="M57" s="2351"/>
      <c r="N57" s="2350"/>
      <c r="O57" s="2349"/>
      <c r="P57" s="2348"/>
      <c r="Q57" s="4580" t="s">
        <v>704</v>
      </c>
      <c r="R57" s="4581"/>
    </row>
    <row r="58" spans="1:23" s="2006" customFormat="1" ht="76.5" customHeight="1" thickBot="1" x14ac:dyDescent="0.25">
      <c r="A58" s="2347"/>
      <c r="B58" s="2161"/>
      <c r="C58" s="2123"/>
      <c r="D58" s="2122"/>
      <c r="E58" s="2338" t="s">
        <v>703</v>
      </c>
      <c r="F58" s="2346"/>
      <c r="G58" s="4451"/>
      <c r="H58" s="4460"/>
      <c r="I58" s="2345" t="s">
        <v>22</v>
      </c>
      <c r="J58" s="2343">
        <v>42</v>
      </c>
      <c r="K58" s="2344">
        <v>47.6</v>
      </c>
      <c r="L58" s="2343">
        <v>47.54</v>
      </c>
      <c r="M58" s="2342" t="s">
        <v>702</v>
      </c>
      <c r="N58" s="2341"/>
      <c r="O58" s="2340" t="s">
        <v>153</v>
      </c>
      <c r="P58" s="2339" t="s">
        <v>153</v>
      </c>
      <c r="Q58" s="4582"/>
      <c r="R58" s="4583"/>
    </row>
    <row r="59" spans="1:23" s="2006" customFormat="1" ht="111.75" customHeight="1" thickBot="1" x14ac:dyDescent="0.25">
      <c r="A59" s="2314"/>
      <c r="B59" s="2146"/>
      <c r="C59" s="2329"/>
      <c r="D59" s="2122"/>
      <c r="E59" s="2338" t="s">
        <v>701</v>
      </c>
      <c r="F59" s="2337"/>
      <c r="G59" s="4463"/>
      <c r="H59" s="4461"/>
      <c r="I59" s="2335" t="s">
        <v>22</v>
      </c>
      <c r="J59" s="2333">
        <v>48</v>
      </c>
      <c r="K59" s="2334">
        <v>40</v>
      </c>
      <c r="L59" s="2333">
        <v>40</v>
      </c>
      <c r="M59" s="2332" t="s">
        <v>700</v>
      </c>
      <c r="N59" s="2331" t="s">
        <v>42</v>
      </c>
      <c r="O59" s="2330">
        <v>1</v>
      </c>
      <c r="P59" s="2330">
        <v>1</v>
      </c>
      <c r="Q59" s="4588" t="s">
        <v>699</v>
      </c>
      <c r="R59" s="4589"/>
      <c r="T59" s="2315"/>
      <c r="U59" s="2315"/>
      <c r="V59" s="2315"/>
      <c r="W59" s="2315"/>
    </row>
    <row r="60" spans="1:23" s="2006" customFormat="1" ht="18" customHeight="1" thickBot="1" x14ac:dyDescent="0.25">
      <c r="A60" s="2314"/>
      <c r="B60" s="2161"/>
      <c r="C60" s="2329"/>
      <c r="D60" s="2328"/>
      <c r="E60" s="2327"/>
      <c r="F60" s="2326"/>
      <c r="G60" s="2325"/>
      <c r="H60" s="2324"/>
      <c r="I60" s="2323" t="s">
        <v>21</v>
      </c>
      <c r="J60" s="2322">
        <f>SUM(J58:J59)</f>
        <v>90</v>
      </c>
      <c r="K60" s="2322">
        <f>SUM(K58:K59)</f>
        <v>87.6</v>
      </c>
      <c r="L60" s="2321">
        <f>SUM(L58:L59)</f>
        <v>87.539999999999992</v>
      </c>
      <c r="M60" s="2320"/>
      <c r="N60" s="2319"/>
      <c r="O60" s="2318"/>
      <c r="P60" s="2076"/>
      <c r="Q60" s="2317"/>
      <c r="R60" s="2316"/>
      <c r="T60" s="2315"/>
      <c r="U60" s="2315"/>
      <c r="V60" s="2315"/>
      <c r="W60" s="2315"/>
    </row>
    <row r="61" spans="1:23" s="2006" customFormat="1" ht="27" customHeight="1" thickBot="1" x14ac:dyDescent="0.25">
      <c r="A61" s="2314" t="s">
        <v>29</v>
      </c>
      <c r="B61" s="2073" t="s">
        <v>20</v>
      </c>
      <c r="C61" s="4468" t="s">
        <v>698</v>
      </c>
      <c r="D61" s="4457"/>
      <c r="E61" s="4457"/>
      <c r="F61" s="4457"/>
      <c r="G61" s="4457"/>
      <c r="H61" s="4457"/>
      <c r="I61" s="4458"/>
      <c r="J61" s="2313">
        <f>J53+J60</f>
        <v>90</v>
      </c>
      <c r="K61" s="2313">
        <f>K53+K60</f>
        <v>87.6</v>
      </c>
      <c r="L61" s="2313">
        <f>L53+L60</f>
        <v>87.539999999999992</v>
      </c>
      <c r="M61" s="2312"/>
      <c r="N61" s="2311"/>
      <c r="O61" s="2311"/>
      <c r="P61" s="2311"/>
      <c r="Q61" s="2024"/>
      <c r="R61" s="2244"/>
    </row>
    <row r="62" spans="1:23" s="2023" customFormat="1" ht="15" customHeight="1" thickBot="1" x14ac:dyDescent="0.25">
      <c r="A62" s="2068" t="s">
        <v>29</v>
      </c>
      <c r="B62" s="4415" t="s">
        <v>152</v>
      </c>
      <c r="C62" s="4415"/>
      <c r="D62" s="4415"/>
      <c r="E62" s="4415"/>
      <c r="F62" s="4415"/>
      <c r="G62" s="4415"/>
      <c r="H62" s="4415"/>
      <c r="I62" s="4416"/>
      <c r="J62" s="2310">
        <f>J61</f>
        <v>90</v>
      </c>
      <c r="K62" s="2310">
        <f>K61</f>
        <v>87.6</v>
      </c>
      <c r="L62" s="2310">
        <f>L61</f>
        <v>87.539999999999992</v>
      </c>
      <c r="M62" s="4354"/>
      <c r="N62" s="4355"/>
      <c r="O62" s="4355"/>
      <c r="P62" s="4355"/>
      <c r="Q62" s="2024"/>
      <c r="R62" s="2244"/>
    </row>
    <row r="63" spans="1:23" s="2023" customFormat="1" ht="15" customHeight="1" thickBot="1" x14ac:dyDescent="0.25">
      <c r="A63" s="2074"/>
      <c r="B63" s="2309"/>
      <c r="C63" s="2309"/>
      <c r="D63" s="2309"/>
      <c r="E63" s="2309"/>
      <c r="F63" s="2309"/>
      <c r="G63" s="2309"/>
      <c r="H63" s="2309"/>
      <c r="I63" s="2308" t="s">
        <v>697</v>
      </c>
      <c r="J63" s="2307">
        <f>J12+J20</f>
        <v>0.86</v>
      </c>
      <c r="K63" s="2307">
        <f>K12+K20</f>
        <v>0.86</v>
      </c>
      <c r="L63" s="2307">
        <f>L12+L20</f>
        <v>0.86</v>
      </c>
      <c r="M63" s="2306"/>
      <c r="N63" s="2305"/>
      <c r="O63" s="2305"/>
      <c r="P63" s="2305"/>
      <c r="Q63" s="2024"/>
      <c r="R63" s="2244"/>
    </row>
    <row r="64" spans="1:23" s="2023" customFormat="1" ht="15" customHeight="1" thickBot="1" x14ac:dyDescent="0.25">
      <c r="A64" s="4408" t="s">
        <v>16</v>
      </c>
      <c r="B64" s="4409"/>
      <c r="C64" s="4409"/>
      <c r="D64" s="4409"/>
      <c r="E64" s="4409"/>
      <c r="F64" s="4409"/>
      <c r="G64" s="4409"/>
      <c r="H64" s="4409"/>
      <c r="I64" s="4410"/>
      <c r="J64" s="2304">
        <f>J50+J62</f>
        <v>255.86</v>
      </c>
      <c r="K64" s="2304">
        <f>K50+K62</f>
        <v>255.85999999999999</v>
      </c>
      <c r="L64" s="2303">
        <f>L50+L62</f>
        <v>221.14000000000001</v>
      </c>
      <c r="M64" s="4338"/>
      <c r="N64" s="4339"/>
      <c r="O64" s="4339"/>
      <c r="P64" s="4339"/>
      <c r="Q64" s="2302"/>
      <c r="R64" s="2301"/>
    </row>
    <row r="65" spans="1:16" s="2023" customFormat="1" ht="24" customHeight="1" x14ac:dyDescent="0.2">
      <c r="A65" s="4477"/>
      <c r="B65" s="4477"/>
      <c r="C65" s="4477"/>
      <c r="D65" s="4477"/>
      <c r="E65" s="4477"/>
      <c r="F65" s="4477"/>
      <c r="G65" s="4477"/>
      <c r="H65" s="4477"/>
      <c r="I65" s="4477"/>
      <c r="J65" s="2299"/>
      <c r="K65" s="2299"/>
      <c r="L65" s="2298"/>
    </row>
    <row r="66" spans="1:16" s="2023" customFormat="1" ht="15" customHeight="1" x14ac:dyDescent="0.2">
      <c r="A66" s="2054"/>
      <c r="B66" s="2055"/>
      <c r="C66" s="4322" t="s">
        <v>15</v>
      </c>
      <c r="D66" s="4322"/>
      <c r="E66" s="4322"/>
      <c r="F66" s="4322"/>
      <c r="G66" s="4322"/>
      <c r="H66" s="4322"/>
      <c r="I66" s="4322"/>
      <c r="J66" s="4322"/>
      <c r="K66" s="4322"/>
      <c r="L66" s="4322"/>
      <c r="M66" s="4322"/>
      <c r="N66" s="4322"/>
      <c r="O66" s="4322"/>
      <c r="P66" s="4322"/>
    </row>
    <row r="67" spans="1:16" s="2023" customFormat="1" ht="20.25" customHeight="1" thickBot="1" x14ac:dyDescent="0.25">
      <c r="A67" s="2054"/>
      <c r="B67" s="2052"/>
      <c r="C67" s="2052"/>
      <c r="D67" s="2052"/>
      <c r="E67" s="2052"/>
      <c r="F67" s="2053"/>
      <c r="G67" s="2052"/>
      <c r="H67" s="2052"/>
      <c r="J67" s="4475"/>
      <c r="K67" s="4475"/>
      <c r="L67" s="4475"/>
      <c r="M67" s="4469"/>
      <c r="N67" s="4469"/>
      <c r="O67" s="4469"/>
      <c r="P67" s="4469"/>
    </row>
    <row r="68" spans="1:16" s="2023" customFormat="1" ht="51" customHeight="1" thickBot="1" x14ac:dyDescent="0.25">
      <c r="A68" s="2050"/>
      <c r="B68" s="2049"/>
      <c r="C68" s="4252" t="s">
        <v>14</v>
      </c>
      <c r="D68" s="4252"/>
      <c r="E68" s="4252"/>
      <c r="F68" s="4252"/>
      <c r="G68" s="4252"/>
      <c r="H68" s="4252"/>
      <c r="I68" s="4253"/>
      <c r="J68" s="4470" t="s">
        <v>13</v>
      </c>
      <c r="K68" s="4471"/>
      <c r="L68" s="4471"/>
      <c r="M68" s="2297" t="s">
        <v>12</v>
      </c>
      <c r="N68" s="4485" t="s">
        <v>11</v>
      </c>
      <c r="O68" s="4486"/>
      <c r="P68" s="4487"/>
    </row>
    <row r="69" spans="1:16" s="2023" customFormat="1" ht="14.1" customHeight="1" thickBot="1" x14ac:dyDescent="0.25">
      <c r="A69" s="2027"/>
      <c r="B69" s="2026"/>
      <c r="C69" s="4289" t="s">
        <v>10</v>
      </c>
      <c r="D69" s="4289"/>
      <c r="E69" s="4289"/>
      <c r="F69" s="4289"/>
      <c r="G69" s="4289"/>
      <c r="H69" s="4289"/>
      <c r="I69" s="4474"/>
      <c r="J69" s="4320">
        <f>J71+J72+J73+J75+J76+J77+J74</f>
        <v>255.86</v>
      </c>
      <c r="K69" s="4320"/>
      <c r="L69" s="4320"/>
      <c r="M69" s="2296">
        <f>M71+M72+M73+M74+M75+M76+M77</f>
        <v>255.86</v>
      </c>
      <c r="N69" s="4478">
        <f>N71+N72+N73+N74+N76+N77</f>
        <v>221.14</v>
      </c>
      <c r="O69" s="4479"/>
      <c r="P69" s="4480"/>
    </row>
    <row r="70" spans="1:16" s="2023" customFormat="1" ht="13.5" customHeight="1" x14ac:dyDescent="0.2">
      <c r="A70" s="2295"/>
      <c r="B70" s="2294"/>
      <c r="C70" s="4472" t="s">
        <v>9</v>
      </c>
      <c r="D70" s="4472"/>
      <c r="E70" s="4472"/>
      <c r="F70" s="4472"/>
      <c r="G70" s="4472"/>
      <c r="H70" s="4472"/>
      <c r="I70" s="4473"/>
      <c r="J70" s="4481"/>
      <c r="K70" s="4481"/>
      <c r="L70" s="4481"/>
      <c r="M70" s="2293"/>
      <c r="N70" s="4482"/>
      <c r="O70" s="4483"/>
      <c r="P70" s="4484"/>
    </row>
    <row r="71" spans="1:16" s="2023" customFormat="1" ht="14.25" customHeight="1" x14ac:dyDescent="0.2">
      <c r="A71" s="2034"/>
      <c r="B71" s="2033"/>
      <c r="C71" s="4287" t="s">
        <v>8</v>
      </c>
      <c r="D71" s="4287"/>
      <c r="E71" s="4287"/>
      <c r="F71" s="4287"/>
      <c r="G71" s="4287"/>
      <c r="H71" s="4287"/>
      <c r="I71" s="4488"/>
      <c r="J71" s="4278">
        <v>255</v>
      </c>
      <c r="K71" s="4278"/>
      <c r="L71" s="4278"/>
      <c r="M71" s="2292">
        <f>K11+K15+K19+K21+K26+K27+K28+K30+K35+K44+K47+K53+K60</f>
        <v>255</v>
      </c>
      <c r="N71" s="4504">
        <f>L11+L15+L19+L21+L26+L27+L28+L30+L35+L39+L40+L42+L47+L53+L58+L59</f>
        <v>220.27999999999997</v>
      </c>
      <c r="O71" s="4505"/>
      <c r="P71" s="4506"/>
    </row>
    <row r="72" spans="1:16" s="2023" customFormat="1" ht="14.25" customHeight="1" x14ac:dyDescent="0.2">
      <c r="A72" s="2034"/>
      <c r="B72" s="2033"/>
      <c r="C72" s="4287" t="s">
        <v>7</v>
      </c>
      <c r="D72" s="4287"/>
      <c r="E72" s="4287"/>
      <c r="F72" s="4287"/>
      <c r="G72" s="4287"/>
      <c r="H72" s="4287"/>
      <c r="I72" s="4488"/>
      <c r="J72" s="4278">
        <v>0</v>
      </c>
      <c r="K72" s="4278"/>
      <c r="L72" s="4278"/>
      <c r="M72" s="2291">
        <v>0</v>
      </c>
      <c r="N72" s="4507">
        <v>0</v>
      </c>
      <c r="O72" s="4508"/>
      <c r="P72" s="4509"/>
    </row>
    <row r="73" spans="1:16" s="2006" customFormat="1" ht="13.5" customHeight="1" x14ac:dyDescent="0.2">
      <c r="A73" s="2034"/>
      <c r="B73" s="2033"/>
      <c r="C73" s="2023" t="s">
        <v>6</v>
      </c>
      <c r="D73" s="2023"/>
      <c r="E73" s="2023"/>
      <c r="F73" s="2023"/>
      <c r="G73" s="2023"/>
      <c r="H73" s="2023"/>
      <c r="I73" s="2244"/>
      <c r="J73" s="4278">
        <v>0</v>
      </c>
      <c r="K73" s="4278"/>
      <c r="L73" s="4278"/>
      <c r="M73" s="2290">
        <v>0</v>
      </c>
      <c r="N73" s="4504">
        <v>0</v>
      </c>
      <c r="O73" s="4505"/>
      <c r="P73" s="4506"/>
    </row>
    <row r="74" spans="1:16" s="2006" customFormat="1" ht="13.5" customHeight="1" x14ac:dyDescent="0.2">
      <c r="A74" s="2034"/>
      <c r="B74" s="2033"/>
      <c r="C74" s="4489" t="s">
        <v>696</v>
      </c>
      <c r="D74" s="4489"/>
      <c r="E74" s="4489"/>
      <c r="F74" s="4489"/>
      <c r="G74" s="4489"/>
      <c r="H74" s="4489"/>
      <c r="I74" s="4490"/>
      <c r="J74" s="4491">
        <f>J63</f>
        <v>0.86</v>
      </c>
      <c r="K74" s="4492"/>
      <c r="L74" s="4493"/>
      <c r="M74" s="2289">
        <f>K63</f>
        <v>0.86</v>
      </c>
      <c r="N74" s="4494">
        <f>L63</f>
        <v>0.86</v>
      </c>
      <c r="O74" s="4495"/>
      <c r="P74" s="4496"/>
    </row>
    <row r="75" spans="1:16" s="2006" customFormat="1" ht="13.5" customHeight="1" x14ac:dyDescent="0.2">
      <c r="A75" s="2034"/>
      <c r="B75" s="2033"/>
      <c r="C75" s="4517" t="s">
        <v>5</v>
      </c>
      <c r="D75" s="4517"/>
      <c r="E75" s="4517"/>
      <c r="F75" s="4517"/>
      <c r="G75" s="4517"/>
      <c r="H75" s="4517"/>
      <c r="I75" s="4518"/>
      <c r="J75" s="4278">
        <v>0</v>
      </c>
      <c r="K75" s="4278"/>
      <c r="L75" s="4278"/>
      <c r="M75" s="2288">
        <v>0</v>
      </c>
      <c r="N75" s="4504">
        <v>0</v>
      </c>
      <c r="O75" s="4505"/>
      <c r="P75" s="4506"/>
    </row>
    <row r="76" spans="1:16" s="2006" customFormat="1" ht="13.5" customHeight="1" x14ac:dyDescent="0.2">
      <c r="A76" s="2034"/>
      <c r="B76" s="2033"/>
      <c r="C76" s="4288" t="s">
        <v>3</v>
      </c>
      <c r="D76" s="4288"/>
      <c r="E76" s="4288"/>
      <c r="F76" s="4288"/>
      <c r="G76" s="4288"/>
      <c r="H76" s="4288"/>
      <c r="I76" s="4519"/>
      <c r="J76" s="4520">
        <v>0</v>
      </c>
      <c r="K76" s="4520"/>
      <c r="L76" s="4520"/>
      <c r="M76" s="2287">
        <v>0</v>
      </c>
      <c r="N76" s="4504">
        <v>0</v>
      </c>
      <c r="O76" s="4505"/>
      <c r="P76" s="4506"/>
    </row>
    <row r="77" spans="1:16" s="2006" customFormat="1" ht="13.5" customHeight="1" thickBot="1" x14ac:dyDescent="0.25">
      <c r="A77" s="2030"/>
      <c r="B77" s="2029"/>
      <c r="C77" s="4510" t="s">
        <v>2</v>
      </c>
      <c r="D77" s="4510"/>
      <c r="E77" s="4510"/>
      <c r="F77" s="4510"/>
      <c r="G77" s="4510"/>
      <c r="H77" s="4510"/>
      <c r="I77" s="4511"/>
      <c r="J77" s="4512">
        <v>0</v>
      </c>
      <c r="K77" s="4513"/>
      <c r="L77" s="4513"/>
      <c r="M77" s="2286">
        <v>0</v>
      </c>
      <c r="N77" s="4514">
        <v>0</v>
      </c>
      <c r="O77" s="4515"/>
      <c r="P77" s="4516"/>
    </row>
    <row r="78" spans="1:16" s="2006" customFormat="1" ht="12.75" customHeight="1" thickBot="1" x14ac:dyDescent="0.25">
      <c r="A78" s="2027"/>
      <c r="B78" s="2026"/>
      <c r="C78" s="4289" t="s">
        <v>1</v>
      </c>
      <c r="D78" s="4289"/>
      <c r="E78" s="4289"/>
      <c r="F78" s="4289"/>
      <c r="G78" s="4289"/>
      <c r="H78" s="4289"/>
      <c r="I78" s="4474"/>
      <c r="J78" s="4476">
        <v>0</v>
      </c>
      <c r="K78" s="4476"/>
      <c r="L78" s="4476"/>
      <c r="M78" s="2285">
        <v>0</v>
      </c>
      <c r="N78" s="4345">
        <v>0</v>
      </c>
      <c r="O78" s="4346"/>
      <c r="P78" s="4347"/>
    </row>
    <row r="79" spans="1:16" s="2006" customFormat="1" ht="13.5" customHeight="1" thickBot="1" x14ac:dyDescent="0.25">
      <c r="A79" s="2024"/>
      <c r="B79" s="2023"/>
      <c r="C79" s="4502"/>
      <c r="D79" s="4502"/>
      <c r="E79" s="4502"/>
      <c r="F79" s="4502"/>
      <c r="G79" s="4502"/>
      <c r="H79" s="4502"/>
      <c r="I79" s="4503"/>
      <c r="J79" s="4297"/>
      <c r="K79" s="4297"/>
      <c r="L79" s="4297"/>
      <c r="M79" s="2284"/>
      <c r="N79" s="4348"/>
      <c r="O79" s="4349"/>
      <c r="P79" s="4350"/>
    </row>
    <row r="80" spans="1:16" s="2006" customFormat="1" ht="13.5" customHeight="1" thickBot="1" x14ac:dyDescent="0.25">
      <c r="A80" s="2021"/>
      <c r="B80" s="2020"/>
      <c r="C80" s="4292" t="s">
        <v>0</v>
      </c>
      <c r="D80" s="4292"/>
      <c r="E80" s="4292"/>
      <c r="F80" s="4292"/>
      <c r="G80" s="4292"/>
      <c r="H80" s="4292"/>
      <c r="I80" s="4497"/>
      <c r="J80" s="4498">
        <f>J69+J78</f>
        <v>255.86</v>
      </c>
      <c r="K80" s="4498"/>
      <c r="L80" s="4498"/>
      <c r="M80" s="2283">
        <f>M69+M78</f>
        <v>255.86</v>
      </c>
      <c r="N80" s="4499">
        <f>N69+N78</f>
        <v>221.14</v>
      </c>
      <c r="O80" s="4500"/>
      <c r="P80" s="4501"/>
    </row>
  </sheetData>
  <dataConsolidate/>
  <mergeCells count="147">
    <mergeCell ref="Q57:R58"/>
    <mergeCell ref="Q30:R31"/>
    <mergeCell ref="Q35:R37"/>
    <mergeCell ref="Q59:R59"/>
    <mergeCell ref="C52:R52"/>
    <mergeCell ref="A15:A16"/>
    <mergeCell ref="C50:I50"/>
    <mergeCell ref="Q25:R29"/>
    <mergeCell ref="B18:B21"/>
    <mergeCell ref="F18:F21"/>
    <mergeCell ref="G53:G54"/>
    <mergeCell ref="G15:G16"/>
    <mergeCell ref="M50:P50"/>
    <mergeCell ref="F35:F36"/>
    <mergeCell ref="H25:H28"/>
    <mergeCell ref="G25:G28"/>
    <mergeCell ref="H53:H54"/>
    <mergeCell ref="Q47:R47"/>
    <mergeCell ref="Q16:R16"/>
    <mergeCell ref="O36:O37"/>
    <mergeCell ref="D22:H22"/>
    <mergeCell ref="D37:H37"/>
    <mergeCell ref="B51:P51"/>
    <mergeCell ref="B35:B37"/>
    <mergeCell ref="Q38:R39"/>
    <mergeCell ref="Q45:R46"/>
    <mergeCell ref="Q53:R54"/>
    <mergeCell ref="Q4:Q5"/>
    <mergeCell ref="A6:R6"/>
    <mergeCell ref="A7:R7"/>
    <mergeCell ref="B8:R8"/>
    <mergeCell ref="A30:A32"/>
    <mergeCell ref="A11:A12"/>
    <mergeCell ref="C15:C16"/>
    <mergeCell ref="F15:F16"/>
    <mergeCell ref="E11:E12"/>
    <mergeCell ref="F11:F12"/>
    <mergeCell ref="B15:B16"/>
    <mergeCell ref="G11:G12"/>
    <mergeCell ref="H11:H12"/>
    <mergeCell ref="D14:H14"/>
    <mergeCell ref="B30:B32"/>
    <mergeCell ref="F30:F31"/>
    <mergeCell ref="D32:H32"/>
    <mergeCell ref="N18:N19"/>
    <mergeCell ref="P18:P19"/>
    <mergeCell ref="I4:I5"/>
    <mergeCell ref="H18:H21"/>
    <mergeCell ref="D29:H29"/>
    <mergeCell ref="G30:G31"/>
    <mergeCell ref="C23:I23"/>
    <mergeCell ref="D4:D5"/>
    <mergeCell ref="C9:R9"/>
    <mergeCell ref="G4:G5"/>
    <mergeCell ref="H4:H5"/>
    <mergeCell ref="E4:E5"/>
    <mergeCell ref="J4:L4"/>
    <mergeCell ref="C10:L10"/>
    <mergeCell ref="Q11:R14"/>
    <mergeCell ref="Q18:R21"/>
    <mergeCell ref="D17:H17"/>
    <mergeCell ref="A2:R2"/>
    <mergeCell ref="A4:A5"/>
    <mergeCell ref="Q1:R1"/>
    <mergeCell ref="O18:O19"/>
    <mergeCell ref="F4:F5"/>
    <mergeCell ref="B4:B5"/>
    <mergeCell ref="C4:C5"/>
    <mergeCell ref="P36:P37"/>
    <mergeCell ref="M36:M37"/>
    <mergeCell ref="N36:N37"/>
    <mergeCell ref="C34:P34"/>
    <mergeCell ref="G18:G21"/>
    <mergeCell ref="M4:P4"/>
    <mergeCell ref="C24:P24"/>
    <mergeCell ref="C33:I33"/>
    <mergeCell ref="M33:P33"/>
    <mergeCell ref="G35:G36"/>
    <mergeCell ref="E19:E20"/>
    <mergeCell ref="D19:D20"/>
    <mergeCell ref="M23:P23"/>
    <mergeCell ref="A18:A21"/>
    <mergeCell ref="J1:P1"/>
    <mergeCell ref="M18:M19"/>
    <mergeCell ref="C80:I80"/>
    <mergeCell ref="J80:L80"/>
    <mergeCell ref="N80:P80"/>
    <mergeCell ref="N78:P78"/>
    <mergeCell ref="C79:I79"/>
    <mergeCell ref="J71:L71"/>
    <mergeCell ref="N71:P71"/>
    <mergeCell ref="J72:L72"/>
    <mergeCell ref="N72:P72"/>
    <mergeCell ref="N76:P76"/>
    <mergeCell ref="J75:L75"/>
    <mergeCell ref="N75:P75"/>
    <mergeCell ref="C77:I77"/>
    <mergeCell ref="J77:L77"/>
    <mergeCell ref="N77:P77"/>
    <mergeCell ref="J73:L73"/>
    <mergeCell ref="N73:P73"/>
    <mergeCell ref="C75:I75"/>
    <mergeCell ref="C76:I76"/>
    <mergeCell ref="J76:L76"/>
    <mergeCell ref="M67:P67"/>
    <mergeCell ref="C68:I68"/>
    <mergeCell ref="J68:L68"/>
    <mergeCell ref="C70:I70"/>
    <mergeCell ref="C69:I69"/>
    <mergeCell ref="C66:P66"/>
    <mergeCell ref="J67:L67"/>
    <mergeCell ref="B62:I62"/>
    <mergeCell ref="J79:L79"/>
    <mergeCell ref="N79:P79"/>
    <mergeCell ref="C78:I78"/>
    <mergeCell ref="J78:L78"/>
    <mergeCell ref="A65:I65"/>
    <mergeCell ref="J69:L69"/>
    <mergeCell ref="N69:P69"/>
    <mergeCell ref="J70:L70"/>
    <mergeCell ref="N70:P70"/>
    <mergeCell ref="N68:P68"/>
    <mergeCell ref="C72:I72"/>
    <mergeCell ref="C71:I71"/>
    <mergeCell ref="C74:I74"/>
    <mergeCell ref="J74:L74"/>
    <mergeCell ref="N74:P74"/>
    <mergeCell ref="M64:P64"/>
    <mergeCell ref="H57:H59"/>
    <mergeCell ref="G57:G59"/>
    <mergeCell ref="A35:A37"/>
    <mergeCell ref="A64:I64"/>
    <mergeCell ref="A45:A48"/>
    <mergeCell ref="A38:A44"/>
    <mergeCell ref="B38:B44"/>
    <mergeCell ref="F38:F40"/>
    <mergeCell ref="G55:G56"/>
    <mergeCell ref="C61:I61"/>
    <mergeCell ref="M49:P49"/>
    <mergeCell ref="G39:G40"/>
    <mergeCell ref="D44:H44"/>
    <mergeCell ref="B45:B48"/>
    <mergeCell ref="F45:F47"/>
    <mergeCell ref="D48:H48"/>
    <mergeCell ref="G45:G46"/>
    <mergeCell ref="C49:I49"/>
    <mergeCell ref="M62:P62"/>
  </mergeCells>
  <printOptions horizontalCentered="1" verticalCentered="1"/>
  <pageMargins left="0.23622047244094491" right="0.23622047244094491" top="0.43307086614173229" bottom="0.15748031496062992" header="0.19685039370078741" footer="0.15748031496062992"/>
  <pageSetup paperSize="9" scale="89" firstPageNumber="33" fitToHeight="0" orientation="landscape" useFirstPageNumber="1" r:id="rId1"/>
  <headerFooter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46"/>
  <sheetViews>
    <sheetView view="pageBreakPreview" zoomScaleNormal="100" zoomScaleSheetLayoutView="100" zoomScalePageLayoutView="87" workbookViewId="0">
      <selection activeCell="V8" sqref="V8"/>
    </sheetView>
  </sheetViews>
  <sheetFormatPr defaultRowHeight="12.75" x14ac:dyDescent="0.2"/>
  <cols>
    <col min="1" max="4" width="2.7109375" style="2002" customWidth="1"/>
    <col min="5" max="5" width="31.42578125" style="2006" customWidth="1"/>
    <col min="6" max="7" width="3.28515625" style="2005" customWidth="1"/>
    <col min="8" max="8" width="3.28515625" style="2002" customWidth="1"/>
    <col min="9" max="9" width="5.7109375" style="2002" customWidth="1"/>
    <col min="10" max="10" width="6.5703125" style="2003" customWidth="1"/>
    <col min="11" max="11" width="5.7109375" style="2002" customWidth="1"/>
    <col min="12" max="12" width="6.42578125" style="2003" customWidth="1"/>
    <col min="13" max="13" width="28.5703125" style="2002" customWidth="1"/>
    <col min="14" max="14" width="5.28515625" style="2002" customWidth="1"/>
    <col min="15" max="16" width="4.7109375" style="2002" customWidth="1"/>
    <col min="17" max="17" width="15.7109375" style="2002" customWidth="1"/>
    <col min="18" max="18" width="33.140625" style="2002" customWidth="1"/>
    <col min="19" max="256" width="9.140625" style="2002" customWidth="1"/>
    <col min="257" max="1024" width="9.140625" style="2576" customWidth="1"/>
    <col min="1025" max="16384" width="9.140625" style="2576"/>
  </cols>
  <sheetData>
    <row r="1" spans="1:18" ht="64.5" customHeight="1" x14ac:dyDescent="0.2">
      <c r="J1" s="2753"/>
      <c r="K1" s="2753"/>
      <c r="L1" s="2754"/>
      <c r="M1" s="2853"/>
      <c r="N1" s="2853"/>
      <c r="O1" s="2753"/>
      <c r="P1" s="4523" t="s">
        <v>1627</v>
      </c>
      <c r="Q1" s="4523"/>
      <c r="R1" s="4523"/>
    </row>
    <row r="2" spans="1:18" s="2006" customFormat="1" ht="34.5" customHeight="1" x14ac:dyDescent="0.2">
      <c r="A2" s="4640" t="s">
        <v>811</v>
      </c>
      <c r="B2" s="4640"/>
      <c r="C2" s="4640"/>
      <c r="D2" s="4640"/>
      <c r="E2" s="4640"/>
      <c r="F2" s="4640"/>
      <c r="G2" s="4640"/>
      <c r="H2" s="4640"/>
      <c r="I2" s="4640"/>
      <c r="J2" s="4640"/>
      <c r="K2" s="4640"/>
      <c r="L2" s="4640"/>
      <c r="M2" s="4640"/>
      <c r="N2" s="4640"/>
      <c r="O2" s="4640"/>
      <c r="P2" s="4640"/>
      <c r="Q2" s="4640"/>
      <c r="R2" s="4640"/>
    </row>
    <row r="3" spans="1:18" s="2006" customFormat="1" ht="13.5" customHeight="1" thickBot="1" x14ac:dyDescent="0.25">
      <c r="E3" s="2574"/>
      <c r="F3" s="2752"/>
      <c r="G3" s="2752"/>
      <c r="H3" s="2574"/>
      <c r="I3" s="2574"/>
      <c r="J3" s="2751"/>
      <c r="K3" s="2574"/>
      <c r="L3" s="2751"/>
      <c r="M3" s="2574"/>
      <c r="N3" s="2572"/>
    </row>
    <row r="4" spans="1:18" s="2023" customFormat="1" ht="36.75" customHeight="1" thickBot="1" x14ac:dyDescent="0.25">
      <c r="A4" s="4741" t="s">
        <v>144</v>
      </c>
      <c r="B4" s="4718" t="s">
        <v>143</v>
      </c>
      <c r="C4" s="4719" t="s">
        <v>142</v>
      </c>
      <c r="D4" s="4720" t="s">
        <v>141</v>
      </c>
      <c r="E4" s="4721" t="s">
        <v>130</v>
      </c>
      <c r="F4" s="4633" t="s">
        <v>140</v>
      </c>
      <c r="G4" s="4715" t="s">
        <v>139</v>
      </c>
      <c r="H4" s="4633" t="s">
        <v>138</v>
      </c>
      <c r="I4" s="4633" t="s">
        <v>137</v>
      </c>
      <c r="J4" s="3822" t="s">
        <v>136</v>
      </c>
      <c r="K4" s="3823"/>
      <c r="L4" s="3824"/>
      <c r="M4" s="4735" t="s">
        <v>135</v>
      </c>
      <c r="N4" s="4736"/>
      <c r="O4" s="4736"/>
      <c r="P4" s="4737"/>
      <c r="Q4" s="4576" t="s">
        <v>134</v>
      </c>
      <c r="R4" s="4576" t="s">
        <v>133</v>
      </c>
    </row>
    <row r="5" spans="1:18" s="2023" customFormat="1" ht="125.25" customHeight="1" thickBot="1" x14ac:dyDescent="0.25">
      <c r="A5" s="4741"/>
      <c r="B5" s="4718"/>
      <c r="C5" s="4719"/>
      <c r="D5" s="4720"/>
      <c r="E5" s="4721"/>
      <c r="F5" s="4633"/>
      <c r="G5" s="4715"/>
      <c r="H5" s="4633"/>
      <c r="I5" s="4633"/>
      <c r="J5" s="1729" t="s">
        <v>373</v>
      </c>
      <c r="K5" s="1729" t="s">
        <v>372</v>
      </c>
      <c r="L5" s="1728" t="s">
        <v>11</v>
      </c>
      <c r="M5" s="2750" t="s">
        <v>130</v>
      </c>
      <c r="N5" s="2749" t="s">
        <v>129</v>
      </c>
      <c r="O5" s="2748" t="s">
        <v>128</v>
      </c>
      <c r="P5" s="2747" t="s">
        <v>127</v>
      </c>
      <c r="Q5" s="4577"/>
      <c r="R5" s="4577"/>
    </row>
    <row r="6" spans="1:18" s="2006" customFormat="1" ht="15" customHeight="1" thickBot="1" x14ac:dyDescent="0.25">
      <c r="A6" s="4738" t="s">
        <v>126</v>
      </c>
      <c r="B6" s="4739"/>
      <c r="C6" s="4739"/>
      <c r="D6" s="4739"/>
      <c r="E6" s="4739"/>
      <c r="F6" s="4739"/>
      <c r="G6" s="4739"/>
      <c r="H6" s="4739"/>
      <c r="I6" s="4739"/>
      <c r="J6" s="4739"/>
      <c r="K6" s="4739"/>
      <c r="L6" s="4739"/>
      <c r="M6" s="4739"/>
      <c r="N6" s="4739"/>
      <c r="O6" s="4739"/>
      <c r="P6" s="4739"/>
      <c r="Q6" s="4739"/>
      <c r="R6" s="4740"/>
    </row>
    <row r="7" spans="1:18" s="2006" customFormat="1" ht="15" customHeight="1" thickBot="1" x14ac:dyDescent="0.25">
      <c r="A7" s="2746" t="s">
        <v>810</v>
      </c>
      <c r="B7" s="4729" t="s">
        <v>809</v>
      </c>
      <c r="C7" s="4730"/>
      <c r="D7" s="4730"/>
      <c r="E7" s="4730"/>
      <c r="F7" s="4730"/>
      <c r="G7" s="4730"/>
      <c r="H7" s="4730"/>
      <c r="I7" s="4730"/>
      <c r="J7" s="4730"/>
      <c r="K7" s="4730"/>
      <c r="L7" s="4730"/>
      <c r="M7" s="4730"/>
      <c r="N7" s="4730"/>
      <c r="O7" s="4730"/>
      <c r="P7" s="4730"/>
      <c r="Q7" s="4730"/>
      <c r="R7" s="4731"/>
    </row>
    <row r="8" spans="1:18" s="2006" customFormat="1" ht="15" customHeight="1" thickBot="1" x14ac:dyDescent="0.25">
      <c r="A8" s="2745" t="s">
        <v>20</v>
      </c>
      <c r="B8" s="4732" t="s">
        <v>808</v>
      </c>
      <c r="C8" s="4733"/>
      <c r="D8" s="4733"/>
      <c r="E8" s="4733"/>
      <c r="F8" s="4733"/>
      <c r="G8" s="4733"/>
      <c r="H8" s="4733"/>
      <c r="I8" s="4733"/>
      <c r="J8" s="4733"/>
      <c r="K8" s="4733"/>
      <c r="L8" s="4733"/>
      <c r="M8" s="4733"/>
      <c r="N8" s="4733"/>
      <c r="O8" s="4733"/>
      <c r="P8" s="4733"/>
      <c r="Q8" s="4733"/>
      <c r="R8" s="4734"/>
    </row>
    <row r="9" spans="1:18" s="2006" customFormat="1" ht="15" customHeight="1" thickBot="1" x14ac:dyDescent="0.25">
      <c r="A9" s="2744" t="s">
        <v>20</v>
      </c>
      <c r="B9" s="2627" t="s">
        <v>20</v>
      </c>
      <c r="C9" s="4653" t="s">
        <v>807</v>
      </c>
      <c r="D9" s="4654"/>
      <c r="E9" s="4654"/>
      <c r="F9" s="4654"/>
      <c r="G9" s="4654"/>
      <c r="H9" s="4654"/>
      <c r="I9" s="4654"/>
      <c r="J9" s="4654"/>
      <c r="K9" s="4654"/>
      <c r="L9" s="4654"/>
      <c r="M9" s="4654"/>
      <c r="N9" s="4654"/>
      <c r="O9" s="4654"/>
      <c r="P9" s="4654"/>
      <c r="Q9" s="4654"/>
      <c r="R9" s="4655"/>
    </row>
    <row r="10" spans="1:18" s="2006" customFormat="1" ht="78.75" customHeight="1" thickBot="1" x14ac:dyDescent="0.25">
      <c r="A10" s="4635"/>
      <c r="B10" s="2675"/>
      <c r="C10" s="4722"/>
      <c r="D10" s="4723"/>
      <c r="E10" s="4723"/>
      <c r="F10" s="4723"/>
      <c r="G10" s="4723"/>
      <c r="H10" s="4723"/>
      <c r="I10" s="4723"/>
      <c r="J10" s="4723"/>
      <c r="K10" s="4723"/>
      <c r="L10" s="4724"/>
      <c r="M10" s="2743" t="s">
        <v>806</v>
      </c>
      <c r="N10" s="2739" t="s">
        <v>42</v>
      </c>
      <c r="O10" s="2742">
        <v>4</v>
      </c>
      <c r="P10" s="2411">
        <v>4</v>
      </c>
      <c r="Q10" s="4614" t="s">
        <v>805</v>
      </c>
      <c r="R10" s="4615"/>
    </row>
    <row r="11" spans="1:18" s="2006" customFormat="1" ht="107.25" customHeight="1" thickBot="1" x14ac:dyDescent="0.25">
      <c r="A11" s="4629"/>
      <c r="B11" s="2660"/>
      <c r="C11" s="4725"/>
      <c r="D11" s="4726"/>
      <c r="E11" s="4726"/>
      <c r="F11" s="4726"/>
      <c r="G11" s="4726"/>
      <c r="H11" s="4726"/>
      <c r="I11" s="4726"/>
      <c r="J11" s="4726"/>
      <c r="K11" s="4726"/>
      <c r="L11" s="4727"/>
      <c r="M11" s="2639" t="s">
        <v>804</v>
      </c>
      <c r="N11" s="2739" t="s">
        <v>42</v>
      </c>
      <c r="O11" s="2742">
        <v>3</v>
      </c>
      <c r="P11" s="2403">
        <v>3</v>
      </c>
      <c r="Q11" s="4614" t="s">
        <v>803</v>
      </c>
      <c r="R11" s="4615"/>
    </row>
    <row r="12" spans="1:18" s="2023" customFormat="1" ht="48" customHeight="1" thickBot="1" x14ac:dyDescent="0.25">
      <c r="A12" s="2729" t="s">
        <v>20</v>
      </c>
      <c r="B12" s="2675" t="s">
        <v>20</v>
      </c>
      <c r="C12" s="2736" t="s">
        <v>29</v>
      </c>
      <c r="D12" s="4710"/>
      <c r="E12" s="4712" t="s">
        <v>802</v>
      </c>
      <c r="F12" s="2735" t="s">
        <v>114</v>
      </c>
      <c r="G12" s="4706" t="s">
        <v>24</v>
      </c>
      <c r="H12" s="4708" t="s">
        <v>238</v>
      </c>
      <c r="I12" s="2643" t="s">
        <v>22</v>
      </c>
      <c r="J12" s="2734">
        <v>50</v>
      </c>
      <c r="K12" s="2733">
        <v>4.5</v>
      </c>
      <c r="L12" s="2741">
        <v>4.46</v>
      </c>
      <c r="M12" s="2740" t="s">
        <v>801</v>
      </c>
      <c r="N12" s="2739" t="s">
        <v>42</v>
      </c>
      <c r="O12" s="2738">
        <v>11</v>
      </c>
      <c r="P12" s="2710">
        <v>11</v>
      </c>
      <c r="Q12" s="4622" t="s">
        <v>800</v>
      </c>
      <c r="R12" s="4623"/>
    </row>
    <row r="13" spans="1:18" s="2023" customFormat="1" ht="27.75" customHeight="1" thickBot="1" x14ac:dyDescent="0.25">
      <c r="A13" s="2729"/>
      <c r="B13" s="2737"/>
      <c r="C13" s="2736"/>
      <c r="D13" s="4711"/>
      <c r="E13" s="4713"/>
      <c r="F13" s="2735"/>
      <c r="G13" s="4707"/>
      <c r="H13" s="4709"/>
      <c r="I13" s="2643"/>
      <c r="J13" s="2734"/>
      <c r="K13" s="2733"/>
      <c r="L13" s="2732"/>
      <c r="M13" s="2665" t="s">
        <v>799</v>
      </c>
      <c r="N13" s="2664"/>
      <c r="O13" s="2731" t="s">
        <v>153</v>
      </c>
      <c r="P13" s="2730" t="s">
        <v>155</v>
      </c>
      <c r="Q13" s="4624" t="s">
        <v>798</v>
      </c>
      <c r="R13" s="4625"/>
    </row>
    <row r="14" spans="1:18" s="2023" customFormat="1" ht="27.75" customHeight="1" thickBot="1" x14ac:dyDescent="0.25">
      <c r="A14" s="2729"/>
      <c r="B14" s="2660"/>
      <c r="C14" s="4634"/>
      <c r="D14" s="4631"/>
      <c r="E14" s="4631"/>
      <c r="F14" s="4631"/>
      <c r="G14" s="4631"/>
      <c r="H14" s="4631"/>
      <c r="I14" s="2728" t="s">
        <v>21</v>
      </c>
      <c r="J14" s="2727">
        <f>J12</f>
        <v>50</v>
      </c>
      <c r="K14" s="2726">
        <f>K12</f>
        <v>4.5</v>
      </c>
      <c r="L14" s="2726">
        <f>L12</f>
        <v>4.46</v>
      </c>
      <c r="M14" s="2725"/>
      <c r="N14" s="2724"/>
      <c r="O14" s="2723"/>
      <c r="P14" s="2722"/>
      <c r="Q14" s="4626"/>
      <c r="R14" s="4627"/>
    </row>
    <row r="15" spans="1:18" s="2023" customFormat="1" ht="42" customHeight="1" thickBot="1" x14ac:dyDescent="0.25">
      <c r="A15" s="2676" t="s">
        <v>20</v>
      </c>
      <c r="B15" s="2675" t="s">
        <v>20</v>
      </c>
      <c r="C15" s="2709" t="s">
        <v>18</v>
      </c>
      <c r="D15" s="2708"/>
      <c r="E15" s="2672" t="s">
        <v>797</v>
      </c>
      <c r="F15" s="2706" t="s">
        <v>109</v>
      </c>
      <c r="G15" s="2670" t="s">
        <v>24</v>
      </c>
      <c r="H15" s="2669" t="s">
        <v>238</v>
      </c>
      <c r="I15" s="2705" t="s">
        <v>22</v>
      </c>
      <c r="J15" s="2721">
        <v>0</v>
      </c>
      <c r="K15" s="2720">
        <v>0</v>
      </c>
      <c r="L15" s="2719">
        <v>0</v>
      </c>
      <c r="M15" s="2702" t="s">
        <v>796</v>
      </c>
      <c r="N15" s="2631" t="s">
        <v>42</v>
      </c>
      <c r="O15" s="2701">
        <v>50</v>
      </c>
      <c r="P15" s="2700" t="s">
        <v>795</v>
      </c>
      <c r="Q15" s="4616" t="s">
        <v>794</v>
      </c>
      <c r="R15" s="4656"/>
    </row>
    <row r="16" spans="1:18" s="2023" customFormat="1" ht="27" customHeight="1" thickBot="1" x14ac:dyDescent="0.25">
      <c r="A16" s="2661"/>
      <c r="B16" s="2660"/>
      <c r="C16" s="4634"/>
      <c r="D16" s="4631"/>
      <c r="E16" s="4714"/>
      <c r="F16" s="2718"/>
      <c r="G16" s="2682"/>
      <c r="H16" s="2717"/>
      <c r="I16" s="2716" t="s">
        <v>21</v>
      </c>
      <c r="J16" s="2681">
        <f>J15</f>
        <v>0</v>
      </c>
      <c r="K16" s="2715">
        <f>K15</f>
        <v>0</v>
      </c>
      <c r="L16" s="2714">
        <f>L15</f>
        <v>0</v>
      </c>
      <c r="M16" s="2713"/>
      <c r="N16" s="2712"/>
      <c r="O16" s="2711"/>
      <c r="P16" s="2710"/>
      <c r="Q16" s="4657"/>
      <c r="R16" s="4658"/>
    </row>
    <row r="17" spans="1:20" s="2023" customFormat="1" ht="51" customHeight="1" thickBot="1" x14ac:dyDescent="0.25">
      <c r="A17" s="4728" t="s">
        <v>20</v>
      </c>
      <c r="B17" s="4716" t="s">
        <v>20</v>
      </c>
      <c r="C17" s="2709" t="s">
        <v>37</v>
      </c>
      <c r="D17" s="2708"/>
      <c r="E17" s="2707" t="s">
        <v>793</v>
      </c>
      <c r="F17" s="2706" t="s">
        <v>545</v>
      </c>
      <c r="G17" s="2670" t="s">
        <v>24</v>
      </c>
      <c r="H17" s="2669" t="s">
        <v>238</v>
      </c>
      <c r="I17" s="2705" t="s">
        <v>22</v>
      </c>
      <c r="J17" s="2650">
        <v>10</v>
      </c>
      <c r="K17" s="2704">
        <v>1.1000000000000001</v>
      </c>
      <c r="L17" s="2703">
        <v>1.03</v>
      </c>
      <c r="M17" s="2702" t="s">
        <v>792</v>
      </c>
      <c r="N17" s="2631" t="s">
        <v>42</v>
      </c>
      <c r="O17" s="2701">
        <v>24</v>
      </c>
      <c r="P17" s="2700" t="s">
        <v>791</v>
      </c>
      <c r="Q17" s="4616" t="s">
        <v>790</v>
      </c>
      <c r="R17" s="4617"/>
    </row>
    <row r="18" spans="1:20" s="2006" customFormat="1" ht="18" customHeight="1" thickBot="1" x14ac:dyDescent="0.25">
      <c r="A18" s="4728"/>
      <c r="B18" s="4716"/>
      <c r="C18" s="2636"/>
      <c r="D18" s="4717"/>
      <c r="E18" s="4717"/>
      <c r="F18" s="4717"/>
      <c r="G18" s="4717"/>
      <c r="H18" s="4717"/>
      <c r="I18" s="2699" t="s">
        <v>21</v>
      </c>
      <c r="J18" s="2698">
        <f>SUM(J17)</f>
        <v>10</v>
      </c>
      <c r="K18" s="2697">
        <f>K17</f>
        <v>1.1000000000000001</v>
      </c>
      <c r="L18" s="2696">
        <f>L17</f>
        <v>1.03</v>
      </c>
      <c r="M18" s="2695"/>
      <c r="N18" s="4605"/>
      <c r="O18" s="4606"/>
      <c r="P18" s="4607"/>
      <c r="Q18" s="4618"/>
      <c r="R18" s="4619"/>
    </row>
    <row r="19" spans="1:20" s="2006" customFormat="1" ht="15" customHeight="1" thickBot="1" x14ac:dyDescent="0.25">
      <c r="A19" s="2691" t="s">
        <v>20</v>
      </c>
      <c r="B19" s="2694" t="s">
        <v>20</v>
      </c>
      <c r="C19" s="4628" t="s">
        <v>19</v>
      </c>
      <c r="D19" s="4628"/>
      <c r="E19" s="4628"/>
      <c r="F19" s="4628"/>
      <c r="G19" s="4628"/>
      <c r="H19" s="4628"/>
      <c r="I19" s="4628"/>
      <c r="J19" s="2693">
        <f>+J14+J16+J18</f>
        <v>60</v>
      </c>
      <c r="K19" s="2693">
        <f>+K14+K16+K18</f>
        <v>5.6</v>
      </c>
      <c r="L19" s="2692">
        <f>+L14+L16+L18</f>
        <v>5.49</v>
      </c>
      <c r="M19" s="4647"/>
      <c r="N19" s="4648"/>
      <c r="O19" s="4648"/>
      <c r="P19" s="4648"/>
      <c r="Q19" s="4648"/>
      <c r="R19" s="4649"/>
      <c r="T19" s="2574"/>
    </row>
    <row r="20" spans="1:20" s="2006" customFormat="1" ht="15" customHeight="1" thickBot="1" x14ac:dyDescent="0.25">
      <c r="A20" s="2691" t="s">
        <v>20</v>
      </c>
      <c r="B20" s="2690" t="s">
        <v>29</v>
      </c>
      <c r="C20" s="4650" t="s">
        <v>789</v>
      </c>
      <c r="D20" s="4651"/>
      <c r="E20" s="4651"/>
      <c r="F20" s="4651"/>
      <c r="G20" s="4651"/>
      <c r="H20" s="4651"/>
      <c r="I20" s="4651"/>
      <c r="J20" s="4651"/>
      <c r="K20" s="4651"/>
      <c r="L20" s="4651"/>
      <c r="M20" s="4651"/>
      <c r="N20" s="4651"/>
      <c r="O20" s="4651"/>
      <c r="P20" s="4651"/>
      <c r="Q20" s="4651"/>
      <c r="R20" s="4652"/>
    </row>
    <row r="21" spans="1:20" s="2006" customFormat="1" ht="80.25" customHeight="1" thickBot="1" x14ac:dyDescent="0.25">
      <c r="A21" s="2676" t="s">
        <v>20</v>
      </c>
      <c r="B21" s="2675" t="s">
        <v>29</v>
      </c>
      <c r="C21" s="2674" t="s">
        <v>20</v>
      </c>
      <c r="D21" s="2673"/>
      <c r="E21" s="2672" t="s">
        <v>788</v>
      </c>
      <c r="F21" s="2689" t="s">
        <v>102</v>
      </c>
      <c r="G21" s="2670" t="s">
        <v>24</v>
      </c>
      <c r="H21" s="2669" t="s">
        <v>238</v>
      </c>
      <c r="I21" s="2668" t="s">
        <v>22</v>
      </c>
      <c r="J21" s="2688">
        <v>46</v>
      </c>
      <c r="K21" s="2687">
        <v>108.4</v>
      </c>
      <c r="L21" s="2687">
        <v>95.5</v>
      </c>
      <c r="M21" s="2665" t="s">
        <v>787</v>
      </c>
      <c r="N21" s="2664" t="s">
        <v>42</v>
      </c>
      <c r="O21" s="2686">
        <v>20</v>
      </c>
      <c r="P21" s="2662" t="s">
        <v>786</v>
      </c>
      <c r="Q21" s="4616" t="s">
        <v>785</v>
      </c>
      <c r="R21" s="4617"/>
    </row>
    <row r="22" spans="1:20" s="2006" customFormat="1" ht="45.75" customHeight="1" thickBot="1" x14ac:dyDescent="0.25">
      <c r="A22" s="2661"/>
      <c r="B22" s="2660"/>
      <c r="C22" s="2659"/>
      <c r="D22" s="2685"/>
      <c r="E22" s="2684"/>
      <c r="F22" s="2683"/>
      <c r="G22" s="2682"/>
      <c r="H22" s="2636"/>
      <c r="I22" s="2658" t="s">
        <v>21</v>
      </c>
      <c r="J22" s="2681">
        <f>J21</f>
        <v>46</v>
      </c>
      <c r="K22" s="2680">
        <f>K21</f>
        <v>108.4</v>
      </c>
      <c r="L22" s="2680">
        <f>L21</f>
        <v>95.5</v>
      </c>
      <c r="M22" s="2679"/>
      <c r="N22" s="2584"/>
      <c r="O22" s="2678"/>
      <c r="P22" s="2677"/>
      <c r="Q22" s="4620"/>
      <c r="R22" s="4621"/>
    </row>
    <row r="23" spans="1:20" s="2006" customFormat="1" ht="72" customHeight="1" thickBot="1" x14ac:dyDescent="0.25">
      <c r="A23" s="2676" t="s">
        <v>20</v>
      </c>
      <c r="B23" s="2675" t="s">
        <v>29</v>
      </c>
      <c r="C23" s="2674" t="s">
        <v>86</v>
      </c>
      <c r="D23" s="2673"/>
      <c r="E23" s="2672" t="s">
        <v>784</v>
      </c>
      <c r="F23" s="2671" t="s">
        <v>84</v>
      </c>
      <c r="G23" s="2670" t="s">
        <v>24</v>
      </c>
      <c r="H23" s="2669" t="s">
        <v>238</v>
      </c>
      <c r="I23" s="2668" t="s">
        <v>22</v>
      </c>
      <c r="J23" s="2667">
        <v>0</v>
      </c>
      <c r="K23" s="2666">
        <v>0</v>
      </c>
      <c r="L23" s="2666">
        <v>0</v>
      </c>
      <c r="M23" s="2665" t="s">
        <v>783</v>
      </c>
      <c r="N23" s="2664" t="s">
        <v>42</v>
      </c>
      <c r="O23" s="2663">
        <v>10</v>
      </c>
      <c r="P23" s="2662" t="s">
        <v>776</v>
      </c>
      <c r="Q23" s="4616" t="s">
        <v>782</v>
      </c>
      <c r="R23" s="4617"/>
    </row>
    <row r="24" spans="1:20" s="2006" customFormat="1" ht="27" customHeight="1" thickBot="1" x14ac:dyDescent="0.25">
      <c r="A24" s="2661"/>
      <c r="B24" s="2660"/>
      <c r="C24" s="2659"/>
      <c r="D24" s="4632"/>
      <c r="E24" s="4632"/>
      <c r="F24" s="4632"/>
      <c r="G24" s="4632"/>
      <c r="H24" s="2636"/>
      <c r="I24" s="2658" t="s">
        <v>21</v>
      </c>
      <c r="J24" s="2657">
        <f>J23</f>
        <v>0</v>
      </c>
      <c r="K24" s="2656">
        <f>K23</f>
        <v>0</v>
      </c>
      <c r="L24" s="2656">
        <f>L23</f>
        <v>0</v>
      </c>
      <c r="M24" s="2655"/>
      <c r="N24" s="2654"/>
      <c r="O24" s="2653"/>
      <c r="P24" s="2652"/>
      <c r="Q24" s="4618"/>
      <c r="R24" s="4619"/>
    </row>
    <row r="25" spans="1:20" s="2006" customFormat="1" ht="87" customHeight="1" thickBot="1" x14ac:dyDescent="0.25">
      <c r="A25" s="4629" t="s">
        <v>20</v>
      </c>
      <c r="B25" s="4630" t="s">
        <v>29</v>
      </c>
      <c r="C25" s="2646" t="s">
        <v>82</v>
      </c>
      <c r="D25" s="4704"/>
      <c r="E25" s="4702" t="s">
        <v>781</v>
      </c>
      <c r="F25" s="2644" t="s">
        <v>80</v>
      </c>
      <c r="G25" s="4706" t="s">
        <v>24</v>
      </c>
      <c r="H25" s="4708" t="s">
        <v>238</v>
      </c>
      <c r="I25" s="2651" t="s">
        <v>22</v>
      </c>
      <c r="J25" s="2650">
        <v>90</v>
      </c>
      <c r="K25" s="2649">
        <v>90</v>
      </c>
      <c r="L25" s="2648">
        <v>82.97</v>
      </c>
      <c r="M25" s="2639" t="s">
        <v>780</v>
      </c>
      <c r="N25" s="2631" t="s">
        <v>42</v>
      </c>
      <c r="O25" s="2647">
        <v>3</v>
      </c>
      <c r="P25" s="2637" t="s">
        <v>153</v>
      </c>
      <c r="Q25" s="4608" t="s">
        <v>779</v>
      </c>
      <c r="R25" s="4609"/>
    </row>
    <row r="26" spans="1:20" s="2006" customFormat="1" ht="87" customHeight="1" thickBot="1" x14ac:dyDescent="0.25">
      <c r="A26" s="4629"/>
      <c r="B26" s="4630"/>
      <c r="C26" s="2646"/>
      <c r="D26" s="4705"/>
      <c r="E26" s="4703"/>
      <c r="F26" s="2644"/>
      <c r="G26" s="4707"/>
      <c r="H26" s="4709"/>
      <c r="I26" s="2643"/>
      <c r="J26" s="2642"/>
      <c r="K26" s="2641"/>
      <c r="L26" s="2640"/>
      <c r="M26" s="2639" t="s">
        <v>778</v>
      </c>
      <c r="N26" s="2631" t="s">
        <v>42</v>
      </c>
      <c r="O26" s="2638">
        <v>12</v>
      </c>
      <c r="P26" s="2637">
        <v>12</v>
      </c>
      <c r="Q26" s="4610"/>
      <c r="R26" s="4611"/>
    </row>
    <row r="27" spans="1:20" s="2006" customFormat="1" ht="120.75" customHeight="1" thickBot="1" x14ac:dyDescent="0.25">
      <c r="A27" s="4629"/>
      <c r="B27" s="4630"/>
      <c r="C27" s="2636"/>
      <c r="D27" s="4631"/>
      <c r="E27" s="4631"/>
      <c r="F27" s="4631"/>
      <c r="G27" s="4631"/>
      <c r="H27" s="4631"/>
      <c r="I27" s="2635" t="s">
        <v>21</v>
      </c>
      <c r="J27" s="2634">
        <f>J25</f>
        <v>90</v>
      </c>
      <c r="K27" s="2633">
        <f>K25</f>
        <v>90</v>
      </c>
      <c r="L27" s="2633">
        <f>L25</f>
        <v>82.97</v>
      </c>
      <c r="M27" s="2632" t="s">
        <v>777</v>
      </c>
      <c r="N27" s="2631" t="s">
        <v>42</v>
      </c>
      <c r="O27" s="2630">
        <v>10</v>
      </c>
      <c r="P27" s="2629" t="s">
        <v>776</v>
      </c>
      <c r="Q27" s="4612"/>
      <c r="R27" s="4613"/>
    </row>
    <row r="28" spans="1:20" s="2006" customFormat="1" ht="15" customHeight="1" thickBot="1" x14ac:dyDescent="0.25">
      <c r="A28" s="2628" t="s">
        <v>20</v>
      </c>
      <c r="B28" s="2627" t="s">
        <v>29</v>
      </c>
      <c r="C28" s="4693" t="s">
        <v>19</v>
      </c>
      <c r="D28" s="4693"/>
      <c r="E28" s="4693"/>
      <c r="F28" s="4693"/>
      <c r="G28" s="4693"/>
      <c r="H28" s="4693"/>
      <c r="I28" s="4693"/>
      <c r="J28" s="2626">
        <f>J22+J24+J27</f>
        <v>136</v>
      </c>
      <c r="K28" s="2626">
        <f>K22+K24+K27</f>
        <v>198.4</v>
      </c>
      <c r="L28" s="2626">
        <f>L22+L24+L27</f>
        <v>178.47</v>
      </c>
      <c r="M28" s="4647"/>
      <c r="N28" s="4648"/>
      <c r="O28" s="4648"/>
      <c r="P28" s="4648"/>
      <c r="Q28" s="4648"/>
      <c r="R28" s="4649"/>
    </row>
    <row r="29" spans="1:20" s="2023" customFormat="1" ht="15" customHeight="1" thickBot="1" x14ac:dyDescent="0.25">
      <c r="A29" s="2625" t="s">
        <v>20</v>
      </c>
      <c r="B29" s="4694" t="s">
        <v>152</v>
      </c>
      <c r="C29" s="4694"/>
      <c r="D29" s="4694"/>
      <c r="E29" s="4694"/>
      <c r="F29" s="4694"/>
      <c r="G29" s="4694"/>
      <c r="H29" s="4694"/>
      <c r="I29" s="4694"/>
      <c r="J29" s="2624">
        <f>J19+J28</f>
        <v>196</v>
      </c>
      <c r="K29" s="2623">
        <f>K19+K28</f>
        <v>204</v>
      </c>
      <c r="L29" s="2623">
        <f>L19+L28</f>
        <v>183.96</v>
      </c>
      <c r="M29" s="4644"/>
      <c r="N29" s="4645"/>
      <c r="O29" s="4645"/>
      <c r="P29" s="4645"/>
      <c r="Q29" s="4645"/>
      <c r="R29" s="4646"/>
    </row>
    <row r="30" spans="1:20" s="2023" customFormat="1" ht="15" customHeight="1" thickBot="1" x14ac:dyDescent="0.25">
      <c r="A30" s="2622"/>
      <c r="B30" s="4695" t="s">
        <v>16</v>
      </c>
      <c r="C30" s="4695"/>
      <c r="D30" s="4695"/>
      <c r="E30" s="4695"/>
      <c r="F30" s="4695"/>
      <c r="G30" s="4695"/>
      <c r="H30" s="4695"/>
      <c r="I30" s="4695"/>
      <c r="J30" s="2621">
        <f>J29</f>
        <v>196</v>
      </c>
      <c r="K30" s="2620">
        <f>K29</f>
        <v>204</v>
      </c>
      <c r="L30" s="2620">
        <f>L29</f>
        <v>183.96</v>
      </c>
      <c r="M30" s="4641"/>
      <c r="N30" s="4642"/>
      <c r="O30" s="4642"/>
      <c r="P30" s="4642"/>
      <c r="Q30" s="4642"/>
      <c r="R30" s="4643"/>
    </row>
    <row r="31" spans="1:20" s="2023" customFormat="1" ht="6.75" customHeight="1" x14ac:dyDescent="0.2">
      <c r="A31" s="4696"/>
      <c r="B31" s="4696"/>
      <c r="C31" s="4696"/>
      <c r="D31" s="4696"/>
      <c r="E31" s="4696"/>
      <c r="F31" s="4696"/>
      <c r="G31" s="4696"/>
      <c r="H31" s="4696"/>
      <c r="I31" s="4696"/>
      <c r="J31" s="2617"/>
      <c r="K31" s="2618"/>
      <c r="L31" s="2617"/>
      <c r="M31" s="2599"/>
      <c r="N31" s="2599"/>
      <c r="O31" s="2599"/>
      <c r="P31" s="2599"/>
    </row>
    <row r="32" spans="1:20" s="2023" customFormat="1" ht="99" customHeight="1" x14ac:dyDescent="0.2">
      <c r="A32" s="2619"/>
      <c r="B32" s="2619"/>
      <c r="C32" s="2619"/>
      <c r="D32" s="2619"/>
      <c r="E32" s="2619"/>
      <c r="F32" s="2619"/>
      <c r="G32" s="2619"/>
      <c r="H32" s="2619"/>
      <c r="I32" s="2619"/>
      <c r="J32" s="2617"/>
      <c r="K32" s="2618"/>
      <c r="L32" s="2617"/>
      <c r="M32" s="2599"/>
      <c r="N32" s="2599"/>
      <c r="O32" s="2599"/>
      <c r="P32" s="2599"/>
    </row>
    <row r="33" spans="1:17" s="2023" customFormat="1" ht="13.5" customHeight="1" x14ac:dyDescent="0.2">
      <c r="A33" s="2614"/>
      <c r="B33" s="2616"/>
      <c r="C33" s="4697" t="s">
        <v>15</v>
      </c>
      <c r="D33" s="4697"/>
      <c r="E33" s="4697"/>
      <c r="F33" s="4697"/>
      <c r="G33" s="4697"/>
      <c r="H33" s="4697"/>
      <c r="I33" s="4697"/>
      <c r="J33" s="4697"/>
      <c r="K33" s="4697"/>
      <c r="L33" s="4697"/>
      <c r="M33" s="4697"/>
      <c r="N33" s="4697"/>
      <c r="O33" s="4697"/>
      <c r="P33" s="2615"/>
    </row>
    <row r="34" spans="1:17" s="2023" customFormat="1" ht="6.75" customHeight="1" thickBot="1" x14ac:dyDescent="0.25">
      <c r="A34" s="2614"/>
      <c r="B34" s="2613"/>
      <c r="C34" s="2613"/>
      <c r="D34" s="2613"/>
      <c r="E34" s="2613"/>
      <c r="F34" s="2613"/>
      <c r="G34" s="2613"/>
      <c r="H34" s="2613"/>
      <c r="I34" s="2599"/>
      <c r="J34" s="4698"/>
      <c r="K34" s="4698"/>
      <c r="L34" s="4698"/>
      <c r="M34" s="4699"/>
      <c r="N34" s="4699"/>
      <c r="O34" s="4699"/>
      <c r="P34" s="2612"/>
    </row>
    <row r="35" spans="1:17" s="2023" customFormat="1" ht="74.25" customHeight="1" thickBot="1" x14ac:dyDescent="0.25">
      <c r="A35" s="2611"/>
      <c r="B35" s="2610"/>
      <c r="C35" s="4700" t="s">
        <v>14</v>
      </c>
      <c r="D35" s="4700"/>
      <c r="E35" s="4700"/>
      <c r="F35" s="4700"/>
      <c r="G35" s="4700"/>
      <c r="H35" s="4700"/>
      <c r="I35" s="4700"/>
      <c r="J35" s="4470" t="s">
        <v>13</v>
      </c>
      <c r="K35" s="4471"/>
      <c r="L35" s="4701"/>
      <c r="M35" s="2609" t="s">
        <v>12</v>
      </c>
      <c r="N35" s="4485" t="s">
        <v>11</v>
      </c>
      <c r="O35" s="4487"/>
      <c r="P35" s="2608"/>
      <c r="Q35" s="2056"/>
    </row>
    <row r="36" spans="1:17" s="2023" customFormat="1" ht="14.1" customHeight="1" thickBot="1" x14ac:dyDescent="0.25">
      <c r="A36" s="2607"/>
      <c r="B36" s="2606"/>
      <c r="C36" s="4684" t="s">
        <v>10</v>
      </c>
      <c r="D36" s="4684"/>
      <c r="E36" s="4684"/>
      <c r="F36" s="4684"/>
      <c r="G36" s="4684"/>
      <c r="H36" s="4684"/>
      <c r="I36" s="4684"/>
      <c r="J36" s="4685">
        <f>J37</f>
        <v>196</v>
      </c>
      <c r="K36" s="4685"/>
      <c r="L36" s="4685"/>
      <c r="M36" s="2605">
        <f>M37</f>
        <v>204</v>
      </c>
      <c r="N36" s="4686">
        <f>N37</f>
        <v>183.96</v>
      </c>
      <c r="O36" s="4686"/>
      <c r="P36" s="2591"/>
      <c r="Q36" s="2056"/>
    </row>
    <row r="37" spans="1:17" s="2023" customFormat="1" ht="13.5" customHeight="1" x14ac:dyDescent="0.2">
      <c r="A37" s="2604"/>
      <c r="B37" s="2603"/>
      <c r="C37" s="4687" t="s">
        <v>9</v>
      </c>
      <c r="D37" s="4687"/>
      <c r="E37" s="4687"/>
      <c r="F37" s="4687"/>
      <c r="G37" s="4687"/>
      <c r="H37" s="4687"/>
      <c r="I37" s="4687"/>
      <c r="J37" s="4688">
        <f>J38</f>
        <v>196</v>
      </c>
      <c r="K37" s="4689"/>
      <c r="L37" s="4690"/>
      <c r="M37" s="2602">
        <f>M38+M39+M40+M41+M42+M43</f>
        <v>204</v>
      </c>
      <c r="N37" s="4691">
        <f>N38</f>
        <v>183.96</v>
      </c>
      <c r="O37" s="4691"/>
      <c r="P37" s="2595"/>
      <c r="Q37" s="2056"/>
    </row>
    <row r="38" spans="1:17" s="2023" customFormat="1" ht="14.25" customHeight="1" x14ac:dyDescent="0.2">
      <c r="A38" s="2594"/>
      <c r="B38" s="2593"/>
      <c r="C38" s="4679" t="s">
        <v>775</v>
      </c>
      <c r="D38" s="4679"/>
      <c r="E38" s="4679"/>
      <c r="F38" s="4679"/>
      <c r="G38" s="4679"/>
      <c r="H38" s="4679"/>
      <c r="I38" s="4679"/>
      <c r="J38" s="4674">
        <f>J30</f>
        <v>196</v>
      </c>
      <c r="K38" s="4675"/>
      <c r="L38" s="4676"/>
      <c r="M38" s="2601">
        <f>K30</f>
        <v>204</v>
      </c>
      <c r="N38" s="4677">
        <f>L30</f>
        <v>183.96</v>
      </c>
      <c r="O38" s="4677"/>
      <c r="P38" s="2595"/>
      <c r="Q38" s="2056"/>
    </row>
    <row r="39" spans="1:17" s="2023" customFormat="1" ht="14.25" customHeight="1" x14ac:dyDescent="0.2">
      <c r="A39" s="2594"/>
      <c r="B39" s="2593"/>
      <c r="C39" s="4679" t="s">
        <v>774</v>
      </c>
      <c r="D39" s="4679"/>
      <c r="E39" s="4679"/>
      <c r="F39" s="4679"/>
      <c r="G39" s="4679"/>
      <c r="H39" s="4679"/>
      <c r="I39" s="4679"/>
      <c r="J39" s="4674">
        <v>0</v>
      </c>
      <c r="K39" s="4675"/>
      <c r="L39" s="4676"/>
      <c r="M39" s="2600">
        <v>0</v>
      </c>
      <c r="N39" s="4692">
        <v>0</v>
      </c>
      <c r="O39" s="4692"/>
      <c r="P39" s="2591"/>
      <c r="Q39" s="2056"/>
    </row>
    <row r="40" spans="1:17" s="2006" customFormat="1" ht="13.5" customHeight="1" x14ac:dyDescent="0.2">
      <c r="A40" s="2594"/>
      <c r="B40" s="2593"/>
      <c r="C40" s="2599" t="s">
        <v>773</v>
      </c>
      <c r="D40" s="2599"/>
      <c r="E40" s="2599"/>
      <c r="F40" s="2599"/>
      <c r="G40" s="2599"/>
      <c r="H40" s="2599"/>
      <c r="I40" s="2598"/>
      <c r="J40" s="4674">
        <v>0</v>
      </c>
      <c r="K40" s="4675"/>
      <c r="L40" s="4676"/>
      <c r="M40" s="2597">
        <v>0</v>
      </c>
      <c r="N40" s="4677">
        <v>0</v>
      </c>
      <c r="O40" s="4677"/>
      <c r="P40" s="2595"/>
      <c r="Q40" s="2577"/>
    </row>
    <row r="41" spans="1:17" s="2006" customFormat="1" ht="13.5" customHeight="1" x14ac:dyDescent="0.2">
      <c r="A41" s="2594"/>
      <c r="B41" s="2593"/>
      <c r="C41" s="4678" t="s">
        <v>772</v>
      </c>
      <c r="D41" s="4678"/>
      <c r="E41" s="4678"/>
      <c r="F41" s="4678"/>
      <c r="G41" s="4678"/>
      <c r="H41" s="4678"/>
      <c r="I41" s="4678"/>
      <c r="J41" s="4674">
        <v>0</v>
      </c>
      <c r="K41" s="4675"/>
      <c r="L41" s="4676"/>
      <c r="M41" s="2596">
        <v>0</v>
      </c>
      <c r="N41" s="4677">
        <v>0</v>
      </c>
      <c r="O41" s="4677"/>
      <c r="P41" s="2595"/>
      <c r="Q41" s="2577"/>
    </row>
    <row r="42" spans="1:17" s="2006" customFormat="1" ht="13.5" customHeight="1" x14ac:dyDescent="0.2">
      <c r="A42" s="2594"/>
      <c r="B42" s="2593"/>
      <c r="C42" s="4679" t="s">
        <v>771</v>
      </c>
      <c r="D42" s="4679"/>
      <c r="E42" s="4679"/>
      <c r="F42" s="4679"/>
      <c r="G42" s="4679"/>
      <c r="H42" s="4679"/>
      <c r="I42" s="4679"/>
      <c r="J42" s="4680">
        <v>0</v>
      </c>
      <c r="K42" s="4681"/>
      <c r="L42" s="4682"/>
      <c r="M42" s="2592">
        <v>0</v>
      </c>
      <c r="N42" s="4683">
        <v>0</v>
      </c>
      <c r="O42" s="4683"/>
      <c r="P42" s="2591"/>
      <c r="Q42" s="2577"/>
    </row>
    <row r="43" spans="1:17" s="2006" customFormat="1" ht="13.5" customHeight="1" thickBot="1" x14ac:dyDescent="0.25">
      <c r="A43" s="2590"/>
      <c r="B43" s="2589"/>
      <c r="C43" s="4659" t="s">
        <v>770</v>
      </c>
      <c r="D43" s="4659"/>
      <c r="E43" s="4659"/>
      <c r="F43" s="4659"/>
      <c r="G43" s="4659"/>
      <c r="H43" s="4659"/>
      <c r="I43" s="4659"/>
      <c r="J43" s="4660">
        <v>0</v>
      </c>
      <c r="K43" s="4661"/>
      <c r="L43" s="4662"/>
      <c r="M43" s="2588">
        <v>0</v>
      </c>
      <c r="N43" s="4663">
        <v>0</v>
      </c>
      <c r="O43" s="4663"/>
      <c r="P43" s="2578"/>
      <c r="Q43" s="2577"/>
    </row>
    <row r="44" spans="1:17" s="2006" customFormat="1" ht="12.75" customHeight="1" thickBot="1" x14ac:dyDescent="0.25">
      <c r="A44" s="2587"/>
      <c r="B44" s="2586"/>
      <c r="C44" s="4669" t="s">
        <v>1</v>
      </c>
      <c r="D44" s="4669"/>
      <c r="E44" s="4669"/>
      <c r="F44" s="4669"/>
      <c r="G44" s="4669"/>
      <c r="H44" s="4669"/>
      <c r="I44" s="4669"/>
      <c r="J44" s="4670">
        <v>0</v>
      </c>
      <c r="K44" s="4671"/>
      <c r="L44" s="4671"/>
      <c r="M44" s="2585">
        <v>0</v>
      </c>
      <c r="N44" s="4672">
        <v>0</v>
      </c>
      <c r="O44" s="4672"/>
      <c r="P44" s="2578"/>
      <c r="Q44" s="2577"/>
    </row>
    <row r="45" spans="1:17" s="2006" customFormat="1" ht="13.5" customHeight="1" thickBot="1" x14ac:dyDescent="0.25">
      <c r="A45" s="2584"/>
      <c r="B45" s="2583"/>
      <c r="C45" s="4673"/>
      <c r="D45" s="4673"/>
      <c r="E45" s="4673"/>
      <c r="F45" s="4673"/>
      <c r="G45" s="4673"/>
      <c r="H45" s="4673"/>
      <c r="I45" s="4673"/>
      <c r="J45" s="4636"/>
      <c r="K45" s="4637"/>
      <c r="L45" s="4638"/>
      <c r="M45" s="2582"/>
      <c r="N45" s="4639"/>
      <c r="O45" s="4639"/>
      <c r="P45" s="2578"/>
      <c r="Q45" s="2577"/>
    </row>
    <row r="46" spans="1:17" s="2006" customFormat="1" ht="13.5" customHeight="1" thickBot="1" x14ac:dyDescent="0.25">
      <c r="A46" s="2581"/>
      <c r="B46" s="2580"/>
      <c r="C46" s="4664" t="s">
        <v>0</v>
      </c>
      <c r="D46" s="4664"/>
      <c r="E46" s="4664"/>
      <c r="F46" s="4664"/>
      <c r="G46" s="4664"/>
      <c r="H46" s="4664"/>
      <c r="I46" s="4664"/>
      <c r="J46" s="4665">
        <f>J36+J44</f>
        <v>196</v>
      </c>
      <c r="K46" s="4665"/>
      <c r="L46" s="4666"/>
      <c r="M46" s="2579">
        <f>M36+M44</f>
        <v>204</v>
      </c>
      <c r="N46" s="4667">
        <f>N36+N44</f>
        <v>183.96</v>
      </c>
      <c r="O46" s="4668"/>
      <c r="P46" s="2578"/>
      <c r="Q46" s="2577"/>
    </row>
  </sheetData>
  <mergeCells count="97">
    <mergeCell ref="A17:A18"/>
    <mergeCell ref="P1:R1"/>
    <mergeCell ref="B7:R7"/>
    <mergeCell ref="B8:R8"/>
    <mergeCell ref="J4:L4"/>
    <mergeCell ref="M4:P4"/>
    <mergeCell ref="Q4:Q5"/>
    <mergeCell ref="R4:R5"/>
    <mergeCell ref="A6:R6"/>
    <mergeCell ref="A4:A5"/>
    <mergeCell ref="M1:N1"/>
    <mergeCell ref="C16:E16"/>
    <mergeCell ref="G4:G5"/>
    <mergeCell ref="H4:H5"/>
    <mergeCell ref="B17:B18"/>
    <mergeCell ref="D18:H18"/>
    <mergeCell ref="B4:B5"/>
    <mergeCell ref="C4:C5"/>
    <mergeCell ref="D4:D5"/>
    <mergeCell ref="E4:E5"/>
    <mergeCell ref="F4:F5"/>
    <mergeCell ref="C10:L11"/>
    <mergeCell ref="N35:O35"/>
    <mergeCell ref="C28:I28"/>
    <mergeCell ref="B29:I29"/>
    <mergeCell ref="B30:I30"/>
    <mergeCell ref="A31:I31"/>
    <mergeCell ref="C33:O33"/>
    <mergeCell ref="J34:L34"/>
    <mergeCell ref="M34:O34"/>
    <mergeCell ref="C35:I35"/>
    <mergeCell ref="J35:L35"/>
    <mergeCell ref="C38:I38"/>
    <mergeCell ref="J38:L38"/>
    <mergeCell ref="N38:O38"/>
    <mergeCell ref="C39:I39"/>
    <mergeCell ref="J39:L39"/>
    <mergeCell ref="N39:O39"/>
    <mergeCell ref="C36:I36"/>
    <mergeCell ref="J36:L36"/>
    <mergeCell ref="N36:O36"/>
    <mergeCell ref="C37:I37"/>
    <mergeCell ref="J37:L37"/>
    <mergeCell ref="N37:O37"/>
    <mergeCell ref="C46:I46"/>
    <mergeCell ref="J46:L46"/>
    <mergeCell ref="N46:O46"/>
    <mergeCell ref="C44:I44"/>
    <mergeCell ref="J44:L44"/>
    <mergeCell ref="N44:O44"/>
    <mergeCell ref="C45:I45"/>
    <mergeCell ref="A2:R2"/>
    <mergeCell ref="M30:R30"/>
    <mergeCell ref="M29:R29"/>
    <mergeCell ref="M28:R28"/>
    <mergeCell ref="C20:R20"/>
    <mergeCell ref="M19:R19"/>
    <mergeCell ref="C9:R9"/>
    <mergeCell ref="Q15:R16"/>
    <mergeCell ref="E25:E26"/>
    <mergeCell ref="D25:D26"/>
    <mergeCell ref="G25:G26"/>
    <mergeCell ref="H25:H26"/>
    <mergeCell ref="H12:H13"/>
    <mergeCell ref="G12:G13"/>
    <mergeCell ref="D12:D13"/>
    <mergeCell ref="E12:E13"/>
    <mergeCell ref="I4:I5"/>
    <mergeCell ref="C14:H14"/>
    <mergeCell ref="A10:A11"/>
    <mergeCell ref="J45:L45"/>
    <mergeCell ref="N45:O45"/>
    <mergeCell ref="C43:I43"/>
    <mergeCell ref="J43:L43"/>
    <mergeCell ref="N43:O43"/>
    <mergeCell ref="J40:L40"/>
    <mergeCell ref="N40:O40"/>
    <mergeCell ref="C41:I41"/>
    <mergeCell ref="J41:L41"/>
    <mergeCell ref="N41:O41"/>
    <mergeCell ref="C42:I42"/>
    <mergeCell ref="J42:L42"/>
    <mergeCell ref="N42:O42"/>
    <mergeCell ref="C19:I19"/>
    <mergeCell ref="A25:A27"/>
    <mergeCell ref="B25:B27"/>
    <mergeCell ref="D27:H27"/>
    <mergeCell ref="D24:G24"/>
    <mergeCell ref="N18:P18"/>
    <mergeCell ref="Q25:R27"/>
    <mergeCell ref="Q10:R10"/>
    <mergeCell ref="Q11:R11"/>
    <mergeCell ref="Q17:R18"/>
    <mergeCell ref="Q21:R22"/>
    <mergeCell ref="Q23:R24"/>
    <mergeCell ref="Q12:R12"/>
    <mergeCell ref="Q13:R14"/>
  </mergeCells>
  <conditionalFormatting sqref="J21:L21">
    <cfRule type="dataBar" priority="1">
      <dataBar>
        <cfvo type="min"/>
        <cfvo type="max"/>
        <color rgb="FF638EC6"/>
      </dataBar>
      <extLst>
        <ext xmlns:x14="http://schemas.microsoft.com/office/spreadsheetml/2009/9/main" uri="{B025F937-C7B1-47D3-B67F-A62EFF666E3E}">
          <x14:id>{33D72403-0476-406A-8331-844384D76AD4}</x14:id>
        </ext>
      </extLst>
    </cfRule>
  </conditionalFormatting>
  <printOptions horizontalCentered="1"/>
  <pageMargins left="0.39370078740157483" right="0.39370078740157483" top="0.59055118110236227" bottom="0.19685039370078741" header="0.39370078740157483" footer="0.51181102362204722"/>
  <pageSetup paperSize="9" scale="83" firstPageNumber="37" fitToHeight="0" orientation="landscape" useFirstPageNumber="1" r:id="rId1"/>
  <headerFooter>
    <oddHeader>&amp;C&amp;P</oddHeader>
  </headerFooter>
  <extLst>
    <ext xmlns:x14="http://schemas.microsoft.com/office/spreadsheetml/2009/9/main" uri="{78C0D931-6437-407d-A8EE-F0AAD7539E65}">
      <x14:conditionalFormattings>
        <x14:conditionalFormatting xmlns:xm="http://schemas.microsoft.com/office/excel/2006/main">
          <x14:cfRule type="dataBar" id="{33D72403-0476-406A-8331-844384D76AD4}">
            <x14:dataBar minLength="0" maxLength="100" gradient="0">
              <x14:cfvo type="autoMin"/>
              <x14:cfvo type="autoMax"/>
              <x14:negativeFillColor rgb="FFFF0000"/>
              <x14:axisColor rgb="FF000000"/>
            </x14:dataBar>
          </x14:cfRule>
          <xm:sqref>J21:L21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O3740"/>
  <sheetViews>
    <sheetView zoomScaleNormal="100" workbookViewId="0">
      <selection activeCell="Z9" sqref="Z9"/>
    </sheetView>
  </sheetViews>
  <sheetFormatPr defaultRowHeight="15" x14ac:dyDescent="0.25"/>
  <cols>
    <col min="1" max="1" width="3.7109375" style="4742" customWidth="1"/>
    <col min="2" max="2" width="2.7109375" style="4742" customWidth="1"/>
    <col min="3" max="3" width="3.42578125" style="4746" customWidth="1"/>
    <col min="4" max="4" width="3.28515625" style="4746" customWidth="1"/>
    <col min="5" max="7" width="3.28515625" style="4745" hidden="1" customWidth="1"/>
    <col min="8" max="8" width="32.42578125" style="4742" customWidth="1"/>
    <col min="9" max="10" width="4.28515625" style="4742" customWidth="1"/>
    <col min="11" max="11" width="3.85546875" style="4742" customWidth="1"/>
    <col min="12" max="12" width="11.42578125" style="4744" customWidth="1"/>
    <col min="13" max="13" width="10.5703125" style="4744" customWidth="1"/>
    <col min="14" max="15" width="9.140625" style="4744" customWidth="1"/>
    <col min="16" max="16" width="23" style="4742" customWidth="1"/>
    <col min="17" max="17" width="6" style="4742" customWidth="1"/>
    <col min="18" max="18" width="6.42578125" style="4742" customWidth="1"/>
    <col min="19" max="20" width="9.7109375" style="4742" customWidth="1"/>
    <col min="21" max="21" width="17.7109375" style="4743" customWidth="1"/>
    <col min="22" max="22" width="14.5703125" style="4743" bestFit="1" customWidth="1"/>
    <col min="23" max="23" width="11.5703125" style="4742" customWidth="1"/>
    <col min="24" max="24" width="8.42578125" style="4742" customWidth="1"/>
    <col min="25" max="25" width="9.140625" style="4742" customWidth="1"/>
    <col min="26" max="26" width="31.28515625" style="4742" customWidth="1"/>
    <col min="27" max="27" width="14.85546875" style="4742" customWidth="1"/>
    <col min="28" max="28" width="15" style="4742" customWidth="1"/>
    <col min="29" max="29" width="15.140625" style="4742" customWidth="1"/>
    <col min="30" max="30" width="15" style="4742" customWidth="1"/>
    <col min="31" max="31" width="16.5703125" style="4742" customWidth="1"/>
    <col min="32" max="32" width="36.140625" style="4742" customWidth="1"/>
    <col min="33" max="16384" width="9.140625" style="4742"/>
  </cols>
  <sheetData>
    <row r="1" spans="1:32" ht="66.75" customHeight="1" x14ac:dyDescent="0.25">
      <c r="A1" s="6170"/>
      <c r="B1" s="6170"/>
      <c r="C1" s="6171"/>
      <c r="D1" s="6171"/>
      <c r="E1" s="6171"/>
      <c r="F1" s="6171"/>
      <c r="G1" s="6171"/>
      <c r="H1" s="6170"/>
      <c r="I1" s="6169"/>
      <c r="J1" s="6169"/>
      <c r="K1" s="6168"/>
      <c r="L1" s="2853"/>
      <c r="M1" s="2853"/>
      <c r="N1" s="6167"/>
      <c r="O1" s="6166"/>
      <c r="P1" s="6166"/>
      <c r="Q1" s="6166"/>
      <c r="R1" s="6166"/>
      <c r="S1" s="6166"/>
      <c r="T1" s="6165" t="s">
        <v>1627</v>
      </c>
      <c r="U1" s="6165"/>
      <c r="V1" s="6165"/>
      <c r="W1" s="6164"/>
      <c r="X1" s="6164"/>
      <c r="Y1" s="6164"/>
      <c r="Z1" s="6164"/>
      <c r="AA1" s="6164"/>
      <c r="AB1" s="6164"/>
      <c r="AC1" s="6164"/>
    </row>
    <row r="2" spans="1:32" ht="37.5" customHeight="1" x14ac:dyDescent="0.25">
      <c r="A2" s="6163" t="s">
        <v>1141</v>
      </c>
      <c r="B2" s="6163"/>
      <c r="C2" s="6163"/>
      <c r="D2" s="6163"/>
      <c r="E2" s="6163"/>
      <c r="F2" s="6163"/>
      <c r="G2" s="6163"/>
      <c r="H2" s="6163"/>
      <c r="I2" s="6163"/>
      <c r="J2" s="6163"/>
      <c r="K2" s="6163"/>
      <c r="L2" s="6163"/>
      <c r="M2" s="6163"/>
      <c r="N2" s="6163"/>
      <c r="O2" s="6163"/>
      <c r="P2" s="6163"/>
      <c r="Q2" s="6163"/>
      <c r="R2" s="6163"/>
      <c r="S2" s="6163"/>
      <c r="T2" s="6163"/>
      <c r="U2" s="6163"/>
      <c r="V2" s="6163"/>
      <c r="W2" s="6162"/>
      <c r="X2" s="6162"/>
      <c r="Y2" s="6162"/>
      <c r="Z2" s="6162"/>
      <c r="AA2" s="6162"/>
      <c r="AB2" s="6162"/>
      <c r="AC2" s="6162"/>
      <c r="AD2" s="6162"/>
      <c r="AE2" s="6162"/>
      <c r="AF2" s="6162"/>
    </row>
    <row r="3" spans="1:32" ht="9.75" customHeight="1" thickBot="1" x14ac:dyDescent="0.3">
      <c r="A3" s="6161"/>
      <c r="B3" s="6161"/>
      <c r="C3" s="6161"/>
      <c r="D3" s="6161"/>
      <c r="E3" s="6161"/>
      <c r="F3" s="6161"/>
      <c r="G3" s="6161"/>
      <c r="H3" s="6161"/>
      <c r="I3" s="6161"/>
      <c r="J3" s="6161"/>
      <c r="K3" s="6161"/>
      <c r="L3" s="6161"/>
      <c r="M3" s="6161"/>
      <c r="N3" s="6161"/>
      <c r="O3" s="6161"/>
      <c r="P3" s="6161"/>
      <c r="Q3" s="6161"/>
      <c r="R3" s="6161"/>
      <c r="S3" s="6161"/>
      <c r="T3" s="6160"/>
      <c r="U3" s="4747"/>
      <c r="V3" s="4747"/>
    </row>
    <row r="4" spans="1:32" ht="33.75" customHeight="1" thickBot="1" x14ac:dyDescent="0.3">
      <c r="A4" s="6159" t="s">
        <v>144</v>
      </c>
      <c r="B4" s="6158" t="s">
        <v>143</v>
      </c>
      <c r="C4" s="6157" t="s">
        <v>142</v>
      </c>
      <c r="D4" s="6156" t="s">
        <v>141</v>
      </c>
      <c r="E4" s="6133"/>
      <c r="F4" s="6133"/>
      <c r="G4" s="6133"/>
      <c r="H4" s="6155" t="s">
        <v>130</v>
      </c>
      <c r="I4" s="6154" t="s">
        <v>140</v>
      </c>
      <c r="J4" s="6153" t="s">
        <v>1140</v>
      </c>
      <c r="K4" s="6152" t="s">
        <v>138</v>
      </c>
      <c r="L4" s="6152" t="s">
        <v>137</v>
      </c>
      <c r="M4" s="6151" t="s">
        <v>136</v>
      </c>
      <c r="N4" s="6150"/>
      <c r="O4" s="6149"/>
      <c r="P4" s="6148" t="s">
        <v>1139</v>
      </c>
      <c r="Q4" s="6147"/>
      <c r="R4" s="6147"/>
      <c r="S4" s="6147"/>
      <c r="T4" s="6146"/>
      <c r="U4" s="6145" t="s">
        <v>134</v>
      </c>
      <c r="V4" s="6144" t="s">
        <v>133</v>
      </c>
    </row>
    <row r="5" spans="1:32" ht="24.75" customHeight="1" x14ac:dyDescent="0.25">
      <c r="A5" s="6143"/>
      <c r="B5" s="6142"/>
      <c r="C5" s="6141"/>
      <c r="D5" s="6140"/>
      <c r="E5" s="6139"/>
      <c r="F5" s="6139"/>
      <c r="G5" s="6139"/>
      <c r="H5" s="6138"/>
      <c r="I5" s="6137"/>
      <c r="J5" s="6136"/>
      <c r="K5" s="6135"/>
      <c r="L5" s="6135"/>
      <c r="M5" s="6134" t="s">
        <v>373</v>
      </c>
      <c r="N5" s="6131" t="s">
        <v>372</v>
      </c>
      <c r="O5" s="6133" t="s">
        <v>11</v>
      </c>
      <c r="P5" s="6132" t="s">
        <v>130</v>
      </c>
      <c r="Q5" s="6131" t="s">
        <v>129</v>
      </c>
      <c r="R5" s="6130"/>
      <c r="S5" s="6129" t="s">
        <v>1138</v>
      </c>
      <c r="T5" s="6128" t="s">
        <v>127</v>
      </c>
      <c r="U5" s="6127"/>
      <c r="V5" s="6126"/>
    </row>
    <row r="6" spans="1:32" ht="99" customHeight="1" thickBot="1" x14ac:dyDescent="0.3">
      <c r="A6" s="6125"/>
      <c r="B6" s="6124"/>
      <c r="C6" s="6123"/>
      <c r="D6" s="6122"/>
      <c r="E6" s="6116"/>
      <c r="F6" s="6116"/>
      <c r="G6" s="6116"/>
      <c r="H6" s="6121"/>
      <c r="I6" s="6120"/>
      <c r="J6" s="6119"/>
      <c r="K6" s="6118"/>
      <c r="L6" s="6118"/>
      <c r="M6" s="6117"/>
      <c r="N6" s="6114"/>
      <c r="O6" s="6116"/>
      <c r="P6" s="6115"/>
      <c r="Q6" s="6114"/>
      <c r="R6" s="6113"/>
      <c r="S6" s="6112"/>
      <c r="T6" s="6111"/>
      <c r="U6" s="6110"/>
      <c r="V6" s="6109"/>
    </row>
    <row r="7" spans="1:32" ht="25.5" customHeight="1" thickBot="1" x14ac:dyDescent="0.3">
      <c r="A7" s="6108" t="s">
        <v>1137</v>
      </c>
      <c r="B7" s="6107"/>
      <c r="C7" s="6107"/>
      <c r="D7" s="6107"/>
      <c r="E7" s="6107"/>
      <c r="F7" s="6107"/>
      <c r="G7" s="6107"/>
      <c r="H7" s="6107"/>
      <c r="I7" s="6107"/>
      <c r="J7" s="6107"/>
      <c r="K7" s="6107"/>
      <c r="L7" s="6107"/>
      <c r="M7" s="6107"/>
      <c r="N7" s="6107"/>
      <c r="O7" s="6107"/>
      <c r="P7" s="6107"/>
      <c r="Q7" s="6107"/>
      <c r="R7" s="6107"/>
      <c r="S7" s="6107"/>
      <c r="T7" s="6106"/>
      <c r="U7" s="5683"/>
      <c r="V7" s="5682"/>
    </row>
    <row r="8" spans="1:32" ht="20.25" customHeight="1" thickBot="1" x14ac:dyDescent="0.3">
      <c r="A8" s="6105" t="s">
        <v>1136</v>
      </c>
      <c r="B8" s="6104"/>
      <c r="C8" s="6104"/>
      <c r="D8" s="6104"/>
      <c r="E8" s="6104"/>
      <c r="F8" s="6104"/>
      <c r="G8" s="6104"/>
      <c r="H8" s="6104"/>
      <c r="I8" s="6104"/>
      <c r="J8" s="6104"/>
      <c r="K8" s="6104"/>
      <c r="L8" s="6104"/>
      <c r="M8" s="6104"/>
      <c r="N8" s="6104"/>
      <c r="O8" s="6104"/>
      <c r="P8" s="6104"/>
      <c r="Q8" s="6104"/>
      <c r="R8" s="6104"/>
      <c r="S8" s="6104"/>
      <c r="T8" s="6103"/>
      <c r="U8" s="4961"/>
      <c r="V8" s="4960"/>
    </row>
    <row r="9" spans="1:32" ht="26.25" customHeight="1" thickBot="1" x14ac:dyDescent="0.3">
      <c r="A9" s="6102" t="s">
        <v>20</v>
      </c>
      <c r="B9" s="6101" t="s">
        <v>1135</v>
      </c>
      <c r="C9" s="6101"/>
      <c r="D9" s="6101"/>
      <c r="E9" s="6101"/>
      <c r="F9" s="6101"/>
      <c r="G9" s="6101"/>
      <c r="H9" s="6101"/>
      <c r="I9" s="6101"/>
      <c r="J9" s="6101"/>
      <c r="K9" s="6101"/>
      <c r="L9" s="6101"/>
      <c r="M9" s="6101"/>
      <c r="N9" s="6101"/>
      <c r="O9" s="6101"/>
      <c r="P9" s="6101"/>
      <c r="Q9" s="6101"/>
      <c r="R9" s="6101"/>
      <c r="S9" s="6101"/>
      <c r="T9" s="6100"/>
      <c r="U9" s="4961"/>
      <c r="V9" s="4960"/>
    </row>
    <row r="10" spans="1:32" s="4746" customFormat="1" ht="51" customHeight="1" thickBot="1" x14ac:dyDescent="0.3">
      <c r="A10" s="6099"/>
      <c r="B10" s="6098"/>
      <c r="C10" s="6097"/>
      <c r="D10" s="6097"/>
      <c r="E10" s="6097"/>
      <c r="F10" s="6097"/>
      <c r="G10" s="6097"/>
      <c r="H10" s="6097"/>
      <c r="I10" s="6097"/>
      <c r="J10" s="6097"/>
      <c r="K10" s="6097"/>
      <c r="L10" s="6097"/>
      <c r="M10" s="6097"/>
      <c r="N10" s="6097"/>
      <c r="O10" s="6097"/>
      <c r="P10" s="6096" t="s">
        <v>1134</v>
      </c>
      <c r="Q10" s="6095" t="s">
        <v>963</v>
      </c>
      <c r="R10" s="6094"/>
      <c r="S10" s="6093">
        <v>2.5</v>
      </c>
      <c r="T10" s="6092">
        <v>10.9</v>
      </c>
      <c r="U10" s="6081"/>
      <c r="V10" s="6080"/>
    </row>
    <row r="11" spans="1:32" ht="30.75" customHeight="1" thickBot="1" x14ac:dyDescent="0.3">
      <c r="A11" s="5059" t="s">
        <v>20</v>
      </c>
      <c r="B11" s="5058" t="s">
        <v>20</v>
      </c>
      <c r="C11" s="6091" t="s">
        <v>1133</v>
      </c>
      <c r="D11" s="6090"/>
      <c r="E11" s="6090"/>
      <c r="F11" s="6090"/>
      <c r="G11" s="6090"/>
      <c r="H11" s="6090"/>
      <c r="I11" s="6090"/>
      <c r="J11" s="6090"/>
      <c r="K11" s="6090"/>
      <c r="L11" s="6090"/>
      <c r="M11" s="6090"/>
      <c r="N11" s="6090"/>
      <c r="O11" s="6090"/>
      <c r="P11" s="6090"/>
      <c r="Q11" s="6090"/>
      <c r="R11" s="6090"/>
      <c r="S11" s="6090"/>
      <c r="T11" s="6089"/>
      <c r="U11" s="4961"/>
      <c r="V11" s="4960"/>
    </row>
    <row r="12" spans="1:32" s="4746" customFormat="1" ht="30.75" customHeight="1" thickBot="1" x14ac:dyDescent="0.3">
      <c r="A12" s="4940"/>
      <c r="B12" s="4939"/>
      <c r="C12" s="6088"/>
      <c r="D12" s="6087"/>
      <c r="E12" s="6087"/>
      <c r="F12" s="6087"/>
      <c r="G12" s="6087"/>
      <c r="H12" s="6087"/>
      <c r="I12" s="6087"/>
      <c r="J12" s="6087"/>
      <c r="K12" s="6087"/>
      <c r="L12" s="6087"/>
      <c r="M12" s="6087"/>
      <c r="N12" s="6087"/>
      <c r="O12" s="6087"/>
      <c r="P12" s="6086" t="s">
        <v>1132</v>
      </c>
      <c r="Q12" s="6085" t="s">
        <v>1131</v>
      </c>
      <c r="R12" s="6084"/>
      <c r="S12" s="6083">
        <v>1.5</v>
      </c>
      <c r="T12" s="6082">
        <v>1.52</v>
      </c>
      <c r="U12" s="6081"/>
      <c r="V12" s="6080"/>
    </row>
    <row r="13" spans="1:32" ht="25.5" customHeight="1" thickBot="1" x14ac:dyDescent="0.3">
      <c r="A13" s="6079" t="s">
        <v>20</v>
      </c>
      <c r="B13" s="5058" t="s">
        <v>20</v>
      </c>
      <c r="C13" s="5237" t="s">
        <v>57</v>
      </c>
      <c r="D13" s="5695" t="s">
        <v>1130</v>
      </c>
      <c r="E13" s="5695"/>
      <c r="F13" s="5695"/>
      <c r="G13" s="5695"/>
      <c r="H13" s="5694"/>
      <c r="I13" s="6078" t="s">
        <v>1114</v>
      </c>
      <c r="J13" s="5212" t="s">
        <v>24</v>
      </c>
      <c r="K13" s="6077">
        <v>7</v>
      </c>
      <c r="L13" s="6070" t="s">
        <v>22</v>
      </c>
      <c r="M13" s="6076">
        <f>M15+M16+M18+M19+M20+M21+M23+M25+M27+M29+M32+M33+M34+M36+M37</f>
        <v>920</v>
      </c>
      <c r="N13" s="6070">
        <f>N15+N16+N18+N19+N20+N21+N23+N25+N27+N29+N32+N33+N34+N36+N37</f>
        <v>1008.1999999999999</v>
      </c>
      <c r="O13" s="6075">
        <f>O15+O16+O18+O19+O20+O21+O23+O25+O27+O29+O32+O33+O34+O36+O37</f>
        <v>860.59599999999989</v>
      </c>
      <c r="P13" s="6072"/>
      <c r="Q13" s="6074"/>
      <c r="R13" s="6073"/>
      <c r="S13" s="6072"/>
      <c r="T13" s="6071"/>
      <c r="U13" s="4961"/>
      <c r="V13" s="4960"/>
    </row>
    <row r="14" spans="1:32" ht="22.5" customHeight="1" thickBot="1" x14ac:dyDescent="0.3">
      <c r="A14" s="5994"/>
      <c r="B14" s="4958"/>
      <c r="C14" s="5554"/>
      <c r="D14" s="5657"/>
      <c r="E14" s="5657"/>
      <c r="F14" s="5657"/>
      <c r="G14" s="5657"/>
      <c r="H14" s="5656"/>
      <c r="I14" s="6023"/>
      <c r="J14" s="4971"/>
      <c r="K14" s="6001"/>
      <c r="L14" s="6070" t="s">
        <v>32</v>
      </c>
      <c r="M14" s="6069">
        <f>M22+M24+M26+M30+M35</f>
        <v>165</v>
      </c>
      <c r="N14" s="6068">
        <f>N22+N24+N26+N30+N35</f>
        <v>140</v>
      </c>
      <c r="O14" s="6067">
        <f>O22+O24+O26+O30+O35</f>
        <v>139.51</v>
      </c>
      <c r="P14" s="6064"/>
      <c r="Q14" s="6066"/>
      <c r="R14" s="6065"/>
      <c r="S14" s="6064"/>
      <c r="T14" s="6063"/>
      <c r="U14" s="5091"/>
      <c r="V14" s="5090"/>
    </row>
    <row r="15" spans="1:32" ht="51.75" thickBot="1" x14ac:dyDescent="0.3">
      <c r="A15" s="5994"/>
      <c r="B15" s="4958"/>
      <c r="C15" s="5554"/>
      <c r="D15" s="4957" t="s">
        <v>20</v>
      </c>
      <c r="E15" s="4957"/>
      <c r="F15" s="4957"/>
      <c r="G15" s="4957"/>
      <c r="H15" s="5002" t="s">
        <v>1129</v>
      </c>
      <c r="I15" s="6023"/>
      <c r="J15" s="4971"/>
      <c r="K15" s="6001"/>
      <c r="L15" s="5992" t="s">
        <v>22</v>
      </c>
      <c r="M15" s="6062">
        <v>250</v>
      </c>
      <c r="N15" s="5234">
        <v>302</v>
      </c>
      <c r="O15" s="6061">
        <v>297</v>
      </c>
      <c r="P15" s="6060" t="s">
        <v>1128</v>
      </c>
      <c r="Q15" s="6059" t="s">
        <v>1127</v>
      </c>
      <c r="R15" s="6058"/>
      <c r="S15" s="6057" t="s">
        <v>1126</v>
      </c>
      <c r="T15" s="6056" t="s">
        <v>1125</v>
      </c>
      <c r="U15" s="5810" t="s">
        <v>1124</v>
      </c>
      <c r="V15" s="5809"/>
      <c r="X15" s="4746"/>
    </row>
    <row r="16" spans="1:32" ht="41.25" customHeight="1" thickBot="1" x14ac:dyDescent="0.3">
      <c r="A16" s="5994"/>
      <c r="B16" s="4958"/>
      <c r="C16" s="5554"/>
      <c r="D16" s="4981" t="s">
        <v>29</v>
      </c>
      <c r="E16" s="4957"/>
      <c r="F16" s="4957"/>
      <c r="G16" s="4957"/>
      <c r="H16" s="5088" t="s">
        <v>1123</v>
      </c>
      <c r="I16" s="6023"/>
      <c r="J16" s="4971"/>
      <c r="K16" s="6001"/>
      <c r="L16" s="5992" t="s">
        <v>22</v>
      </c>
      <c r="M16" s="6000">
        <v>370</v>
      </c>
      <c r="N16" s="5999">
        <v>400</v>
      </c>
      <c r="O16" s="6044">
        <v>351.33</v>
      </c>
      <c r="P16" s="6054" t="s">
        <v>1122</v>
      </c>
      <c r="Q16" s="5996" t="s">
        <v>1121</v>
      </c>
      <c r="R16" s="5995"/>
      <c r="S16" s="6051">
        <v>2.99</v>
      </c>
      <c r="T16" s="6050">
        <v>3.25</v>
      </c>
      <c r="U16" s="5748" t="s">
        <v>1120</v>
      </c>
      <c r="V16" s="5747"/>
    </row>
    <row r="17" spans="1:22" ht="29.25" customHeight="1" thickBot="1" x14ac:dyDescent="0.3">
      <c r="A17" s="5994"/>
      <c r="B17" s="4958"/>
      <c r="C17" s="5554"/>
      <c r="D17" s="4973"/>
      <c r="E17" s="5089"/>
      <c r="F17" s="5089"/>
      <c r="G17" s="5089"/>
      <c r="H17" s="5072"/>
      <c r="I17" s="6023"/>
      <c r="J17" s="4971"/>
      <c r="K17" s="6001"/>
      <c r="L17" s="6055" t="s">
        <v>113</v>
      </c>
      <c r="M17" s="6000">
        <v>0</v>
      </c>
      <c r="N17" s="5999">
        <v>40.22</v>
      </c>
      <c r="O17" s="6005">
        <v>40.22</v>
      </c>
      <c r="P17" s="6054"/>
      <c r="Q17" s="6053"/>
      <c r="R17" s="6052"/>
      <c r="S17" s="6051"/>
      <c r="T17" s="6050"/>
      <c r="U17" s="4961"/>
      <c r="V17" s="4960"/>
    </row>
    <row r="18" spans="1:22" ht="42.75" customHeight="1" x14ac:dyDescent="0.25">
      <c r="A18" s="5994"/>
      <c r="B18" s="4958"/>
      <c r="C18" s="5554"/>
      <c r="D18" s="4981" t="s">
        <v>18</v>
      </c>
      <c r="E18" s="5089"/>
      <c r="F18" s="5089"/>
      <c r="G18" s="5089"/>
      <c r="H18" s="5088" t="s">
        <v>1119</v>
      </c>
      <c r="I18" s="6023"/>
      <c r="J18" s="4971"/>
      <c r="K18" s="6001"/>
      <c r="L18" s="6049" t="s">
        <v>22</v>
      </c>
      <c r="M18" s="6000">
        <v>144.19999999999999</v>
      </c>
      <c r="N18" s="5999">
        <v>114.2</v>
      </c>
      <c r="O18" s="6044">
        <v>102.82</v>
      </c>
      <c r="P18" s="6048" t="s">
        <v>1118</v>
      </c>
      <c r="Q18" s="5996"/>
      <c r="R18" s="5995"/>
      <c r="S18" s="5342" t="s">
        <v>153</v>
      </c>
      <c r="T18" s="6017" t="s">
        <v>1117</v>
      </c>
      <c r="U18" s="5826" t="s">
        <v>1116</v>
      </c>
      <c r="V18" s="5825"/>
    </row>
    <row r="19" spans="1:22" ht="20.25" customHeight="1" x14ac:dyDescent="0.25">
      <c r="A19" s="5994"/>
      <c r="B19" s="4958"/>
      <c r="C19" s="5554"/>
      <c r="D19" s="5272"/>
      <c r="E19" s="5271"/>
      <c r="F19" s="5271"/>
      <c r="G19" s="5271"/>
      <c r="H19" s="5270"/>
      <c r="I19" s="6023"/>
      <c r="J19" s="4971"/>
      <c r="K19" s="6001"/>
      <c r="L19" s="6047"/>
      <c r="M19" s="6000">
        <v>0</v>
      </c>
      <c r="N19" s="5999">
        <v>0</v>
      </c>
      <c r="O19" s="6044">
        <v>0</v>
      </c>
      <c r="P19" s="6046"/>
      <c r="Q19" s="5996"/>
      <c r="R19" s="5995"/>
      <c r="S19" s="5342"/>
      <c r="T19" s="5378"/>
      <c r="U19" s="4961"/>
      <c r="V19" s="4960"/>
    </row>
    <row r="20" spans="1:22" ht="21.75" customHeight="1" thickBot="1" x14ac:dyDescent="0.3">
      <c r="A20" s="5994"/>
      <c r="B20" s="4958"/>
      <c r="C20" s="5554"/>
      <c r="D20" s="4973"/>
      <c r="E20" s="5014"/>
      <c r="F20" s="5014"/>
      <c r="G20" s="5014"/>
      <c r="H20" s="5072"/>
      <c r="I20" s="6023"/>
      <c r="J20" s="4971"/>
      <c r="K20" s="6001"/>
      <c r="L20" s="6045"/>
      <c r="M20" s="6000">
        <v>0</v>
      </c>
      <c r="N20" s="5999">
        <v>0</v>
      </c>
      <c r="O20" s="6044">
        <v>0</v>
      </c>
      <c r="P20" s="6043"/>
      <c r="Q20" s="5996"/>
      <c r="R20" s="5995"/>
      <c r="S20" s="5342"/>
      <c r="T20" s="5378"/>
      <c r="U20" s="4961"/>
      <c r="V20" s="4960"/>
    </row>
    <row r="21" spans="1:22" ht="31.5" customHeight="1" x14ac:dyDescent="0.25">
      <c r="A21" s="5994"/>
      <c r="B21" s="4958"/>
      <c r="C21" s="5554"/>
      <c r="D21" s="4981" t="s">
        <v>37</v>
      </c>
      <c r="E21" s="5089"/>
      <c r="F21" s="5089"/>
      <c r="G21" s="5089"/>
      <c r="H21" s="5088" t="s">
        <v>1115</v>
      </c>
      <c r="I21" s="6023" t="s">
        <v>1114</v>
      </c>
      <c r="J21" s="4971"/>
      <c r="K21" s="6001"/>
      <c r="L21" s="6021" t="s">
        <v>22</v>
      </c>
      <c r="M21" s="6000">
        <v>20</v>
      </c>
      <c r="N21" s="5999">
        <v>35.1</v>
      </c>
      <c r="O21" s="5998">
        <v>34.979999999999997</v>
      </c>
      <c r="P21" s="6011" t="s">
        <v>1113</v>
      </c>
      <c r="Q21" s="5996" t="s">
        <v>42</v>
      </c>
      <c r="R21" s="5995"/>
      <c r="S21" s="5459">
        <v>43</v>
      </c>
      <c r="T21" s="6026">
        <v>50</v>
      </c>
      <c r="U21" s="5757" t="s">
        <v>1112</v>
      </c>
      <c r="V21" s="5756"/>
    </row>
    <row r="22" spans="1:22" ht="31.5" customHeight="1" thickBot="1" x14ac:dyDescent="0.3">
      <c r="A22" s="5994"/>
      <c r="B22" s="4958"/>
      <c r="C22" s="5554"/>
      <c r="D22" s="4973"/>
      <c r="E22" s="5014"/>
      <c r="F22" s="5014"/>
      <c r="G22" s="5014"/>
      <c r="H22" s="5072"/>
      <c r="I22" s="6023"/>
      <c r="J22" s="4971"/>
      <c r="K22" s="6001"/>
      <c r="L22" s="6042" t="s">
        <v>32</v>
      </c>
      <c r="M22" s="6000">
        <v>40</v>
      </c>
      <c r="N22" s="5999">
        <v>53</v>
      </c>
      <c r="O22" s="5998">
        <v>59</v>
      </c>
      <c r="P22" s="6011"/>
      <c r="Q22" s="5996"/>
      <c r="R22" s="5995"/>
      <c r="S22" s="5459"/>
      <c r="T22" s="6025"/>
      <c r="U22" s="5748"/>
      <c r="V22" s="5747"/>
    </row>
    <row r="23" spans="1:22" ht="31.5" customHeight="1" thickBot="1" x14ac:dyDescent="0.3">
      <c r="A23" s="5994"/>
      <c r="B23" s="4958"/>
      <c r="C23" s="5554"/>
      <c r="D23" s="4981" t="s">
        <v>90</v>
      </c>
      <c r="E23" s="5089"/>
      <c r="F23" s="5089"/>
      <c r="G23" s="5089"/>
      <c r="H23" s="5088" t="s">
        <v>1111</v>
      </c>
      <c r="I23" s="6023"/>
      <c r="J23" s="4971"/>
      <c r="K23" s="6001"/>
      <c r="L23" s="6041" t="s">
        <v>22</v>
      </c>
      <c r="M23" s="6000">
        <v>10</v>
      </c>
      <c r="N23" s="5999">
        <v>27.8</v>
      </c>
      <c r="O23" s="5998">
        <v>21.7</v>
      </c>
      <c r="P23" s="6011" t="s">
        <v>1110</v>
      </c>
      <c r="Q23" s="5996" t="s">
        <v>42</v>
      </c>
      <c r="R23" s="5995"/>
      <c r="S23" s="5459">
        <v>12500</v>
      </c>
      <c r="T23" s="6026">
        <v>12545</v>
      </c>
      <c r="U23" s="5757" t="s">
        <v>1109</v>
      </c>
      <c r="V23" s="5756"/>
    </row>
    <row r="24" spans="1:22" ht="29.25" customHeight="1" thickBot="1" x14ac:dyDescent="0.3">
      <c r="A24" s="5994"/>
      <c r="B24" s="4958"/>
      <c r="C24" s="5554"/>
      <c r="D24" s="5272"/>
      <c r="E24" s="5271"/>
      <c r="F24" s="5271"/>
      <c r="G24" s="5271"/>
      <c r="H24" s="5072"/>
      <c r="I24" s="6023"/>
      <c r="J24" s="4971"/>
      <c r="K24" s="6001"/>
      <c r="L24" s="5992" t="s">
        <v>32</v>
      </c>
      <c r="M24" s="5991">
        <v>20</v>
      </c>
      <c r="N24" s="5990">
        <v>32</v>
      </c>
      <c r="O24" s="6040">
        <v>25.51</v>
      </c>
      <c r="P24" s="6039"/>
      <c r="Q24" s="6038"/>
      <c r="R24" s="6037"/>
      <c r="S24" s="6036"/>
      <c r="T24" s="5815"/>
      <c r="U24" s="5901"/>
      <c r="V24" s="5900"/>
    </row>
    <row r="25" spans="1:22" ht="60.75" customHeight="1" thickBot="1" x14ac:dyDescent="0.3">
      <c r="A25" s="5994"/>
      <c r="B25" s="4958"/>
      <c r="C25" s="5554"/>
      <c r="D25" s="5435"/>
      <c r="E25" s="5014"/>
      <c r="F25" s="5014"/>
      <c r="G25" s="5014"/>
      <c r="H25" s="5021"/>
      <c r="I25" s="6023"/>
      <c r="J25" s="4971"/>
      <c r="K25" s="6001"/>
      <c r="L25" s="6035" t="s">
        <v>22</v>
      </c>
      <c r="M25" s="6034">
        <v>0</v>
      </c>
      <c r="N25" s="6033">
        <v>0</v>
      </c>
      <c r="O25" s="6032">
        <v>0</v>
      </c>
      <c r="P25" s="6031" t="s">
        <v>1108</v>
      </c>
      <c r="Q25" s="6030"/>
      <c r="R25" s="6029"/>
      <c r="S25" s="6028" t="s">
        <v>153</v>
      </c>
      <c r="T25" s="6027"/>
      <c r="U25" s="5683"/>
      <c r="V25" s="5682"/>
    </row>
    <row r="26" spans="1:22" ht="23.25" customHeight="1" thickBot="1" x14ac:dyDescent="0.3">
      <c r="A26" s="5994"/>
      <c r="B26" s="4958"/>
      <c r="C26" s="5554"/>
      <c r="D26" s="5271" t="s">
        <v>86</v>
      </c>
      <c r="E26" s="5271"/>
      <c r="F26" s="5271"/>
      <c r="G26" s="5271"/>
      <c r="H26" s="5088" t="s">
        <v>1107</v>
      </c>
      <c r="I26" s="6023"/>
      <c r="J26" s="4971"/>
      <c r="K26" s="6001"/>
      <c r="L26" s="5992" t="s">
        <v>32</v>
      </c>
      <c r="M26" s="6000">
        <v>105</v>
      </c>
      <c r="N26" s="5999">
        <v>55</v>
      </c>
      <c r="O26" s="5998">
        <v>55</v>
      </c>
      <c r="P26" s="6011" t="s">
        <v>1106</v>
      </c>
      <c r="Q26" s="5996" t="s">
        <v>1105</v>
      </c>
      <c r="R26" s="5995"/>
      <c r="S26" s="5459">
        <v>11000</v>
      </c>
      <c r="T26" s="6026">
        <v>12500</v>
      </c>
      <c r="U26" s="5757" t="s">
        <v>1104</v>
      </c>
      <c r="V26" s="5756"/>
    </row>
    <row r="27" spans="1:22" ht="23.25" customHeight="1" thickBot="1" x14ac:dyDescent="0.3">
      <c r="A27" s="5994"/>
      <c r="B27" s="4958"/>
      <c r="C27" s="5554"/>
      <c r="D27" s="5271"/>
      <c r="E27" s="5271"/>
      <c r="F27" s="5271"/>
      <c r="G27" s="5271"/>
      <c r="H27" s="5072"/>
      <c r="I27" s="6023"/>
      <c r="J27" s="4971"/>
      <c r="K27" s="6001"/>
      <c r="L27" s="5992" t="s">
        <v>22</v>
      </c>
      <c r="M27" s="6000">
        <v>20</v>
      </c>
      <c r="N27" s="5999">
        <v>26.5</v>
      </c>
      <c r="O27" s="6005">
        <v>20.93</v>
      </c>
      <c r="P27" s="6011"/>
      <c r="Q27" s="5996"/>
      <c r="R27" s="5995"/>
      <c r="S27" s="5459"/>
      <c r="T27" s="6025"/>
      <c r="U27" s="5748"/>
      <c r="V27" s="5747"/>
    </row>
    <row r="28" spans="1:22" ht="64.5" hidden="1" customHeight="1" thickBot="1" x14ac:dyDescent="0.3">
      <c r="A28" s="5994"/>
      <c r="B28" s="4958"/>
      <c r="C28" s="5554"/>
      <c r="D28" s="4957" t="s">
        <v>82</v>
      </c>
      <c r="E28" s="5955"/>
      <c r="F28" s="5955"/>
      <c r="G28" s="5955"/>
      <c r="H28" s="6024" t="s">
        <v>1103</v>
      </c>
      <c r="I28" s="6023"/>
      <c r="J28" s="4971"/>
      <c r="K28" s="6001"/>
      <c r="L28" s="5992" t="s">
        <v>32</v>
      </c>
      <c r="M28" s="6000">
        <v>0</v>
      </c>
      <c r="N28" s="5999">
        <v>0</v>
      </c>
      <c r="O28" s="5998"/>
      <c r="P28" s="5997" t="s">
        <v>1088</v>
      </c>
      <c r="Q28" s="5996"/>
      <c r="R28" s="5995"/>
      <c r="S28" s="5342" t="s">
        <v>153</v>
      </c>
      <c r="T28" s="5378"/>
      <c r="U28" s="5004"/>
      <c r="V28" s="5003"/>
    </row>
    <row r="29" spans="1:22" ht="49.5" customHeight="1" x14ac:dyDescent="0.25">
      <c r="A29" s="5994"/>
      <c r="B29" s="4958"/>
      <c r="C29" s="5554"/>
      <c r="D29" s="5444" t="s">
        <v>78</v>
      </c>
      <c r="E29" s="5444"/>
      <c r="F29" s="5444"/>
      <c r="G29" s="5444"/>
      <c r="H29" s="5088" t="s">
        <v>1102</v>
      </c>
      <c r="I29" s="6022"/>
      <c r="J29" s="4971"/>
      <c r="K29" s="6001"/>
      <c r="L29" s="6021" t="s">
        <v>22</v>
      </c>
      <c r="M29" s="6000">
        <v>20</v>
      </c>
      <c r="N29" s="5999">
        <v>16.8</v>
      </c>
      <c r="O29" s="5998">
        <v>0</v>
      </c>
      <c r="P29" s="5997" t="s">
        <v>1101</v>
      </c>
      <c r="Q29" s="6020" t="s">
        <v>1100</v>
      </c>
      <c r="R29" s="6019"/>
      <c r="S29" s="6018">
        <v>1</v>
      </c>
      <c r="T29" s="6017">
        <v>1</v>
      </c>
      <c r="U29" s="6016"/>
      <c r="V29" s="6015"/>
    </row>
    <row r="30" spans="1:22" ht="32.25" customHeight="1" thickBot="1" x14ac:dyDescent="0.3">
      <c r="A30" s="5994"/>
      <c r="B30" s="4958"/>
      <c r="C30" s="5554"/>
      <c r="D30" s="5435"/>
      <c r="E30" s="5439"/>
      <c r="F30" s="5439"/>
      <c r="G30" s="5439"/>
      <c r="H30" s="5270"/>
      <c r="I30" s="4954"/>
      <c r="J30" s="4971"/>
      <c r="K30" s="6001"/>
      <c r="L30" s="6014" t="s">
        <v>32</v>
      </c>
      <c r="M30" s="6000">
        <v>0</v>
      </c>
      <c r="N30" s="5999">
        <v>0</v>
      </c>
      <c r="O30" s="5998">
        <v>0</v>
      </c>
      <c r="P30" s="6011" t="s">
        <v>1099</v>
      </c>
      <c r="Q30" s="5996" t="s">
        <v>42</v>
      </c>
      <c r="R30" s="5995"/>
      <c r="S30" s="6010">
        <v>5</v>
      </c>
      <c r="T30" s="5400" t="s">
        <v>155</v>
      </c>
      <c r="U30" s="6013" t="s">
        <v>1098</v>
      </c>
      <c r="V30" s="6012"/>
    </row>
    <row r="31" spans="1:22" ht="0.75" customHeight="1" thickBot="1" x14ac:dyDescent="0.3">
      <c r="A31" s="5994"/>
      <c r="B31" s="4958"/>
      <c r="C31" s="5554"/>
      <c r="D31" s="5439"/>
      <c r="E31" s="5439"/>
      <c r="F31" s="5439"/>
      <c r="G31" s="5439"/>
      <c r="H31" s="5270"/>
      <c r="I31" s="4954"/>
      <c r="J31" s="4971"/>
      <c r="K31" s="6001"/>
      <c r="L31" s="5484"/>
      <c r="M31" s="6000">
        <v>0</v>
      </c>
      <c r="N31" s="5999">
        <v>0</v>
      </c>
      <c r="O31" s="5998"/>
      <c r="P31" s="6011"/>
      <c r="Q31" s="5996"/>
      <c r="R31" s="5995"/>
      <c r="S31" s="6010"/>
      <c r="T31" s="6009"/>
      <c r="U31" s="5004"/>
      <c r="V31" s="5003"/>
    </row>
    <row r="32" spans="1:22" ht="40.5" customHeight="1" thickBot="1" x14ac:dyDescent="0.3">
      <c r="A32" s="5994"/>
      <c r="B32" s="4958"/>
      <c r="C32" s="5554"/>
      <c r="D32" s="5801" t="s">
        <v>74</v>
      </c>
      <c r="E32" s="5801"/>
      <c r="F32" s="5801"/>
      <c r="G32" s="5801"/>
      <c r="H32" s="5028" t="s">
        <v>1097</v>
      </c>
      <c r="I32" s="4954"/>
      <c r="J32" s="4971"/>
      <c r="K32" s="6001"/>
      <c r="L32" s="6006" t="s">
        <v>22</v>
      </c>
      <c r="M32" s="6000">
        <v>0</v>
      </c>
      <c r="N32" s="5999">
        <v>0</v>
      </c>
      <c r="O32" s="5998">
        <v>0</v>
      </c>
      <c r="P32" s="5997" t="s">
        <v>1096</v>
      </c>
      <c r="Q32" s="5996"/>
      <c r="R32" s="5995"/>
      <c r="S32" s="5342" t="s">
        <v>153</v>
      </c>
      <c r="T32" s="5400" t="s">
        <v>153</v>
      </c>
      <c r="U32" s="4975"/>
      <c r="V32" s="4974"/>
    </row>
    <row r="33" spans="1:28" ht="40.5" customHeight="1" thickBot="1" x14ac:dyDescent="0.3">
      <c r="A33" s="5994"/>
      <c r="B33" s="4958"/>
      <c r="C33" s="5554"/>
      <c r="D33" s="5801" t="s">
        <v>69</v>
      </c>
      <c r="E33" s="5435"/>
      <c r="F33" s="5435"/>
      <c r="G33" s="5435"/>
      <c r="H33" s="6008" t="s">
        <v>1095</v>
      </c>
      <c r="I33" s="4954"/>
      <c r="J33" s="4971"/>
      <c r="K33" s="6001"/>
      <c r="L33" s="6006" t="s">
        <v>22</v>
      </c>
      <c r="M33" s="6000">
        <v>4</v>
      </c>
      <c r="N33" s="5999">
        <v>4</v>
      </c>
      <c r="O33" s="5998">
        <v>0.81599999999999995</v>
      </c>
      <c r="P33" s="6007" t="s">
        <v>1094</v>
      </c>
      <c r="Q33" s="5996"/>
      <c r="R33" s="5995"/>
      <c r="S33" s="5400" t="s">
        <v>153</v>
      </c>
      <c r="T33" s="5400" t="s">
        <v>153</v>
      </c>
      <c r="U33" s="4975" t="s">
        <v>1093</v>
      </c>
      <c r="V33" s="4974"/>
    </row>
    <row r="34" spans="1:28" ht="40.5" customHeight="1" thickBot="1" x14ac:dyDescent="0.3">
      <c r="A34" s="5994"/>
      <c r="B34" s="4958"/>
      <c r="C34" s="5554"/>
      <c r="D34" s="5801" t="s">
        <v>65</v>
      </c>
      <c r="E34" s="5801"/>
      <c r="F34" s="5801"/>
      <c r="G34" s="5801"/>
      <c r="H34" s="5025" t="s">
        <v>1092</v>
      </c>
      <c r="I34" s="4954"/>
      <c r="J34" s="4971"/>
      <c r="K34" s="6001"/>
      <c r="L34" s="6006" t="s">
        <v>22</v>
      </c>
      <c r="M34" s="6000">
        <v>60</v>
      </c>
      <c r="N34" s="5999">
        <v>60</v>
      </c>
      <c r="O34" s="6005">
        <v>20.170000000000002</v>
      </c>
      <c r="P34" s="6004" t="s">
        <v>1091</v>
      </c>
      <c r="Q34" s="5996" t="s">
        <v>42</v>
      </c>
      <c r="R34" s="5995"/>
      <c r="S34" s="5400">
        <v>3</v>
      </c>
      <c r="T34" s="5400" t="s">
        <v>153</v>
      </c>
      <c r="U34" s="4975" t="s">
        <v>1090</v>
      </c>
      <c r="V34" s="4974"/>
      <c r="W34" s="5899"/>
      <c r="X34" s="5899"/>
      <c r="Y34" s="5899"/>
    </row>
    <row r="35" spans="1:28" ht="40.5" customHeight="1" thickBot="1" x14ac:dyDescent="0.3">
      <c r="A35" s="5994"/>
      <c r="B35" s="4958"/>
      <c r="C35" s="5554"/>
      <c r="D35" s="4981" t="s">
        <v>61</v>
      </c>
      <c r="E35" s="5089"/>
      <c r="F35" s="5089"/>
      <c r="G35" s="5089"/>
      <c r="H35" s="6003" t="s">
        <v>1089</v>
      </c>
      <c r="I35" s="4954"/>
      <c r="J35" s="4971"/>
      <c r="K35" s="6001"/>
      <c r="L35" s="5992" t="s">
        <v>32</v>
      </c>
      <c r="M35" s="6000">
        <v>0</v>
      </c>
      <c r="N35" s="5999">
        <v>0</v>
      </c>
      <c r="O35" s="5998">
        <v>0</v>
      </c>
      <c r="P35" s="5997" t="s">
        <v>1088</v>
      </c>
      <c r="Q35" s="5996" t="s">
        <v>42</v>
      </c>
      <c r="R35" s="5995"/>
      <c r="S35" s="5400">
        <v>2</v>
      </c>
      <c r="T35" s="5465">
        <v>1</v>
      </c>
      <c r="U35" s="4997" t="s">
        <v>1087</v>
      </c>
      <c r="V35" s="4996"/>
      <c r="Y35" s="4742" t="s">
        <v>253</v>
      </c>
    </row>
    <row r="36" spans="1:28" ht="21" customHeight="1" thickBot="1" x14ac:dyDescent="0.3">
      <c r="A36" s="5994"/>
      <c r="B36" s="4958"/>
      <c r="C36" s="5554"/>
      <c r="D36" s="4973"/>
      <c r="E36" s="5014"/>
      <c r="F36" s="5014"/>
      <c r="G36" s="5014"/>
      <c r="H36" s="6002"/>
      <c r="I36" s="4954"/>
      <c r="J36" s="4971"/>
      <c r="K36" s="6001"/>
      <c r="L36" s="5992" t="s">
        <v>22</v>
      </c>
      <c r="M36" s="6000">
        <v>0</v>
      </c>
      <c r="N36" s="5999">
        <v>0</v>
      </c>
      <c r="O36" s="5998">
        <v>0</v>
      </c>
      <c r="P36" s="5997"/>
      <c r="Q36" s="5996"/>
      <c r="R36" s="5995"/>
      <c r="S36" s="5400"/>
      <c r="T36" s="5465"/>
      <c r="U36" s="4961"/>
      <c r="V36" s="4960"/>
    </row>
    <row r="37" spans="1:28" ht="51.75" customHeight="1" thickBot="1" x14ac:dyDescent="0.3">
      <c r="A37" s="5994"/>
      <c r="B37" s="4958"/>
      <c r="C37" s="5554"/>
      <c r="D37" s="5014" t="s">
        <v>57</v>
      </c>
      <c r="E37" s="5014"/>
      <c r="F37" s="5014"/>
      <c r="G37" s="5014"/>
      <c r="H37" s="5002" t="s">
        <v>1086</v>
      </c>
      <c r="I37" s="4954"/>
      <c r="J37" s="4971"/>
      <c r="K37" s="5993"/>
      <c r="L37" s="5992" t="s">
        <v>22</v>
      </c>
      <c r="M37" s="5991">
        <v>21.8</v>
      </c>
      <c r="N37" s="5990">
        <v>21.8</v>
      </c>
      <c r="O37" s="5989">
        <v>10.85</v>
      </c>
      <c r="P37" s="5988" t="s">
        <v>1085</v>
      </c>
      <c r="Q37" s="5987" t="s">
        <v>42</v>
      </c>
      <c r="R37" s="5986"/>
      <c r="S37" s="5985">
        <v>1</v>
      </c>
      <c r="T37" s="5985">
        <v>1</v>
      </c>
      <c r="U37" s="5984" t="s">
        <v>1084</v>
      </c>
      <c r="V37" s="5983"/>
      <c r="W37" s="5899"/>
    </row>
    <row r="38" spans="1:28" ht="15.75" thickBot="1" x14ac:dyDescent="0.3">
      <c r="A38" s="5982"/>
      <c r="B38" s="4939"/>
      <c r="C38" s="5226"/>
      <c r="D38" s="5981"/>
      <c r="E38" s="5981"/>
      <c r="F38" s="5981"/>
      <c r="G38" s="5981"/>
      <c r="H38" s="5980"/>
      <c r="I38" s="4954"/>
      <c r="J38" s="5979"/>
      <c r="K38" s="5978"/>
      <c r="L38" s="5977" t="s">
        <v>21</v>
      </c>
      <c r="M38" s="5944">
        <f>M13+M14</f>
        <v>1085</v>
      </c>
      <c r="N38" s="5944">
        <f>N13+N14+N17</f>
        <v>1188.4199999999998</v>
      </c>
      <c r="O38" s="5944">
        <f>O13+O14+O17</f>
        <v>1040.3259999999998</v>
      </c>
      <c r="P38" s="5976"/>
      <c r="Q38" s="5975"/>
      <c r="R38" s="5975"/>
      <c r="S38" s="5975"/>
      <c r="T38" s="5975"/>
      <c r="U38" s="5975"/>
      <c r="V38" s="5974"/>
    </row>
    <row r="39" spans="1:28" ht="48" customHeight="1" thickBot="1" x14ac:dyDescent="0.3">
      <c r="A39" s="5059" t="s">
        <v>20</v>
      </c>
      <c r="B39" s="5492" t="s">
        <v>20</v>
      </c>
      <c r="C39" s="5554" t="s">
        <v>54</v>
      </c>
      <c r="D39" s="5055" t="s">
        <v>1083</v>
      </c>
      <c r="E39" s="5055"/>
      <c r="F39" s="5055"/>
      <c r="G39" s="5055"/>
      <c r="H39" s="5054"/>
      <c r="I39" s="5973" t="s">
        <v>1082</v>
      </c>
      <c r="J39" s="5156" t="s">
        <v>24</v>
      </c>
      <c r="K39" s="5972" t="s">
        <v>172</v>
      </c>
      <c r="L39" s="5971"/>
      <c r="M39" s="5970"/>
      <c r="N39" s="5970"/>
      <c r="O39" s="5970"/>
      <c r="P39" s="5970"/>
      <c r="Q39" s="5970"/>
      <c r="R39" s="5970"/>
      <c r="S39" s="5970"/>
      <c r="T39" s="5969"/>
      <c r="U39" s="5683"/>
      <c r="V39" s="5682"/>
    </row>
    <row r="40" spans="1:28" ht="28.5" customHeight="1" thickBot="1" x14ac:dyDescent="0.3">
      <c r="A40" s="4959"/>
      <c r="B40" s="5074"/>
      <c r="C40" s="5554"/>
      <c r="D40" s="4981" t="s">
        <v>20</v>
      </c>
      <c r="E40" s="4957"/>
      <c r="F40" s="4957"/>
      <c r="G40" s="4957"/>
      <c r="H40" s="5088" t="s">
        <v>1081</v>
      </c>
      <c r="I40" s="5954"/>
      <c r="J40" s="5138"/>
      <c r="K40" s="5963"/>
      <c r="L40" s="5968" t="s">
        <v>22</v>
      </c>
      <c r="M40" s="5796">
        <v>60</v>
      </c>
      <c r="N40" s="5796">
        <v>60</v>
      </c>
      <c r="O40" s="5967">
        <v>15.8</v>
      </c>
      <c r="P40" s="5824" t="s">
        <v>1080</v>
      </c>
      <c r="Q40" s="5966" t="s">
        <v>42</v>
      </c>
      <c r="R40" s="5965"/>
      <c r="S40" s="5821">
        <v>92</v>
      </c>
      <c r="T40" s="5821">
        <v>92</v>
      </c>
      <c r="U40" s="5748" t="s">
        <v>1079</v>
      </c>
      <c r="V40" s="5747"/>
    </row>
    <row r="41" spans="1:28" ht="25.5" customHeight="1" thickBot="1" x14ac:dyDescent="0.3">
      <c r="A41" s="4959"/>
      <c r="B41" s="5074"/>
      <c r="C41" s="5554"/>
      <c r="D41" s="4973"/>
      <c r="E41" s="5024"/>
      <c r="F41" s="5024"/>
      <c r="G41" s="5024"/>
      <c r="H41" s="5072"/>
      <c r="I41" s="5954"/>
      <c r="J41" s="5138"/>
      <c r="K41" s="5963"/>
      <c r="L41" s="5962" t="s">
        <v>113</v>
      </c>
      <c r="M41" s="5796"/>
      <c r="N41" s="5026">
        <v>1.45</v>
      </c>
      <c r="O41" s="4967">
        <v>1.45</v>
      </c>
      <c r="P41" s="5846"/>
      <c r="Q41" s="5960"/>
      <c r="R41" s="5959"/>
      <c r="S41" s="5958"/>
      <c r="T41" s="5958"/>
      <c r="U41" s="4961"/>
      <c r="V41" s="4960"/>
    </row>
    <row r="42" spans="1:28" ht="26.25" customHeight="1" thickBot="1" x14ac:dyDescent="0.3">
      <c r="A42" s="4959"/>
      <c r="B42" s="5074"/>
      <c r="C42" s="5554"/>
      <c r="D42" s="4981" t="s">
        <v>29</v>
      </c>
      <c r="E42" s="5024"/>
      <c r="F42" s="5024"/>
      <c r="G42" s="5964"/>
      <c r="H42" s="5088" t="s">
        <v>1078</v>
      </c>
      <c r="I42" s="5954"/>
      <c r="J42" s="5138"/>
      <c r="K42" s="5963"/>
      <c r="L42" s="5962" t="s">
        <v>22</v>
      </c>
      <c r="M42" s="5796">
        <v>60</v>
      </c>
      <c r="N42" s="5796">
        <v>60</v>
      </c>
      <c r="O42" s="5961">
        <v>21.2</v>
      </c>
      <c r="P42" s="5846"/>
      <c r="Q42" s="5960"/>
      <c r="R42" s="5959"/>
      <c r="S42" s="5958"/>
      <c r="T42" s="5958"/>
      <c r="U42" s="5957"/>
      <c r="V42" s="5956"/>
    </row>
    <row r="43" spans="1:28" ht="18" customHeight="1" thickBot="1" x14ac:dyDescent="0.3">
      <c r="A43" s="4959"/>
      <c r="B43" s="5074"/>
      <c r="C43" s="5554"/>
      <c r="D43" s="4973"/>
      <c r="E43" s="5955"/>
      <c r="F43" s="5955"/>
      <c r="G43" s="5955"/>
      <c r="H43" s="5072"/>
      <c r="I43" s="5954"/>
      <c r="J43" s="5573"/>
      <c r="K43" s="5953"/>
      <c r="L43" s="5952" t="s">
        <v>113</v>
      </c>
      <c r="M43" s="5807"/>
      <c r="N43" s="5904">
        <v>1.77</v>
      </c>
      <c r="O43" s="5951">
        <v>1.77</v>
      </c>
      <c r="P43" s="5818"/>
      <c r="Q43" s="5950"/>
      <c r="R43" s="5949"/>
      <c r="S43" s="5815"/>
      <c r="T43" s="5815"/>
      <c r="U43" s="5061"/>
      <c r="V43" s="5060"/>
    </row>
    <row r="44" spans="1:28" ht="15.75" thickBot="1" x14ac:dyDescent="0.3">
      <c r="A44" s="4940"/>
      <c r="B44" s="5376"/>
      <c r="C44" s="5554"/>
      <c r="D44" s="5948"/>
      <c r="E44" s="4937"/>
      <c r="F44" s="4937"/>
      <c r="G44" s="4937"/>
      <c r="H44" s="4936"/>
      <c r="I44" s="5947"/>
      <c r="J44" s="5946"/>
      <c r="K44" s="5945"/>
      <c r="L44" s="5225" t="s">
        <v>21</v>
      </c>
      <c r="M44" s="5944">
        <f>M40+M42</f>
        <v>120</v>
      </c>
      <c r="N44" s="5944">
        <f>SUM(N40:N43)</f>
        <v>123.22</v>
      </c>
      <c r="O44" s="5943">
        <f>SUM(O40:O43)</f>
        <v>40.220000000000006</v>
      </c>
      <c r="P44" s="5942"/>
      <c r="Q44" s="5941"/>
      <c r="R44" s="5941"/>
      <c r="S44" s="5941"/>
      <c r="T44" s="5941"/>
      <c r="U44" s="5941"/>
      <c r="V44" s="5940"/>
    </row>
    <row r="45" spans="1:28" ht="33" customHeight="1" thickBot="1" x14ac:dyDescent="0.3">
      <c r="A45" s="5558" t="s">
        <v>20</v>
      </c>
      <c r="B45" s="4925" t="s">
        <v>20</v>
      </c>
      <c r="C45" s="4924"/>
      <c r="D45" s="4923" t="s">
        <v>19</v>
      </c>
      <c r="E45" s="4923"/>
      <c r="F45" s="4923"/>
      <c r="G45" s="4923"/>
      <c r="H45" s="4923"/>
      <c r="I45" s="4923"/>
      <c r="J45" s="4923"/>
      <c r="K45" s="4923"/>
      <c r="L45" s="4922"/>
      <c r="M45" s="5938">
        <f>M38+M44</f>
        <v>1205</v>
      </c>
      <c r="N45" s="5939">
        <f>N38+N44</f>
        <v>1311.6399999999999</v>
      </c>
      <c r="O45" s="5938">
        <f>O38+O44</f>
        <v>1080.5459999999998</v>
      </c>
      <c r="P45" s="5937"/>
      <c r="Q45" s="5936"/>
      <c r="R45" s="5936"/>
      <c r="S45" s="5935"/>
      <c r="T45" s="4877"/>
      <c r="U45" s="5683"/>
      <c r="V45" s="5682"/>
    </row>
    <row r="46" spans="1:28" ht="24" customHeight="1" thickBot="1" x14ac:dyDescent="0.3">
      <c r="A46" s="5558" t="s">
        <v>20</v>
      </c>
      <c r="B46" s="4925" t="s">
        <v>29</v>
      </c>
      <c r="C46" s="4924"/>
      <c r="D46" s="5556" t="s">
        <v>1077</v>
      </c>
      <c r="E46" s="5556"/>
      <c r="F46" s="5556"/>
      <c r="G46" s="5556"/>
      <c r="H46" s="5556"/>
      <c r="I46" s="5556"/>
      <c r="J46" s="5556"/>
      <c r="K46" s="5556"/>
      <c r="L46" s="5556"/>
      <c r="M46" s="5556"/>
      <c r="N46" s="5556"/>
      <c r="O46" s="5556"/>
      <c r="P46" s="5556"/>
      <c r="Q46" s="5556"/>
      <c r="R46" s="5556"/>
      <c r="S46" s="5555"/>
      <c r="T46" s="5934"/>
      <c r="U46" s="4961"/>
      <c r="V46" s="4960"/>
    </row>
    <row r="47" spans="1:28" ht="26.25" customHeight="1" thickBot="1" x14ac:dyDescent="0.3">
      <c r="A47" s="5059"/>
      <c r="B47" s="5058"/>
      <c r="C47" s="5933"/>
      <c r="D47" s="5932"/>
      <c r="E47" s="5932"/>
      <c r="F47" s="5932"/>
      <c r="G47" s="5932"/>
      <c r="H47" s="5932"/>
      <c r="I47" s="5932"/>
      <c r="J47" s="5932"/>
      <c r="K47" s="5932"/>
      <c r="L47" s="5932"/>
      <c r="M47" s="5932"/>
      <c r="N47" s="5932"/>
      <c r="O47" s="5932"/>
      <c r="P47" s="5931" t="s">
        <v>1076</v>
      </c>
      <c r="Q47" s="5930" t="s">
        <v>963</v>
      </c>
      <c r="R47" s="5929"/>
      <c r="S47" s="5928" t="s">
        <v>1075</v>
      </c>
      <c r="T47" s="5927" t="s">
        <v>1074</v>
      </c>
      <c r="U47" s="5926" t="s">
        <v>1073</v>
      </c>
      <c r="V47" s="5925"/>
      <c r="Y47" s="4749"/>
      <c r="Z47" s="4749"/>
      <c r="AA47" s="4749"/>
      <c r="AB47" s="4749"/>
    </row>
    <row r="48" spans="1:28" ht="24" customHeight="1" thickBot="1" x14ac:dyDescent="0.3">
      <c r="A48" s="4959"/>
      <c r="B48" s="4958"/>
      <c r="C48" s="5924"/>
      <c r="D48" s="5923"/>
      <c r="E48" s="5923"/>
      <c r="F48" s="5923"/>
      <c r="G48" s="5923"/>
      <c r="H48" s="5923"/>
      <c r="I48" s="5923"/>
      <c r="J48" s="5923"/>
      <c r="K48" s="5923"/>
      <c r="L48" s="5923"/>
      <c r="M48" s="5923"/>
      <c r="N48" s="5923"/>
      <c r="O48" s="5923"/>
      <c r="P48" s="5922" t="s">
        <v>1072</v>
      </c>
      <c r="Q48" s="5921" t="s">
        <v>963</v>
      </c>
      <c r="R48" s="5920"/>
      <c r="S48" s="5919" t="s">
        <v>1071</v>
      </c>
      <c r="T48" s="5918" t="s">
        <v>1070</v>
      </c>
      <c r="U48" s="5917"/>
      <c r="V48" s="5916"/>
      <c r="Y48" s="4749"/>
      <c r="Z48" s="4749"/>
      <c r="AA48" s="4749"/>
      <c r="AB48" s="4749"/>
    </row>
    <row r="49" spans="1:28" ht="36" customHeight="1" thickBot="1" x14ac:dyDescent="0.3">
      <c r="A49" s="5059" t="s">
        <v>20</v>
      </c>
      <c r="B49" s="5058" t="s">
        <v>29</v>
      </c>
      <c r="C49" s="5237" t="s">
        <v>29</v>
      </c>
      <c r="D49" s="4981"/>
      <c r="E49" s="5236"/>
      <c r="F49" s="5236"/>
      <c r="G49" s="5236"/>
      <c r="H49" s="5213" t="s">
        <v>1069</v>
      </c>
      <c r="I49" s="5087" t="s">
        <v>100</v>
      </c>
      <c r="J49" s="5212" t="s">
        <v>24</v>
      </c>
      <c r="K49" s="5915" t="s">
        <v>172</v>
      </c>
      <c r="L49" s="5373" t="s">
        <v>22</v>
      </c>
      <c r="M49" s="5280">
        <v>200</v>
      </c>
      <c r="N49" s="5280">
        <v>157</v>
      </c>
      <c r="O49" s="5914">
        <v>140.80000000000001</v>
      </c>
      <c r="P49" s="5913" t="s">
        <v>1068</v>
      </c>
      <c r="Q49" s="5912" t="s">
        <v>42</v>
      </c>
      <c r="R49" s="5911"/>
      <c r="S49" s="5480">
        <v>37</v>
      </c>
      <c r="T49" s="5910">
        <v>45</v>
      </c>
      <c r="U49" s="5909" t="s">
        <v>1067</v>
      </c>
      <c r="V49" s="5908"/>
      <c r="W49" s="5899"/>
      <c r="X49" s="5899"/>
      <c r="Y49" s="5899"/>
      <c r="Z49" s="5897"/>
      <c r="AA49" s="5897"/>
      <c r="AB49" s="4749"/>
    </row>
    <row r="50" spans="1:28" ht="27" customHeight="1" thickBot="1" x14ac:dyDescent="0.3">
      <c r="A50" s="4959"/>
      <c r="B50" s="4958"/>
      <c r="C50" s="5554"/>
      <c r="D50" s="5272"/>
      <c r="E50" s="5073"/>
      <c r="F50" s="5073"/>
      <c r="G50" s="5073"/>
      <c r="H50" s="5186"/>
      <c r="I50" s="5269"/>
      <c r="J50" s="4971"/>
      <c r="K50" s="5907"/>
      <c r="L50" s="5906" t="s">
        <v>113</v>
      </c>
      <c r="M50" s="5905">
        <v>0</v>
      </c>
      <c r="N50" s="5904">
        <v>12.04</v>
      </c>
      <c r="O50" s="5904">
        <v>12.04</v>
      </c>
      <c r="P50" s="5903"/>
      <c r="Q50" s="5902"/>
      <c r="R50" s="5902"/>
      <c r="S50" s="5902"/>
      <c r="T50" s="5902"/>
      <c r="U50" s="5901"/>
      <c r="V50" s="5900"/>
      <c r="W50" s="5899"/>
      <c r="X50" s="5899"/>
      <c r="Y50" s="5899"/>
      <c r="Z50" s="5897"/>
      <c r="AA50" s="5897"/>
      <c r="AB50" s="4749"/>
    </row>
    <row r="51" spans="1:28" ht="38.25" customHeight="1" thickBot="1" x14ac:dyDescent="0.3">
      <c r="A51" s="4940"/>
      <c r="B51" s="4939"/>
      <c r="C51" s="5226"/>
      <c r="D51" s="4973"/>
      <c r="E51" s="5024"/>
      <c r="F51" s="5024"/>
      <c r="G51" s="5024"/>
      <c r="H51" s="5169"/>
      <c r="I51" s="5071"/>
      <c r="J51" s="4953"/>
      <c r="K51" s="5898"/>
      <c r="L51" s="5069" t="s">
        <v>21</v>
      </c>
      <c r="M51" s="5067">
        <f>M49</f>
        <v>200</v>
      </c>
      <c r="N51" s="5255">
        <f>SUM(N49:N50)</f>
        <v>169.04</v>
      </c>
      <c r="O51" s="5254">
        <f>SUM(O49:O50)</f>
        <v>152.84</v>
      </c>
      <c r="P51" s="5545"/>
      <c r="Q51" s="5544"/>
      <c r="R51" s="5544"/>
      <c r="S51" s="5544"/>
      <c r="T51" s="5544"/>
      <c r="U51" s="5544"/>
      <c r="V51" s="5543"/>
      <c r="Y51" s="4749"/>
      <c r="Z51" s="5897"/>
      <c r="AA51" s="5897"/>
      <c r="AB51" s="4749"/>
    </row>
    <row r="52" spans="1:28" ht="30.75" customHeight="1" x14ac:dyDescent="0.25">
      <c r="A52" s="5059" t="s">
        <v>20</v>
      </c>
      <c r="B52" s="5697" t="s">
        <v>29</v>
      </c>
      <c r="C52" s="5896" t="s">
        <v>78</v>
      </c>
      <c r="D52" s="5895"/>
      <c r="E52" s="5895"/>
      <c r="F52" s="5895"/>
      <c r="G52" s="5895"/>
      <c r="H52" s="5695" t="s">
        <v>1066</v>
      </c>
      <c r="I52" s="5894"/>
      <c r="J52" s="5156" t="s">
        <v>24</v>
      </c>
      <c r="K52" s="5693" t="s">
        <v>172</v>
      </c>
      <c r="L52" s="5893" t="s">
        <v>22</v>
      </c>
      <c r="M52" s="5892">
        <f>M61+M62+M65+M66+M68+M69+M71+M73+M74+M78+M80</f>
        <v>1138</v>
      </c>
      <c r="N52" s="5892">
        <f>N61+N62+N65+N66+N68+N69+N71+N73+N74+N78+N80</f>
        <v>2217.4</v>
      </c>
      <c r="O52" s="5892">
        <f>O61+O62+O65+O66+O68+O69+O71+O73+O74+O78+O80</f>
        <v>2004.8</v>
      </c>
      <c r="P52" s="5891"/>
      <c r="Q52" s="5890"/>
      <c r="R52" s="5890"/>
      <c r="S52" s="5890"/>
      <c r="T52" s="5889"/>
      <c r="U52" s="5683"/>
      <c r="V52" s="5682"/>
    </row>
    <row r="53" spans="1:28" ht="24" customHeight="1" x14ac:dyDescent="0.25">
      <c r="A53" s="4959"/>
      <c r="B53" s="5294"/>
      <c r="C53" s="5802"/>
      <c r="D53" s="5882"/>
      <c r="E53" s="5882"/>
      <c r="F53" s="5882"/>
      <c r="G53" s="5882"/>
      <c r="H53" s="5669"/>
      <c r="I53" s="5426"/>
      <c r="J53" s="5138"/>
      <c r="K53" s="5798"/>
      <c r="L53" s="5881" t="s">
        <v>32</v>
      </c>
      <c r="M53" s="5888">
        <f>+M56+M59+M60+M64+M70+M77+M79+M83</f>
        <v>905</v>
      </c>
      <c r="N53" s="5888">
        <f>+N56+N59+N60+N64+N70+N77+N79+N83</f>
        <v>1050.3</v>
      </c>
      <c r="O53" s="5888">
        <f>+O56+O59+O60+O64+O70+O77+O79+O83</f>
        <v>1039.4000000000001</v>
      </c>
      <c r="P53" s="5885"/>
      <c r="Q53" s="5884"/>
      <c r="R53" s="5884"/>
      <c r="S53" s="5884"/>
      <c r="T53" s="5883"/>
      <c r="U53" s="4961"/>
      <c r="V53" s="4960"/>
    </row>
    <row r="54" spans="1:28" ht="29.25" customHeight="1" x14ac:dyDescent="0.25">
      <c r="A54" s="4959"/>
      <c r="B54" s="5294"/>
      <c r="C54" s="5802"/>
      <c r="D54" s="5882"/>
      <c r="E54" s="5882"/>
      <c r="F54" s="5882"/>
      <c r="G54" s="5882"/>
      <c r="H54" s="5669"/>
      <c r="I54" s="5426"/>
      <c r="J54" s="5138"/>
      <c r="K54" s="5798"/>
      <c r="L54" s="5881" t="s">
        <v>113</v>
      </c>
      <c r="M54" s="5888">
        <f>M75+M81</f>
        <v>0</v>
      </c>
      <c r="N54" s="5887">
        <f>N63+N67+N72</f>
        <v>139.31</v>
      </c>
      <c r="O54" s="5886">
        <f>O63+O67+O72</f>
        <v>139.31</v>
      </c>
      <c r="P54" s="5885"/>
      <c r="Q54" s="5884"/>
      <c r="R54" s="5884"/>
      <c r="S54" s="5884"/>
      <c r="T54" s="5883"/>
      <c r="U54" s="4961"/>
      <c r="V54" s="4960"/>
    </row>
    <row r="55" spans="1:28" ht="21.75" customHeight="1" thickBot="1" x14ac:dyDescent="0.3">
      <c r="A55" s="4959"/>
      <c r="B55" s="5294"/>
      <c r="C55" s="5802"/>
      <c r="D55" s="5882"/>
      <c r="E55" s="5882"/>
      <c r="F55" s="5882"/>
      <c r="G55" s="5882"/>
      <c r="H55" s="5669"/>
      <c r="I55" s="5426"/>
      <c r="J55" s="5138"/>
      <c r="K55" s="5798"/>
      <c r="L55" s="5881" t="s">
        <v>161</v>
      </c>
      <c r="M55" s="5880">
        <f>M76+M82</f>
        <v>0</v>
      </c>
      <c r="N55" s="5879">
        <f>N76+N82</f>
        <v>0</v>
      </c>
      <c r="O55" s="5878">
        <f>O76+O82</f>
        <v>0</v>
      </c>
      <c r="P55" s="5877"/>
      <c r="Q55" s="5876"/>
      <c r="R55" s="5876"/>
      <c r="S55" s="5876"/>
      <c r="T55" s="5875"/>
      <c r="U55" s="4961"/>
      <c r="V55" s="4960"/>
    </row>
    <row r="56" spans="1:28" ht="39" customHeight="1" x14ac:dyDescent="0.25">
      <c r="A56" s="4959"/>
      <c r="B56" s="5294"/>
      <c r="C56" s="5802"/>
      <c r="D56" s="4981" t="s">
        <v>20</v>
      </c>
      <c r="E56" s="5089"/>
      <c r="F56" s="5089"/>
      <c r="G56" s="5089"/>
      <c r="H56" s="5088" t="s">
        <v>1065</v>
      </c>
      <c r="I56" s="5426"/>
      <c r="J56" s="5138"/>
      <c r="K56" s="5798"/>
      <c r="L56" s="5874" t="s">
        <v>32</v>
      </c>
      <c r="M56" s="5873">
        <v>155</v>
      </c>
      <c r="N56" s="5872">
        <v>314.7</v>
      </c>
      <c r="O56" s="5871">
        <v>314.7</v>
      </c>
      <c r="P56" s="5870" t="s">
        <v>1064</v>
      </c>
      <c r="Q56" s="5869" t="s">
        <v>963</v>
      </c>
      <c r="R56" s="5868"/>
      <c r="S56" s="5867">
        <v>181</v>
      </c>
      <c r="T56" s="5866">
        <v>171</v>
      </c>
      <c r="U56" s="5331" t="s">
        <v>1056</v>
      </c>
      <c r="V56" s="5330"/>
    </row>
    <row r="57" spans="1:28" ht="43.5" customHeight="1" x14ac:dyDescent="0.25">
      <c r="A57" s="4959"/>
      <c r="B57" s="5294"/>
      <c r="C57" s="5802"/>
      <c r="D57" s="5272"/>
      <c r="E57" s="5271"/>
      <c r="F57" s="5271"/>
      <c r="G57" s="5271"/>
      <c r="H57" s="5270"/>
      <c r="I57" s="5426"/>
      <c r="J57" s="5138"/>
      <c r="K57" s="5798"/>
      <c r="L57" s="5865"/>
      <c r="M57" s="5864"/>
      <c r="N57" s="5389"/>
      <c r="O57" s="5197"/>
      <c r="P57" s="5438" t="s">
        <v>1063</v>
      </c>
      <c r="Q57" s="5859" t="s">
        <v>1062</v>
      </c>
      <c r="R57" s="5858"/>
      <c r="S57" s="5400">
        <v>2500</v>
      </c>
      <c r="T57" s="5400">
        <v>2500</v>
      </c>
      <c r="U57" s="5857" t="s">
        <v>1061</v>
      </c>
      <c r="V57" s="5330"/>
    </row>
    <row r="58" spans="1:28" ht="66.75" customHeight="1" thickBot="1" x14ac:dyDescent="0.3">
      <c r="A58" s="4959"/>
      <c r="B58" s="5294"/>
      <c r="C58" s="5802"/>
      <c r="D58" s="5272"/>
      <c r="E58" s="5271"/>
      <c r="F58" s="5271"/>
      <c r="G58" s="5271"/>
      <c r="H58" s="5270"/>
      <c r="I58" s="5426"/>
      <c r="J58" s="5138"/>
      <c r="K58" s="5798"/>
      <c r="L58" s="5863"/>
      <c r="M58" s="5862"/>
      <c r="N58" s="5326"/>
      <c r="O58" s="5861"/>
      <c r="P58" s="5860" t="s">
        <v>1060</v>
      </c>
      <c r="Q58" s="5859" t="s">
        <v>42</v>
      </c>
      <c r="R58" s="5858"/>
      <c r="S58" s="5400">
        <v>340</v>
      </c>
      <c r="T58" s="5400"/>
      <c r="U58" s="5857" t="s">
        <v>1059</v>
      </c>
      <c r="V58" s="5330"/>
    </row>
    <row r="59" spans="1:28" ht="54" customHeight="1" thickBot="1" x14ac:dyDescent="0.3">
      <c r="A59" s="4959"/>
      <c r="B59" s="5294"/>
      <c r="C59" s="5802"/>
      <c r="D59" s="4957" t="s">
        <v>29</v>
      </c>
      <c r="E59" s="5383"/>
      <c r="F59" s="5383"/>
      <c r="G59" s="5383"/>
      <c r="H59" s="5799" t="s">
        <v>1058</v>
      </c>
      <c r="I59" s="5426"/>
      <c r="J59" s="5573"/>
      <c r="K59" s="5798"/>
      <c r="L59" s="5841" t="s">
        <v>32</v>
      </c>
      <c r="M59" s="5797">
        <v>50</v>
      </c>
      <c r="N59" s="5796">
        <v>40</v>
      </c>
      <c r="O59" s="5795">
        <v>40</v>
      </c>
      <c r="P59" s="5856" t="s">
        <v>1057</v>
      </c>
      <c r="Q59" s="5855" t="s">
        <v>963</v>
      </c>
      <c r="R59" s="5854"/>
      <c r="S59" s="5457">
        <v>45</v>
      </c>
      <c r="T59" s="5456">
        <v>44</v>
      </c>
      <c r="U59" s="5853" t="s">
        <v>1056</v>
      </c>
      <c r="V59" s="5852"/>
    </row>
    <row r="60" spans="1:28" ht="61.5" customHeight="1" thickBot="1" x14ac:dyDescent="0.3">
      <c r="A60" s="4959"/>
      <c r="B60" s="5294"/>
      <c r="C60" s="5802"/>
      <c r="D60" s="5271" t="s">
        <v>18</v>
      </c>
      <c r="E60" s="5073"/>
      <c r="F60" s="5073"/>
      <c r="G60" s="5073"/>
      <c r="H60" s="5851" t="s">
        <v>1055</v>
      </c>
      <c r="I60" s="5426"/>
      <c r="J60" s="5156" t="s">
        <v>24</v>
      </c>
      <c r="K60" s="5798"/>
      <c r="L60" s="5841" t="s">
        <v>32</v>
      </c>
      <c r="M60" s="5797">
        <v>0</v>
      </c>
      <c r="N60" s="5796">
        <v>0</v>
      </c>
      <c r="O60" s="5795">
        <v>0</v>
      </c>
      <c r="P60" s="5833" t="s">
        <v>1054</v>
      </c>
      <c r="Q60" s="5850" t="s">
        <v>42</v>
      </c>
      <c r="R60" s="5849"/>
      <c r="S60" s="5400">
        <v>14</v>
      </c>
      <c r="T60" s="5399">
        <v>14</v>
      </c>
      <c r="U60" s="5836" t="s">
        <v>1053</v>
      </c>
      <c r="V60" s="5835"/>
    </row>
    <row r="61" spans="1:28" ht="64.5" thickBot="1" x14ac:dyDescent="0.3">
      <c r="A61" s="4959"/>
      <c r="B61" s="5294"/>
      <c r="C61" s="5802"/>
      <c r="D61" s="4957" t="s">
        <v>37</v>
      </c>
      <c r="E61" s="5383"/>
      <c r="F61" s="5383"/>
      <c r="G61" s="5383"/>
      <c r="H61" s="5799" t="s">
        <v>1052</v>
      </c>
      <c r="I61" s="5426"/>
      <c r="J61" s="5138"/>
      <c r="K61" s="5798"/>
      <c r="L61" s="5841" t="s">
        <v>22</v>
      </c>
      <c r="M61" s="5797">
        <v>120</v>
      </c>
      <c r="N61" s="5796">
        <v>250</v>
      </c>
      <c r="O61" s="5795">
        <v>231.46</v>
      </c>
      <c r="P61" s="5833" t="s">
        <v>1051</v>
      </c>
      <c r="Q61" s="5850" t="s">
        <v>1050</v>
      </c>
      <c r="R61" s="5849"/>
      <c r="S61" s="5400">
        <v>150</v>
      </c>
      <c r="T61" s="5400">
        <v>150</v>
      </c>
      <c r="U61" s="5848" t="s">
        <v>1049</v>
      </c>
      <c r="V61" s="4834"/>
    </row>
    <row r="62" spans="1:28" ht="39" customHeight="1" thickBot="1" x14ac:dyDescent="0.3">
      <c r="A62" s="4959"/>
      <c r="B62" s="5294"/>
      <c r="C62" s="5802"/>
      <c r="D62" s="5271" t="s">
        <v>90</v>
      </c>
      <c r="E62" s="5271"/>
      <c r="F62" s="5271"/>
      <c r="G62" s="5271"/>
      <c r="H62" s="5088" t="s">
        <v>1048</v>
      </c>
      <c r="I62" s="5842"/>
      <c r="J62" s="5138"/>
      <c r="K62" s="5798"/>
      <c r="L62" s="5841" t="s">
        <v>22</v>
      </c>
      <c r="M62" s="5812">
        <v>200</v>
      </c>
      <c r="N62" s="5280">
        <v>1700</v>
      </c>
      <c r="O62" s="5279">
        <v>1528.37</v>
      </c>
      <c r="P62" s="5824" t="s">
        <v>1047</v>
      </c>
      <c r="Q62" s="5205" t="s">
        <v>963</v>
      </c>
      <c r="R62" s="5204"/>
      <c r="S62" s="5844">
        <v>16</v>
      </c>
      <c r="T62" s="5844">
        <v>10</v>
      </c>
      <c r="U62" s="4997" t="s">
        <v>1046</v>
      </c>
      <c r="V62" s="4996"/>
    </row>
    <row r="63" spans="1:28" ht="30" customHeight="1" thickBot="1" x14ac:dyDescent="0.3">
      <c r="A63" s="4959"/>
      <c r="B63" s="5294"/>
      <c r="C63" s="5802"/>
      <c r="D63" s="5271"/>
      <c r="E63" s="5271"/>
      <c r="F63" s="5271"/>
      <c r="G63" s="5271"/>
      <c r="H63" s="5270"/>
      <c r="I63" s="5842"/>
      <c r="J63" s="5138"/>
      <c r="K63" s="5798"/>
      <c r="L63" s="5841" t="s">
        <v>113</v>
      </c>
      <c r="M63" s="5348"/>
      <c r="N63" s="5347">
        <v>128.41999999999999</v>
      </c>
      <c r="O63" s="5847">
        <v>128.41999999999999</v>
      </c>
      <c r="P63" s="5846"/>
      <c r="Q63" s="5845"/>
      <c r="R63" s="5843"/>
      <c r="S63" s="5844"/>
      <c r="T63" s="5843"/>
      <c r="U63" s="4961"/>
      <c r="V63" s="4960"/>
    </row>
    <row r="64" spans="1:28" ht="31.5" customHeight="1" thickBot="1" x14ac:dyDescent="0.3">
      <c r="A64" s="4959"/>
      <c r="B64" s="5294"/>
      <c r="C64" s="5802"/>
      <c r="D64" s="5271"/>
      <c r="E64" s="5271"/>
      <c r="F64" s="5271"/>
      <c r="G64" s="5271"/>
      <c r="H64" s="5072"/>
      <c r="I64" s="5842"/>
      <c r="J64" s="5138"/>
      <c r="K64" s="5798"/>
      <c r="L64" s="5841" t="s">
        <v>32</v>
      </c>
      <c r="M64" s="5808">
        <v>700</v>
      </c>
      <c r="N64" s="5807">
        <v>695.6</v>
      </c>
      <c r="O64" s="5109">
        <v>684.7</v>
      </c>
      <c r="P64" s="5818"/>
      <c r="Q64" s="5816"/>
      <c r="R64" s="5817"/>
      <c r="S64" s="5838"/>
      <c r="T64" s="5549"/>
      <c r="U64" s="4961"/>
      <c r="V64" s="4960"/>
    </row>
    <row r="65" spans="1:27" ht="66" customHeight="1" thickBot="1" x14ac:dyDescent="0.3">
      <c r="A65" s="4959"/>
      <c r="B65" s="5294"/>
      <c r="C65" s="5802"/>
      <c r="D65" s="4957" t="s">
        <v>86</v>
      </c>
      <c r="E65" s="5383"/>
      <c r="F65" s="5383"/>
      <c r="G65" s="5383"/>
      <c r="H65" s="5799" t="s">
        <v>1045</v>
      </c>
      <c r="I65" s="5842"/>
      <c r="J65" s="5138"/>
      <c r="K65" s="5798"/>
      <c r="L65" s="5841" t="s">
        <v>22</v>
      </c>
      <c r="M65" s="5797">
        <v>0</v>
      </c>
      <c r="N65" s="5796">
        <v>0</v>
      </c>
      <c r="O65" s="5795">
        <v>0</v>
      </c>
      <c r="P65" s="5840" t="s">
        <v>1044</v>
      </c>
      <c r="Q65" s="5278" t="s">
        <v>42</v>
      </c>
      <c r="R65" s="5839"/>
      <c r="S65" s="5838">
        <v>1</v>
      </c>
      <c r="T65" s="5837">
        <v>1</v>
      </c>
      <c r="U65" s="5836" t="s">
        <v>1043</v>
      </c>
      <c r="V65" s="5835"/>
    </row>
    <row r="66" spans="1:27" ht="51.75" thickBot="1" x14ac:dyDescent="0.3">
      <c r="A66" s="4959"/>
      <c r="B66" s="5294"/>
      <c r="C66" s="5802"/>
      <c r="D66" s="4981" t="s">
        <v>69</v>
      </c>
      <c r="E66" s="5383"/>
      <c r="F66" s="5383"/>
      <c r="G66" s="5383"/>
      <c r="H66" s="5088" t="s">
        <v>1042</v>
      </c>
      <c r="I66" s="5426"/>
      <c r="J66" s="5138"/>
      <c r="K66" s="5798"/>
      <c r="L66" s="5514" t="s">
        <v>22</v>
      </c>
      <c r="M66" s="5812">
        <v>50</v>
      </c>
      <c r="N66" s="5280">
        <v>34</v>
      </c>
      <c r="O66" s="5279">
        <v>34</v>
      </c>
      <c r="P66" s="5833" t="s">
        <v>1041</v>
      </c>
      <c r="Q66" s="5829" t="s">
        <v>1040</v>
      </c>
      <c r="R66" s="5828"/>
      <c r="S66" s="5832">
        <v>10000</v>
      </c>
      <c r="T66" s="5033">
        <v>1432</v>
      </c>
      <c r="U66" s="5331" t="s">
        <v>1039</v>
      </c>
      <c r="V66" s="5330"/>
    </row>
    <row r="67" spans="1:27" ht="29.25" customHeight="1" thickBot="1" x14ac:dyDescent="0.3">
      <c r="A67" s="4959"/>
      <c r="B67" s="5294"/>
      <c r="C67" s="5802"/>
      <c r="D67" s="4973"/>
      <c r="E67" s="5383"/>
      <c r="F67" s="5383"/>
      <c r="G67" s="5383"/>
      <c r="H67" s="5072"/>
      <c r="I67" s="5426"/>
      <c r="J67" s="5573"/>
      <c r="K67" s="5798"/>
      <c r="L67" s="5514" t="s">
        <v>113</v>
      </c>
      <c r="M67" s="5808"/>
      <c r="N67" s="5125">
        <v>7.99</v>
      </c>
      <c r="O67" s="5834">
        <v>7.99</v>
      </c>
      <c r="P67" s="5833"/>
      <c r="Q67" s="5263"/>
      <c r="R67" s="5793"/>
      <c r="S67" s="5827"/>
      <c r="T67" s="5832"/>
      <c r="U67" s="4961"/>
      <c r="V67" s="4960"/>
    </row>
    <row r="68" spans="1:27" ht="78" customHeight="1" thickBot="1" x14ac:dyDescent="0.3">
      <c r="A68" s="4959"/>
      <c r="B68" s="5294"/>
      <c r="C68" s="5802"/>
      <c r="D68" s="4957" t="s">
        <v>65</v>
      </c>
      <c r="E68" s="5383"/>
      <c r="F68" s="5383"/>
      <c r="G68" s="5383"/>
      <c r="H68" s="5831" t="s">
        <v>1038</v>
      </c>
      <c r="I68" s="5426"/>
      <c r="J68" s="5156" t="s">
        <v>24</v>
      </c>
      <c r="K68" s="5798"/>
      <c r="L68" s="5514" t="s">
        <v>22</v>
      </c>
      <c r="M68" s="5797">
        <v>61.3</v>
      </c>
      <c r="N68" s="5796">
        <v>61.3</v>
      </c>
      <c r="O68" s="5795">
        <v>61.2</v>
      </c>
      <c r="P68" s="5830" t="s">
        <v>1037</v>
      </c>
      <c r="Q68" s="5829" t="s">
        <v>1036</v>
      </c>
      <c r="R68" s="5828"/>
      <c r="S68" s="5827">
        <v>9100</v>
      </c>
      <c r="T68" s="5033">
        <v>3764</v>
      </c>
      <c r="U68" s="5826" t="s">
        <v>1035</v>
      </c>
      <c r="V68" s="5825"/>
    </row>
    <row r="69" spans="1:27" ht="39" customHeight="1" thickBot="1" x14ac:dyDescent="0.3">
      <c r="A69" s="4959"/>
      <c r="B69" s="5294"/>
      <c r="C69" s="5802"/>
      <c r="D69" s="4981" t="s">
        <v>57</v>
      </c>
      <c r="E69" s="5089"/>
      <c r="F69" s="5089"/>
      <c r="G69" s="5089"/>
      <c r="H69" s="5088" t="s">
        <v>1034</v>
      </c>
      <c r="I69" s="5434" t="s">
        <v>76</v>
      </c>
      <c r="J69" s="5138"/>
      <c r="K69" s="5798"/>
      <c r="L69" s="5514" t="s">
        <v>22</v>
      </c>
      <c r="M69" s="5812">
        <v>15</v>
      </c>
      <c r="N69" s="5280">
        <v>15</v>
      </c>
      <c r="O69" s="5279">
        <v>12.02</v>
      </c>
      <c r="P69" s="5824" t="s">
        <v>1033</v>
      </c>
      <c r="Q69" s="5822" t="s">
        <v>42</v>
      </c>
      <c r="R69" s="5823"/>
      <c r="S69" s="5822">
        <v>32</v>
      </c>
      <c r="T69" s="5821">
        <v>62</v>
      </c>
      <c r="U69" s="5820" t="s">
        <v>1032</v>
      </c>
      <c r="V69" s="5819"/>
      <c r="W69" s="4749"/>
      <c r="X69" s="4749"/>
      <c r="Y69" s="4749"/>
      <c r="Z69" s="4749"/>
      <c r="AA69" s="4749"/>
    </row>
    <row r="70" spans="1:27" ht="30" customHeight="1" thickBot="1" x14ac:dyDescent="0.3">
      <c r="A70" s="4959"/>
      <c r="B70" s="5294"/>
      <c r="C70" s="5802"/>
      <c r="D70" s="4973"/>
      <c r="E70" s="5014"/>
      <c r="F70" s="5014"/>
      <c r="G70" s="5014"/>
      <c r="H70" s="5072"/>
      <c r="I70" s="5434"/>
      <c r="J70" s="5138"/>
      <c r="K70" s="5798"/>
      <c r="L70" s="5514" t="s">
        <v>32</v>
      </c>
      <c r="M70" s="5808"/>
      <c r="N70" s="5807"/>
      <c r="O70" s="5109"/>
      <c r="P70" s="5818"/>
      <c r="Q70" s="5816"/>
      <c r="R70" s="5817"/>
      <c r="S70" s="5816"/>
      <c r="T70" s="5815"/>
      <c r="U70" s="5814"/>
      <c r="V70" s="5813"/>
      <c r="W70" s="4749"/>
      <c r="X70" s="4749"/>
      <c r="Y70" s="4749"/>
      <c r="Z70" s="4749"/>
      <c r="AA70" s="4749"/>
    </row>
    <row r="71" spans="1:27" ht="33.75" customHeight="1" thickBot="1" x14ac:dyDescent="0.3">
      <c r="A71" s="4959"/>
      <c r="B71" s="5294"/>
      <c r="C71" s="5802"/>
      <c r="D71" s="4981" t="s">
        <v>54</v>
      </c>
      <c r="E71" s="5801"/>
      <c r="F71" s="5801"/>
      <c r="G71" s="5801"/>
      <c r="H71" s="5088" t="s">
        <v>1031</v>
      </c>
      <c r="I71" s="5434"/>
      <c r="J71" s="5138"/>
      <c r="K71" s="5798"/>
      <c r="L71" s="5514" t="s">
        <v>22</v>
      </c>
      <c r="M71" s="5812">
        <v>120</v>
      </c>
      <c r="N71" s="5280">
        <v>120</v>
      </c>
      <c r="O71" s="5279">
        <v>113.9</v>
      </c>
      <c r="P71" s="5811" t="s">
        <v>1030</v>
      </c>
      <c r="Q71" s="5205" t="s">
        <v>42</v>
      </c>
      <c r="R71" s="5204"/>
      <c r="S71" s="5480">
        <v>2</v>
      </c>
      <c r="T71" s="5480">
        <v>4</v>
      </c>
      <c r="U71" s="5810" t="s">
        <v>1029</v>
      </c>
      <c r="V71" s="5809"/>
      <c r="W71" s="4749"/>
      <c r="X71" s="4749"/>
      <c r="Y71" s="4749"/>
      <c r="Z71" s="4749"/>
      <c r="AA71" s="4749"/>
    </row>
    <row r="72" spans="1:27" ht="33.75" customHeight="1" thickBot="1" x14ac:dyDescent="0.3">
      <c r="A72" s="4959"/>
      <c r="B72" s="5294"/>
      <c r="C72" s="5802"/>
      <c r="D72" s="4973"/>
      <c r="E72" s="5800"/>
      <c r="F72" s="5800"/>
      <c r="G72" s="5800"/>
      <c r="H72" s="5072"/>
      <c r="I72" s="5434"/>
      <c r="J72" s="5138"/>
      <c r="K72" s="5798"/>
      <c r="L72" s="5514" t="s">
        <v>113</v>
      </c>
      <c r="M72" s="5808"/>
      <c r="N72" s="5807">
        <v>2.9</v>
      </c>
      <c r="O72" s="5109">
        <v>2.9</v>
      </c>
      <c r="P72" s="5806"/>
      <c r="Q72" s="5805"/>
      <c r="R72" s="5549"/>
      <c r="S72" s="5804"/>
      <c r="T72" s="5803"/>
      <c r="U72" s="5091"/>
      <c r="V72" s="5090"/>
      <c r="W72" s="4749"/>
      <c r="X72" s="4749"/>
      <c r="Y72" s="4749"/>
      <c r="Z72" s="4749"/>
      <c r="AA72" s="4749"/>
    </row>
    <row r="73" spans="1:27" ht="55.5" customHeight="1" thickBot="1" x14ac:dyDescent="0.3">
      <c r="A73" s="4959"/>
      <c r="B73" s="5294"/>
      <c r="C73" s="5802"/>
      <c r="D73" s="5801" t="s">
        <v>206</v>
      </c>
      <c r="E73" s="5800"/>
      <c r="F73" s="5800"/>
      <c r="G73" s="5800"/>
      <c r="H73" s="5799" t="s">
        <v>1028</v>
      </c>
      <c r="I73" s="5434"/>
      <c r="J73" s="5573"/>
      <c r="K73" s="5798"/>
      <c r="L73" s="5514" t="s">
        <v>22</v>
      </c>
      <c r="M73" s="5797">
        <v>0</v>
      </c>
      <c r="N73" s="5796">
        <v>0</v>
      </c>
      <c r="O73" s="5795">
        <v>0</v>
      </c>
      <c r="P73" s="5794" t="s">
        <v>1027</v>
      </c>
      <c r="Q73" s="5263" t="s">
        <v>42</v>
      </c>
      <c r="R73" s="5793"/>
      <c r="S73" s="5261" t="s">
        <v>153</v>
      </c>
      <c r="T73" s="5261" t="s">
        <v>153</v>
      </c>
      <c r="U73" s="5792" t="s">
        <v>1026</v>
      </c>
      <c r="V73" s="5791"/>
      <c r="W73" s="4749"/>
      <c r="X73" s="4749"/>
      <c r="Y73" s="4749"/>
      <c r="Z73" s="4749"/>
      <c r="AA73" s="4749"/>
    </row>
    <row r="74" spans="1:27" ht="34.5" customHeight="1" x14ac:dyDescent="0.25">
      <c r="A74" s="4959"/>
      <c r="B74" s="5117"/>
      <c r="C74" s="5237"/>
      <c r="D74" s="5416" t="s">
        <v>168</v>
      </c>
      <c r="E74" s="5416"/>
      <c r="F74" s="5416"/>
      <c r="G74" s="5790"/>
      <c r="H74" s="4980" t="s">
        <v>1025</v>
      </c>
      <c r="I74" s="5789" t="s">
        <v>76</v>
      </c>
      <c r="J74" s="5744" t="s">
        <v>24</v>
      </c>
      <c r="K74" s="5788" t="s">
        <v>172</v>
      </c>
      <c r="L74" s="5742" t="s">
        <v>22</v>
      </c>
      <c r="M74" s="5787">
        <v>521.6</v>
      </c>
      <c r="N74" s="5448">
        <v>0</v>
      </c>
      <c r="O74" s="5447">
        <v>0</v>
      </c>
      <c r="P74" s="5786" t="s">
        <v>1024</v>
      </c>
      <c r="Q74" s="5785" t="s">
        <v>42</v>
      </c>
      <c r="R74" s="5784"/>
      <c r="S74" s="5783" t="s">
        <v>153</v>
      </c>
      <c r="T74" s="5782" t="s">
        <v>155</v>
      </c>
      <c r="U74" s="5683" t="s">
        <v>439</v>
      </c>
      <c r="V74" s="5682"/>
    </row>
    <row r="75" spans="1:27" ht="20.25" customHeight="1" x14ac:dyDescent="0.25">
      <c r="A75" s="4959"/>
      <c r="B75" s="5117"/>
      <c r="C75" s="5554"/>
      <c r="D75" s="5397"/>
      <c r="E75" s="5397"/>
      <c r="F75" s="5397"/>
      <c r="G75" s="5781"/>
      <c r="H75" s="5730"/>
      <c r="I75" s="5729"/>
      <c r="J75" s="5728"/>
      <c r="K75" s="5727"/>
      <c r="L75" s="5726" t="s">
        <v>116</v>
      </c>
      <c r="M75" s="5780"/>
      <c r="N75" s="5779"/>
      <c r="O75" s="5778"/>
      <c r="P75" s="5777"/>
      <c r="Q75" s="5776"/>
      <c r="R75" s="5775"/>
      <c r="S75" s="5774"/>
      <c r="T75" s="5773"/>
      <c r="U75" s="4961"/>
      <c r="V75" s="4960"/>
    </row>
    <row r="76" spans="1:27" ht="14.25" customHeight="1" x14ac:dyDescent="0.25">
      <c r="A76" s="4959"/>
      <c r="B76" s="5117"/>
      <c r="C76" s="5554"/>
      <c r="D76" s="5397"/>
      <c r="E76" s="5397"/>
      <c r="F76" s="5397"/>
      <c r="G76" s="5781"/>
      <c r="H76" s="5730"/>
      <c r="I76" s="5729"/>
      <c r="J76" s="5728"/>
      <c r="K76" s="5727"/>
      <c r="L76" s="5726" t="s">
        <v>161</v>
      </c>
      <c r="M76" s="5780"/>
      <c r="N76" s="5779"/>
      <c r="O76" s="5778"/>
      <c r="P76" s="5777"/>
      <c r="Q76" s="5776"/>
      <c r="R76" s="5775"/>
      <c r="S76" s="5774"/>
      <c r="T76" s="5773"/>
      <c r="U76" s="4961"/>
      <c r="V76" s="4960"/>
    </row>
    <row r="77" spans="1:27" ht="14.25" customHeight="1" thickBot="1" x14ac:dyDescent="0.3">
      <c r="A77" s="4959"/>
      <c r="B77" s="5117"/>
      <c r="C77" s="5554"/>
      <c r="D77" s="5393"/>
      <c r="E77" s="5393"/>
      <c r="F77" s="5393"/>
      <c r="G77" s="5772"/>
      <c r="H77" s="4972"/>
      <c r="I77" s="5729"/>
      <c r="J77" s="5728"/>
      <c r="K77" s="5727"/>
      <c r="L77" s="5755" t="s">
        <v>32</v>
      </c>
      <c r="M77" s="5771"/>
      <c r="N77" s="5770"/>
      <c r="O77" s="5769"/>
      <c r="P77" s="5768"/>
      <c r="Q77" s="5767"/>
      <c r="R77" s="5766"/>
      <c r="S77" s="5765"/>
      <c r="T77" s="5764"/>
      <c r="U77" s="4961"/>
      <c r="V77" s="4960"/>
    </row>
    <row r="78" spans="1:27" ht="27.75" customHeight="1" x14ac:dyDescent="0.25">
      <c r="A78" s="4959"/>
      <c r="B78" s="5117"/>
      <c r="C78" s="5237"/>
      <c r="D78" s="5416" t="s">
        <v>164</v>
      </c>
      <c r="E78" s="5746"/>
      <c r="F78" s="5746"/>
      <c r="G78" s="5745"/>
      <c r="H78" s="4980" t="s">
        <v>1023</v>
      </c>
      <c r="I78" s="5729"/>
      <c r="J78" s="5744" t="s">
        <v>24</v>
      </c>
      <c r="K78" s="5743" t="s">
        <v>172</v>
      </c>
      <c r="L78" s="5742" t="s">
        <v>22</v>
      </c>
      <c r="M78" s="5762">
        <v>10</v>
      </c>
      <c r="N78" s="5763">
        <v>10</v>
      </c>
      <c r="O78" s="5762">
        <v>10</v>
      </c>
      <c r="P78" s="5761" t="s">
        <v>1022</v>
      </c>
      <c r="Q78" s="5760" t="s">
        <v>963</v>
      </c>
      <c r="R78" s="5759"/>
      <c r="S78" s="5758">
        <v>45</v>
      </c>
      <c r="T78" s="5758">
        <v>10</v>
      </c>
      <c r="U78" s="5757" t="s">
        <v>1021</v>
      </c>
      <c r="V78" s="5756"/>
    </row>
    <row r="79" spans="1:27" ht="32.25" customHeight="1" thickBot="1" x14ac:dyDescent="0.3">
      <c r="A79" s="4959"/>
      <c r="B79" s="5117"/>
      <c r="C79" s="5554"/>
      <c r="D79" s="5397"/>
      <c r="E79" s="5732"/>
      <c r="F79" s="5732"/>
      <c r="G79" s="5731"/>
      <c r="H79" s="5730"/>
      <c r="I79" s="5729"/>
      <c r="J79" s="5728"/>
      <c r="K79" s="5727"/>
      <c r="L79" s="5755" t="s">
        <v>32</v>
      </c>
      <c r="M79" s="5753"/>
      <c r="N79" s="5754"/>
      <c r="O79" s="5753"/>
      <c r="P79" s="5752" t="s">
        <v>1020</v>
      </c>
      <c r="Q79" s="5751"/>
      <c r="R79" s="5750"/>
      <c r="S79" s="5749"/>
      <c r="T79" s="5749"/>
      <c r="U79" s="5748"/>
      <c r="V79" s="5747"/>
    </row>
    <row r="80" spans="1:27" ht="28.5" customHeight="1" thickBot="1" x14ac:dyDescent="0.3">
      <c r="A80" s="4959"/>
      <c r="B80" s="5117"/>
      <c r="C80" s="5237"/>
      <c r="D80" s="5416" t="s">
        <v>274</v>
      </c>
      <c r="E80" s="5746"/>
      <c r="F80" s="5746"/>
      <c r="G80" s="5745"/>
      <c r="H80" s="4980" t="s">
        <v>1019</v>
      </c>
      <c r="I80" s="5729"/>
      <c r="J80" s="5744" t="s">
        <v>24</v>
      </c>
      <c r="K80" s="5743" t="s">
        <v>172</v>
      </c>
      <c r="L80" s="5742" t="s">
        <v>22</v>
      </c>
      <c r="M80" s="5741">
        <v>40.1</v>
      </c>
      <c r="N80" s="5740">
        <v>27.1</v>
      </c>
      <c r="O80" s="5739">
        <v>13.85</v>
      </c>
      <c r="P80" s="5738" t="s">
        <v>160</v>
      </c>
      <c r="Q80" s="5736" t="s">
        <v>42</v>
      </c>
      <c r="R80" s="5735"/>
      <c r="S80" s="4964" t="s">
        <v>153</v>
      </c>
      <c r="T80" s="4964" t="s">
        <v>155</v>
      </c>
      <c r="U80" s="5331" t="s">
        <v>1018</v>
      </c>
      <c r="V80" s="5330"/>
    </row>
    <row r="81" spans="1:22" ht="18.75" customHeight="1" x14ac:dyDescent="0.25">
      <c r="A81" s="4959"/>
      <c r="B81" s="5117"/>
      <c r="C81" s="5554"/>
      <c r="D81" s="5397"/>
      <c r="E81" s="5732"/>
      <c r="F81" s="5732"/>
      <c r="G81" s="5731"/>
      <c r="H81" s="5730"/>
      <c r="I81" s="5729"/>
      <c r="J81" s="5728"/>
      <c r="K81" s="5727"/>
      <c r="L81" s="5726" t="s">
        <v>116</v>
      </c>
      <c r="M81" s="5724"/>
      <c r="N81" s="5725"/>
      <c r="O81" s="5724"/>
      <c r="P81" s="5737"/>
      <c r="Q81" s="5736"/>
      <c r="R81" s="5735"/>
      <c r="S81" s="5734"/>
      <c r="T81" s="5733"/>
      <c r="U81" s="4961"/>
      <c r="V81" s="4960"/>
    </row>
    <row r="82" spans="1:22" ht="22.5" customHeight="1" x14ac:dyDescent="0.25">
      <c r="A82" s="4959"/>
      <c r="B82" s="5117"/>
      <c r="C82" s="5554"/>
      <c r="D82" s="5397"/>
      <c r="E82" s="5732"/>
      <c r="F82" s="5732"/>
      <c r="G82" s="5731"/>
      <c r="H82" s="5730"/>
      <c r="I82" s="5729"/>
      <c r="J82" s="5728"/>
      <c r="K82" s="5727"/>
      <c r="L82" s="5726" t="s">
        <v>161</v>
      </c>
      <c r="M82" s="5724"/>
      <c r="N82" s="5725"/>
      <c r="O82" s="5724"/>
      <c r="P82" s="5723"/>
      <c r="Q82" s="5722"/>
      <c r="R82" s="5721"/>
      <c r="S82" s="5720"/>
      <c r="T82" s="5719"/>
      <c r="U82" s="4961"/>
      <c r="V82" s="4960"/>
    </row>
    <row r="83" spans="1:22" ht="15" customHeight="1" thickBot="1" x14ac:dyDescent="0.3">
      <c r="A83" s="4959"/>
      <c r="B83" s="5117"/>
      <c r="C83" s="5554"/>
      <c r="D83" s="5393"/>
      <c r="E83" s="5718"/>
      <c r="F83" s="5718"/>
      <c r="G83" s="5717"/>
      <c r="H83" s="4972"/>
      <c r="I83" s="5716"/>
      <c r="J83" s="5715"/>
      <c r="K83" s="5714"/>
      <c r="L83" s="5713" t="s">
        <v>32</v>
      </c>
      <c r="M83" s="5711"/>
      <c r="N83" s="5712"/>
      <c r="O83" s="5711"/>
      <c r="P83" s="4947"/>
      <c r="Q83" s="5710"/>
      <c r="R83" s="5709"/>
      <c r="S83" s="5708"/>
      <c r="T83" s="5707"/>
      <c r="U83" s="4961"/>
      <c r="V83" s="4960"/>
    </row>
    <row r="84" spans="1:22" ht="23.25" customHeight="1" thickBot="1" x14ac:dyDescent="0.3">
      <c r="A84" s="4940"/>
      <c r="B84" s="5376"/>
      <c r="C84" s="5706"/>
      <c r="D84" s="5706"/>
      <c r="E84" s="5706"/>
      <c r="F84" s="5706"/>
      <c r="G84" s="5706"/>
      <c r="H84" s="5705"/>
      <c r="I84" s="5704"/>
      <c r="J84" s="5703"/>
      <c r="K84" s="5702"/>
      <c r="L84" s="5701" t="s">
        <v>21</v>
      </c>
      <c r="M84" s="5068">
        <f>M52+M53+M54+M55</f>
        <v>2043</v>
      </c>
      <c r="N84" s="5067">
        <f>N52+N53+N54+N55</f>
        <v>3407.0099999999998</v>
      </c>
      <c r="O84" s="5288">
        <f>O52+O53+O54+O55</f>
        <v>3183.5099999999998</v>
      </c>
      <c r="P84" s="5700"/>
      <c r="Q84" s="5699"/>
      <c r="R84" s="5699"/>
      <c r="S84" s="5699"/>
      <c r="T84" s="5698"/>
      <c r="U84" s="5091"/>
      <c r="V84" s="5090"/>
    </row>
    <row r="85" spans="1:22" ht="22.5" customHeight="1" x14ac:dyDescent="0.25">
      <c r="A85" s="5369" t="s">
        <v>20</v>
      </c>
      <c r="B85" s="5697" t="s">
        <v>29</v>
      </c>
      <c r="C85" s="5696" t="s">
        <v>74</v>
      </c>
      <c r="D85" s="5695" t="s">
        <v>1017</v>
      </c>
      <c r="E85" s="5695"/>
      <c r="F85" s="5695"/>
      <c r="G85" s="5695"/>
      <c r="H85" s="5695"/>
      <c r="I85" s="5694"/>
      <c r="J85" s="5156" t="s">
        <v>24</v>
      </c>
      <c r="K85" s="5693" t="s">
        <v>172</v>
      </c>
      <c r="L85" s="5692" t="s">
        <v>161</v>
      </c>
      <c r="M85" s="5691">
        <f>N85+O85</f>
        <v>0</v>
      </c>
      <c r="N85" s="5690">
        <v>0</v>
      </c>
      <c r="O85" s="5689">
        <v>0</v>
      </c>
      <c r="P85" s="5688"/>
      <c r="Q85" s="5687"/>
      <c r="R85" s="5686"/>
      <c r="S85" s="5685"/>
      <c r="T85" s="5684"/>
      <c r="U85" s="5683"/>
      <c r="V85" s="5682"/>
    </row>
    <row r="86" spans="1:22" x14ac:dyDescent="0.25">
      <c r="A86" s="5302"/>
      <c r="B86" s="5294"/>
      <c r="C86" s="4933"/>
      <c r="D86" s="5669"/>
      <c r="E86" s="5669"/>
      <c r="F86" s="5669"/>
      <c r="G86" s="5669"/>
      <c r="H86" s="5669"/>
      <c r="I86" s="5668"/>
      <c r="J86" s="5138"/>
      <c r="K86" s="5667"/>
      <c r="L86" s="5681" t="s">
        <v>157</v>
      </c>
      <c r="M86" s="5675">
        <f>+M90+M94+M96+M98+M100+M110+M102+M104+M106+M108</f>
        <v>1500</v>
      </c>
      <c r="N86" s="5675">
        <f>+N90+N94+N96+N98+N100+N110+N102+N104+N106+N108</f>
        <v>1406.3</v>
      </c>
      <c r="O86" s="5680">
        <f>+O92+O94+O96+O98+O100+O110+O102+O104+O106+O108</f>
        <v>1386.6</v>
      </c>
      <c r="P86" s="5679"/>
      <c r="Q86" s="5678"/>
      <c r="R86" s="5677"/>
      <c r="S86" s="5671"/>
      <c r="T86" s="5670"/>
      <c r="U86" s="4961"/>
      <c r="V86" s="4960"/>
    </row>
    <row r="87" spans="1:22" x14ac:dyDescent="0.25">
      <c r="A87" s="5302"/>
      <c r="B87" s="5294"/>
      <c r="C87" s="4933"/>
      <c r="D87" s="5669"/>
      <c r="E87" s="5669"/>
      <c r="F87" s="5669"/>
      <c r="G87" s="5669"/>
      <c r="H87" s="5669"/>
      <c r="I87" s="5668"/>
      <c r="J87" s="5138"/>
      <c r="K87" s="5667"/>
      <c r="L87" s="4798" t="s">
        <v>1014</v>
      </c>
      <c r="M87" s="5676"/>
      <c r="N87" s="5675">
        <v>801.7</v>
      </c>
      <c r="O87" s="5674">
        <f>O91</f>
        <v>801.7</v>
      </c>
      <c r="P87" s="5662"/>
      <c r="Q87" s="5673"/>
      <c r="R87" s="5672"/>
      <c r="S87" s="5671"/>
      <c r="T87" s="5670"/>
      <c r="U87" s="4961"/>
      <c r="V87" s="4960"/>
    </row>
    <row r="88" spans="1:22" ht="15.75" thickBot="1" x14ac:dyDescent="0.3">
      <c r="A88" s="5302"/>
      <c r="B88" s="5294"/>
      <c r="C88" s="4933"/>
      <c r="D88" s="5669"/>
      <c r="E88" s="5669"/>
      <c r="F88" s="5669"/>
      <c r="G88" s="5669"/>
      <c r="H88" s="5669"/>
      <c r="I88" s="5668"/>
      <c r="J88" s="5138"/>
      <c r="K88" s="5667"/>
      <c r="L88" s="5666" t="s">
        <v>22</v>
      </c>
      <c r="M88" s="5665">
        <f>M93+M95+M97+M99+M101+M103+M105+M107+M109+M111</f>
        <v>300</v>
      </c>
      <c r="N88" s="5664">
        <f>N93+N95+N97+N99+N101+N103+N105+N107+N109+N111</f>
        <v>482.7</v>
      </c>
      <c r="O88" s="5663">
        <f>O93+O95+O97+O99+O101+O103+O105+O107+O109+O111</f>
        <v>437.63</v>
      </c>
      <c r="P88" s="5662"/>
      <c r="Q88" s="5661"/>
      <c r="R88" s="5660"/>
      <c r="S88" s="5659"/>
      <c r="T88" s="5658"/>
      <c r="U88" s="4961"/>
      <c r="V88" s="4960"/>
    </row>
    <row r="89" spans="1:22" ht="15.75" thickBot="1" x14ac:dyDescent="0.3">
      <c r="A89" s="5302"/>
      <c r="B89" s="5294"/>
      <c r="C89" s="4933"/>
      <c r="D89" s="5657"/>
      <c r="E89" s="5657"/>
      <c r="F89" s="5657"/>
      <c r="G89" s="5657"/>
      <c r="H89" s="5657"/>
      <c r="I89" s="5656"/>
      <c r="J89" s="5138"/>
      <c r="K89" s="5655"/>
      <c r="L89" s="5654" t="s">
        <v>21</v>
      </c>
      <c r="M89" s="5653">
        <f>SUM(M85:M88)</f>
        <v>1800</v>
      </c>
      <c r="N89" s="5652">
        <f>SUM(N85:N88)</f>
        <v>2690.7</v>
      </c>
      <c r="O89" s="5651">
        <f>SUM(O85:O88)</f>
        <v>2625.9300000000003</v>
      </c>
      <c r="P89" s="5650"/>
      <c r="Q89" s="5649"/>
      <c r="R89" s="5648"/>
      <c r="S89" s="5647"/>
      <c r="T89" s="5646"/>
      <c r="U89" s="5091"/>
      <c r="V89" s="5090"/>
    </row>
    <row r="90" spans="1:22" ht="23.25" customHeight="1" thickBot="1" x14ac:dyDescent="0.3">
      <c r="A90" s="5302"/>
      <c r="B90" s="5294"/>
      <c r="C90" s="5189"/>
      <c r="D90" s="5607" t="s">
        <v>20</v>
      </c>
      <c r="E90" s="5586"/>
      <c r="F90" s="5586"/>
      <c r="G90" s="5586"/>
      <c r="H90" s="5645" t="s">
        <v>1016</v>
      </c>
      <c r="I90" s="5584" t="s">
        <v>72</v>
      </c>
      <c r="J90" s="5138"/>
      <c r="K90" s="5623"/>
      <c r="L90" s="5638" t="s">
        <v>1015</v>
      </c>
      <c r="M90" s="5621">
        <v>900</v>
      </c>
      <c r="N90" s="5621">
        <v>140.6</v>
      </c>
      <c r="O90" s="5620">
        <f>O91+O92</f>
        <v>942.30000000000007</v>
      </c>
      <c r="P90" s="5603" t="s">
        <v>1004</v>
      </c>
      <c r="Q90" s="5600"/>
      <c r="R90" s="5602"/>
      <c r="S90" s="5600" t="s">
        <v>153</v>
      </c>
      <c r="T90" s="5600" t="s">
        <v>153</v>
      </c>
      <c r="U90" s="5644" t="s">
        <v>1010</v>
      </c>
      <c r="V90" s="5643"/>
    </row>
    <row r="91" spans="1:22" ht="21.75" customHeight="1" thickBot="1" x14ac:dyDescent="0.3">
      <c r="A91" s="5302"/>
      <c r="B91" s="5294"/>
      <c r="C91" s="5189"/>
      <c r="D91" s="5637"/>
      <c r="E91" s="5636"/>
      <c r="F91" s="5636"/>
      <c r="G91" s="5636"/>
      <c r="H91" s="5642"/>
      <c r="I91" s="5606"/>
      <c r="J91" s="5138"/>
      <c r="K91" s="5583"/>
      <c r="L91" s="5617" t="s">
        <v>1014</v>
      </c>
      <c r="M91" s="5613"/>
      <c r="N91" s="5582">
        <v>801.7</v>
      </c>
      <c r="O91" s="5612">
        <v>801.7</v>
      </c>
      <c r="P91" s="5611"/>
      <c r="Q91" s="5593"/>
      <c r="R91" s="5592"/>
      <c r="S91" s="5593"/>
      <c r="T91" s="5593"/>
      <c r="U91" s="5641"/>
      <c r="V91" s="5640"/>
    </row>
    <row r="92" spans="1:22" ht="18.75" customHeight="1" thickBot="1" x14ac:dyDescent="0.3">
      <c r="A92" s="5302"/>
      <c r="B92" s="5294"/>
      <c r="C92" s="5189"/>
      <c r="D92" s="5637"/>
      <c r="E92" s="5636"/>
      <c r="F92" s="5636"/>
      <c r="G92" s="5636"/>
      <c r="H92" s="5642"/>
      <c r="I92" s="5606"/>
      <c r="J92" s="5138"/>
      <c r="K92" s="5583"/>
      <c r="L92" s="5617" t="s">
        <v>32</v>
      </c>
      <c r="M92" s="5613"/>
      <c r="N92" s="5613"/>
      <c r="O92" s="5612">
        <v>140.6</v>
      </c>
      <c r="P92" s="5611"/>
      <c r="Q92" s="5593"/>
      <c r="R92" s="5592"/>
      <c r="S92" s="5593"/>
      <c r="T92" s="5593"/>
      <c r="U92" s="5641"/>
      <c r="V92" s="5640"/>
    </row>
    <row r="93" spans="1:22" ht="27" customHeight="1" thickBot="1" x14ac:dyDescent="0.3">
      <c r="A93" s="5302"/>
      <c r="B93" s="5294"/>
      <c r="C93" s="5189"/>
      <c r="D93" s="5597"/>
      <c r="E93" s="5596"/>
      <c r="F93" s="5596"/>
      <c r="G93" s="5596"/>
      <c r="H93" s="5639"/>
      <c r="I93" s="5606"/>
      <c r="J93" s="5138"/>
      <c r="K93" s="5583"/>
      <c r="L93" s="5617" t="s">
        <v>1013</v>
      </c>
      <c r="M93" s="5582">
        <v>112</v>
      </c>
      <c r="N93" s="5582">
        <v>115.2</v>
      </c>
      <c r="O93" s="5604">
        <v>100.58</v>
      </c>
      <c r="P93" s="5594"/>
      <c r="Q93" s="5590"/>
      <c r="R93" s="5608"/>
      <c r="S93" s="5590"/>
      <c r="T93" s="5590"/>
      <c r="U93" s="5632"/>
      <c r="V93" s="5631"/>
    </row>
    <row r="94" spans="1:22" ht="29.25" customHeight="1" thickBot="1" x14ac:dyDescent="0.3">
      <c r="A94" s="5302"/>
      <c r="B94" s="5294"/>
      <c r="C94" s="5189"/>
      <c r="D94" s="5607" t="s">
        <v>29</v>
      </c>
      <c r="E94" s="5586"/>
      <c r="F94" s="5586"/>
      <c r="G94" s="5586"/>
      <c r="H94" s="5088" t="s">
        <v>1012</v>
      </c>
      <c r="I94" s="5606"/>
      <c r="J94" s="5138"/>
      <c r="K94" s="5583"/>
      <c r="L94" s="5617" t="s">
        <v>1011</v>
      </c>
      <c r="M94" s="5582">
        <v>446</v>
      </c>
      <c r="N94" s="5582">
        <v>476.2</v>
      </c>
      <c r="O94" s="5582">
        <v>476.2</v>
      </c>
      <c r="P94" s="5603" t="s">
        <v>1004</v>
      </c>
      <c r="Q94" s="5600"/>
      <c r="R94" s="5602"/>
      <c r="S94" s="5600" t="s">
        <v>153</v>
      </c>
      <c r="T94" s="5600" t="s">
        <v>153</v>
      </c>
      <c r="U94" s="5634" t="s">
        <v>1010</v>
      </c>
      <c r="V94" s="5633"/>
    </row>
    <row r="95" spans="1:22" ht="26.25" customHeight="1" thickBot="1" x14ac:dyDescent="0.3">
      <c r="A95" s="5302"/>
      <c r="B95" s="5294"/>
      <c r="C95" s="5189"/>
      <c r="D95" s="5597"/>
      <c r="E95" s="5596"/>
      <c r="F95" s="5596"/>
      <c r="G95" s="5596"/>
      <c r="H95" s="5072"/>
      <c r="I95" s="5606"/>
      <c r="J95" s="5138"/>
      <c r="K95" s="5583"/>
      <c r="L95" s="5638" t="s">
        <v>22</v>
      </c>
      <c r="M95" s="5582">
        <v>68</v>
      </c>
      <c r="N95" s="5582">
        <v>169</v>
      </c>
      <c r="O95" s="5604">
        <v>141.15</v>
      </c>
      <c r="P95" s="5594"/>
      <c r="Q95" s="5590"/>
      <c r="R95" s="5608"/>
      <c r="S95" s="5590"/>
      <c r="T95" s="5590"/>
      <c r="U95" s="5632"/>
      <c r="V95" s="5631"/>
    </row>
    <row r="96" spans="1:22" ht="24" customHeight="1" thickBot="1" x14ac:dyDescent="0.3">
      <c r="A96" s="5302"/>
      <c r="B96" s="5294"/>
      <c r="C96" s="5189"/>
      <c r="D96" s="5637" t="s">
        <v>18</v>
      </c>
      <c r="E96" s="5636"/>
      <c r="F96" s="5636"/>
      <c r="G96" s="5636"/>
      <c r="H96" s="5088" t="s">
        <v>1009</v>
      </c>
      <c r="I96" s="5606"/>
      <c r="J96" s="5138"/>
      <c r="K96" s="5583"/>
      <c r="L96" s="5622" t="s">
        <v>221</v>
      </c>
      <c r="M96" s="5582"/>
      <c r="N96" s="5582"/>
      <c r="O96" s="5604"/>
      <c r="P96" s="5603" t="s">
        <v>1004</v>
      </c>
      <c r="Q96" s="5600"/>
      <c r="R96" s="5602"/>
      <c r="S96" s="5600" t="s">
        <v>153</v>
      </c>
      <c r="T96" s="5600" t="s">
        <v>155</v>
      </c>
      <c r="U96" s="5634" t="s">
        <v>1008</v>
      </c>
      <c r="V96" s="5633"/>
    </row>
    <row r="97" spans="1:22" ht="24.75" customHeight="1" thickBot="1" x14ac:dyDescent="0.3">
      <c r="A97" s="5302"/>
      <c r="B97" s="5294"/>
      <c r="C97" s="5189"/>
      <c r="D97" s="5597"/>
      <c r="E97" s="5596"/>
      <c r="F97" s="5596"/>
      <c r="G97" s="5596"/>
      <c r="H97" s="5072"/>
      <c r="I97" s="5606"/>
      <c r="J97" s="5138"/>
      <c r="K97" s="5583"/>
      <c r="L97" s="5617" t="s">
        <v>22</v>
      </c>
      <c r="M97" s="5582">
        <v>0</v>
      </c>
      <c r="N97" s="5582">
        <v>0</v>
      </c>
      <c r="O97" s="5604">
        <v>0</v>
      </c>
      <c r="P97" s="5594"/>
      <c r="Q97" s="5590"/>
      <c r="R97" s="5608"/>
      <c r="S97" s="5590"/>
      <c r="T97" s="5590"/>
      <c r="U97" s="5632"/>
      <c r="V97" s="5631"/>
    </row>
    <row r="98" spans="1:22" ht="26.25" customHeight="1" thickBot="1" x14ac:dyDescent="0.3">
      <c r="A98" s="5302"/>
      <c r="B98" s="5294"/>
      <c r="C98" s="5189"/>
      <c r="D98" s="5607" t="s">
        <v>37</v>
      </c>
      <c r="E98" s="5586"/>
      <c r="F98" s="5586"/>
      <c r="G98" s="5586"/>
      <c r="H98" s="5088" t="s">
        <v>1007</v>
      </c>
      <c r="I98" s="5606"/>
      <c r="J98" s="5138"/>
      <c r="K98" s="5583"/>
      <c r="L98" s="5622" t="s">
        <v>221</v>
      </c>
      <c r="M98" s="5635"/>
      <c r="N98" s="5582">
        <v>160</v>
      </c>
      <c r="O98" s="5604">
        <v>160</v>
      </c>
      <c r="P98" s="5603" t="s">
        <v>1004</v>
      </c>
      <c r="Q98" s="5600"/>
      <c r="R98" s="5602"/>
      <c r="S98" s="5600" t="s">
        <v>153</v>
      </c>
      <c r="T98" s="5600" t="s">
        <v>153</v>
      </c>
      <c r="U98" s="5634" t="s">
        <v>1006</v>
      </c>
      <c r="V98" s="5633"/>
    </row>
    <row r="99" spans="1:22" ht="21" customHeight="1" thickBot="1" x14ac:dyDescent="0.3">
      <c r="A99" s="5302"/>
      <c r="B99" s="5294"/>
      <c r="C99" s="5189"/>
      <c r="D99" s="5597"/>
      <c r="E99" s="5596"/>
      <c r="F99" s="5596"/>
      <c r="G99" s="5596"/>
      <c r="H99" s="5072"/>
      <c r="I99" s="5606"/>
      <c r="J99" s="5138"/>
      <c r="K99" s="5583"/>
      <c r="L99" s="5617" t="s">
        <v>22</v>
      </c>
      <c r="M99" s="5582">
        <v>0</v>
      </c>
      <c r="N99" s="5582">
        <v>0</v>
      </c>
      <c r="O99" s="5604"/>
      <c r="P99" s="5594"/>
      <c r="Q99" s="5590"/>
      <c r="R99" s="5608"/>
      <c r="S99" s="5590"/>
      <c r="T99" s="5590"/>
      <c r="U99" s="5632"/>
      <c r="V99" s="5631"/>
    </row>
    <row r="100" spans="1:22" ht="21" customHeight="1" thickBot="1" x14ac:dyDescent="0.3">
      <c r="A100" s="5302"/>
      <c r="B100" s="5294"/>
      <c r="C100" s="5189"/>
      <c r="D100" s="5607" t="s">
        <v>90</v>
      </c>
      <c r="E100" s="5586"/>
      <c r="F100" s="5586"/>
      <c r="G100" s="5586"/>
      <c r="H100" s="5088" t="s">
        <v>1005</v>
      </c>
      <c r="I100" s="5606"/>
      <c r="J100" s="5138"/>
      <c r="K100" s="5583"/>
      <c r="L100" s="5622" t="s">
        <v>221</v>
      </c>
      <c r="M100" s="5582"/>
      <c r="N100" s="5582"/>
      <c r="O100" s="5604"/>
      <c r="P100" s="5603" t="s">
        <v>1004</v>
      </c>
      <c r="Q100" s="5600"/>
      <c r="R100" s="5602"/>
      <c r="S100" s="5600" t="s">
        <v>153</v>
      </c>
      <c r="T100" s="5600" t="s">
        <v>155</v>
      </c>
      <c r="U100" s="5627" t="s">
        <v>1003</v>
      </c>
      <c r="V100" s="5626"/>
    </row>
    <row r="101" spans="1:22" ht="26.25" customHeight="1" thickBot="1" x14ac:dyDescent="0.3">
      <c r="A101" s="5302"/>
      <c r="B101" s="5294"/>
      <c r="C101" s="5189"/>
      <c r="D101" s="5597"/>
      <c r="E101" s="5596"/>
      <c r="F101" s="5596"/>
      <c r="G101" s="5596"/>
      <c r="H101" s="5072"/>
      <c r="I101" s="5606"/>
      <c r="J101" s="5138"/>
      <c r="K101" s="5583"/>
      <c r="L101" s="5630" t="s">
        <v>22</v>
      </c>
      <c r="M101" s="5582">
        <v>0</v>
      </c>
      <c r="N101" s="5582">
        <v>0</v>
      </c>
      <c r="O101" s="5604">
        <v>0</v>
      </c>
      <c r="P101" s="5594"/>
      <c r="Q101" s="5590"/>
      <c r="R101" s="5608"/>
      <c r="S101" s="5590"/>
      <c r="T101" s="5590"/>
      <c r="U101" s="5629"/>
      <c r="V101" s="5628"/>
    </row>
    <row r="102" spans="1:22" ht="27.75" customHeight="1" thickBot="1" x14ac:dyDescent="0.3">
      <c r="A102" s="5302"/>
      <c r="B102" s="5294"/>
      <c r="C102" s="5189"/>
      <c r="D102" s="5607" t="s">
        <v>86</v>
      </c>
      <c r="E102" s="5586"/>
      <c r="F102" s="5586"/>
      <c r="G102" s="5586"/>
      <c r="H102" s="5088" t="s">
        <v>1002</v>
      </c>
      <c r="I102" s="5606"/>
      <c r="J102" s="5138"/>
      <c r="K102" s="5583"/>
      <c r="L102" s="5622" t="s">
        <v>221</v>
      </c>
      <c r="M102" s="5582">
        <v>154</v>
      </c>
      <c r="N102" s="5582">
        <v>629.5</v>
      </c>
      <c r="O102" s="5604">
        <v>609.79999999999995</v>
      </c>
      <c r="P102" s="5603" t="s">
        <v>990</v>
      </c>
      <c r="Q102" s="5600"/>
      <c r="R102" s="5602"/>
      <c r="S102" s="5600" t="s">
        <v>153</v>
      </c>
      <c r="T102" s="5600" t="s">
        <v>155</v>
      </c>
      <c r="U102" s="5627" t="s">
        <v>1001</v>
      </c>
      <c r="V102" s="5626"/>
    </row>
    <row r="103" spans="1:22" ht="38.25" customHeight="1" thickBot="1" x14ac:dyDescent="0.3">
      <c r="A103" s="5302"/>
      <c r="B103" s="5294"/>
      <c r="C103" s="5189"/>
      <c r="D103" s="5597"/>
      <c r="E103" s="5596"/>
      <c r="F103" s="5596"/>
      <c r="G103" s="5596"/>
      <c r="H103" s="5072"/>
      <c r="I103" s="5574"/>
      <c r="J103" s="5573"/>
      <c r="K103" s="5572"/>
      <c r="L103" s="5617" t="s">
        <v>22</v>
      </c>
      <c r="M103" s="5625">
        <v>120</v>
      </c>
      <c r="N103" s="5625">
        <v>198.5</v>
      </c>
      <c r="O103" s="5624">
        <v>195.9</v>
      </c>
      <c r="P103" s="5594"/>
      <c r="Q103" s="5590"/>
      <c r="R103" s="5608"/>
      <c r="S103" s="5590"/>
      <c r="T103" s="5590"/>
      <c r="U103" s="5616"/>
      <c r="V103" s="5615"/>
    </row>
    <row r="104" spans="1:22" ht="36" customHeight="1" thickBot="1" x14ac:dyDescent="0.3">
      <c r="A104" s="5302"/>
      <c r="B104" s="5294"/>
      <c r="C104" s="5587"/>
      <c r="D104" s="5607" t="s">
        <v>82</v>
      </c>
      <c r="E104" s="5586"/>
      <c r="F104" s="5586"/>
      <c r="G104" s="5586"/>
      <c r="H104" s="5088" t="s">
        <v>1000</v>
      </c>
      <c r="I104" s="5584" t="s">
        <v>72</v>
      </c>
      <c r="J104" s="5156" t="s">
        <v>24</v>
      </c>
      <c r="K104" s="5623" t="s">
        <v>172</v>
      </c>
      <c r="L104" s="5622" t="s">
        <v>221</v>
      </c>
      <c r="M104" s="5621">
        <v>0</v>
      </c>
      <c r="N104" s="5621">
        <v>0</v>
      </c>
      <c r="O104" s="5620">
        <v>0</v>
      </c>
      <c r="P104" s="5603" t="s">
        <v>999</v>
      </c>
      <c r="Q104" s="5600"/>
      <c r="R104" s="5602"/>
      <c r="S104" s="5600" t="s">
        <v>153</v>
      </c>
      <c r="T104" s="5600" t="s">
        <v>155</v>
      </c>
      <c r="U104" s="5619" t="s">
        <v>998</v>
      </c>
      <c r="V104" s="5618"/>
    </row>
    <row r="105" spans="1:22" ht="24.75" customHeight="1" thickBot="1" x14ac:dyDescent="0.3">
      <c r="A105" s="5302"/>
      <c r="B105" s="5294"/>
      <c r="C105" s="5587"/>
      <c r="D105" s="5597"/>
      <c r="E105" s="5596"/>
      <c r="F105" s="5596"/>
      <c r="G105" s="5596"/>
      <c r="H105" s="5072"/>
      <c r="I105" s="5606"/>
      <c r="J105" s="5138"/>
      <c r="K105" s="5583"/>
      <c r="L105" s="5617" t="s">
        <v>22</v>
      </c>
      <c r="M105" s="5582"/>
      <c r="N105" s="5582"/>
      <c r="O105" s="5595"/>
      <c r="P105" s="5594"/>
      <c r="Q105" s="5590"/>
      <c r="R105" s="5608"/>
      <c r="S105" s="5590"/>
      <c r="T105" s="5590"/>
      <c r="U105" s="5616"/>
      <c r="V105" s="5615"/>
    </row>
    <row r="106" spans="1:22" ht="26.25" customHeight="1" thickBot="1" x14ac:dyDescent="0.3">
      <c r="A106" s="5302"/>
      <c r="B106" s="5294"/>
      <c r="C106" s="5587"/>
      <c r="D106" s="5607" t="s">
        <v>78</v>
      </c>
      <c r="E106" s="5586"/>
      <c r="F106" s="5586"/>
      <c r="G106" s="5586"/>
      <c r="H106" s="5088" t="s">
        <v>997</v>
      </c>
      <c r="I106" s="5606"/>
      <c r="J106" s="5138"/>
      <c r="K106" s="5583"/>
      <c r="L106" s="5614" t="s">
        <v>221</v>
      </c>
      <c r="M106" s="5613">
        <v>0</v>
      </c>
      <c r="N106" s="5613">
        <v>0</v>
      </c>
      <c r="O106" s="5612">
        <v>0</v>
      </c>
      <c r="P106" s="5611" t="s">
        <v>996</v>
      </c>
      <c r="Q106" s="5593"/>
      <c r="R106" s="5592"/>
      <c r="S106" s="5593" t="s">
        <v>153</v>
      </c>
      <c r="T106" s="5593" t="s">
        <v>153</v>
      </c>
      <c r="U106" s="5610" t="s">
        <v>995</v>
      </c>
      <c r="V106" s="5609"/>
    </row>
    <row r="107" spans="1:22" ht="22.5" customHeight="1" thickBot="1" x14ac:dyDescent="0.3">
      <c r="A107" s="5302"/>
      <c r="B107" s="5294"/>
      <c r="C107" s="5587"/>
      <c r="D107" s="5597"/>
      <c r="E107" s="5596"/>
      <c r="F107" s="5596"/>
      <c r="G107" s="5596"/>
      <c r="H107" s="5072"/>
      <c r="I107" s="5606"/>
      <c r="J107" s="5138"/>
      <c r="K107" s="5583"/>
      <c r="L107" s="5571" t="s">
        <v>22</v>
      </c>
      <c r="M107" s="5582"/>
      <c r="N107" s="5582"/>
      <c r="O107" s="5604"/>
      <c r="P107" s="5594"/>
      <c r="Q107" s="5590"/>
      <c r="R107" s="5608"/>
      <c r="S107" s="5590"/>
      <c r="T107" s="5590"/>
      <c r="U107" s="5589"/>
      <c r="V107" s="5588"/>
    </row>
    <row r="108" spans="1:22" ht="29.25" customHeight="1" thickBot="1" x14ac:dyDescent="0.3">
      <c r="A108" s="5302"/>
      <c r="B108" s="5294"/>
      <c r="C108" s="5587"/>
      <c r="D108" s="5607" t="s">
        <v>74</v>
      </c>
      <c r="E108" s="5586"/>
      <c r="F108" s="5586"/>
      <c r="G108" s="5586"/>
      <c r="H108" s="5088" t="s">
        <v>994</v>
      </c>
      <c r="I108" s="5606"/>
      <c r="J108" s="5138"/>
      <c r="K108" s="5583"/>
      <c r="L108" s="5605" t="s">
        <v>221</v>
      </c>
      <c r="M108" s="5582">
        <v>0</v>
      </c>
      <c r="N108" s="5582">
        <v>0</v>
      </c>
      <c r="O108" s="5604">
        <v>0</v>
      </c>
      <c r="P108" s="5603" t="s">
        <v>993</v>
      </c>
      <c r="Q108" s="5600"/>
      <c r="R108" s="5602"/>
      <c r="S108" s="5600" t="s">
        <v>153</v>
      </c>
      <c r="T108" s="5600" t="s">
        <v>153</v>
      </c>
      <c r="U108" s="5599" t="s">
        <v>992</v>
      </c>
      <c r="V108" s="5598"/>
    </row>
    <row r="109" spans="1:22" ht="33" customHeight="1" thickBot="1" x14ac:dyDescent="0.3">
      <c r="A109" s="5302"/>
      <c r="B109" s="5294"/>
      <c r="C109" s="5587"/>
      <c r="D109" s="5597"/>
      <c r="E109" s="5596"/>
      <c r="F109" s="5596"/>
      <c r="G109" s="5596"/>
      <c r="H109" s="5072"/>
      <c r="I109" s="5606"/>
      <c r="J109" s="5138"/>
      <c r="K109" s="5583"/>
      <c r="L109" s="5571" t="s">
        <v>22</v>
      </c>
      <c r="M109" s="5582"/>
      <c r="N109" s="5582"/>
      <c r="O109" s="5604"/>
      <c r="P109" s="5594"/>
      <c r="Q109" s="5590"/>
      <c r="R109" s="5608"/>
      <c r="S109" s="5590"/>
      <c r="T109" s="5590"/>
      <c r="U109" s="5589"/>
      <c r="V109" s="5588"/>
    </row>
    <row r="110" spans="1:22" ht="15.75" customHeight="1" thickBot="1" x14ac:dyDescent="0.3">
      <c r="A110" s="5302"/>
      <c r="B110" s="5294"/>
      <c r="C110" s="5587"/>
      <c r="D110" s="5607" t="s">
        <v>69</v>
      </c>
      <c r="E110" s="5586"/>
      <c r="F110" s="5586"/>
      <c r="G110" s="5586"/>
      <c r="H110" s="5088" t="s">
        <v>991</v>
      </c>
      <c r="I110" s="5606"/>
      <c r="J110" s="5138"/>
      <c r="K110" s="5583"/>
      <c r="L110" s="5605" t="s">
        <v>221</v>
      </c>
      <c r="M110" s="5582"/>
      <c r="N110" s="5582">
        <v>0</v>
      </c>
      <c r="O110" s="5604">
        <v>0</v>
      </c>
      <c r="P110" s="5603" t="s">
        <v>990</v>
      </c>
      <c r="Q110" s="5600" t="s">
        <v>963</v>
      </c>
      <c r="R110" s="5602"/>
      <c r="S110" s="5601">
        <v>1.5</v>
      </c>
      <c r="T110" s="5600" t="s">
        <v>155</v>
      </c>
      <c r="U110" s="5599" t="s">
        <v>989</v>
      </c>
      <c r="V110" s="5598"/>
    </row>
    <row r="111" spans="1:22" ht="29.25" customHeight="1" thickBot="1" x14ac:dyDescent="0.3">
      <c r="A111" s="5302"/>
      <c r="B111" s="5294"/>
      <c r="C111" s="5587"/>
      <c r="D111" s="5597"/>
      <c r="E111" s="5596"/>
      <c r="F111" s="5596"/>
      <c r="G111" s="5596"/>
      <c r="H111" s="5072"/>
      <c r="I111" s="5574"/>
      <c r="J111" s="5138"/>
      <c r="K111" s="5583"/>
      <c r="L111" s="5571" t="s">
        <v>22</v>
      </c>
      <c r="M111" s="5582">
        <v>0</v>
      </c>
      <c r="N111" s="5582">
        <v>0</v>
      </c>
      <c r="O111" s="5595">
        <v>0</v>
      </c>
      <c r="P111" s="5594"/>
      <c r="Q111" s="5593"/>
      <c r="R111" s="5592"/>
      <c r="S111" s="5591"/>
      <c r="T111" s="5590"/>
      <c r="U111" s="5589"/>
      <c r="V111" s="5588"/>
    </row>
    <row r="112" spans="1:22" ht="57" customHeight="1" thickBot="1" x14ac:dyDescent="0.3">
      <c r="A112" s="4959"/>
      <c r="B112" s="5294"/>
      <c r="C112" s="5587"/>
      <c r="D112" s="5586" t="s">
        <v>65</v>
      </c>
      <c r="E112" s="5576"/>
      <c r="F112" s="5576"/>
      <c r="G112" s="5576"/>
      <c r="H112" s="5585" t="s">
        <v>988</v>
      </c>
      <c r="I112" s="5584" t="s">
        <v>72</v>
      </c>
      <c r="J112" s="5138"/>
      <c r="K112" s="5583"/>
      <c r="L112" s="5571" t="s">
        <v>32</v>
      </c>
      <c r="M112" s="5582">
        <v>0</v>
      </c>
      <c r="N112" s="5582">
        <v>0</v>
      </c>
      <c r="O112" s="5582">
        <v>0</v>
      </c>
      <c r="P112" s="5581" t="s">
        <v>987</v>
      </c>
      <c r="Q112" s="5568"/>
      <c r="R112" s="5567"/>
      <c r="S112" s="5566"/>
      <c r="T112" s="5566"/>
      <c r="U112" s="5580" t="s">
        <v>986</v>
      </c>
      <c r="V112" s="5579"/>
    </row>
    <row r="113" spans="1:32" ht="56.25" customHeight="1" thickBot="1" x14ac:dyDescent="0.3">
      <c r="A113" s="4940"/>
      <c r="B113" s="5376"/>
      <c r="C113" s="5578"/>
      <c r="D113" s="5577" t="s">
        <v>61</v>
      </c>
      <c r="E113" s="5576"/>
      <c r="F113" s="5576"/>
      <c r="G113" s="5576"/>
      <c r="H113" s="5575" t="s">
        <v>985</v>
      </c>
      <c r="I113" s="5574"/>
      <c r="J113" s="5573"/>
      <c r="K113" s="5572"/>
      <c r="L113" s="5571" t="s">
        <v>22</v>
      </c>
      <c r="M113" s="5570">
        <v>0</v>
      </c>
      <c r="N113" s="5570">
        <v>0</v>
      </c>
      <c r="O113" s="5570">
        <v>0</v>
      </c>
      <c r="P113" s="5569" t="s">
        <v>984</v>
      </c>
      <c r="Q113" s="5568"/>
      <c r="R113" s="5567"/>
      <c r="S113" s="5566"/>
      <c r="T113" s="5566"/>
      <c r="U113" s="5565"/>
      <c r="V113" s="5564"/>
    </row>
    <row r="114" spans="1:32" ht="15.75" thickBot="1" x14ac:dyDescent="0.3">
      <c r="A114" s="5558" t="s">
        <v>20</v>
      </c>
      <c r="B114" s="4925" t="s">
        <v>29</v>
      </c>
      <c r="C114" s="5563"/>
      <c r="D114" s="4923" t="s">
        <v>19</v>
      </c>
      <c r="E114" s="4923"/>
      <c r="F114" s="4923"/>
      <c r="G114" s="4923"/>
      <c r="H114" s="4923"/>
      <c r="I114" s="4923"/>
      <c r="J114" s="4923"/>
      <c r="K114" s="4923"/>
      <c r="L114" s="4922"/>
      <c r="M114" s="5562">
        <f>M51+M84+M89</f>
        <v>4043</v>
      </c>
      <c r="N114" s="5562">
        <f>N51+N84+N89</f>
        <v>6266.75</v>
      </c>
      <c r="O114" s="5562">
        <f>O51+O84+O89</f>
        <v>5962.2800000000007</v>
      </c>
      <c r="P114" s="5561"/>
      <c r="Q114" s="5560"/>
      <c r="R114" s="5560"/>
      <c r="S114" s="5560"/>
      <c r="T114" s="5560"/>
      <c r="U114" s="5560"/>
      <c r="V114" s="5559"/>
      <c r="W114" s="4746"/>
      <c r="X114" s="4746"/>
      <c r="Y114" s="4746"/>
      <c r="Z114" s="4746"/>
      <c r="AA114" s="4746"/>
      <c r="AB114" s="4746"/>
      <c r="AC114" s="4746"/>
      <c r="AD114" s="4746"/>
      <c r="AE114" s="4746"/>
      <c r="AF114" s="4746"/>
    </row>
    <row r="115" spans="1:32" ht="30" customHeight="1" thickBot="1" x14ac:dyDescent="0.3">
      <c r="A115" s="5558" t="s">
        <v>20</v>
      </c>
      <c r="B115" s="4925" t="s">
        <v>18</v>
      </c>
      <c r="C115" s="5557" t="s">
        <v>983</v>
      </c>
      <c r="D115" s="5556"/>
      <c r="E115" s="5556"/>
      <c r="F115" s="5556"/>
      <c r="G115" s="5556"/>
      <c r="H115" s="5556"/>
      <c r="I115" s="5556"/>
      <c r="J115" s="5556"/>
      <c r="K115" s="5556"/>
      <c r="L115" s="5556"/>
      <c r="M115" s="5556"/>
      <c r="N115" s="5556"/>
      <c r="O115" s="5556"/>
      <c r="P115" s="5556"/>
      <c r="Q115" s="5556"/>
      <c r="R115" s="5556"/>
      <c r="S115" s="5556"/>
      <c r="T115" s="5556"/>
      <c r="U115" s="5556"/>
      <c r="V115" s="5555"/>
    </row>
    <row r="116" spans="1:32" ht="39" customHeight="1" thickBot="1" x14ac:dyDescent="0.3">
      <c r="A116" s="5059" t="s">
        <v>20</v>
      </c>
      <c r="B116" s="5058" t="s">
        <v>18</v>
      </c>
      <c r="C116" s="5554" t="s">
        <v>18</v>
      </c>
      <c r="D116" s="5272"/>
      <c r="E116" s="5073"/>
      <c r="F116" s="5073"/>
      <c r="G116" s="5073"/>
      <c r="H116" s="5553" t="s">
        <v>982</v>
      </c>
      <c r="I116" s="5533" t="s">
        <v>516</v>
      </c>
      <c r="J116" s="5395" t="s">
        <v>24</v>
      </c>
      <c r="K116" s="5552" t="s">
        <v>172</v>
      </c>
      <c r="L116" s="5551" t="s">
        <v>22</v>
      </c>
      <c r="M116" s="5513">
        <v>6</v>
      </c>
      <c r="N116" s="5541">
        <v>6</v>
      </c>
      <c r="O116" s="5124">
        <v>1.2</v>
      </c>
      <c r="P116" s="5550" t="s">
        <v>981</v>
      </c>
      <c r="Q116" s="5107" t="s">
        <v>42</v>
      </c>
      <c r="R116" s="5106"/>
      <c r="S116" s="5549">
        <v>5</v>
      </c>
      <c r="T116" s="5548">
        <v>3</v>
      </c>
      <c r="U116" s="5535" t="s">
        <v>654</v>
      </c>
      <c r="V116" s="5534"/>
    </row>
    <row r="117" spans="1:32" ht="25.5" customHeight="1" thickBot="1" x14ac:dyDescent="0.3">
      <c r="A117" s="4940"/>
      <c r="B117" s="4939"/>
      <c r="C117" s="5226"/>
      <c r="D117" s="4973"/>
      <c r="E117" s="5024"/>
      <c r="F117" s="5024"/>
      <c r="G117" s="5024"/>
      <c r="H117" s="5547"/>
      <c r="I117" s="5505"/>
      <c r="J117" s="5504"/>
      <c r="K117" s="5546"/>
      <c r="L117" s="5502" t="s">
        <v>21</v>
      </c>
      <c r="M117" s="5521">
        <f>M116</f>
        <v>6</v>
      </c>
      <c r="N117" s="5224">
        <f>N116</f>
        <v>6</v>
      </c>
      <c r="O117" s="5223">
        <f>O116</f>
        <v>1.2</v>
      </c>
      <c r="P117" s="5545"/>
      <c r="Q117" s="5544"/>
      <c r="R117" s="5544"/>
      <c r="S117" s="5543"/>
      <c r="T117" s="5518"/>
      <c r="U117" s="5495"/>
      <c r="V117" s="5494"/>
    </row>
    <row r="118" spans="1:32" ht="23.25" customHeight="1" thickBot="1" x14ac:dyDescent="0.3">
      <c r="A118" s="5523" t="s">
        <v>20</v>
      </c>
      <c r="B118" s="5074" t="s">
        <v>18</v>
      </c>
      <c r="C118" s="4937" t="s">
        <v>90</v>
      </c>
      <c r="D118" s="5271"/>
      <c r="E118" s="5271"/>
      <c r="F118" s="5271"/>
      <c r="G118" s="5271"/>
      <c r="H118" s="5088" t="s">
        <v>980</v>
      </c>
      <c r="I118" s="5516" t="s">
        <v>508</v>
      </c>
      <c r="J118" s="5441" t="s">
        <v>24</v>
      </c>
      <c r="K118" s="5542" t="s">
        <v>172</v>
      </c>
      <c r="L118" s="5531" t="s">
        <v>22</v>
      </c>
      <c r="M118" s="5541">
        <v>0</v>
      </c>
      <c r="N118" s="5541">
        <v>180</v>
      </c>
      <c r="O118" s="5540">
        <v>180</v>
      </c>
      <c r="P118" s="5539" t="s">
        <v>979</v>
      </c>
      <c r="Q118" s="5538"/>
      <c r="R118" s="5537"/>
      <c r="S118" s="5536" t="s">
        <v>153</v>
      </c>
      <c r="T118" s="5536" t="s">
        <v>155</v>
      </c>
      <c r="U118" s="5535" t="s">
        <v>978</v>
      </c>
      <c r="V118" s="5534"/>
    </row>
    <row r="119" spans="1:32" ht="23.25" customHeight="1" thickBot="1" x14ac:dyDescent="0.3">
      <c r="A119" s="5523"/>
      <c r="B119" s="5074"/>
      <c r="C119" s="4937"/>
      <c r="D119" s="5271"/>
      <c r="E119" s="5271"/>
      <c r="F119" s="5271"/>
      <c r="G119" s="5271"/>
      <c r="H119" s="5270"/>
      <c r="I119" s="5533"/>
      <c r="J119" s="5395"/>
      <c r="K119" s="5532"/>
      <c r="L119" s="5531" t="s">
        <v>113</v>
      </c>
      <c r="M119" s="5530"/>
      <c r="N119" s="5529">
        <v>44.55</v>
      </c>
      <c r="O119" s="5528">
        <v>44.55</v>
      </c>
      <c r="P119" s="5527"/>
      <c r="Q119" s="5526"/>
      <c r="R119" s="5525"/>
      <c r="S119" s="5524"/>
      <c r="T119" s="5524"/>
      <c r="U119" s="5508"/>
      <c r="V119" s="5507"/>
    </row>
    <row r="120" spans="1:32" ht="34.5" customHeight="1" thickBot="1" x14ac:dyDescent="0.3">
      <c r="A120" s="5523"/>
      <c r="B120" s="5074"/>
      <c r="C120" s="4937"/>
      <c r="D120" s="5271"/>
      <c r="E120" s="5271"/>
      <c r="F120" s="5271"/>
      <c r="G120" s="5271"/>
      <c r="H120" s="5072"/>
      <c r="I120" s="5505"/>
      <c r="J120" s="5504"/>
      <c r="K120" s="5522"/>
      <c r="L120" s="5225" t="s">
        <v>21</v>
      </c>
      <c r="M120" s="5521">
        <f>SUM(M118:M119)</f>
        <v>0</v>
      </c>
      <c r="N120" s="5224">
        <f>SUM(N118:N119)</f>
        <v>224.55</v>
      </c>
      <c r="O120" s="5224">
        <f>SUM(O118:O119)</f>
        <v>224.55</v>
      </c>
      <c r="P120" s="5520"/>
      <c r="Q120" s="5520"/>
      <c r="R120" s="5520"/>
      <c r="S120" s="5519"/>
      <c r="T120" s="5518"/>
      <c r="U120" s="5495"/>
      <c r="V120" s="5494"/>
    </row>
    <row r="121" spans="1:32" ht="38.25" customHeight="1" thickBot="1" x14ac:dyDescent="0.3">
      <c r="A121" s="5059" t="s">
        <v>20</v>
      </c>
      <c r="B121" s="5058" t="s">
        <v>18</v>
      </c>
      <c r="C121" s="5237" t="s">
        <v>86</v>
      </c>
      <c r="D121" s="4981"/>
      <c r="E121" s="5089"/>
      <c r="F121" s="5089"/>
      <c r="G121" s="5089"/>
      <c r="H121" s="5517" t="s">
        <v>977</v>
      </c>
      <c r="I121" s="5516" t="s">
        <v>976</v>
      </c>
      <c r="J121" s="5441" t="s">
        <v>24</v>
      </c>
      <c r="K121" s="5515" t="s">
        <v>54</v>
      </c>
      <c r="L121" s="5514" t="s">
        <v>22</v>
      </c>
      <c r="M121" s="5513">
        <v>125</v>
      </c>
      <c r="N121" s="5512">
        <v>125</v>
      </c>
      <c r="O121" s="5124">
        <v>117</v>
      </c>
      <c r="P121" s="5253" t="s">
        <v>975</v>
      </c>
      <c r="Q121" s="5511" t="s">
        <v>42</v>
      </c>
      <c r="R121" s="5510"/>
      <c r="S121" s="5509">
        <v>1</v>
      </c>
      <c r="T121" s="5509">
        <v>1</v>
      </c>
      <c r="U121" s="5508" t="s">
        <v>974</v>
      </c>
      <c r="V121" s="5507"/>
    </row>
    <row r="122" spans="1:32" ht="21" customHeight="1" thickBot="1" x14ac:dyDescent="0.3">
      <c r="A122" s="4940"/>
      <c r="B122" s="4939"/>
      <c r="C122" s="5226"/>
      <c r="D122" s="4973"/>
      <c r="E122" s="5014"/>
      <c r="F122" s="5014"/>
      <c r="G122" s="5014"/>
      <c r="H122" s="5506"/>
      <c r="I122" s="5505"/>
      <c r="J122" s="5504"/>
      <c r="K122" s="5503"/>
      <c r="L122" s="5502" t="s">
        <v>21</v>
      </c>
      <c r="M122" s="5500">
        <f>M121</f>
        <v>125</v>
      </c>
      <c r="N122" s="5501">
        <f>N121</f>
        <v>125</v>
      </c>
      <c r="O122" s="5500">
        <f>O121</f>
        <v>117</v>
      </c>
      <c r="P122" s="5499"/>
      <c r="Q122" s="5498"/>
      <c r="R122" s="5498"/>
      <c r="S122" s="5497"/>
      <c r="T122" s="5496"/>
      <c r="U122" s="5495"/>
      <c r="V122" s="5494"/>
    </row>
    <row r="123" spans="1:32" ht="45" customHeight="1" thickBot="1" x14ac:dyDescent="0.3">
      <c r="A123" s="5493" t="s">
        <v>20</v>
      </c>
      <c r="B123" s="5492" t="s">
        <v>18</v>
      </c>
      <c r="C123" s="5491" t="s">
        <v>54</v>
      </c>
      <c r="D123" s="5490" t="s">
        <v>973</v>
      </c>
      <c r="E123" s="5490"/>
      <c r="F123" s="5490"/>
      <c r="G123" s="5490"/>
      <c r="H123" s="5490"/>
      <c r="I123" s="5489"/>
      <c r="J123" s="5441" t="s">
        <v>24</v>
      </c>
      <c r="K123" s="5488" t="s">
        <v>172</v>
      </c>
      <c r="L123" s="5487"/>
      <c r="M123" s="5486"/>
      <c r="N123" s="5486"/>
      <c r="O123" s="5486"/>
      <c r="P123" s="5486"/>
      <c r="Q123" s="5486"/>
      <c r="R123" s="5486"/>
      <c r="S123" s="5486"/>
      <c r="T123" s="5485"/>
      <c r="U123" s="5049"/>
      <c r="V123" s="5048"/>
    </row>
    <row r="124" spans="1:32" ht="51" x14ac:dyDescent="0.25">
      <c r="A124" s="5380"/>
      <c r="B124" s="5294"/>
      <c r="C124" s="5293"/>
      <c r="D124" s="5444" t="s">
        <v>29</v>
      </c>
      <c r="E124" s="5444"/>
      <c r="F124" s="5444"/>
      <c r="G124" s="5444"/>
      <c r="H124" s="5088" t="s">
        <v>972</v>
      </c>
      <c r="I124" s="5269" t="s">
        <v>931</v>
      </c>
      <c r="J124" s="5395"/>
      <c r="K124" s="5301"/>
      <c r="L124" s="5484" t="s">
        <v>22</v>
      </c>
      <c r="M124" s="5483">
        <v>583.29999999999995</v>
      </c>
      <c r="N124" s="5482">
        <v>1278.7</v>
      </c>
      <c r="O124" s="5481">
        <v>1222.4000000000001</v>
      </c>
      <c r="P124" s="5442" t="s">
        <v>971</v>
      </c>
      <c r="Q124" s="5409" t="s">
        <v>970</v>
      </c>
      <c r="R124" s="5408"/>
      <c r="S124" s="5480">
        <v>1150</v>
      </c>
      <c r="T124" s="5479">
        <v>1161</v>
      </c>
      <c r="U124" s="5478" t="s">
        <v>908</v>
      </c>
      <c r="V124" s="5477"/>
    </row>
    <row r="125" spans="1:32" ht="43.5" customHeight="1" x14ac:dyDescent="0.25">
      <c r="A125" s="5380"/>
      <c r="B125" s="5294"/>
      <c r="C125" s="5293"/>
      <c r="D125" s="5439"/>
      <c r="E125" s="5439"/>
      <c r="F125" s="5439"/>
      <c r="G125" s="5439"/>
      <c r="H125" s="5270"/>
      <c r="I125" s="5269"/>
      <c r="J125" s="5395"/>
      <c r="K125" s="5301"/>
      <c r="L125" s="5362" t="s">
        <v>113</v>
      </c>
      <c r="M125" s="5449">
        <v>0</v>
      </c>
      <c r="N125" s="5448">
        <v>1112.9100000000001</v>
      </c>
      <c r="O125" s="5447">
        <v>1112.9100000000001</v>
      </c>
      <c r="P125" s="5438" t="s">
        <v>969</v>
      </c>
      <c r="Q125" s="5195" t="s">
        <v>963</v>
      </c>
      <c r="R125" s="5387"/>
      <c r="S125" s="5400">
        <v>120</v>
      </c>
      <c r="T125" s="5465">
        <v>134</v>
      </c>
      <c r="U125" s="4997" t="s">
        <v>908</v>
      </c>
      <c r="V125" s="4996"/>
    </row>
    <row r="126" spans="1:32" ht="32.25" customHeight="1" x14ac:dyDescent="0.25">
      <c r="A126" s="5380"/>
      <c r="B126" s="5294"/>
      <c r="C126" s="5293"/>
      <c r="D126" s="5439"/>
      <c r="E126" s="5439"/>
      <c r="F126" s="5439"/>
      <c r="G126" s="5439"/>
      <c r="H126" s="5270"/>
      <c r="I126" s="5269"/>
      <c r="J126" s="5395"/>
      <c r="K126" s="5301"/>
      <c r="L126" s="5474"/>
      <c r="M126" s="5472"/>
      <c r="N126" s="5471"/>
      <c r="O126" s="5450"/>
      <c r="P126" s="5438" t="s">
        <v>968</v>
      </c>
      <c r="Q126" s="5195" t="s">
        <v>927</v>
      </c>
      <c r="R126" s="5387"/>
      <c r="S126" s="5400">
        <v>196</v>
      </c>
      <c r="T126" s="5465">
        <v>205</v>
      </c>
      <c r="U126" s="4997" t="s">
        <v>908</v>
      </c>
      <c r="V126" s="4996"/>
    </row>
    <row r="127" spans="1:32" ht="51" x14ac:dyDescent="0.25">
      <c r="A127" s="5380"/>
      <c r="B127" s="5294"/>
      <c r="C127" s="5293"/>
      <c r="D127" s="5439"/>
      <c r="E127" s="5439"/>
      <c r="F127" s="5439"/>
      <c r="G127" s="5439"/>
      <c r="H127" s="5270"/>
      <c r="I127" s="5269"/>
      <c r="J127" s="5395"/>
      <c r="K127" s="5301"/>
      <c r="L127" s="5474"/>
      <c r="M127" s="5472"/>
      <c r="N127" s="5471"/>
      <c r="O127" s="5450"/>
      <c r="P127" s="5438" t="s">
        <v>967</v>
      </c>
      <c r="Q127" s="5195" t="s">
        <v>927</v>
      </c>
      <c r="R127" s="5387"/>
      <c r="S127" s="5400">
        <v>300</v>
      </c>
      <c r="T127" s="5465">
        <v>306</v>
      </c>
      <c r="U127" s="4997" t="s">
        <v>908</v>
      </c>
      <c r="V127" s="4996"/>
    </row>
    <row r="128" spans="1:32" ht="21.75" customHeight="1" x14ac:dyDescent="0.25">
      <c r="A128" s="5380"/>
      <c r="B128" s="5294"/>
      <c r="C128" s="5293"/>
      <c r="D128" s="5439"/>
      <c r="E128" s="5439"/>
      <c r="F128" s="5439"/>
      <c r="G128" s="5439"/>
      <c r="H128" s="5270"/>
      <c r="I128" s="5269"/>
      <c r="J128" s="5395"/>
      <c r="K128" s="5301"/>
      <c r="L128" s="5474"/>
      <c r="M128" s="5472"/>
      <c r="N128" s="5471"/>
      <c r="O128" s="5450"/>
      <c r="P128" s="5438" t="s">
        <v>966</v>
      </c>
      <c r="Q128" s="5195" t="s">
        <v>927</v>
      </c>
      <c r="R128" s="5387"/>
      <c r="S128" s="5400">
        <v>320</v>
      </c>
      <c r="T128" s="5465">
        <v>1400</v>
      </c>
      <c r="U128" s="4997" t="s">
        <v>908</v>
      </c>
      <c r="V128" s="4996"/>
    </row>
    <row r="129" spans="1:22" ht="25.5" x14ac:dyDescent="0.25">
      <c r="A129" s="5380"/>
      <c r="B129" s="5294"/>
      <c r="C129" s="5293"/>
      <c r="D129" s="5439"/>
      <c r="E129" s="5439"/>
      <c r="F129" s="5439"/>
      <c r="G129" s="5439"/>
      <c r="H129" s="5270"/>
      <c r="I129" s="5269"/>
      <c r="J129" s="5395"/>
      <c r="K129" s="5301"/>
      <c r="L129" s="5474"/>
      <c r="M129" s="5472"/>
      <c r="N129" s="5471"/>
      <c r="O129" s="5450"/>
      <c r="P129" s="5438" t="s">
        <v>965</v>
      </c>
      <c r="Q129" s="5195" t="s">
        <v>927</v>
      </c>
      <c r="R129" s="5387"/>
      <c r="S129" s="5400">
        <v>180</v>
      </c>
      <c r="T129" s="5465">
        <v>160</v>
      </c>
      <c r="U129" s="4997" t="s">
        <v>908</v>
      </c>
      <c r="V129" s="4996"/>
    </row>
    <row r="130" spans="1:22" ht="51" x14ac:dyDescent="0.25">
      <c r="A130" s="5380"/>
      <c r="B130" s="5294"/>
      <c r="C130" s="5293"/>
      <c r="D130" s="5439"/>
      <c r="E130" s="5439"/>
      <c r="F130" s="5439"/>
      <c r="G130" s="5439"/>
      <c r="H130" s="5270"/>
      <c r="I130" s="5269"/>
      <c r="J130" s="5395"/>
      <c r="K130" s="5301"/>
      <c r="L130" s="5474"/>
      <c r="M130" s="5472"/>
      <c r="N130" s="5471"/>
      <c r="O130" s="5450"/>
      <c r="P130" s="5438" t="s">
        <v>964</v>
      </c>
      <c r="Q130" s="5195" t="s">
        <v>963</v>
      </c>
      <c r="R130" s="5387"/>
      <c r="S130" s="5476">
        <v>171</v>
      </c>
      <c r="T130" s="5475">
        <v>110</v>
      </c>
      <c r="U130" s="4997" t="s">
        <v>908</v>
      </c>
      <c r="V130" s="4996"/>
    </row>
    <row r="131" spans="1:22" ht="16.5" customHeight="1" x14ac:dyDescent="0.25">
      <c r="A131" s="5380"/>
      <c r="B131" s="5294"/>
      <c r="C131" s="5293"/>
      <c r="D131" s="5439"/>
      <c r="E131" s="5439"/>
      <c r="F131" s="5439"/>
      <c r="G131" s="5439"/>
      <c r="H131" s="5270"/>
      <c r="I131" s="5269"/>
      <c r="J131" s="5395"/>
      <c r="K131" s="5301"/>
      <c r="L131" s="5474"/>
      <c r="M131" s="5472"/>
      <c r="N131" s="5471"/>
      <c r="O131" s="5450"/>
      <c r="P131" s="5438" t="s">
        <v>962</v>
      </c>
      <c r="Q131" s="5195" t="s">
        <v>42</v>
      </c>
      <c r="R131" s="5387"/>
      <c r="S131" s="5400">
        <v>21</v>
      </c>
      <c r="T131" s="5465">
        <v>21</v>
      </c>
      <c r="U131" s="4997" t="s">
        <v>908</v>
      </c>
      <c r="V131" s="4996"/>
    </row>
    <row r="132" spans="1:22" ht="42.75" customHeight="1" thickBot="1" x14ac:dyDescent="0.3">
      <c r="A132" s="5380"/>
      <c r="B132" s="5294"/>
      <c r="C132" s="5293"/>
      <c r="D132" s="5014"/>
      <c r="E132" s="5014"/>
      <c r="F132" s="5014"/>
      <c r="G132" s="5014"/>
      <c r="H132" s="5072"/>
      <c r="I132" s="5269"/>
      <c r="J132" s="5395"/>
      <c r="K132" s="5301"/>
      <c r="L132" s="5473"/>
      <c r="M132" s="5472"/>
      <c r="N132" s="5471"/>
      <c r="O132" s="5450"/>
      <c r="P132" s="5438" t="s">
        <v>961</v>
      </c>
      <c r="Q132" s="5195" t="s">
        <v>42</v>
      </c>
      <c r="R132" s="5387"/>
      <c r="S132" s="5400">
        <v>620</v>
      </c>
      <c r="T132" s="5465">
        <v>609</v>
      </c>
      <c r="U132" s="4997" t="s">
        <v>960</v>
      </c>
      <c r="V132" s="4996"/>
    </row>
    <row r="133" spans="1:22" ht="51.75" thickBot="1" x14ac:dyDescent="0.3">
      <c r="A133" s="5380"/>
      <c r="B133" s="5294"/>
      <c r="C133" s="4937"/>
      <c r="D133" s="4957" t="s">
        <v>37</v>
      </c>
      <c r="E133" s="5383"/>
      <c r="F133" s="5383"/>
      <c r="G133" s="5383"/>
      <c r="H133" s="5382" t="s">
        <v>959</v>
      </c>
      <c r="I133" s="5434" t="s">
        <v>931</v>
      </c>
      <c r="J133" s="5395"/>
      <c r="K133" s="5301"/>
      <c r="L133" s="5373" t="s">
        <v>22</v>
      </c>
      <c r="M133" s="5449">
        <v>25</v>
      </c>
      <c r="N133" s="5451">
        <v>52.4</v>
      </c>
      <c r="O133" s="5450">
        <v>50.78</v>
      </c>
      <c r="P133" s="5438" t="s">
        <v>958</v>
      </c>
      <c r="Q133" s="5195" t="s">
        <v>42</v>
      </c>
      <c r="R133" s="5387"/>
      <c r="S133" s="5400">
        <v>300</v>
      </c>
      <c r="T133" s="5465">
        <v>103</v>
      </c>
      <c r="U133" s="5353" t="s">
        <v>908</v>
      </c>
      <c r="V133" s="5352"/>
    </row>
    <row r="134" spans="1:22" ht="33.75" customHeight="1" thickBot="1" x14ac:dyDescent="0.3">
      <c r="A134" s="5380"/>
      <c r="B134" s="5294"/>
      <c r="C134" s="4937"/>
      <c r="D134" s="5444" t="s">
        <v>90</v>
      </c>
      <c r="E134" s="5444"/>
      <c r="F134" s="5444"/>
      <c r="G134" s="5444"/>
      <c r="H134" s="5470" t="s">
        <v>957</v>
      </c>
      <c r="I134" s="5434"/>
      <c r="J134" s="5395" t="s">
        <v>24</v>
      </c>
      <c r="K134" s="5301"/>
      <c r="L134" s="5367" t="s">
        <v>22</v>
      </c>
      <c r="M134" s="5449">
        <v>120</v>
      </c>
      <c r="N134" s="5451">
        <v>181.6</v>
      </c>
      <c r="O134" s="5450">
        <v>181.54</v>
      </c>
      <c r="P134" s="5438" t="s">
        <v>956</v>
      </c>
      <c r="Q134" s="5195" t="s">
        <v>497</v>
      </c>
      <c r="R134" s="5387"/>
      <c r="S134" s="5468">
        <v>1280</v>
      </c>
      <c r="T134" s="5467">
        <v>714</v>
      </c>
      <c r="U134" s="5353" t="s">
        <v>908</v>
      </c>
      <c r="V134" s="5352"/>
    </row>
    <row r="135" spans="1:22" ht="32.25" customHeight="1" x14ac:dyDescent="0.25">
      <c r="A135" s="5380"/>
      <c r="B135" s="5294"/>
      <c r="C135" s="4937"/>
      <c r="D135" s="4981" t="s">
        <v>86</v>
      </c>
      <c r="E135" s="5089"/>
      <c r="F135" s="5089"/>
      <c r="G135" s="5089"/>
      <c r="H135" s="5088" t="s">
        <v>955</v>
      </c>
      <c r="I135" s="5434"/>
      <c r="J135" s="5395"/>
      <c r="K135" s="5301"/>
      <c r="L135" s="5469" t="s">
        <v>22</v>
      </c>
      <c r="M135" s="5403">
        <v>150</v>
      </c>
      <c r="N135" s="5198">
        <v>100.9</v>
      </c>
      <c r="O135" s="5402">
        <v>100.81</v>
      </c>
      <c r="P135" s="5438" t="s">
        <v>954</v>
      </c>
      <c r="Q135" s="5195" t="s">
        <v>952</v>
      </c>
      <c r="R135" s="5387"/>
      <c r="S135" s="5468">
        <v>7783</v>
      </c>
      <c r="T135" s="5467">
        <v>9635</v>
      </c>
      <c r="U135" s="5353" t="s">
        <v>908</v>
      </c>
      <c r="V135" s="5352"/>
    </row>
    <row r="136" spans="1:22" ht="26.25" customHeight="1" thickBot="1" x14ac:dyDescent="0.3">
      <c r="A136" s="5380"/>
      <c r="B136" s="5294"/>
      <c r="C136" s="4937"/>
      <c r="D136" s="4973"/>
      <c r="E136" s="5014"/>
      <c r="F136" s="5014"/>
      <c r="G136" s="5014"/>
      <c r="H136" s="5072"/>
      <c r="I136" s="5434"/>
      <c r="J136" s="5395"/>
      <c r="K136" s="5301"/>
      <c r="L136" s="5466"/>
      <c r="M136" s="5403"/>
      <c r="N136" s="5198"/>
      <c r="O136" s="5402"/>
      <c r="P136" s="5388" t="s">
        <v>953</v>
      </c>
      <c r="Q136" s="5195" t="s">
        <v>952</v>
      </c>
      <c r="R136" s="5387"/>
      <c r="S136" s="5400">
        <v>1300</v>
      </c>
      <c r="T136" s="5465">
        <v>1171</v>
      </c>
      <c r="U136" s="5353" t="s">
        <v>908</v>
      </c>
      <c r="V136" s="5352"/>
    </row>
    <row r="137" spans="1:22" ht="26.25" thickBot="1" x14ac:dyDescent="0.3">
      <c r="A137" s="5380"/>
      <c r="B137" s="5294"/>
      <c r="C137" s="4937"/>
      <c r="D137" s="4981" t="s">
        <v>82</v>
      </c>
      <c r="E137" s="5089"/>
      <c r="F137" s="5089"/>
      <c r="G137" s="5089"/>
      <c r="H137" s="5088" t="s">
        <v>951</v>
      </c>
      <c r="I137" s="5434"/>
      <c r="J137" s="5395"/>
      <c r="K137" s="5301"/>
      <c r="L137" s="5373" t="s">
        <v>22</v>
      </c>
      <c r="M137" s="5449">
        <v>130</v>
      </c>
      <c r="N137" s="5451">
        <v>130</v>
      </c>
      <c r="O137" s="5450">
        <v>129.94999999999999</v>
      </c>
      <c r="P137" s="5388" t="s">
        <v>950</v>
      </c>
      <c r="Q137" s="5195" t="s">
        <v>42</v>
      </c>
      <c r="R137" s="5387"/>
      <c r="S137" s="5400">
        <v>405</v>
      </c>
      <c r="T137" s="5465">
        <v>497</v>
      </c>
      <c r="U137" s="5464" t="s">
        <v>908</v>
      </c>
      <c r="V137" s="5463"/>
    </row>
    <row r="138" spans="1:22" ht="45.75" customHeight="1" thickBot="1" x14ac:dyDescent="0.3">
      <c r="A138" s="5380"/>
      <c r="B138" s="5294"/>
      <c r="C138" s="4937"/>
      <c r="D138" s="5272"/>
      <c r="E138" s="5271"/>
      <c r="F138" s="5271"/>
      <c r="G138" s="5271"/>
      <c r="H138" s="5270"/>
      <c r="I138" s="5434"/>
      <c r="J138" s="5395"/>
      <c r="K138" s="5301"/>
      <c r="L138" s="5373" t="s">
        <v>22</v>
      </c>
      <c r="M138" s="5449">
        <v>0</v>
      </c>
      <c r="N138" s="5451">
        <v>0</v>
      </c>
      <c r="O138" s="5450">
        <v>0</v>
      </c>
      <c r="P138" s="5388" t="s">
        <v>949</v>
      </c>
      <c r="Q138" s="5195" t="s">
        <v>42</v>
      </c>
      <c r="R138" s="5387"/>
      <c r="S138" s="5459">
        <v>2420</v>
      </c>
      <c r="T138" s="5462">
        <v>2700</v>
      </c>
      <c r="U138" s="5461"/>
      <c r="V138" s="5460"/>
    </row>
    <row r="139" spans="1:22" ht="39" customHeight="1" thickBot="1" x14ac:dyDescent="0.3">
      <c r="A139" s="5380"/>
      <c r="B139" s="5294"/>
      <c r="C139" s="4937"/>
      <c r="D139" s="4973"/>
      <c r="E139" s="5014"/>
      <c r="F139" s="5014"/>
      <c r="G139" s="5014"/>
      <c r="H139" s="5072"/>
      <c r="I139" s="5434"/>
      <c r="J139" s="5395"/>
      <c r="K139" s="5301"/>
      <c r="L139" s="5373" t="s">
        <v>113</v>
      </c>
      <c r="M139" s="5449">
        <v>0</v>
      </c>
      <c r="N139" s="5448">
        <v>20.02</v>
      </c>
      <c r="O139" s="5447">
        <v>20.02</v>
      </c>
      <c r="P139" s="5388" t="s">
        <v>948</v>
      </c>
      <c r="Q139" s="5195"/>
      <c r="R139" s="5387"/>
      <c r="S139" s="5459"/>
      <c r="T139" s="5458"/>
      <c r="U139" s="4961"/>
      <c r="V139" s="4960"/>
    </row>
    <row r="140" spans="1:22" ht="42.75" customHeight="1" thickBot="1" x14ac:dyDescent="0.3">
      <c r="A140" s="5380"/>
      <c r="B140" s="5294"/>
      <c r="C140" s="4937"/>
      <c r="D140" s="4981" t="s">
        <v>78</v>
      </c>
      <c r="E140" s="5089"/>
      <c r="F140" s="5089"/>
      <c r="G140" s="5089"/>
      <c r="H140" s="5088" t="s">
        <v>947</v>
      </c>
      <c r="I140" s="5434"/>
      <c r="J140" s="5395"/>
      <c r="K140" s="5301"/>
      <c r="L140" s="5373" t="s">
        <v>22</v>
      </c>
      <c r="M140" s="5449">
        <v>290</v>
      </c>
      <c r="N140" s="5451">
        <v>290</v>
      </c>
      <c r="O140" s="5450">
        <v>286.3</v>
      </c>
      <c r="P140" s="5438" t="s">
        <v>946</v>
      </c>
      <c r="Q140" s="5195" t="s">
        <v>927</v>
      </c>
      <c r="R140" s="5387"/>
      <c r="S140" s="5457">
        <v>468.5</v>
      </c>
      <c r="T140" s="5456">
        <v>468.5</v>
      </c>
      <c r="U140" s="5353" t="s">
        <v>908</v>
      </c>
      <c r="V140" s="5352"/>
    </row>
    <row r="141" spans="1:22" ht="42.75" customHeight="1" thickBot="1" x14ac:dyDescent="0.3">
      <c r="A141" s="5380"/>
      <c r="B141" s="5294"/>
      <c r="C141" s="4937"/>
      <c r="D141" s="5272"/>
      <c r="E141" s="5271"/>
      <c r="F141" s="5271"/>
      <c r="G141" s="5271"/>
      <c r="H141" s="5270"/>
      <c r="I141" s="5434"/>
      <c r="J141" s="5395"/>
      <c r="K141" s="5301"/>
      <c r="L141" s="5373" t="s">
        <v>22</v>
      </c>
      <c r="M141" s="5449">
        <v>0</v>
      </c>
      <c r="N141" s="5451">
        <v>0</v>
      </c>
      <c r="O141" s="5450">
        <v>0</v>
      </c>
      <c r="P141" s="5358" t="s">
        <v>945</v>
      </c>
      <c r="Q141" s="5455" t="s">
        <v>42</v>
      </c>
      <c r="R141" s="5454"/>
      <c r="S141" s="5453">
        <v>159</v>
      </c>
      <c r="T141" s="5452">
        <v>0</v>
      </c>
      <c r="U141" s="4961"/>
      <c r="V141" s="4960"/>
    </row>
    <row r="142" spans="1:22" ht="36.75" customHeight="1" thickBot="1" x14ac:dyDescent="0.3">
      <c r="A142" s="5380"/>
      <c r="B142" s="5294"/>
      <c r="C142" s="4937"/>
      <c r="D142" s="5272"/>
      <c r="E142" s="5271"/>
      <c r="F142" s="5271"/>
      <c r="G142" s="5271"/>
      <c r="H142" s="5270"/>
      <c r="I142" s="5434"/>
      <c r="J142" s="5395"/>
      <c r="K142" s="5301"/>
      <c r="L142" s="5373" t="s">
        <v>22</v>
      </c>
      <c r="M142" s="5449">
        <v>0.3</v>
      </c>
      <c r="N142" s="5451">
        <v>0.3</v>
      </c>
      <c r="O142" s="5450">
        <v>0.3</v>
      </c>
      <c r="P142" s="5438" t="s">
        <v>944</v>
      </c>
      <c r="Q142" s="5195" t="s">
        <v>42</v>
      </c>
      <c r="R142" s="5387"/>
      <c r="S142" s="5120">
        <v>1</v>
      </c>
      <c r="T142" s="5120">
        <v>1</v>
      </c>
      <c r="U142" s="4961"/>
      <c r="V142" s="4960"/>
    </row>
    <row r="143" spans="1:22" ht="27" customHeight="1" thickBot="1" x14ac:dyDescent="0.3">
      <c r="A143" s="5380"/>
      <c r="B143" s="5294"/>
      <c r="C143" s="4937"/>
      <c r="D143" s="5271"/>
      <c r="E143" s="5271"/>
      <c r="F143" s="5271"/>
      <c r="G143" s="5271"/>
      <c r="H143" s="5072"/>
      <c r="I143" s="5434"/>
      <c r="J143" s="5395"/>
      <c r="K143" s="5301"/>
      <c r="L143" s="5367" t="s">
        <v>113</v>
      </c>
      <c r="M143" s="5449"/>
      <c r="N143" s="5448">
        <v>0.02</v>
      </c>
      <c r="O143" s="5447">
        <v>0.02</v>
      </c>
      <c r="P143" s="5438"/>
      <c r="Q143" s="5446"/>
      <c r="R143" s="5445"/>
      <c r="S143" s="5120"/>
      <c r="T143" s="5176"/>
      <c r="U143" s="4961"/>
      <c r="V143" s="4960"/>
    </row>
    <row r="144" spans="1:22" ht="33" customHeight="1" thickBot="1" x14ac:dyDescent="0.3">
      <c r="A144" s="5380"/>
      <c r="B144" s="5294"/>
      <c r="C144" s="4937"/>
      <c r="D144" s="5444" t="s">
        <v>74</v>
      </c>
      <c r="E144" s="5271"/>
      <c r="F144" s="5271"/>
      <c r="G144" s="5271"/>
      <c r="H144" s="5088" t="s">
        <v>943</v>
      </c>
      <c r="I144" s="5434"/>
      <c r="J144" s="5395"/>
      <c r="K144" s="5185"/>
      <c r="L144" s="5414" t="s">
        <v>22</v>
      </c>
      <c r="M144" s="5413">
        <v>15</v>
      </c>
      <c r="N144" s="5412">
        <v>47</v>
      </c>
      <c r="O144" s="5443">
        <v>24.65</v>
      </c>
      <c r="P144" s="5442" t="s">
        <v>942</v>
      </c>
      <c r="Q144" s="5409" t="s">
        <v>42</v>
      </c>
      <c r="R144" s="5408"/>
      <c r="S144" s="5407">
        <v>3</v>
      </c>
      <c r="T144" s="5406">
        <v>2</v>
      </c>
      <c r="U144" s="5405" t="s">
        <v>908</v>
      </c>
      <c r="V144" s="5404"/>
    </row>
    <row r="145" spans="1:24" ht="26.25" customHeight="1" x14ac:dyDescent="0.25">
      <c r="A145" s="5380"/>
      <c r="B145" s="5294"/>
      <c r="C145" s="4937"/>
      <c r="D145" s="5439"/>
      <c r="E145" s="5271"/>
      <c r="F145" s="5271"/>
      <c r="G145" s="5271"/>
      <c r="H145" s="5270"/>
      <c r="I145" s="5434"/>
      <c r="J145" s="5441" t="s">
        <v>24</v>
      </c>
      <c r="K145" s="5185"/>
      <c r="L145" s="5394"/>
      <c r="M145" s="5403"/>
      <c r="N145" s="5198"/>
      <c r="O145" s="5433"/>
      <c r="P145" s="5438" t="s">
        <v>941</v>
      </c>
      <c r="Q145" s="5195" t="s">
        <v>42</v>
      </c>
      <c r="R145" s="5387"/>
      <c r="S145" s="5386">
        <v>2</v>
      </c>
      <c r="T145" s="5440">
        <v>2</v>
      </c>
      <c r="U145" s="5353" t="s">
        <v>908</v>
      </c>
      <c r="V145" s="5352"/>
    </row>
    <row r="146" spans="1:24" ht="29.25" customHeight="1" x14ac:dyDescent="0.25">
      <c r="A146" s="5380"/>
      <c r="B146" s="5294"/>
      <c r="C146" s="4937"/>
      <c r="D146" s="5439"/>
      <c r="E146" s="5271"/>
      <c r="F146" s="5271"/>
      <c r="G146" s="5271"/>
      <c r="H146" s="5270"/>
      <c r="I146" s="5434"/>
      <c r="J146" s="5395"/>
      <c r="K146" s="5185"/>
      <c r="L146" s="5394"/>
      <c r="M146" s="5403"/>
      <c r="N146" s="5198"/>
      <c r="O146" s="5433"/>
      <c r="P146" s="5438" t="s">
        <v>940</v>
      </c>
      <c r="Q146" s="5195" t="s">
        <v>42</v>
      </c>
      <c r="R146" s="5387"/>
      <c r="S146" s="5437">
        <v>3</v>
      </c>
      <c r="T146" s="5436">
        <v>3</v>
      </c>
      <c r="U146" s="5353" t="s">
        <v>908</v>
      </c>
      <c r="V146" s="5352"/>
    </row>
    <row r="147" spans="1:24" ht="33" customHeight="1" x14ac:dyDescent="0.25">
      <c r="A147" s="5380"/>
      <c r="B147" s="5294"/>
      <c r="C147" s="4937"/>
      <c r="D147" s="5439"/>
      <c r="E147" s="5271"/>
      <c r="F147" s="5271"/>
      <c r="G147" s="5271"/>
      <c r="H147" s="5270"/>
      <c r="I147" s="5434"/>
      <c r="J147" s="5395"/>
      <c r="K147" s="5185"/>
      <c r="L147" s="5394"/>
      <c r="M147" s="5403"/>
      <c r="N147" s="5198"/>
      <c r="O147" s="5433"/>
      <c r="P147" s="5438" t="s">
        <v>939</v>
      </c>
      <c r="Q147" s="5195" t="s">
        <v>42</v>
      </c>
      <c r="R147" s="5387"/>
      <c r="S147" s="5386">
        <v>45</v>
      </c>
      <c r="T147" s="5440">
        <v>45</v>
      </c>
      <c r="U147" s="5353" t="s">
        <v>908</v>
      </c>
      <c r="V147" s="5352"/>
    </row>
    <row r="148" spans="1:24" ht="28.5" customHeight="1" x14ac:dyDescent="0.25">
      <c r="A148" s="5380"/>
      <c r="B148" s="5294"/>
      <c r="C148" s="4937"/>
      <c r="D148" s="5439"/>
      <c r="E148" s="5271"/>
      <c r="F148" s="5271"/>
      <c r="G148" s="5271"/>
      <c r="H148" s="5270"/>
      <c r="I148" s="5434"/>
      <c r="J148" s="5395"/>
      <c r="K148" s="5185"/>
      <c r="L148" s="5394"/>
      <c r="M148" s="5403"/>
      <c r="N148" s="5198"/>
      <c r="O148" s="5433"/>
      <c r="P148" s="5438" t="s">
        <v>938</v>
      </c>
      <c r="Q148" s="5195" t="s">
        <v>42</v>
      </c>
      <c r="R148" s="5387"/>
      <c r="S148" s="5437">
        <v>50</v>
      </c>
      <c r="T148" s="5436">
        <v>50</v>
      </c>
      <c r="U148" s="5353" t="s">
        <v>908</v>
      </c>
      <c r="V148" s="5352"/>
    </row>
    <row r="149" spans="1:24" ht="26.25" customHeight="1" thickBot="1" x14ac:dyDescent="0.3">
      <c r="A149" s="5380"/>
      <c r="B149" s="5294"/>
      <c r="C149" s="4937"/>
      <c r="D149" s="5435"/>
      <c r="E149" s="5014"/>
      <c r="F149" s="5014"/>
      <c r="G149" s="5014"/>
      <c r="H149" s="5072"/>
      <c r="I149" s="5434"/>
      <c r="J149" s="5395"/>
      <c r="K149" s="5185"/>
      <c r="L149" s="5391"/>
      <c r="M149" s="5403"/>
      <c r="N149" s="5198"/>
      <c r="O149" s="5433"/>
      <c r="P149" s="5423" t="s">
        <v>937</v>
      </c>
      <c r="Q149" s="5422" t="s">
        <v>42</v>
      </c>
      <c r="R149" s="5421"/>
      <c r="S149" s="5420">
        <v>3</v>
      </c>
      <c r="T149" s="5419">
        <v>1</v>
      </c>
      <c r="U149" s="5418" t="s">
        <v>885</v>
      </c>
      <c r="V149" s="5417"/>
    </row>
    <row r="150" spans="1:24" ht="25.5" customHeight="1" x14ac:dyDescent="0.25">
      <c r="A150" s="5380"/>
      <c r="B150" s="5294"/>
      <c r="C150" s="4937"/>
      <c r="D150" s="4981" t="s">
        <v>65</v>
      </c>
      <c r="E150" s="5089"/>
      <c r="F150" s="5089"/>
      <c r="G150" s="5089"/>
      <c r="H150" s="5088" t="s">
        <v>936</v>
      </c>
      <c r="I150" s="5426"/>
      <c r="J150" s="5395"/>
      <c r="K150" s="5301"/>
      <c r="L150" s="5398" t="s">
        <v>22</v>
      </c>
      <c r="M150" s="5403">
        <v>0</v>
      </c>
      <c r="N150" s="5198">
        <v>51.2</v>
      </c>
      <c r="O150" s="5433">
        <v>40.880000000000003</v>
      </c>
      <c r="P150" s="5432" t="s">
        <v>935</v>
      </c>
      <c r="Q150" s="5205" t="s">
        <v>42</v>
      </c>
      <c r="R150" s="5431"/>
      <c r="S150" s="5430">
        <v>2</v>
      </c>
      <c r="T150" s="5429">
        <v>1</v>
      </c>
      <c r="U150" s="5428" t="s">
        <v>934</v>
      </c>
      <c r="V150" s="5427"/>
      <c r="X150" s="4746"/>
    </row>
    <row r="151" spans="1:24" ht="24.75" customHeight="1" thickBot="1" x14ac:dyDescent="0.3">
      <c r="A151" s="5380"/>
      <c r="B151" s="5294"/>
      <c r="C151" s="5293"/>
      <c r="D151" s="4973"/>
      <c r="E151" s="5014"/>
      <c r="F151" s="5014"/>
      <c r="G151" s="5014"/>
      <c r="H151" s="5072"/>
      <c r="I151" s="5426"/>
      <c r="J151" s="5395"/>
      <c r="K151" s="5289"/>
      <c r="L151" s="5391"/>
      <c r="M151" s="5425"/>
      <c r="N151" s="5182"/>
      <c r="O151" s="5424"/>
      <c r="P151" s="5423" t="s">
        <v>933</v>
      </c>
      <c r="Q151" s="5422" t="s">
        <v>42</v>
      </c>
      <c r="R151" s="5421"/>
      <c r="S151" s="5420">
        <v>6</v>
      </c>
      <c r="T151" s="5419">
        <v>21</v>
      </c>
      <c r="U151" s="5418" t="s">
        <v>885</v>
      </c>
      <c r="V151" s="5417"/>
    </row>
    <row r="152" spans="1:24" ht="39" customHeight="1" x14ac:dyDescent="0.25">
      <c r="A152" s="5380"/>
      <c r="B152" s="5294"/>
      <c r="C152" s="4937"/>
      <c r="D152" s="5416" t="s">
        <v>61</v>
      </c>
      <c r="E152" s="5236"/>
      <c r="F152" s="5236"/>
      <c r="G152" s="5236"/>
      <c r="H152" s="5415" t="s">
        <v>932</v>
      </c>
      <c r="I152" s="5269" t="s">
        <v>931</v>
      </c>
      <c r="J152" s="5395"/>
      <c r="K152" s="5301"/>
      <c r="L152" s="5414" t="s">
        <v>22</v>
      </c>
      <c r="M152" s="5413">
        <v>14</v>
      </c>
      <c r="N152" s="5412">
        <v>15.2</v>
      </c>
      <c r="O152" s="5411">
        <v>14.46</v>
      </c>
      <c r="P152" s="5410" t="s">
        <v>930</v>
      </c>
      <c r="Q152" s="5409" t="s">
        <v>42</v>
      </c>
      <c r="R152" s="5408"/>
      <c r="S152" s="5407">
        <v>15</v>
      </c>
      <c r="T152" s="5406">
        <v>12</v>
      </c>
      <c r="U152" s="5405" t="s">
        <v>908</v>
      </c>
      <c r="V152" s="5404"/>
    </row>
    <row r="153" spans="1:24" ht="27" customHeight="1" thickBot="1" x14ac:dyDescent="0.3">
      <c r="A153" s="5380"/>
      <c r="B153" s="5294"/>
      <c r="C153" s="4937"/>
      <c r="D153" s="5397"/>
      <c r="E153" s="5073"/>
      <c r="F153" s="5073"/>
      <c r="G153" s="5073"/>
      <c r="H153" s="5396"/>
      <c r="I153" s="5269"/>
      <c r="J153" s="5395"/>
      <c r="K153" s="5301"/>
      <c r="L153" s="5391"/>
      <c r="M153" s="5403"/>
      <c r="N153" s="5198"/>
      <c r="O153" s="5402"/>
      <c r="P153" s="5401" t="s">
        <v>929</v>
      </c>
      <c r="Q153" s="5195" t="s">
        <v>42</v>
      </c>
      <c r="R153" s="5387"/>
      <c r="S153" s="5400">
        <v>4</v>
      </c>
      <c r="T153" s="5399">
        <v>4</v>
      </c>
      <c r="U153" s="5353" t="s">
        <v>908</v>
      </c>
      <c r="V153" s="5352"/>
    </row>
    <row r="154" spans="1:24" ht="18" customHeight="1" x14ac:dyDescent="0.25">
      <c r="A154" s="5380"/>
      <c r="B154" s="5294"/>
      <c r="C154" s="4937"/>
      <c r="D154" s="5397"/>
      <c r="E154" s="5073"/>
      <c r="F154" s="5073"/>
      <c r="G154" s="5073"/>
      <c r="H154" s="5396"/>
      <c r="I154" s="5269"/>
      <c r="J154" s="5395"/>
      <c r="K154" s="5301"/>
      <c r="L154" s="5398" t="s">
        <v>22</v>
      </c>
      <c r="M154" s="5390">
        <v>0</v>
      </c>
      <c r="N154" s="5389">
        <v>0</v>
      </c>
      <c r="O154" s="5197">
        <v>0</v>
      </c>
      <c r="P154" s="5388" t="s">
        <v>928</v>
      </c>
      <c r="Q154" s="5195" t="s">
        <v>927</v>
      </c>
      <c r="R154" s="5387"/>
      <c r="S154" s="5386">
        <v>280</v>
      </c>
      <c r="T154" s="5343">
        <v>786</v>
      </c>
      <c r="U154" s="5353" t="s">
        <v>908</v>
      </c>
      <c r="V154" s="5352"/>
    </row>
    <row r="155" spans="1:24" ht="30.75" customHeight="1" x14ac:dyDescent="0.25">
      <c r="A155" s="5380"/>
      <c r="B155" s="5294"/>
      <c r="C155" s="4937"/>
      <c r="D155" s="5397"/>
      <c r="E155" s="5073"/>
      <c r="F155" s="5073"/>
      <c r="G155" s="5073"/>
      <c r="H155" s="5396"/>
      <c r="I155" s="5269"/>
      <c r="J155" s="5395"/>
      <c r="K155" s="5301"/>
      <c r="L155" s="5394"/>
      <c r="M155" s="5390"/>
      <c r="N155" s="5389"/>
      <c r="O155" s="5197"/>
      <c r="P155" s="5388" t="s">
        <v>926</v>
      </c>
      <c r="Q155" s="5195" t="s">
        <v>42</v>
      </c>
      <c r="R155" s="5387"/>
      <c r="S155" s="5386">
        <v>60</v>
      </c>
      <c r="T155" s="5343">
        <v>66</v>
      </c>
      <c r="U155" s="5353" t="s">
        <v>908</v>
      </c>
      <c r="V155" s="5352"/>
    </row>
    <row r="156" spans="1:24" ht="25.5" customHeight="1" thickBot="1" x14ac:dyDescent="0.3">
      <c r="A156" s="5380"/>
      <c r="B156" s="5294"/>
      <c r="C156" s="4937"/>
      <c r="D156" s="5393"/>
      <c r="E156" s="5024"/>
      <c r="F156" s="5024"/>
      <c r="G156" s="5024"/>
      <c r="H156" s="5392"/>
      <c r="I156" s="5269"/>
      <c r="J156" s="5379"/>
      <c r="K156" s="5301"/>
      <c r="L156" s="5391"/>
      <c r="M156" s="5390"/>
      <c r="N156" s="5389"/>
      <c r="O156" s="5197"/>
      <c r="P156" s="5388" t="s">
        <v>925</v>
      </c>
      <c r="Q156" s="5195" t="s">
        <v>42</v>
      </c>
      <c r="R156" s="5387"/>
      <c r="S156" s="5386">
        <v>60</v>
      </c>
      <c r="T156" s="5343">
        <v>52</v>
      </c>
      <c r="U156" s="5353" t="s">
        <v>908</v>
      </c>
      <c r="V156" s="5352"/>
    </row>
    <row r="157" spans="1:24" ht="39.75" customHeight="1" thickBot="1" x14ac:dyDescent="0.3">
      <c r="A157" s="5380"/>
      <c r="B157" s="5294"/>
      <c r="C157" s="5293"/>
      <c r="D157" s="4957" t="s">
        <v>57</v>
      </c>
      <c r="E157" s="5383"/>
      <c r="F157" s="5383"/>
      <c r="G157" s="5383"/>
      <c r="H157" s="5382" t="s">
        <v>924</v>
      </c>
      <c r="I157" s="5269"/>
      <c r="J157" s="5379"/>
      <c r="K157" s="5301"/>
      <c r="L157" s="5373" t="s">
        <v>22</v>
      </c>
      <c r="M157" s="5338">
        <v>150</v>
      </c>
      <c r="N157" s="5337">
        <v>126.3</v>
      </c>
      <c r="O157" s="5366">
        <v>103.9</v>
      </c>
      <c r="P157" s="5381" t="s">
        <v>923</v>
      </c>
      <c r="Q157" s="5351"/>
      <c r="R157" s="5350"/>
      <c r="S157" s="5342" t="s">
        <v>153</v>
      </c>
      <c r="T157" s="5332" t="s">
        <v>153</v>
      </c>
      <c r="U157" s="5385" t="s">
        <v>922</v>
      </c>
      <c r="V157" s="5384"/>
    </row>
    <row r="158" spans="1:24" ht="21.75" hidden="1" customHeight="1" thickBot="1" x14ac:dyDescent="0.3">
      <c r="A158" s="5380"/>
      <c r="B158" s="5294"/>
      <c r="C158" s="5293"/>
      <c r="D158" s="4957" t="s">
        <v>54</v>
      </c>
      <c r="E158" s="4957"/>
      <c r="F158" s="4957"/>
      <c r="G158" s="4957"/>
      <c r="H158" s="5002" t="s">
        <v>921</v>
      </c>
      <c r="I158" s="5269"/>
      <c r="J158" s="5379"/>
      <c r="K158" s="5301"/>
      <c r="L158" s="5373" t="s">
        <v>22</v>
      </c>
      <c r="M158" s="5338">
        <v>0</v>
      </c>
      <c r="N158" s="5337">
        <v>0</v>
      </c>
      <c r="O158" s="5366"/>
      <c r="P158" s="5381"/>
      <c r="Q158" s="5351"/>
      <c r="R158" s="5350"/>
      <c r="S158" s="5342" t="s">
        <v>153</v>
      </c>
      <c r="T158" s="5378"/>
      <c r="U158" s="5004"/>
      <c r="V158" s="5003"/>
    </row>
    <row r="159" spans="1:24" ht="24" hidden="1" customHeight="1" thickBot="1" x14ac:dyDescent="0.3">
      <c r="A159" s="5380"/>
      <c r="B159" s="5294"/>
      <c r="C159" s="5293"/>
      <c r="D159" s="4957" t="s">
        <v>177</v>
      </c>
      <c r="E159" s="5383"/>
      <c r="F159" s="5383"/>
      <c r="G159" s="5383"/>
      <c r="H159" s="5382" t="s">
        <v>920</v>
      </c>
      <c r="I159" s="5269"/>
      <c r="J159" s="5379"/>
      <c r="K159" s="5301"/>
      <c r="L159" s="5373" t="s">
        <v>22</v>
      </c>
      <c r="M159" s="5338">
        <v>0</v>
      </c>
      <c r="N159" s="5337">
        <v>0</v>
      </c>
      <c r="O159" s="5366"/>
      <c r="P159" s="5381"/>
      <c r="Q159" s="5351"/>
      <c r="R159" s="5350"/>
      <c r="S159" s="5342" t="s">
        <v>153</v>
      </c>
      <c r="T159" s="5378"/>
      <c r="U159" s="5004"/>
      <c r="V159" s="5003"/>
    </row>
    <row r="160" spans="1:24" ht="21.75" hidden="1" customHeight="1" thickBot="1" x14ac:dyDescent="0.3">
      <c r="A160" s="5380"/>
      <c r="B160" s="5294"/>
      <c r="C160" s="5293"/>
      <c r="D160" s="5014" t="s">
        <v>50</v>
      </c>
      <c r="E160" s="5014"/>
      <c r="F160" s="5014"/>
      <c r="G160" s="5014"/>
      <c r="H160" s="5021" t="s">
        <v>919</v>
      </c>
      <c r="I160" s="5269"/>
      <c r="J160" s="5379"/>
      <c r="K160" s="5301"/>
      <c r="L160" s="5373" t="s">
        <v>22</v>
      </c>
      <c r="M160" s="5338">
        <v>0</v>
      </c>
      <c r="N160" s="5337">
        <v>0</v>
      </c>
      <c r="O160" s="5366"/>
      <c r="P160" s="5381"/>
      <c r="Q160" s="5351"/>
      <c r="R160" s="5350"/>
      <c r="S160" s="5342" t="s">
        <v>153</v>
      </c>
      <c r="T160" s="5378"/>
      <c r="U160" s="5004"/>
      <c r="V160" s="5003"/>
    </row>
    <row r="161" spans="1:22" ht="29.25" hidden="1" customHeight="1" thickBot="1" x14ac:dyDescent="0.3">
      <c r="A161" s="5380"/>
      <c r="B161" s="5294"/>
      <c r="C161" s="5293"/>
      <c r="D161" s="5014" t="s">
        <v>244</v>
      </c>
      <c r="E161" s="5014"/>
      <c r="F161" s="5014"/>
      <c r="G161" s="5014"/>
      <c r="H161" s="5021" t="s">
        <v>918</v>
      </c>
      <c r="I161" s="5269"/>
      <c r="J161" s="5379"/>
      <c r="K161" s="5301"/>
      <c r="L161" s="5373" t="s">
        <v>22</v>
      </c>
      <c r="M161" s="5338">
        <v>0</v>
      </c>
      <c r="N161" s="5337">
        <v>0</v>
      </c>
      <c r="O161" s="5366"/>
      <c r="P161" s="5372" t="s">
        <v>917</v>
      </c>
      <c r="Q161" s="5351" t="s">
        <v>42</v>
      </c>
      <c r="R161" s="5350"/>
      <c r="S161" s="5342">
        <v>47</v>
      </c>
      <c r="T161" s="5378"/>
      <c r="U161" s="5004"/>
      <c r="V161" s="5003"/>
    </row>
    <row r="162" spans="1:22" ht="62.25" customHeight="1" thickBot="1" x14ac:dyDescent="0.3">
      <c r="A162" s="5377"/>
      <c r="B162" s="5376"/>
      <c r="C162" s="5375"/>
      <c r="D162" s="5014" t="s">
        <v>241</v>
      </c>
      <c r="E162" s="5014"/>
      <c r="F162" s="5014"/>
      <c r="G162" s="5014"/>
      <c r="H162" s="5021" t="s">
        <v>916</v>
      </c>
      <c r="I162" s="5269"/>
      <c r="J162" s="5374"/>
      <c r="K162" s="5289"/>
      <c r="L162" s="5373" t="s">
        <v>22</v>
      </c>
      <c r="M162" s="5338">
        <v>0</v>
      </c>
      <c r="N162" s="5337">
        <v>0</v>
      </c>
      <c r="O162" s="5366">
        <v>0</v>
      </c>
      <c r="P162" s="5372" t="s">
        <v>915</v>
      </c>
      <c r="Q162" s="5351"/>
      <c r="R162" s="5350"/>
      <c r="S162" s="5342" t="s">
        <v>153</v>
      </c>
      <c r="T162" s="5332" t="s">
        <v>153</v>
      </c>
      <c r="U162" s="5371" t="s">
        <v>914</v>
      </c>
      <c r="V162" s="5370"/>
    </row>
    <row r="163" spans="1:22" ht="39.75" customHeight="1" thickBot="1" x14ac:dyDescent="0.3">
      <c r="A163" s="5369"/>
      <c r="B163" s="5294"/>
      <c r="C163" s="5293"/>
      <c r="D163" s="4957" t="s">
        <v>307</v>
      </c>
      <c r="E163" s="5271"/>
      <c r="F163" s="5271"/>
      <c r="G163" s="5271"/>
      <c r="H163" s="5002" t="s">
        <v>913</v>
      </c>
      <c r="I163" s="5269"/>
      <c r="J163" s="5212" t="s">
        <v>24</v>
      </c>
      <c r="K163" s="5368" t="s">
        <v>54</v>
      </c>
      <c r="L163" s="5367" t="s">
        <v>22</v>
      </c>
      <c r="M163" s="5338">
        <v>0</v>
      </c>
      <c r="N163" s="5337">
        <v>0</v>
      </c>
      <c r="O163" s="5366">
        <v>0</v>
      </c>
      <c r="P163" s="5365" t="s">
        <v>912</v>
      </c>
      <c r="Q163" s="5351"/>
      <c r="R163" s="5350"/>
      <c r="S163" s="5342" t="s">
        <v>153</v>
      </c>
      <c r="T163" s="5332" t="s">
        <v>153</v>
      </c>
      <c r="U163" s="4961"/>
      <c r="V163" s="4960"/>
    </row>
    <row r="164" spans="1:22" ht="34.5" customHeight="1" thickBot="1" x14ac:dyDescent="0.3">
      <c r="A164" s="5302"/>
      <c r="B164" s="5294"/>
      <c r="C164" s="5293"/>
      <c r="D164" s="4957" t="s">
        <v>380</v>
      </c>
      <c r="E164" s="5271"/>
      <c r="F164" s="5271"/>
      <c r="G164" s="5271"/>
      <c r="H164" s="5364" t="s">
        <v>911</v>
      </c>
      <c r="I164" s="5269"/>
      <c r="J164" s="4971"/>
      <c r="K164" s="5363"/>
      <c r="L164" s="5362" t="s">
        <v>22</v>
      </c>
      <c r="M164" s="5361">
        <v>0</v>
      </c>
      <c r="N164" s="5360">
        <v>0</v>
      </c>
      <c r="O164" s="5359">
        <v>0</v>
      </c>
      <c r="P164" s="5358" t="s">
        <v>910</v>
      </c>
      <c r="Q164" s="5357" t="s">
        <v>909</v>
      </c>
      <c r="R164" s="5356"/>
      <c r="S164" s="5355">
        <v>9000</v>
      </c>
      <c r="T164" s="5354">
        <v>476</v>
      </c>
      <c r="U164" s="5353" t="s">
        <v>908</v>
      </c>
      <c r="V164" s="5352"/>
    </row>
    <row r="165" spans="1:22" ht="36" customHeight="1" thickBot="1" x14ac:dyDescent="0.3">
      <c r="A165" s="5302"/>
      <c r="B165" s="5294"/>
      <c r="C165" s="5293"/>
      <c r="D165" s="5089" t="s">
        <v>217</v>
      </c>
      <c r="E165" s="5271"/>
      <c r="F165" s="5271"/>
      <c r="G165" s="5271"/>
      <c r="H165" s="5088" t="s">
        <v>907</v>
      </c>
      <c r="I165" s="5269"/>
      <c r="J165" s="4971"/>
      <c r="K165" s="5339" t="s">
        <v>172</v>
      </c>
      <c r="L165" s="5349" t="s">
        <v>22</v>
      </c>
      <c r="M165" s="5338">
        <v>70</v>
      </c>
      <c r="N165" s="5337">
        <v>179.8</v>
      </c>
      <c r="O165" s="5336">
        <v>172.5</v>
      </c>
      <c r="P165" s="5345" t="s">
        <v>906</v>
      </c>
      <c r="Q165" s="5351"/>
      <c r="R165" s="5350"/>
      <c r="S165" s="5342" t="s">
        <v>153</v>
      </c>
      <c r="T165" s="5332"/>
      <c r="U165" s="4961"/>
      <c r="V165" s="4960"/>
    </row>
    <row r="166" spans="1:22" ht="25.5" customHeight="1" thickBot="1" x14ac:dyDescent="0.3">
      <c r="A166" s="5302"/>
      <c r="B166" s="5294"/>
      <c r="C166" s="5293"/>
      <c r="D166" s="5014"/>
      <c r="E166" s="5271"/>
      <c r="F166" s="5271"/>
      <c r="G166" s="5271"/>
      <c r="H166" s="5072"/>
      <c r="I166" s="5269"/>
      <c r="J166" s="4971"/>
      <c r="K166" s="5339"/>
      <c r="L166" s="5349" t="s">
        <v>113</v>
      </c>
      <c r="M166" s="5348"/>
      <c r="N166" s="5347">
        <v>2.34</v>
      </c>
      <c r="O166" s="5346">
        <v>2.34</v>
      </c>
      <c r="P166" s="5345"/>
      <c r="Q166" s="5344"/>
      <c r="R166" s="5343"/>
      <c r="S166" s="5342"/>
      <c r="T166" s="5341"/>
      <c r="U166" s="4961"/>
      <c r="V166" s="4960"/>
    </row>
    <row r="167" spans="1:22" ht="36" customHeight="1" thickBot="1" x14ac:dyDescent="0.3">
      <c r="A167" s="5302"/>
      <c r="B167" s="5294"/>
      <c r="C167" s="5293"/>
      <c r="D167" s="4957" t="s">
        <v>206</v>
      </c>
      <c r="E167" s="5271"/>
      <c r="F167" s="5271"/>
      <c r="G167" s="5271"/>
      <c r="H167" s="5340" t="s">
        <v>905</v>
      </c>
      <c r="I167" s="5269"/>
      <c r="J167" s="4971"/>
      <c r="K167" s="5339"/>
      <c r="L167" s="5111" t="s">
        <v>22</v>
      </c>
      <c r="M167" s="5338">
        <v>50</v>
      </c>
      <c r="N167" s="5337">
        <v>0</v>
      </c>
      <c r="O167" s="5336">
        <v>0</v>
      </c>
      <c r="P167" s="5335" t="s">
        <v>904</v>
      </c>
      <c r="Q167" s="5334" t="s">
        <v>497</v>
      </c>
      <c r="R167" s="5334"/>
      <c r="S167" s="5333">
        <v>6</v>
      </c>
      <c r="T167" s="5332" t="s">
        <v>155</v>
      </c>
      <c r="U167" s="5331" t="s">
        <v>903</v>
      </c>
      <c r="V167" s="5330"/>
    </row>
    <row r="168" spans="1:22" ht="15.75" customHeight="1" x14ac:dyDescent="0.25">
      <c r="A168" s="5302"/>
      <c r="B168" s="5294"/>
      <c r="C168" s="5293"/>
      <c r="D168" s="5089" t="s">
        <v>200</v>
      </c>
      <c r="E168" s="5271"/>
      <c r="F168" s="5271"/>
      <c r="G168" s="5271"/>
      <c r="H168" s="5329" t="s">
        <v>902</v>
      </c>
      <c r="I168" s="5291"/>
      <c r="J168" s="5290"/>
      <c r="K168" s="5301"/>
      <c r="L168" s="5328" t="s">
        <v>22</v>
      </c>
      <c r="M168" s="5327"/>
      <c r="N168" s="5326">
        <v>10</v>
      </c>
      <c r="O168" s="5325">
        <v>10</v>
      </c>
      <c r="P168" s="5324" t="s">
        <v>901</v>
      </c>
      <c r="Q168" s="5323" t="s">
        <v>42</v>
      </c>
      <c r="R168" s="5322"/>
      <c r="S168" s="5321">
        <v>70</v>
      </c>
      <c r="T168" s="5320">
        <v>23</v>
      </c>
      <c r="U168" s="5319" t="s">
        <v>885</v>
      </c>
      <c r="V168" s="5318"/>
    </row>
    <row r="169" spans="1:22" ht="24" customHeight="1" thickBot="1" x14ac:dyDescent="0.3">
      <c r="A169" s="5302"/>
      <c r="B169" s="5294"/>
      <c r="C169" s="5293"/>
      <c r="D169" s="5014"/>
      <c r="E169" s="5271"/>
      <c r="F169" s="5271"/>
      <c r="G169" s="5271"/>
      <c r="H169" s="5317"/>
      <c r="I169" s="5291"/>
      <c r="J169" s="5290"/>
      <c r="K169" s="5301"/>
      <c r="L169" s="5316"/>
      <c r="M169" s="5315"/>
      <c r="N169" s="5314"/>
      <c r="O169" s="5313"/>
      <c r="P169" s="5312"/>
      <c r="Q169" s="5311"/>
      <c r="R169" s="5310"/>
      <c r="S169" s="5309"/>
      <c r="T169" s="5308"/>
      <c r="U169" s="5307"/>
      <c r="V169" s="5306"/>
    </row>
    <row r="170" spans="1:22" ht="30.75" customHeight="1" thickBot="1" x14ac:dyDescent="0.3">
      <c r="A170" s="5302"/>
      <c r="B170" s="5294"/>
      <c r="C170" s="5293"/>
      <c r="D170" s="5271"/>
      <c r="E170" s="5271"/>
      <c r="F170" s="5271"/>
      <c r="G170" s="5271"/>
      <c r="H170" s="5292"/>
      <c r="I170" s="5291"/>
      <c r="J170" s="5290"/>
      <c r="K170" s="5301"/>
      <c r="L170" s="5225" t="s">
        <v>900</v>
      </c>
      <c r="M170" s="5068">
        <f>M124+M133+M134+M135+M137+M138+M140+M141+M142+M144+M150+M152+M154+M157+M162+M163+M164+M165+M167</f>
        <v>1597.6</v>
      </c>
      <c r="N170" s="5255">
        <f>N124+N133+N134+N135+N137+N138+N140+N141+N142+N144+N150+N152+N154+N157+N162+N163+N164+N165+N167+N168</f>
        <v>2463.4</v>
      </c>
      <c r="O170" s="5288">
        <f>O124+O133+O134+O135+O137+O138+O140+O141+O142+O144+O150+O152+O154+O157+O162+O163+O164+O165+O167+O168</f>
        <v>2338.4700000000003</v>
      </c>
      <c r="P170" s="5285"/>
      <c r="Q170" s="5287"/>
      <c r="R170" s="5286"/>
      <c r="S170" s="5285"/>
      <c r="T170" s="5305"/>
      <c r="U170" s="5304"/>
      <c r="V170" s="5303"/>
    </row>
    <row r="171" spans="1:22" ht="30.75" customHeight="1" thickBot="1" x14ac:dyDescent="0.3">
      <c r="A171" s="5302"/>
      <c r="B171" s="5294"/>
      <c r="C171" s="5293"/>
      <c r="D171" s="5271"/>
      <c r="E171" s="5271"/>
      <c r="F171" s="5271"/>
      <c r="G171" s="5271"/>
      <c r="H171" s="5292"/>
      <c r="I171" s="5291"/>
      <c r="J171" s="5290"/>
      <c r="K171" s="5301"/>
      <c r="L171" s="5225" t="s">
        <v>899</v>
      </c>
      <c r="M171" s="5300">
        <f>M125+M139+M143+M166</f>
        <v>0</v>
      </c>
      <c r="N171" s="4931">
        <f>N125+N139+N143+N166</f>
        <v>1135.29</v>
      </c>
      <c r="O171" s="5299">
        <f>O125+O139+O143+O166</f>
        <v>1135.29</v>
      </c>
      <c r="P171" s="5285"/>
      <c r="Q171" s="5287"/>
      <c r="R171" s="5286"/>
      <c r="S171" s="5285"/>
      <c r="T171" s="5298"/>
      <c r="U171" s="5297"/>
      <c r="V171" s="5296"/>
    </row>
    <row r="172" spans="1:22" ht="25.5" customHeight="1" thickBot="1" x14ac:dyDescent="0.3">
      <c r="A172" s="5295"/>
      <c r="B172" s="5294"/>
      <c r="C172" s="5293"/>
      <c r="D172" s="5271"/>
      <c r="E172" s="5271"/>
      <c r="F172" s="5271"/>
      <c r="G172" s="5271"/>
      <c r="H172" s="5292"/>
      <c r="I172" s="5291"/>
      <c r="J172" s="5290"/>
      <c r="K172" s="5289"/>
      <c r="L172" s="5225" t="s">
        <v>21</v>
      </c>
      <c r="M172" s="5068">
        <f>SUM(M170:M171)</f>
        <v>1597.6</v>
      </c>
      <c r="N172" s="5067">
        <f>SUM(N170:N171)</f>
        <v>3598.69</v>
      </c>
      <c r="O172" s="5288">
        <f>SUM(O170:O171)</f>
        <v>3473.76</v>
      </c>
      <c r="P172" s="5285"/>
      <c r="Q172" s="5287"/>
      <c r="R172" s="5286"/>
      <c r="S172" s="5285"/>
      <c r="T172" s="5285"/>
      <c r="U172" s="5284"/>
      <c r="V172" s="5283"/>
    </row>
    <row r="173" spans="1:22" ht="62.25" customHeight="1" thickBot="1" x14ac:dyDescent="0.3">
      <c r="A173" s="5059" t="s">
        <v>20</v>
      </c>
      <c r="B173" s="5058" t="s">
        <v>18</v>
      </c>
      <c r="C173" s="5160" t="s">
        <v>177</v>
      </c>
      <c r="D173" s="4981"/>
      <c r="E173" s="5089"/>
      <c r="F173" s="5089"/>
      <c r="G173" s="5089"/>
      <c r="H173" s="5088" t="s">
        <v>897</v>
      </c>
      <c r="I173" s="5087" t="s">
        <v>898</v>
      </c>
      <c r="J173" s="5212" t="s">
        <v>24</v>
      </c>
      <c r="K173" s="5282" t="s">
        <v>172</v>
      </c>
      <c r="L173" s="5235" t="s">
        <v>22</v>
      </c>
      <c r="M173" s="5281">
        <v>8</v>
      </c>
      <c r="N173" s="5280">
        <v>10</v>
      </c>
      <c r="O173" s="5279">
        <v>7.9</v>
      </c>
      <c r="P173" s="5126" t="s">
        <v>897</v>
      </c>
      <c r="Q173" s="5278" t="s">
        <v>42</v>
      </c>
      <c r="R173" s="5277"/>
      <c r="S173" s="5276">
        <v>150</v>
      </c>
      <c r="T173" s="5275">
        <v>85</v>
      </c>
      <c r="U173" s="5274" t="s">
        <v>654</v>
      </c>
      <c r="V173" s="5273"/>
    </row>
    <row r="174" spans="1:22" ht="34.5" customHeight="1" thickBot="1" x14ac:dyDescent="0.3">
      <c r="A174" s="4959"/>
      <c r="B174" s="4958"/>
      <c r="C174" s="5116"/>
      <c r="D174" s="5272"/>
      <c r="E174" s="5271"/>
      <c r="F174" s="5271"/>
      <c r="G174" s="5271"/>
      <c r="H174" s="5270"/>
      <c r="I174" s="5269"/>
      <c r="J174" s="4971"/>
      <c r="K174" s="5268"/>
      <c r="L174" s="5267" t="s">
        <v>113</v>
      </c>
      <c r="M174" s="5266">
        <v>0</v>
      </c>
      <c r="N174" s="5265">
        <v>0.34</v>
      </c>
      <c r="O174" s="5264">
        <v>0.34</v>
      </c>
      <c r="P174" s="5126"/>
      <c r="Q174" s="5263"/>
      <c r="R174" s="5262"/>
      <c r="S174" s="5261"/>
      <c r="T174" s="5260"/>
      <c r="U174" s="5259"/>
      <c r="V174" s="5258"/>
    </row>
    <row r="175" spans="1:22" ht="29.25" customHeight="1" thickBot="1" x14ac:dyDescent="0.3">
      <c r="A175" s="4940"/>
      <c r="B175" s="4939"/>
      <c r="C175" s="5101"/>
      <c r="D175" s="4973"/>
      <c r="E175" s="5014"/>
      <c r="F175" s="5014"/>
      <c r="G175" s="5014"/>
      <c r="H175" s="5072"/>
      <c r="I175" s="5071"/>
      <c r="J175" s="4953"/>
      <c r="K175" s="5257"/>
      <c r="L175" s="5225" t="s">
        <v>21</v>
      </c>
      <c r="M175" s="5256">
        <f>M173</f>
        <v>8</v>
      </c>
      <c r="N175" s="5255">
        <f>SUM(N173:N174)</f>
        <v>10.34</v>
      </c>
      <c r="O175" s="5254">
        <f>SUM(O173:O174)</f>
        <v>8.24</v>
      </c>
      <c r="P175" s="5253"/>
      <c r="Q175" s="5252"/>
      <c r="R175" s="5252"/>
      <c r="S175" s="5251"/>
      <c r="T175" s="5250"/>
      <c r="U175" s="5249"/>
      <c r="V175" s="5248"/>
    </row>
    <row r="176" spans="1:22" ht="32.25" customHeight="1" thickBot="1" x14ac:dyDescent="0.3">
      <c r="A176" s="4915" t="s">
        <v>20</v>
      </c>
      <c r="B176" s="4925" t="s">
        <v>18</v>
      </c>
      <c r="C176" s="5247"/>
      <c r="D176" s="5246" t="s">
        <v>19</v>
      </c>
      <c r="E176" s="5246"/>
      <c r="F176" s="5246"/>
      <c r="G176" s="5246"/>
      <c r="H176" s="5246"/>
      <c r="I176" s="5245"/>
      <c r="J176" s="5245"/>
      <c r="K176" s="5245"/>
      <c r="L176" s="5244"/>
      <c r="M176" s="5243">
        <f>+M122+M117+M172+M175</f>
        <v>1736.6</v>
      </c>
      <c r="N176" s="5242">
        <f>+N122+N117+N172+N175+N120</f>
        <v>3964.5800000000004</v>
      </c>
      <c r="O176" s="5242">
        <f>+O122+O117+O172+O175+O120</f>
        <v>3824.75</v>
      </c>
      <c r="P176" s="4920"/>
      <c r="Q176" s="4919"/>
      <c r="R176" s="4919"/>
      <c r="S176" s="4919"/>
      <c r="T176" s="4919"/>
      <c r="U176" s="4919"/>
      <c r="V176" s="4918"/>
    </row>
    <row r="177" spans="1:743" ht="20.25" customHeight="1" thickBot="1" x14ac:dyDescent="0.3">
      <c r="A177" s="4915" t="s">
        <v>20</v>
      </c>
      <c r="B177" s="4925" t="s">
        <v>37</v>
      </c>
      <c r="C177" s="5241" t="s">
        <v>896</v>
      </c>
      <c r="D177" s="5240"/>
      <c r="E177" s="5240"/>
      <c r="F177" s="5240"/>
      <c r="G177" s="5240"/>
      <c r="H177" s="5240"/>
      <c r="I177" s="5240"/>
      <c r="J177" s="5240"/>
      <c r="K177" s="5240"/>
      <c r="L177" s="5240"/>
      <c r="M177" s="5240"/>
      <c r="N177" s="5240"/>
      <c r="O177" s="5240"/>
      <c r="P177" s="5240"/>
      <c r="Q177" s="5240"/>
      <c r="R177" s="5240"/>
      <c r="S177" s="5240"/>
      <c r="T177" s="5240"/>
      <c r="U177" s="5240"/>
      <c r="V177" s="5239"/>
    </row>
    <row r="178" spans="1:743" ht="35.25" customHeight="1" thickBot="1" x14ac:dyDescent="0.3">
      <c r="A178" s="5059" t="s">
        <v>20</v>
      </c>
      <c r="B178" s="5238" t="s">
        <v>37</v>
      </c>
      <c r="C178" s="5237" t="s">
        <v>179</v>
      </c>
      <c r="D178" s="4981"/>
      <c r="E178" s="5236"/>
      <c r="F178" s="5236"/>
      <c r="G178" s="5236"/>
      <c r="H178" s="5213" t="s">
        <v>895</v>
      </c>
      <c r="I178" s="5053" t="s">
        <v>894</v>
      </c>
      <c r="J178" s="5212" t="s">
        <v>24</v>
      </c>
      <c r="K178" s="5211" t="s">
        <v>172</v>
      </c>
      <c r="L178" s="5235" t="s">
        <v>22</v>
      </c>
      <c r="M178" s="5234">
        <v>196</v>
      </c>
      <c r="N178" s="5234">
        <v>170</v>
      </c>
      <c r="O178" s="5233">
        <v>153.4</v>
      </c>
      <c r="P178" s="5232" t="s">
        <v>893</v>
      </c>
      <c r="Q178" s="5231" t="s">
        <v>42</v>
      </c>
      <c r="R178" s="5230"/>
      <c r="S178" s="5229">
        <v>52</v>
      </c>
      <c r="T178" s="5228">
        <v>54</v>
      </c>
      <c r="U178" s="5202" t="s">
        <v>892</v>
      </c>
      <c r="V178" s="5201"/>
    </row>
    <row r="179" spans="1:743" ht="27.75" customHeight="1" thickBot="1" x14ac:dyDescent="0.3">
      <c r="A179" s="4940"/>
      <c r="B179" s="5227"/>
      <c r="C179" s="5226"/>
      <c r="D179" s="4973"/>
      <c r="E179" s="5024"/>
      <c r="F179" s="5024"/>
      <c r="G179" s="5024"/>
      <c r="H179" s="5169"/>
      <c r="I179" s="5098"/>
      <c r="J179" s="4953"/>
      <c r="K179" s="5168"/>
      <c r="L179" s="5225" t="s">
        <v>21</v>
      </c>
      <c r="M179" s="5224">
        <f>SUM(M178:M178)</f>
        <v>196</v>
      </c>
      <c r="N179" s="5224">
        <f>SUM(N178:N178)</f>
        <v>170</v>
      </c>
      <c r="O179" s="5223">
        <f>SUM(O178:O178)</f>
        <v>153.4</v>
      </c>
      <c r="P179" s="5222"/>
      <c r="Q179" s="5221"/>
      <c r="R179" s="5221"/>
      <c r="S179" s="5221"/>
      <c r="T179" s="5220"/>
      <c r="U179" s="5219"/>
      <c r="V179" s="5218"/>
    </row>
    <row r="180" spans="1:743" ht="25.5" customHeight="1" x14ac:dyDescent="0.25">
      <c r="A180" s="5217" t="s">
        <v>20</v>
      </c>
      <c r="B180" s="5216" t="s">
        <v>37</v>
      </c>
      <c r="C180" s="5215" t="s">
        <v>176</v>
      </c>
      <c r="D180" s="5115"/>
      <c r="E180" s="5214"/>
      <c r="F180" s="5214"/>
      <c r="G180" s="5214"/>
      <c r="H180" s="5213" t="s">
        <v>891</v>
      </c>
      <c r="I180" s="5053" t="s">
        <v>890</v>
      </c>
      <c r="J180" s="5212" t="s">
        <v>24</v>
      </c>
      <c r="K180" s="5211" t="s">
        <v>172</v>
      </c>
      <c r="L180" s="5210" t="s">
        <v>22</v>
      </c>
      <c r="M180" s="5209">
        <v>4</v>
      </c>
      <c r="N180" s="5208">
        <v>4</v>
      </c>
      <c r="O180" s="5207">
        <v>1.57</v>
      </c>
      <c r="P180" s="5206" t="s">
        <v>889</v>
      </c>
      <c r="Q180" s="5205" t="s">
        <v>563</v>
      </c>
      <c r="R180" s="5204"/>
      <c r="S180" s="5129">
        <v>5</v>
      </c>
      <c r="T180" s="5203">
        <v>7</v>
      </c>
      <c r="U180" s="5202" t="s">
        <v>888</v>
      </c>
      <c r="V180" s="5201"/>
    </row>
    <row r="181" spans="1:743" ht="25.5" x14ac:dyDescent="0.25">
      <c r="A181" s="5191"/>
      <c r="B181" s="5190"/>
      <c r="C181" s="5189"/>
      <c r="D181" s="5188"/>
      <c r="E181" s="5187"/>
      <c r="F181" s="5187"/>
      <c r="G181" s="5187"/>
      <c r="H181" s="5186"/>
      <c r="I181" s="4988"/>
      <c r="J181" s="4971"/>
      <c r="K181" s="5185"/>
      <c r="L181" s="5200"/>
      <c r="M181" s="5199"/>
      <c r="N181" s="5198"/>
      <c r="O181" s="5197"/>
      <c r="P181" s="5196" t="s">
        <v>887</v>
      </c>
      <c r="Q181" s="5195" t="s">
        <v>42</v>
      </c>
      <c r="R181" s="5194"/>
      <c r="S181" s="5120">
        <v>5</v>
      </c>
      <c r="T181" s="5176">
        <v>3</v>
      </c>
      <c r="U181" s="5193"/>
      <c r="V181" s="5192"/>
    </row>
    <row r="182" spans="1:743" ht="32.25" customHeight="1" thickBot="1" x14ac:dyDescent="0.3">
      <c r="A182" s="5191"/>
      <c r="B182" s="5190"/>
      <c r="C182" s="5189"/>
      <c r="D182" s="5188"/>
      <c r="E182" s="5187"/>
      <c r="F182" s="5187"/>
      <c r="G182" s="5187"/>
      <c r="H182" s="5186"/>
      <c r="I182" s="4988"/>
      <c r="J182" s="4971"/>
      <c r="K182" s="5185"/>
      <c r="L182" s="5184"/>
      <c r="M182" s="5183"/>
      <c r="N182" s="5182"/>
      <c r="O182" s="5181"/>
      <c r="P182" s="5180" t="s">
        <v>886</v>
      </c>
      <c r="Q182" s="5179" t="s">
        <v>42</v>
      </c>
      <c r="R182" s="5178"/>
      <c r="S182" s="5177">
        <v>5</v>
      </c>
      <c r="T182" s="5176">
        <v>3</v>
      </c>
      <c r="U182" s="5175" t="s">
        <v>885</v>
      </c>
      <c r="V182" s="5174"/>
    </row>
    <row r="183" spans="1:743" ht="27" customHeight="1" thickBot="1" x14ac:dyDescent="0.3">
      <c r="A183" s="5173"/>
      <c r="B183" s="5172"/>
      <c r="C183" s="5171"/>
      <c r="D183" s="5100"/>
      <c r="E183" s="5170"/>
      <c r="F183" s="5170"/>
      <c r="G183" s="5170"/>
      <c r="H183" s="5169"/>
      <c r="I183" s="5098"/>
      <c r="J183" s="4953"/>
      <c r="K183" s="5168"/>
      <c r="L183" s="5167" t="s">
        <v>21</v>
      </c>
      <c r="M183" s="5166">
        <f>SUM(M180:M180)</f>
        <v>4</v>
      </c>
      <c r="N183" s="5165">
        <f>SUM(N180:N180)</f>
        <v>4</v>
      </c>
      <c r="O183" s="5164">
        <f>SUM(O180:O180)</f>
        <v>1.57</v>
      </c>
      <c r="P183" s="5094"/>
      <c r="Q183" s="5093"/>
      <c r="R183" s="5093"/>
      <c r="S183" s="5163"/>
      <c r="T183" s="5092"/>
      <c r="U183" s="5049"/>
      <c r="V183" s="5048"/>
    </row>
    <row r="184" spans="1:743" ht="41.25" customHeight="1" thickBot="1" x14ac:dyDescent="0.3">
      <c r="A184" s="5162" t="s">
        <v>20</v>
      </c>
      <c r="B184" s="5161" t="s">
        <v>37</v>
      </c>
      <c r="C184" s="5160" t="s">
        <v>285</v>
      </c>
      <c r="D184" s="5159" t="s">
        <v>884</v>
      </c>
      <c r="E184" s="5158"/>
      <c r="F184" s="5158"/>
      <c r="G184" s="5158"/>
      <c r="H184" s="5157"/>
      <c r="I184" s="5053" t="s">
        <v>878</v>
      </c>
      <c r="J184" s="5156" t="s">
        <v>24</v>
      </c>
      <c r="K184" s="5155" t="s">
        <v>177</v>
      </c>
      <c r="L184" s="5154"/>
      <c r="M184" s="5153"/>
      <c r="N184" s="5152"/>
      <c r="O184" s="5151"/>
      <c r="P184" s="5150"/>
      <c r="Q184" s="5149"/>
      <c r="R184" s="5148"/>
      <c r="S184" s="5147"/>
      <c r="T184" s="5146"/>
      <c r="U184" s="5145" t="s">
        <v>883</v>
      </c>
      <c r="V184" s="5144"/>
    </row>
    <row r="185" spans="1:743" s="5140" customFormat="1" ht="29.25" customHeight="1" thickBot="1" x14ac:dyDescent="0.3">
      <c r="A185" s="5118"/>
      <c r="B185" s="5117"/>
      <c r="C185" s="5116"/>
      <c r="D185" s="5127"/>
      <c r="E185" s="5127"/>
      <c r="F185" s="5127"/>
      <c r="G185" s="5127"/>
      <c r="H185" s="5143" t="s">
        <v>882</v>
      </c>
      <c r="I185" s="4988"/>
      <c r="J185" s="5138"/>
      <c r="K185" s="5112"/>
      <c r="L185" s="5111" t="s">
        <v>22</v>
      </c>
      <c r="M185" s="5110">
        <v>0.95</v>
      </c>
      <c r="N185" s="5110">
        <v>0.95</v>
      </c>
      <c r="O185" s="4967">
        <v>0.185</v>
      </c>
      <c r="P185" s="5132" t="s">
        <v>871</v>
      </c>
      <c r="Q185" s="5142" t="s">
        <v>42</v>
      </c>
      <c r="R185" s="5141"/>
      <c r="S185" s="5129">
        <v>1</v>
      </c>
      <c r="T185" s="5139">
        <v>1</v>
      </c>
      <c r="U185" s="4961"/>
      <c r="V185" s="4960"/>
      <c r="W185" s="4749"/>
      <c r="X185" s="4749"/>
      <c r="Y185" s="4749"/>
      <c r="Z185" s="4749"/>
      <c r="AA185" s="4749"/>
      <c r="AB185" s="4749"/>
      <c r="AC185" s="4749"/>
      <c r="AD185" s="4749"/>
      <c r="AE185" s="4749"/>
      <c r="AF185" s="4749"/>
      <c r="AG185" s="4749"/>
      <c r="AH185" s="4749"/>
      <c r="AI185" s="4749"/>
      <c r="AJ185" s="4749"/>
      <c r="AK185" s="4749"/>
      <c r="AL185" s="4749"/>
      <c r="AM185" s="4749"/>
      <c r="AN185" s="4749"/>
      <c r="AO185" s="4749"/>
      <c r="AP185" s="4749"/>
      <c r="AQ185" s="4749"/>
      <c r="AR185" s="4749"/>
      <c r="AS185" s="4749"/>
      <c r="AT185" s="4749"/>
      <c r="AU185" s="4749"/>
      <c r="AV185" s="4749"/>
      <c r="AW185" s="4749"/>
      <c r="AX185" s="4749"/>
      <c r="AY185" s="4749"/>
      <c r="AZ185" s="4749"/>
      <c r="BA185" s="4749"/>
      <c r="BB185" s="4749"/>
      <c r="BC185" s="4749"/>
      <c r="BD185" s="4749"/>
      <c r="BE185" s="4749"/>
      <c r="BF185" s="4749"/>
      <c r="BG185" s="4749"/>
      <c r="BH185" s="4749"/>
      <c r="BI185" s="4749"/>
      <c r="BJ185" s="4749"/>
      <c r="BK185" s="4749"/>
      <c r="BL185" s="4749"/>
      <c r="BM185" s="4749"/>
      <c r="BN185" s="4749"/>
      <c r="BO185" s="4749"/>
      <c r="BP185" s="4749"/>
      <c r="BQ185" s="4749"/>
      <c r="BR185" s="4749"/>
      <c r="BS185" s="4749"/>
      <c r="BT185" s="4749"/>
      <c r="BU185" s="4749"/>
      <c r="BV185" s="4749"/>
      <c r="BW185" s="4749"/>
      <c r="BX185" s="4749"/>
      <c r="BY185" s="4749"/>
      <c r="BZ185" s="4749"/>
      <c r="CA185" s="4749"/>
      <c r="CB185" s="4749"/>
      <c r="CC185" s="4749"/>
      <c r="CD185" s="4749"/>
      <c r="CE185" s="4749"/>
      <c r="CF185" s="4749"/>
      <c r="CG185" s="4749"/>
      <c r="CH185" s="4749"/>
      <c r="CI185" s="4749"/>
      <c r="CJ185" s="4749"/>
      <c r="CK185" s="4749"/>
      <c r="CL185" s="4749"/>
      <c r="CM185" s="4749"/>
      <c r="CN185" s="4749"/>
      <c r="CO185" s="4749"/>
      <c r="CP185" s="4749"/>
      <c r="CQ185" s="4749"/>
      <c r="CR185" s="4749"/>
      <c r="CS185" s="4749"/>
      <c r="CT185" s="4749"/>
      <c r="CU185" s="4749"/>
      <c r="CV185" s="4749"/>
      <c r="CW185" s="4749"/>
      <c r="CX185" s="4749"/>
      <c r="CY185" s="4749"/>
      <c r="CZ185" s="4749"/>
      <c r="DA185" s="4749"/>
      <c r="DB185" s="4749"/>
      <c r="DC185" s="4749"/>
      <c r="DD185" s="4749"/>
      <c r="DE185" s="4749"/>
      <c r="DF185" s="4749"/>
      <c r="DG185" s="4749"/>
      <c r="DH185" s="4749"/>
      <c r="DI185" s="4749"/>
      <c r="DJ185" s="4749"/>
      <c r="DK185" s="4749"/>
      <c r="DL185" s="4749"/>
      <c r="DM185" s="4749"/>
      <c r="DN185" s="4749"/>
      <c r="DO185" s="4749"/>
      <c r="DP185" s="4749"/>
      <c r="DQ185" s="4749"/>
      <c r="DR185" s="4749"/>
      <c r="DS185" s="4749"/>
      <c r="DT185" s="4749"/>
      <c r="DU185" s="4749"/>
      <c r="DV185" s="4749"/>
      <c r="DW185" s="4749"/>
      <c r="DX185" s="4749"/>
      <c r="DY185" s="4749"/>
      <c r="DZ185" s="4749"/>
      <c r="EA185" s="4749"/>
      <c r="EB185" s="4749"/>
      <c r="EC185" s="4749"/>
      <c r="ED185" s="4749"/>
      <c r="EE185" s="4749"/>
      <c r="EF185" s="4749"/>
      <c r="EG185" s="4749"/>
      <c r="EH185" s="4749"/>
      <c r="EI185" s="4749"/>
      <c r="EJ185" s="4749"/>
      <c r="EK185" s="4749"/>
      <c r="EL185" s="4749"/>
      <c r="EM185" s="4749"/>
      <c r="EN185" s="4749"/>
      <c r="EO185" s="4749"/>
      <c r="EP185" s="4749"/>
      <c r="EQ185" s="4749"/>
      <c r="ER185" s="4749"/>
      <c r="ES185" s="4749"/>
      <c r="ET185" s="4749"/>
      <c r="EU185" s="4749"/>
      <c r="EV185" s="4749"/>
      <c r="EW185" s="4749"/>
      <c r="EX185" s="4749"/>
      <c r="EY185" s="4749"/>
      <c r="EZ185" s="4749"/>
      <c r="FA185" s="4749"/>
      <c r="FB185" s="4749"/>
      <c r="FC185" s="4749"/>
      <c r="FD185" s="4749"/>
      <c r="FE185" s="4749"/>
      <c r="FF185" s="4749"/>
      <c r="FG185" s="4749"/>
      <c r="FH185" s="4749"/>
      <c r="FI185" s="4749"/>
      <c r="FJ185" s="4749"/>
      <c r="FK185" s="4749"/>
      <c r="FL185" s="4749"/>
      <c r="FM185" s="4749"/>
      <c r="FN185" s="4749"/>
      <c r="FO185" s="4749"/>
      <c r="FP185" s="4749"/>
      <c r="FQ185" s="4749"/>
      <c r="FR185" s="4749"/>
      <c r="FS185" s="4749"/>
      <c r="FT185" s="4749"/>
      <c r="FU185" s="4749"/>
      <c r="FV185" s="4749"/>
      <c r="FW185" s="4749"/>
      <c r="FX185" s="4749"/>
      <c r="FY185" s="4749"/>
      <c r="FZ185" s="4749"/>
      <c r="GA185" s="4749"/>
      <c r="GB185" s="4749"/>
      <c r="GC185" s="4749"/>
      <c r="GD185" s="4749"/>
      <c r="GE185" s="4749"/>
      <c r="GF185" s="4749"/>
      <c r="GG185" s="4749"/>
      <c r="GH185" s="4749"/>
      <c r="GI185" s="4749"/>
      <c r="GJ185" s="4749"/>
      <c r="GK185" s="4749"/>
      <c r="GL185" s="4749"/>
      <c r="GM185" s="4749"/>
      <c r="GN185" s="4749"/>
      <c r="GO185" s="4749"/>
      <c r="GP185" s="4749"/>
      <c r="GQ185" s="4749"/>
      <c r="GR185" s="4749"/>
      <c r="GS185" s="4749"/>
      <c r="GT185" s="4749"/>
      <c r="GU185" s="4749"/>
      <c r="GV185" s="4749"/>
      <c r="GW185" s="4749"/>
      <c r="GX185" s="4749"/>
      <c r="GY185" s="4749"/>
      <c r="GZ185" s="4749"/>
      <c r="HA185" s="4749"/>
      <c r="HB185" s="4749"/>
      <c r="HC185" s="4749"/>
      <c r="HD185" s="4749"/>
      <c r="HE185" s="4749"/>
      <c r="HF185" s="4749"/>
      <c r="HG185" s="4749"/>
      <c r="HH185" s="4749"/>
      <c r="HI185" s="4749"/>
      <c r="HJ185" s="4749"/>
      <c r="HK185" s="4749"/>
      <c r="HL185" s="4749"/>
      <c r="HM185" s="4749"/>
      <c r="HN185" s="4749"/>
      <c r="HO185" s="4749"/>
      <c r="HP185" s="4749"/>
      <c r="HQ185" s="4749"/>
      <c r="HR185" s="4749"/>
      <c r="HS185" s="4749"/>
      <c r="HT185" s="4749"/>
      <c r="HU185" s="4749"/>
      <c r="HV185" s="4749"/>
      <c r="HW185" s="4749"/>
      <c r="HX185" s="4749"/>
      <c r="HY185" s="4749"/>
      <c r="HZ185" s="4749"/>
      <c r="IA185" s="4749"/>
      <c r="IB185" s="4749"/>
      <c r="IC185" s="4749"/>
      <c r="ID185" s="4749"/>
      <c r="IE185" s="4749"/>
      <c r="IF185" s="4749"/>
      <c r="IG185" s="4749"/>
      <c r="IH185" s="4749"/>
      <c r="II185" s="4749"/>
      <c r="IJ185" s="4749"/>
      <c r="IK185" s="4749"/>
      <c r="IL185" s="4749"/>
      <c r="IM185" s="4749"/>
      <c r="IN185" s="4749"/>
      <c r="IO185" s="4749"/>
      <c r="IP185" s="4749"/>
      <c r="IQ185" s="4749"/>
      <c r="IR185" s="4749"/>
      <c r="IS185" s="4749"/>
      <c r="IT185" s="4749"/>
      <c r="IU185" s="4749"/>
      <c r="IV185" s="4749"/>
      <c r="IW185" s="4749"/>
      <c r="IX185" s="4749"/>
      <c r="IY185" s="4749"/>
      <c r="IZ185" s="4749"/>
      <c r="JA185" s="4749"/>
      <c r="JB185" s="4749"/>
      <c r="JC185" s="4749"/>
      <c r="JD185" s="4749"/>
      <c r="JE185" s="4749"/>
      <c r="JF185" s="4749"/>
      <c r="JG185" s="4749"/>
      <c r="JH185" s="4749"/>
      <c r="JI185" s="4749"/>
      <c r="JJ185" s="4749"/>
      <c r="JK185" s="4749"/>
      <c r="JL185" s="4749"/>
      <c r="JM185" s="4749"/>
      <c r="JN185" s="4749"/>
      <c r="JO185" s="4749"/>
      <c r="JP185" s="4749"/>
      <c r="JQ185" s="4749"/>
      <c r="JR185" s="4749"/>
      <c r="JS185" s="4749"/>
      <c r="JT185" s="4749"/>
      <c r="JU185" s="4749"/>
      <c r="JV185" s="4749"/>
      <c r="JW185" s="4749"/>
      <c r="JX185" s="4749"/>
      <c r="JY185" s="4749"/>
      <c r="JZ185" s="4749"/>
      <c r="KA185" s="4749"/>
      <c r="KB185" s="4749"/>
      <c r="KC185" s="4749"/>
      <c r="KD185" s="4749"/>
      <c r="KE185" s="4749"/>
      <c r="KF185" s="4749"/>
      <c r="KG185" s="4749"/>
      <c r="KH185" s="4749"/>
      <c r="KI185" s="4749"/>
      <c r="KJ185" s="4749"/>
      <c r="KK185" s="4749"/>
      <c r="KL185" s="4749"/>
      <c r="KM185" s="4749"/>
      <c r="KN185" s="4749"/>
      <c r="KO185" s="4749"/>
      <c r="KP185" s="4749"/>
      <c r="KQ185" s="4749"/>
      <c r="KR185" s="4749"/>
      <c r="KS185" s="4749"/>
      <c r="KT185" s="4749"/>
      <c r="KU185" s="4749"/>
      <c r="KV185" s="4749"/>
      <c r="KW185" s="4749"/>
      <c r="KX185" s="4749"/>
      <c r="KY185" s="4749"/>
      <c r="KZ185" s="4749"/>
      <c r="LA185" s="4749"/>
      <c r="LB185" s="4749"/>
      <c r="LC185" s="4749"/>
      <c r="LD185" s="4749"/>
      <c r="LE185" s="4749"/>
      <c r="LF185" s="4749"/>
      <c r="LG185" s="4749"/>
      <c r="LH185" s="4749"/>
      <c r="LI185" s="4749"/>
      <c r="LJ185" s="4749"/>
      <c r="LK185" s="4749"/>
      <c r="LL185" s="4749"/>
      <c r="LM185" s="4749"/>
      <c r="LN185" s="4749"/>
      <c r="LO185" s="4749"/>
      <c r="LP185" s="4749"/>
      <c r="LQ185" s="4749"/>
      <c r="LR185" s="4749"/>
      <c r="LS185" s="4749"/>
      <c r="LT185" s="4749"/>
      <c r="LU185" s="4749"/>
      <c r="LV185" s="4749"/>
      <c r="LW185" s="4749"/>
      <c r="LX185" s="4749"/>
      <c r="LY185" s="4749"/>
      <c r="LZ185" s="4749"/>
      <c r="MA185" s="4749"/>
      <c r="MB185" s="4749"/>
      <c r="MC185" s="4749"/>
      <c r="MD185" s="4749"/>
      <c r="ME185" s="4749"/>
      <c r="MF185" s="4749"/>
      <c r="MG185" s="4749"/>
      <c r="MH185" s="4749"/>
      <c r="MI185" s="4749"/>
      <c r="MJ185" s="4749"/>
      <c r="MK185" s="4749"/>
      <c r="ML185" s="4749"/>
      <c r="MM185" s="4749"/>
      <c r="MN185" s="4749"/>
      <c r="MO185" s="4749"/>
      <c r="MP185" s="4749"/>
      <c r="MQ185" s="4749"/>
      <c r="MR185" s="4749"/>
      <c r="MS185" s="4749"/>
      <c r="MT185" s="4749"/>
      <c r="MU185" s="4749"/>
      <c r="MV185" s="4749"/>
      <c r="MW185" s="4749"/>
      <c r="MX185" s="4749"/>
      <c r="MY185" s="4749"/>
      <c r="MZ185" s="4749"/>
      <c r="NA185" s="4749"/>
      <c r="NB185" s="4749"/>
      <c r="NC185" s="4749"/>
      <c r="ND185" s="4749"/>
      <c r="NE185" s="4749"/>
      <c r="NF185" s="4749"/>
      <c r="NG185" s="4749"/>
      <c r="NH185" s="4749"/>
      <c r="NI185" s="4749"/>
      <c r="NJ185" s="4749"/>
      <c r="NK185" s="4749"/>
      <c r="NL185" s="4749"/>
      <c r="NM185" s="4749"/>
      <c r="NN185" s="4749"/>
      <c r="NO185" s="4749"/>
      <c r="NP185" s="4749"/>
      <c r="NQ185" s="4749"/>
      <c r="NR185" s="4749"/>
      <c r="NS185" s="4749"/>
      <c r="NT185" s="4749"/>
      <c r="NU185" s="4749"/>
      <c r="NV185" s="4749"/>
      <c r="NW185" s="4749"/>
      <c r="NX185" s="4749"/>
      <c r="NY185" s="4749"/>
      <c r="NZ185" s="4749"/>
      <c r="OA185" s="4749"/>
      <c r="OB185" s="4749"/>
      <c r="OC185" s="4749"/>
      <c r="OD185" s="4749"/>
      <c r="OE185" s="4749"/>
      <c r="OF185" s="4749"/>
      <c r="OG185" s="4749"/>
      <c r="OH185" s="4749"/>
      <c r="OI185" s="4749"/>
      <c r="OJ185" s="4749"/>
      <c r="OK185" s="4749"/>
      <c r="OL185" s="4749"/>
      <c r="OM185" s="4749"/>
      <c r="ON185" s="4749"/>
      <c r="OO185" s="4749"/>
      <c r="OP185" s="4749"/>
      <c r="OQ185" s="4749"/>
      <c r="OR185" s="4749"/>
      <c r="OS185" s="4749"/>
      <c r="OT185" s="4749"/>
      <c r="OU185" s="4749"/>
      <c r="OV185" s="4749"/>
      <c r="OW185" s="4749"/>
      <c r="OX185" s="4749"/>
      <c r="OY185" s="4749"/>
      <c r="OZ185" s="4749"/>
      <c r="PA185" s="4749"/>
      <c r="PB185" s="4749"/>
      <c r="PC185" s="4749"/>
      <c r="PD185" s="4749"/>
      <c r="PE185" s="4749"/>
      <c r="PF185" s="4749"/>
      <c r="PG185" s="4749"/>
      <c r="PH185" s="4749"/>
      <c r="PI185" s="4749"/>
      <c r="PJ185" s="4749"/>
      <c r="PK185" s="4749"/>
      <c r="PL185" s="4749"/>
      <c r="PM185" s="4749"/>
      <c r="PN185" s="4749"/>
      <c r="PO185" s="4749"/>
      <c r="PP185" s="4749"/>
      <c r="PQ185" s="4749"/>
      <c r="PR185" s="4749"/>
      <c r="PS185" s="4749"/>
      <c r="PT185" s="4749"/>
      <c r="PU185" s="4749"/>
      <c r="PV185" s="4749"/>
      <c r="PW185" s="4749"/>
      <c r="PX185" s="4749"/>
      <c r="PY185" s="4749"/>
      <c r="PZ185" s="4749"/>
      <c r="QA185" s="4749"/>
      <c r="QB185" s="4749"/>
      <c r="QC185" s="4749"/>
      <c r="QD185" s="4749"/>
      <c r="QE185" s="4749"/>
      <c r="QF185" s="4749"/>
      <c r="QG185" s="4749"/>
      <c r="QH185" s="4749"/>
      <c r="QI185" s="4749"/>
      <c r="QJ185" s="4749"/>
      <c r="QK185" s="4749"/>
      <c r="QL185" s="4749"/>
      <c r="QM185" s="4749"/>
      <c r="QN185" s="4749"/>
      <c r="QO185" s="4749"/>
      <c r="QP185" s="4749"/>
      <c r="QQ185" s="4749"/>
      <c r="QR185" s="4749"/>
      <c r="QS185" s="4749"/>
      <c r="QT185" s="4749"/>
      <c r="QU185" s="4749"/>
      <c r="QV185" s="4749"/>
      <c r="QW185" s="4749"/>
      <c r="QX185" s="4749"/>
      <c r="QY185" s="4749"/>
      <c r="QZ185" s="4749"/>
      <c r="RA185" s="4749"/>
      <c r="RB185" s="4749"/>
      <c r="RC185" s="4749"/>
      <c r="RD185" s="4749"/>
      <c r="RE185" s="4749"/>
      <c r="RF185" s="4749"/>
      <c r="RG185" s="4749"/>
      <c r="RH185" s="4749"/>
      <c r="RI185" s="4749"/>
      <c r="RJ185" s="4749"/>
      <c r="RK185" s="4749"/>
      <c r="RL185" s="4749"/>
      <c r="RM185" s="4749"/>
      <c r="RN185" s="4749"/>
      <c r="RO185" s="4749"/>
      <c r="RP185" s="4749"/>
      <c r="RQ185" s="4749"/>
      <c r="RR185" s="4749"/>
      <c r="RS185" s="4749"/>
      <c r="RT185" s="4749"/>
      <c r="RU185" s="4749"/>
      <c r="RV185" s="4749"/>
      <c r="RW185" s="4749"/>
      <c r="RX185" s="4749"/>
      <c r="RY185" s="4749"/>
      <c r="RZ185" s="4749"/>
      <c r="SA185" s="4749"/>
      <c r="SB185" s="4749"/>
      <c r="SC185" s="4749"/>
      <c r="SD185" s="4749"/>
      <c r="SE185" s="4749"/>
      <c r="SF185" s="4749"/>
      <c r="SG185" s="4749"/>
      <c r="SH185" s="4749"/>
      <c r="SI185" s="4749"/>
      <c r="SJ185" s="4749"/>
      <c r="SK185" s="4749"/>
      <c r="SL185" s="4749"/>
      <c r="SM185" s="4749"/>
      <c r="SN185" s="4749"/>
      <c r="SO185" s="4749"/>
      <c r="SP185" s="4749"/>
      <c r="SQ185" s="4749"/>
      <c r="SR185" s="4749"/>
      <c r="SS185" s="4749"/>
      <c r="ST185" s="4749"/>
      <c r="SU185" s="4749"/>
      <c r="SV185" s="4749"/>
      <c r="SW185" s="4749"/>
      <c r="SX185" s="4749"/>
      <c r="SY185" s="4749"/>
      <c r="SZ185" s="4749"/>
      <c r="TA185" s="4749"/>
      <c r="TB185" s="4749"/>
      <c r="TC185" s="4749"/>
      <c r="TD185" s="4749"/>
      <c r="TE185" s="4749"/>
      <c r="TF185" s="4749"/>
      <c r="TG185" s="4749"/>
      <c r="TH185" s="4749"/>
      <c r="TI185" s="4749"/>
      <c r="TJ185" s="4749"/>
      <c r="TK185" s="4749"/>
      <c r="TL185" s="4749"/>
      <c r="TM185" s="4749"/>
      <c r="TN185" s="4749"/>
      <c r="TO185" s="4749"/>
      <c r="TP185" s="4749"/>
      <c r="TQ185" s="4749"/>
      <c r="TR185" s="4749"/>
      <c r="TS185" s="4749"/>
      <c r="TT185" s="4749"/>
      <c r="TU185" s="4749"/>
      <c r="TV185" s="4749"/>
      <c r="TW185" s="4749"/>
      <c r="TX185" s="4749"/>
      <c r="TY185" s="4749"/>
      <c r="TZ185" s="4749"/>
      <c r="UA185" s="4749"/>
      <c r="UB185" s="4749"/>
      <c r="UC185" s="4749"/>
      <c r="UD185" s="4749"/>
      <c r="UE185" s="4749"/>
      <c r="UF185" s="4749"/>
      <c r="UG185" s="4749"/>
      <c r="UH185" s="4749"/>
      <c r="UI185" s="4749"/>
      <c r="UJ185" s="4749"/>
      <c r="UK185" s="4749"/>
      <c r="UL185" s="4749"/>
      <c r="UM185" s="4749"/>
      <c r="UN185" s="4749"/>
      <c r="UO185" s="4749"/>
      <c r="UP185" s="4749"/>
      <c r="UQ185" s="4749"/>
      <c r="UR185" s="4749"/>
      <c r="US185" s="4749"/>
      <c r="UT185" s="4749"/>
      <c r="UU185" s="4749"/>
      <c r="UV185" s="4749"/>
      <c r="UW185" s="4749"/>
      <c r="UX185" s="4749"/>
      <c r="UY185" s="4749"/>
      <c r="UZ185" s="4749"/>
      <c r="VA185" s="4749"/>
      <c r="VB185" s="4749"/>
      <c r="VC185" s="4749"/>
      <c r="VD185" s="4749"/>
      <c r="VE185" s="4749"/>
      <c r="VF185" s="4749"/>
      <c r="VG185" s="4749"/>
      <c r="VH185" s="4749"/>
      <c r="VI185" s="4749"/>
      <c r="VJ185" s="4749"/>
      <c r="VK185" s="4749"/>
      <c r="VL185" s="4749"/>
      <c r="VM185" s="4749"/>
      <c r="VN185" s="4749"/>
      <c r="VO185" s="4749"/>
      <c r="VP185" s="4749"/>
      <c r="VQ185" s="4749"/>
      <c r="VR185" s="4749"/>
      <c r="VS185" s="4749"/>
      <c r="VT185" s="4749"/>
      <c r="VU185" s="4749"/>
      <c r="VV185" s="4749"/>
      <c r="VW185" s="4749"/>
      <c r="VX185" s="4749"/>
      <c r="VY185" s="4749"/>
      <c r="VZ185" s="4749"/>
      <c r="WA185" s="4749"/>
      <c r="WB185" s="4749"/>
      <c r="WC185" s="4749"/>
      <c r="WD185" s="4749"/>
      <c r="WE185" s="4749"/>
      <c r="WF185" s="4749"/>
      <c r="WG185" s="4749"/>
      <c r="WH185" s="4749"/>
      <c r="WI185" s="4749"/>
      <c r="WJ185" s="4749"/>
      <c r="WK185" s="4749"/>
      <c r="WL185" s="4749"/>
      <c r="WM185" s="4749"/>
      <c r="WN185" s="4749"/>
      <c r="WO185" s="4749"/>
      <c r="WP185" s="4749"/>
      <c r="WQ185" s="4749"/>
      <c r="WR185" s="4749"/>
      <c r="WS185" s="4749"/>
      <c r="WT185" s="4749"/>
      <c r="WU185" s="4749"/>
      <c r="WV185" s="4749"/>
      <c r="WW185" s="4749"/>
      <c r="WX185" s="4749"/>
      <c r="WY185" s="4749"/>
      <c r="WZ185" s="4749"/>
      <c r="XA185" s="4749"/>
      <c r="XB185" s="4749"/>
      <c r="XC185" s="4749"/>
      <c r="XD185" s="4749"/>
      <c r="XE185" s="4749"/>
      <c r="XF185" s="4749"/>
      <c r="XG185" s="4749"/>
      <c r="XH185" s="4749"/>
      <c r="XI185" s="4749"/>
      <c r="XJ185" s="4749"/>
      <c r="XK185" s="4749"/>
      <c r="XL185" s="4749"/>
      <c r="XM185" s="4749"/>
      <c r="XN185" s="4749"/>
      <c r="XO185" s="4749"/>
      <c r="XP185" s="4749"/>
      <c r="XQ185" s="4749"/>
      <c r="XR185" s="4749"/>
      <c r="XS185" s="4749"/>
      <c r="XT185" s="4749"/>
      <c r="XU185" s="4749"/>
      <c r="XV185" s="4749"/>
      <c r="XW185" s="4749"/>
      <c r="XX185" s="4749"/>
      <c r="XY185" s="4749"/>
      <c r="XZ185" s="4749"/>
      <c r="YA185" s="4749"/>
      <c r="YB185" s="4749"/>
      <c r="YC185" s="4749"/>
      <c r="YD185" s="4749"/>
      <c r="YE185" s="4749"/>
      <c r="YF185" s="4749"/>
      <c r="YG185" s="4749"/>
      <c r="YH185" s="4749"/>
      <c r="YI185" s="4749"/>
      <c r="YJ185" s="4749"/>
      <c r="YK185" s="4749"/>
      <c r="YL185" s="4749"/>
      <c r="YM185" s="4749"/>
      <c r="YN185" s="4749"/>
      <c r="YO185" s="4749"/>
      <c r="YP185" s="4749"/>
      <c r="YQ185" s="4749"/>
      <c r="YR185" s="4749"/>
      <c r="YS185" s="4749"/>
      <c r="YT185" s="4749"/>
      <c r="YU185" s="4749"/>
      <c r="YV185" s="4749"/>
      <c r="YW185" s="4749"/>
      <c r="YX185" s="4749"/>
      <c r="YY185" s="4749"/>
      <c r="YZ185" s="4749"/>
      <c r="ZA185" s="4749"/>
      <c r="ZB185" s="4749"/>
      <c r="ZC185" s="4749"/>
      <c r="ZD185" s="4749"/>
      <c r="ZE185" s="4749"/>
      <c r="ZF185" s="4749"/>
      <c r="ZG185" s="4749"/>
      <c r="ZH185" s="4749"/>
      <c r="ZI185" s="4749"/>
      <c r="ZJ185" s="4749"/>
      <c r="ZK185" s="4749"/>
      <c r="ZL185" s="4749"/>
      <c r="ZM185" s="4749"/>
      <c r="ZN185" s="4749"/>
      <c r="ZO185" s="4749"/>
      <c r="ZP185" s="4749"/>
      <c r="ZQ185" s="4749"/>
      <c r="ZR185" s="4749"/>
      <c r="ZS185" s="4749"/>
      <c r="ZT185" s="4749"/>
      <c r="ZU185" s="4749"/>
      <c r="ZV185" s="4749"/>
      <c r="ZW185" s="4749"/>
      <c r="ZX185" s="4749"/>
      <c r="ZY185" s="4749"/>
      <c r="ZZ185" s="4749"/>
      <c r="AAA185" s="4749"/>
      <c r="AAB185" s="4749"/>
      <c r="AAC185" s="4749"/>
      <c r="AAD185" s="4749"/>
      <c r="AAE185" s="4749"/>
      <c r="AAF185" s="4749"/>
      <c r="AAG185" s="4749"/>
      <c r="AAH185" s="4749"/>
      <c r="AAI185" s="4749"/>
      <c r="AAJ185" s="4749"/>
      <c r="AAK185" s="4749"/>
      <c r="AAL185" s="4749"/>
      <c r="AAM185" s="4749"/>
      <c r="AAN185" s="4749"/>
      <c r="AAO185" s="4749"/>
      <c r="AAP185" s="4749"/>
      <c r="AAQ185" s="4749"/>
      <c r="AAR185" s="4749"/>
      <c r="AAS185" s="4749"/>
      <c r="AAT185" s="4749"/>
      <c r="AAU185" s="4749"/>
      <c r="AAV185" s="4749"/>
      <c r="AAW185" s="4749"/>
      <c r="AAX185" s="4749"/>
      <c r="AAY185" s="4749"/>
      <c r="AAZ185" s="4749"/>
      <c r="ABA185" s="4749"/>
      <c r="ABB185" s="4749"/>
      <c r="ABC185" s="4749"/>
      <c r="ABD185" s="4749"/>
      <c r="ABE185" s="4749"/>
      <c r="ABF185" s="4749"/>
      <c r="ABG185" s="4749"/>
      <c r="ABH185" s="4749"/>
      <c r="ABI185" s="4749"/>
      <c r="ABJ185" s="4749"/>
      <c r="ABK185" s="4749"/>
      <c r="ABL185" s="4749"/>
      <c r="ABM185" s="4749"/>
      <c r="ABN185" s="4749"/>
      <c r="ABO185" s="4749"/>
    </row>
    <row r="186" spans="1:743" ht="60" customHeight="1" thickBot="1" x14ac:dyDescent="0.3">
      <c r="A186" s="5118"/>
      <c r="B186" s="5117"/>
      <c r="C186" s="5116"/>
      <c r="D186" s="5127"/>
      <c r="E186" s="5127"/>
      <c r="F186" s="5127"/>
      <c r="G186" s="5127"/>
      <c r="H186" s="5137" t="s">
        <v>881</v>
      </c>
      <c r="I186" s="4988"/>
      <c r="J186" s="5138"/>
      <c r="K186" s="5112"/>
      <c r="L186" s="5111" t="s">
        <v>22</v>
      </c>
      <c r="M186" s="5110">
        <v>6.2</v>
      </c>
      <c r="N186" s="5110">
        <v>6.2</v>
      </c>
      <c r="O186" s="5136">
        <v>3.23</v>
      </c>
      <c r="P186" s="5132" t="s">
        <v>871</v>
      </c>
      <c r="Q186" s="5131" t="s">
        <v>42</v>
      </c>
      <c r="R186" s="5130"/>
      <c r="S186" s="5129">
        <v>3</v>
      </c>
      <c r="T186" s="5139">
        <v>3</v>
      </c>
      <c r="U186" s="4961"/>
      <c r="V186" s="4960"/>
      <c r="W186" s="4749"/>
      <c r="X186" s="4749"/>
      <c r="Y186" s="4749"/>
      <c r="Z186" s="4749"/>
      <c r="AA186" s="4749"/>
      <c r="AB186" s="4749"/>
      <c r="AC186" s="4749"/>
      <c r="AD186" s="4749"/>
      <c r="AE186" s="4749"/>
      <c r="AF186" s="4749"/>
      <c r="AG186" s="4749"/>
      <c r="AH186" s="4749"/>
      <c r="AI186" s="4749"/>
      <c r="AJ186" s="4749"/>
      <c r="AK186" s="4749"/>
      <c r="AL186" s="4749"/>
      <c r="AM186" s="4749"/>
      <c r="AN186" s="4749"/>
      <c r="AO186" s="4749"/>
      <c r="AP186" s="4749"/>
      <c r="AQ186" s="4749"/>
      <c r="AR186" s="4749"/>
      <c r="AS186" s="4749"/>
      <c r="AT186" s="4749"/>
      <c r="AU186" s="4749"/>
      <c r="AV186" s="4749"/>
      <c r="AW186" s="4749"/>
      <c r="AX186" s="4749"/>
      <c r="AY186" s="4749"/>
      <c r="AZ186" s="4749"/>
      <c r="BA186" s="4749"/>
      <c r="BB186" s="4749"/>
      <c r="BC186" s="4749"/>
      <c r="BD186" s="4749"/>
      <c r="BE186" s="4749"/>
      <c r="BF186" s="4749"/>
      <c r="BG186" s="4749"/>
      <c r="BH186" s="4749"/>
      <c r="BI186" s="4749"/>
      <c r="BJ186" s="4749"/>
      <c r="BK186" s="4749"/>
      <c r="BL186" s="4749"/>
      <c r="BM186" s="4749"/>
      <c r="BN186" s="4749"/>
      <c r="BO186" s="4749"/>
      <c r="BP186" s="4749"/>
      <c r="BQ186" s="4749"/>
      <c r="BR186" s="4749"/>
      <c r="BS186" s="4749"/>
      <c r="BT186" s="4749"/>
      <c r="BU186" s="4749"/>
      <c r="BV186" s="4749"/>
      <c r="BW186" s="4749"/>
      <c r="BX186" s="4749"/>
      <c r="BY186" s="4749"/>
      <c r="BZ186" s="4749"/>
      <c r="CA186" s="4749"/>
      <c r="CB186" s="4749"/>
      <c r="CC186" s="4749"/>
      <c r="CD186" s="4749"/>
      <c r="CE186" s="4749"/>
      <c r="CF186" s="4749"/>
      <c r="CG186" s="4749"/>
      <c r="CH186" s="4749"/>
      <c r="CI186" s="4749"/>
      <c r="CJ186" s="4749"/>
      <c r="CK186" s="4749"/>
      <c r="CL186" s="4749"/>
      <c r="CM186" s="4749"/>
      <c r="CN186" s="4749"/>
      <c r="CO186" s="4749"/>
      <c r="CP186" s="4749"/>
      <c r="CQ186" s="4749"/>
      <c r="CR186" s="4749"/>
      <c r="CS186" s="4749"/>
      <c r="CT186" s="4749"/>
      <c r="CU186" s="4749"/>
      <c r="CV186" s="4749"/>
      <c r="CW186" s="4749"/>
      <c r="CX186" s="4749"/>
      <c r="CY186" s="4749"/>
      <c r="CZ186" s="4749"/>
      <c r="DA186" s="4749"/>
      <c r="DB186" s="4749"/>
      <c r="DC186" s="4749"/>
      <c r="DD186" s="4749"/>
      <c r="DE186" s="4749"/>
      <c r="DF186" s="4749"/>
      <c r="DG186" s="4749"/>
      <c r="DH186" s="4749"/>
      <c r="DI186" s="4749"/>
      <c r="DJ186" s="4749"/>
      <c r="DK186" s="4749"/>
      <c r="DL186" s="4749"/>
      <c r="DM186" s="4749"/>
      <c r="DN186" s="4749"/>
      <c r="DO186" s="4749"/>
      <c r="DP186" s="4749"/>
      <c r="DQ186" s="4749"/>
      <c r="DR186" s="4749"/>
      <c r="DS186" s="4749"/>
      <c r="DT186" s="4749"/>
      <c r="DU186" s="4749"/>
      <c r="DV186" s="4749"/>
      <c r="DW186" s="4749"/>
      <c r="DX186" s="4749"/>
      <c r="DY186" s="4749"/>
      <c r="DZ186" s="4749"/>
      <c r="EA186" s="4749"/>
      <c r="EB186" s="4749"/>
      <c r="EC186" s="4749"/>
      <c r="ED186" s="4749"/>
      <c r="EE186" s="4749"/>
      <c r="EF186" s="4749"/>
      <c r="EG186" s="4749"/>
      <c r="EH186" s="4749"/>
      <c r="EI186" s="4749"/>
      <c r="EJ186" s="4749"/>
      <c r="EK186" s="4749"/>
      <c r="EL186" s="4749"/>
      <c r="EM186" s="4749"/>
      <c r="EN186" s="4749"/>
      <c r="EO186" s="4749"/>
      <c r="EP186" s="4749"/>
      <c r="EQ186" s="4749"/>
      <c r="ER186" s="4749"/>
      <c r="ES186" s="4749"/>
      <c r="ET186" s="4749"/>
      <c r="EU186" s="4749"/>
      <c r="EV186" s="4749"/>
      <c r="EW186" s="4749"/>
      <c r="EX186" s="4749"/>
      <c r="EY186" s="4749"/>
      <c r="EZ186" s="4749"/>
      <c r="FA186" s="4749"/>
      <c r="FB186" s="4749"/>
      <c r="FC186" s="4749"/>
      <c r="FD186" s="4749"/>
      <c r="FE186" s="4749"/>
      <c r="FF186" s="4749"/>
      <c r="FG186" s="4749"/>
      <c r="FH186" s="4749"/>
      <c r="FI186" s="4749"/>
      <c r="FJ186" s="4749"/>
      <c r="FK186" s="4749"/>
      <c r="FL186" s="4749"/>
      <c r="FM186" s="4749"/>
      <c r="FN186" s="4749"/>
      <c r="FO186" s="4749"/>
      <c r="FP186" s="4749"/>
      <c r="FQ186" s="4749"/>
      <c r="FR186" s="4749"/>
      <c r="FS186" s="4749"/>
      <c r="FT186" s="4749"/>
      <c r="FU186" s="4749"/>
      <c r="FV186" s="4749"/>
      <c r="FW186" s="4749"/>
      <c r="FX186" s="4749"/>
      <c r="FY186" s="4749"/>
      <c r="FZ186" s="4749"/>
      <c r="GA186" s="4749"/>
      <c r="GB186" s="4749"/>
      <c r="GC186" s="4749"/>
      <c r="GD186" s="4749"/>
      <c r="GE186" s="4749"/>
      <c r="GF186" s="4749"/>
      <c r="GG186" s="4749"/>
      <c r="GH186" s="4749"/>
      <c r="GI186" s="4749"/>
      <c r="GJ186" s="4749"/>
      <c r="GK186" s="4749"/>
      <c r="GL186" s="4749"/>
      <c r="GM186" s="4749"/>
      <c r="GN186" s="4749"/>
      <c r="GO186" s="4749"/>
      <c r="GP186" s="4749"/>
      <c r="GQ186" s="4749"/>
      <c r="GR186" s="4749"/>
      <c r="GS186" s="4749"/>
      <c r="GT186" s="4749"/>
      <c r="GU186" s="4749"/>
      <c r="GV186" s="4749"/>
      <c r="GW186" s="4749"/>
      <c r="GX186" s="4749"/>
      <c r="GY186" s="4749"/>
      <c r="GZ186" s="4749"/>
      <c r="HA186" s="4749"/>
      <c r="HB186" s="4749"/>
      <c r="HC186" s="4749"/>
      <c r="HD186" s="4749"/>
      <c r="HE186" s="4749"/>
      <c r="HF186" s="4749"/>
      <c r="HG186" s="4749"/>
      <c r="HH186" s="4749"/>
      <c r="HI186" s="4749"/>
      <c r="HJ186" s="4749"/>
      <c r="HK186" s="4749"/>
      <c r="HL186" s="4749"/>
      <c r="HM186" s="4749"/>
      <c r="HN186" s="4749"/>
      <c r="HO186" s="4749"/>
      <c r="HP186" s="4749"/>
      <c r="HQ186" s="4749"/>
      <c r="HR186" s="4749"/>
      <c r="HS186" s="4749"/>
      <c r="HT186" s="4749"/>
      <c r="HU186" s="4749"/>
      <c r="HV186" s="4749"/>
      <c r="HW186" s="4749"/>
      <c r="HX186" s="4749"/>
      <c r="HY186" s="4749"/>
      <c r="HZ186" s="4749"/>
      <c r="IA186" s="4749"/>
      <c r="IB186" s="4749"/>
      <c r="IC186" s="4749"/>
      <c r="ID186" s="4749"/>
      <c r="IE186" s="4749"/>
      <c r="IF186" s="4749"/>
      <c r="IG186" s="4749"/>
      <c r="IH186" s="4749"/>
      <c r="II186" s="4749"/>
      <c r="IJ186" s="4749"/>
      <c r="IK186" s="4749"/>
      <c r="IL186" s="4749"/>
      <c r="IM186" s="4749"/>
      <c r="IN186" s="4749"/>
      <c r="IO186" s="4749"/>
      <c r="IP186" s="4749"/>
      <c r="IQ186" s="4749"/>
      <c r="IR186" s="4749"/>
      <c r="IS186" s="4749"/>
      <c r="IT186" s="4749"/>
      <c r="IU186" s="4749"/>
      <c r="IV186" s="4749"/>
      <c r="IW186" s="4749"/>
      <c r="IX186" s="4749"/>
      <c r="IY186" s="4749"/>
      <c r="IZ186" s="4749"/>
      <c r="JA186" s="4749"/>
      <c r="JB186" s="4749"/>
      <c r="JC186" s="4749"/>
      <c r="JD186" s="4749"/>
      <c r="JE186" s="4749"/>
      <c r="JF186" s="4749"/>
      <c r="JG186" s="4749"/>
      <c r="JH186" s="4749"/>
      <c r="JI186" s="4749"/>
      <c r="JJ186" s="4749"/>
      <c r="JK186" s="4749"/>
      <c r="JL186" s="4749"/>
      <c r="JM186" s="4749"/>
      <c r="JN186" s="4749"/>
      <c r="JO186" s="4749"/>
      <c r="JP186" s="4749"/>
      <c r="JQ186" s="4749"/>
      <c r="JR186" s="4749"/>
      <c r="JS186" s="4749"/>
      <c r="JT186" s="4749"/>
      <c r="JU186" s="4749"/>
      <c r="JV186" s="4749"/>
      <c r="JW186" s="4749"/>
      <c r="JX186" s="4749"/>
      <c r="JY186" s="4749"/>
      <c r="JZ186" s="4749"/>
      <c r="KA186" s="4749"/>
      <c r="KB186" s="4749"/>
      <c r="KC186" s="4749"/>
      <c r="KD186" s="4749"/>
      <c r="KE186" s="4749"/>
      <c r="KF186" s="4749"/>
      <c r="KG186" s="4749"/>
      <c r="KH186" s="4749"/>
      <c r="KI186" s="4749"/>
      <c r="KJ186" s="4749"/>
      <c r="KK186" s="4749"/>
      <c r="KL186" s="4749"/>
      <c r="KM186" s="4749"/>
      <c r="KN186" s="4749"/>
      <c r="KO186" s="4749"/>
      <c r="KP186" s="4749"/>
      <c r="KQ186" s="4749"/>
      <c r="KR186" s="4749"/>
      <c r="KS186" s="4749"/>
      <c r="KT186" s="4749"/>
      <c r="KU186" s="4749"/>
      <c r="KV186" s="4749"/>
      <c r="KW186" s="4749"/>
      <c r="KX186" s="4749"/>
      <c r="KY186" s="4749"/>
      <c r="KZ186" s="4749"/>
      <c r="LA186" s="4749"/>
      <c r="LB186" s="4749"/>
      <c r="LC186" s="4749"/>
      <c r="LD186" s="4749"/>
      <c r="LE186" s="4749"/>
      <c r="LF186" s="4749"/>
      <c r="LG186" s="4749"/>
      <c r="LH186" s="4749"/>
      <c r="LI186" s="4749"/>
      <c r="LJ186" s="4749"/>
      <c r="LK186" s="4749"/>
      <c r="LL186" s="4749"/>
      <c r="LM186" s="4749"/>
      <c r="LN186" s="4749"/>
      <c r="LO186" s="4749"/>
      <c r="LP186" s="4749"/>
      <c r="LQ186" s="4749"/>
      <c r="LR186" s="4749"/>
      <c r="LS186" s="4749"/>
      <c r="LT186" s="4749"/>
      <c r="LU186" s="4749"/>
      <c r="LV186" s="4749"/>
      <c r="LW186" s="4749"/>
      <c r="LX186" s="4749"/>
      <c r="LY186" s="4749"/>
      <c r="LZ186" s="4749"/>
      <c r="MA186" s="4749"/>
      <c r="MB186" s="4749"/>
      <c r="MC186" s="4749"/>
      <c r="MD186" s="4749"/>
      <c r="ME186" s="4749"/>
      <c r="MF186" s="4749"/>
      <c r="MG186" s="4749"/>
      <c r="MH186" s="4749"/>
      <c r="MI186" s="4749"/>
      <c r="MJ186" s="4749"/>
      <c r="MK186" s="4749"/>
      <c r="ML186" s="4749"/>
      <c r="MM186" s="4749"/>
      <c r="MN186" s="4749"/>
      <c r="MO186" s="4749"/>
      <c r="MP186" s="4749"/>
      <c r="MQ186" s="4749"/>
      <c r="MR186" s="4749"/>
      <c r="MS186" s="4749"/>
      <c r="MT186" s="4749"/>
      <c r="MU186" s="4749"/>
      <c r="MV186" s="4749"/>
      <c r="MW186" s="4749"/>
      <c r="MX186" s="4749"/>
      <c r="MY186" s="4749"/>
      <c r="MZ186" s="4749"/>
      <c r="NA186" s="4749"/>
      <c r="NB186" s="4749"/>
      <c r="NC186" s="4749"/>
      <c r="ND186" s="4749"/>
      <c r="NE186" s="4749"/>
      <c r="NF186" s="4749"/>
      <c r="NG186" s="4749"/>
      <c r="NH186" s="4749"/>
      <c r="NI186" s="4749"/>
      <c r="NJ186" s="4749"/>
      <c r="NK186" s="4749"/>
      <c r="NL186" s="4749"/>
      <c r="NM186" s="4749"/>
      <c r="NN186" s="4749"/>
      <c r="NO186" s="4749"/>
      <c r="NP186" s="4749"/>
      <c r="NQ186" s="4749"/>
      <c r="NR186" s="4749"/>
      <c r="NS186" s="4749"/>
      <c r="NT186" s="4749"/>
      <c r="NU186" s="4749"/>
      <c r="NV186" s="4749"/>
      <c r="NW186" s="4749"/>
      <c r="NX186" s="4749"/>
      <c r="NY186" s="4749"/>
      <c r="NZ186" s="4749"/>
      <c r="OA186" s="4749"/>
      <c r="OB186" s="4749"/>
      <c r="OC186" s="4749"/>
      <c r="OD186" s="4749"/>
      <c r="OE186" s="4749"/>
      <c r="OF186" s="4749"/>
      <c r="OG186" s="4749"/>
      <c r="OH186" s="4749"/>
      <c r="OI186" s="4749"/>
      <c r="OJ186" s="4749"/>
      <c r="OK186" s="4749"/>
      <c r="OL186" s="4749"/>
      <c r="OM186" s="4749"/>
      <c r="ON186" s="4749"/>
      <c r="OO186" s="4749"/>
      <c r="OP186" s="4749"/>
      <c r="OQ186" s="4749"/>
      <c r="OR186" s="4749"/>
      <c r="OS186" s="4749"/>
      <c r="OT186" s="4749"/>
      <c r="OU186" s="4749"/>
      <c r="OV186" s="4749"/>
      <c r="OW186" s="4749"/>
      <c r="OX186" s="4749"/>
      <c r="OY186" s="4749"/>
      <c r="OZ186" s="4749"/>
      <c r="PA186" s="4749"/>
      <c r="PB186" s="4749"/>
      <c r="PC186" s="4749"/>
      <c r="PD186" s="4749"/>
      <c r="PE186" s="4749"/>
      <c r="PF186" s="4749"/>
      <c r="PG186" s="4749"/>
      <c r="PH186" s="4749"/>
      <c r="PI186" s="4749"/>
      <c r="PJ186" s="4749"/>
      <c r="PK186" s="4749"/>
      <c r="PL186" s="4749"/>
      <c r="PM186" s="4749"/>
      <c r="PN186" s="4749"/>
      <c r="PO186" s="4749"/>
      <c r="PP186" s="4749"/>
      <c r="PQ186" s="4749"/>
      <c r="PR186" s="4749"/>
      <c r="PS186" s="4749"/>
      <c r="PT186" s="4749"/>
      <c r="PU186" s="4749"/>
      <c r="PV186" s="4749"/>
      <c r="PW186" s="4749"/>
      <c r="PX186" s="4749"/>
      <c r="PY186" s="4749"/>
      <c r="PZ186" s="4749"/>
      <c r="QA186" s="4749"/>
      <c r="QB186" s="4749"/>
      <c r="QC186" s="4749"/>
      <c r="QD186" s="4749"/>
      <c r="QE186" s="4749"/>
      <c r="QF186" s="4749"/>
      <c r="QG186" s="4749"/>
      <c r="QH186" s="4749"/>
      <c r="QI186" s="4749"/>
      <c r="QJ186" s="4749"/>
      <c r="QK186" s="4749"/>
      <c r="QL186" s="4749"/>
      <c r="QM186" s="4749"/>
      <c r="QN186" s="4749"/>
      <c r="QO186" s="4749"/>
      <c r="QP186" s="4749"/>
      <c r="QQ186" s="4749"/>
      <c r="QR186" s="4749"/>
      <c r="QS186" s="4749"/>
      <c r="QT186" s="4749"/>
      <c r="QU186" s="4749"/>
      <c r="QV186" s="4749"/>
      <c r="QW186" s="4749"/>
      <c r="QX186" s="4749"/>
      <c r="QY186" s="4749"/>
      <c r="QZ186" s="4749"/>
      <c r="RA186" s="4749"/>
      <c r="RB186" s="4749"/>
      <c r="RC186" s="4749"/>
      <c r="RD186" s="4749"/>
      <c r="RE186" s="4749"/>
      <c r="RF186" s="4749"/>
      <c r="RG186" s="4749"/>
      <c r="RH186" s="4749"/>
      <c r="RI186" s="4749"/>
      <c r="RJ186" s="4749"/>
      <c r="RK186" s="4749"/>
      <c r="RL186" s="4749"/>
      <c r="RM186" s="4749"/>
      <c r="RN186" s="4749"/>
      <c r="RO186" s="4749"/>
      <c r="RP186" s="4749"/>
      <c r="RQ186" s="4749"/>
      <c r="RR186" s="4749"/>
      <c r="RS186" s="4749"/>
      <c r="RT186" s="4749"/>
      <c r="RU186" s="4749"/>
      <c r="RV186" s="4749"/>
      <c r="RW186" s="4749"/>
      <c r="RX186" s="4749"/>
      <c r="RY186" s="4749"/>
      <c r="RZ186" s="4749"/>
      <c r="SA186" s="4749"/>
      <c r="SB186" s="4749"/>
      <c r="SC186" s="4749"/>
      <c r="SD186" s="4749"/>
      <c r="SE186" s="4749"/>
      <c r="SF186" s="4749"/>
      <c r="SG186" s="4749"/>
      <c r="SH186" s="4749"/>
      <c r="SI186" s="4749"/>
      <c r="SJ186" s="4749"/>
      <c r="SK186" s="4749"/>
      <c r="SL186" s="4749"/>
      <c r="SM186" s="4749"/>
      <c r="SN186" s="4749"/>
      <c r="SO186" s="4749"/>
      <c r="SP186" s="4749"/>
      <c r="SQ186" s="4749"/>
      <c r="SR186" s="4749"/>
      <c r="SS186" s="4749"/>
      <c r="ST186" s="4749"/>
      <c r="SU186" s="4749"/>
      <c r="SV186" s="4749"/>
      <c r="SW186" s="4749"/>
      <c r="SX186" s="4749"/>
      <c r="SY186" s="4749"/>
      <c r="SZ186" s="4749"/>
      <c r="TA186" s="4749"/>
      <c r="TB186" s="4749"/>
      <c r="TC186" s="4749"/>
      <c r="TD186" s="4749"/>
      <c r="TE186" s="4749"/>
      <c r="TF186" s="4749"/>
      <c r="TG186" s="4749"/>
      <c r="TH186" s="4749"/>
      <c r="TI186" s="4749"/>
      <c r="TJ186" s="4749"/>
      <c r="TK186" s="4749"/>
      <c r="TL186" s="4749"/>
      <c r="TM186" s="4749"/>
      <c r="TN186" s="4749"/>
      <c r="TO186" s="4749"/>
      <c r="TP186" s="4749"/>
      <c r="TQ186" s="4749"/>
      <c r="TR186" s="4749"/>
      <c r="TS186" s="4749"/>
      <c r="TT186" s="4749"/>
      <c r="TU186" s="4749"/>
      <c r="TV186" s="4749"/>
      <c r="TW186" s="4749"/>
      <c r="TX186" s="4749"/>
      <c r="TY186" s="4749"/>
      <c r="TZ186" s="4749"/>
      <c r="UA186" s="4749"/>
      <c r="UB186" s="4749"/>
      <c r="UC186" s="4749"/>
      <c r="UD186" s="4749"/>
      <c r="UE186" s="4749"/>
      <c r="UF186" s="4749"/>
      <c r="UG186" s="4749"/>
      <c r="UH186" s="4749"/>
      <c r="UI186" s="4749"/>
      <c r="UJ186" s="4749"/>
      <c r="UK186" s="4749"/>
      <c r="UL186" s="4749"/>
      <c r="UM186" s="4749"/>
      <c r="UN186" s="4749"/>
      <c r="UO186" s="4749"/>
      <c r="UP186" s="4749"/>
      <c r="UQ186" s="4749"/>
      <c r="UR186" s="4749"/>
      <c r="US186" s="4749"/>
      <c r="UT186" s="4749"/>
      <c r="UU186" s="4749"/>
      <c r="UV186" s="4749"/>
      <c r="UW186" s="4749"/>
      <c r="UX186" s="4749"/>
      <c r="UY186" s="4749"/>
      <c r="UZ186" s="4749"/>
      <c r="VA186" s="4749"/>
      <c r="VB186" s="4749"/>
      <c r="VC186" s="4749"/>
      <c r="VD186" s="4749"/>
      <c r="VE186" s="4749"/>
      <c r="VF186" s="4749"/>
      <c r="VG186" s="4749"/>
      <c r="VH186" s="4749"/>
      <c r="VI186" s="4749"/>
      <c r="VJ186" s="4749"/>
      <c r="VK186" s="4749"/>
      <c r="VL186" s="4749"/>
      <c r="VM186" s="4749"/>
      <c r="VN186" s="4749"/>
      <c r="VO186" s="4749"/>
      <c r="VP186" s="4749"/>
      <c r="VQ186" s="4749"/>
      <c r="VR186" s="4749"/>
      <c r="VS186" s="4749"/>
      <c r="VT186" s="4749"/>
      <c r="VU186" s="4749"/>
      <c r="VV186" s="4749"/>
      <c r="VW186" s="4749"/>
      <c r="VX186" s="4749"/>
      <c r="VY186" s="4749"/>
      <c r="VZ186" s="4749"/>
      <c r="WA186" s="4749"/>
      <c r="WB186" s="4749"/>
      <c r="WC186" s="4749"/>
      <c r="WD186" s="4749"/>
      <c r="WE186" s="4749"/>
      <c r="WF186" s="4749"/>
      <c r="WG186" s="4749"/>
      <c r="WH186" s="4749"/>
      <c r="WI186" s="4749"/>
      <c r="WJ186" s="4749"/>
      <c r="WK186" s="4749"/>
      <c r="WL186" s="4749"/>
      <c r="WM186" s="4749"/>
      <c r="WN186" s="4749"/>
      <c r="WO186" s="4749"/>
      <c r="WP186" s="4749"/>
      <c r="WQ186" s="4749"/>
      <c r="WR186" s="4749"/>
      <c r="WS186" s="4749"/>
      <c r="WT186" s="4749"/>
      <c r="WU186" s="4749"/>
      <c r="WV186" s="4749"/>
      <c r="WW186" s="4749"/>
      <c r="WX186" s="4749"/>
      <c r="WY186" s="4749"/>
      <c r="WZ186" s="4749"/>
      <c r="XA186" s="4749"/>
      <c r="XB186" s="4749"/>
      <c r="XC186" s="4749"/>
      <c r="XD186" s="4749"/>
      <c r="XE186" s="4749"/>
      <c r="XF186" s="4749"/>
      <c r="XG186" s="4749"/>
      <c r="XH186" s="4749"/>
      <c r="XI186" s="4749"/>
      <c r="XJ186" s="4749"/>
      <c r="XK186" s="4749"/>
      <c r="XL186" s="4749"/>
      <c r="XM186" s="4749"/>
      <c r="XN186" s="4749"/>
      <c r="XO186" s="4749"/>
      <c r="XP186" s="4749"/>
      <c r="XQ186" s="4749"/>
      <c r="XR186" s="4749"/>
      <c r="XS186" s="4749"/>
      <c r="XT186" s="4749"/>
      <c r="XU186" s="4749"/>
      <c r="XV186" s="4749"/>
      <c r="XW186" s="4749"/>
      <c r="XX186" s="4749"/>
      <c r="XY186" s="4749"/>
      <c r="XZ186" s="4749"/>
      <c r="YA186" s="4749"/>
      <c r="YB186" s="4749"/>
      <c r="YC186" s="4749"/>
      <c r="YD186" s="4749"/>
      <c r="YE186" s="4749"/>
      <c r="YF186" s="4749"/>
      <c r="YG186" s="4749"/>
      <c r="YH186" s="4749"/>
      <c r="YI186" s="4749"/>
      <c r="YJ186" s="4749"/>
      <c r="YK186" s="4749"/>
      <c r="YL186" s="4749"/>
      <c r="YM186" s="4749"/>
      <c r="YN186" s="4749"/>
      <c r="YO186" s="4749"/>
      <c r="YP186" s="4749"/>
      <c r="YQ186" s="4749"/>
      <c r="YR186" s="4749"/>
      <c r="YS186" s="4749"/>
      <c r="YT186" s="4749"/>
      <c r="YU186" s="4749"/>
      <c r="YV186" s="4749"/>
      <c r="YW186" s="4749"/>
      <c r="YX186" s="4749"/>
      <c r="YY186" s="4749"/>
      <c r="YZ186" s="4749"/>
      <c r="ZA186" s="4749"/>
      <c r="ZB186" s="4749"/>
      <c r="ZC186" s="4749"/>
      <c r="ZD186" s="4749"/>
      <c r="ZE186" s="4749"/>
      <c r="ZF186" s="4749"/>
      <c r="ZG186" s="4749"/>
      <c r="ZH186" s="4749"/>
      <c r="ZI186" s="4749"/>
      <c r="ZJ186" s="4749"/>
      <c r="ZK186" s="4749"/>
      <c r="ZL186" s="4749"/>
      <c r="ZM186" s="4749"/>
      <c r="ZN186" s="4749"/>
      <c r="ZO186" s="4749"/>
      <c r="ZP186" s="4749"/>
      <c r="ZQ186" s="4749"/>
      <c r="ZR186" s="4749"/>
      <c r="ZS186" s="4749"/>
      <c r="ZT186" s="4749"/>
      <c r="ZU186" s="4749"/>
      <c r="ZV186" s="4749"/>
      <c r="ZW186" s="4749"/>
      <c r="ZX186" s="4749"/>
      <c r="ZY186" s="4749"/>
      <c r="ZZ186" s="4749"/>
      <c r="AAA186" s="4749"/>
      <c r="AAB186" s="4749"/>
      <c r="AAC186" s="4749"/>
      <c r="AAD186" s="4749"/>
      <c r="AAE186" s="4749"/>
      <c r="AAF186" s="4749"/>
      <c r="AAG186" s="4749"/>
      <c r="AAH186" s="4749"/>
      <c r="AAI186" s="4749"/>
      <c r="AAJ186" s="4749"/>
      <c r="AAK186" s="4749"/>
    </row>
    <row r="187" spans="1:743" ht="55.5" customHeight="1" thickBot="1" x14ac:dyDescent="0.3">
      <c r="A187" s="5118"/>
      <c r="B187" s="5117"/>
      <c r="C187" s="5116"/>
      <c r="D187" s="5127"/>
      <c r="E187" s="5127"/>
      <c r="F187" s="5127"/>
      <c r="G187" s="5127"/>
      <c r="H187" s="5137" t="s">
        <v>880</v>
      </c>
      <c r="I187" s="4988"/>
      <c r="J187" s="5138"/>
      <c r="K187" s="5112"/>
      <c r="L187" s="5111" t="s">
        <v>22</v>
      </c>
      <c r="M187" s="5110">
        <v>0.5</v>
      </c>
      <c r="N187" s="5110">
        <v>0.5</v>
      </c>
      <c r="O187" s="5136">
        <v>0.28000000000000003</v>
      </c>
      <c r="P187" s="5123" t="s">
        <v>871</v>
      </c>
      <c r="Q187" s="5122" t="s">
        <v>42</v>
      </c>
      <c r="R187" s="5121"/>
      <c r="S187" s="5120">
        <v>1</v>
      </c>
      <c r="T187" s="5119">
        <v>1</v>
      </c>
      <c r="U187" s="4961"/>
      <c r="V187" s="4960"/>
    </row>
    <row r="188" spans="1:743" ht="46.5" customHeight="1" thickBot="1" x14ac:dyDescent="0.3">
      <c r="A188" s="5118"/>
      <c r="B188" s="5117"/>
      <c r="C188" s="5116"/>
      <c r="D188" s="5127"/>
      <c r="E188" s="5127"/>
      <c r="F188" s="5127"/>
      <c r="G188" s="5127"/>
      <c r="H188" s="5137" t="s">
        <v>879</v>
      </c>
      <c r="I188" s="4988" t="s">
        <v>878</v>
      </c>
      <c r="J188" s="5113"/>
      <c r="K188" s="5112"/>
      <c r="L188" s="5111" t="s">
        <v>22</v>
      </c>
      <c r="M188" s="5110">
        <v>0.4</v>
      </c>
      <c r="N188" s="5110">
        <v>0.4</v>
      </c>
      <c r="O188" s="5136">
        <v>0.24</v>
      </c>
      <c r="P188" s="5123" t="s">
        <v>871</v>
      </c>
      <c r="Q188" s="5122" t="s">
        <v>42</v>
      </c>
      <c r="R188" s="5121"/>
      <c r="S188" s="5120">
        <v>1</v>
      </c>
      <c r="T188" s="5119">
        <v>1</v>
      </c>
      <c r="U188" s="4961"/>
      <c r="V188" s="4960"/>
    </row>
    <row r="189" spans="1:743" ht="53.25" hidden="1" customHeight="1" thickBot="1" x14ac:dyDescent="0.3">
      <c r="A189" s="5118"/>
      <c r="B189" s="5117"/>
      <c r="C189" s="5116"/>
      <c r="D189" s="5127"/>
      <c r="E189" s="5127"/>
      <c r="F189" s="5127"/>
      <c r="G189" s="5127"/>
      <c r="H189" s="5135" t="s">
        <v>877</v>
      </c>
      <c r="I189" s="4988"/>
      <c r="J189" s="5113"/>
      <c r="K189" s="5112"/>
      <c r="L189" s="5111" t="s">
        <v>22</v>
      </c>
      <c r="M189" s="5110"/>
      <c r="N189" s="5110"/>
      <c r="O189" s="5133"/>
      <c r="P189" s="5134" t="s">
        <v>875</v>
      </c>
      <c r="Q189" s="5107" t="s">
        <v>42</v>
      </c>
      <c r="R189" s="5106"/>
      <c r="S189" s="5105">
        <v>178</v>
      </c>
      <c r="T189" s="5104"/>
      <c r="U189" s="5004"/>
      <c r="V189" s="5003"/>
    </row>
    <row r="190" spans="1:743" ht="52.5" customHeight="1" thickBot="1" x14ac:dyDescent="0.3">
      <c r="A190" s="5118"/>
      <c r="B190" s="5117"/>
      <c r="C190" s="5116"/>
      <c r="D190" s="5127"/>
      <c r="E190" s="5127"/>
      <c r="F190" s="5127"/>
      <c r="G190" s="5127"/>
      <c r="H190" s="5114" t="s">
        <v>876</v>
      </c>
      <c r="I190" s="4988"/>
      <c r="J190" s="5113"/>
      <c r="K190" s="5112"/>
      <c r="L190" s="5111" t="s">
        <v>22</v>
      </c>
      <c r="M190" s="5110">
        <v>0.65</v>
      </c>
      <c r="N190" s="5110">
        <v>0.65</v>
      </c>
      <c r="O190" s="5133">
        <v>0</v>
      </c>
      <c r="P190" s="5132" t="s">
        <v>875</v>
      </c>
      <c r="Q190" s="5131" t="s">
        <v>42</v>
      </c>
      <c r="R190" s="5130"/>
      <c r="S190" s="5129">
        <v>1</v>
      </c>
      <c r="T190" s="5119"/>
      <c r="U190" s="4961"/>
      <c r="V190" s="4960"/>
    </row>
    <row r="191" spans="1:743" ht="63" customHeight="1" thickBot="1" x14ac:dyDescent="0.3">
      <c r="A191" s="5118"/>
      <c r="B191" s="5117"/>
      <c r="C191" s="5116"/>
      <c r="D191" s="5127"/>
      <c r="E191" s="5127"/>
      <c r="F191" s="5127"/>
      <c r="G191" s="5127"/>
      <c r="H191" s="5126" t="s">
        <v>874</v>
      </c>
      <c r="I191" s="4988"/>
      <c r="J191" s="5113"/>
      <c r="K191" s="5112"/>
      <c r="L191" s="5111" t="s">
        <v>22</v>
      </c>
      <c r="M191" s="5110">
        <v>2.2000000000000002</v>
      </c>
      <c r="N191" s="5110">
        <v>2.2000000000000002</v>
      </c>
      <c r="O191" s="5128">
        <v>1.5</v>
      </c>
      <c r="P191" s="5123" t="s">
        <v>871</v>
      </c>
      <c r="Q191" s="5122" t="s">
        <v>42</v>
      </c>
      <c r="R191" s="5121"/>
      <c r="S191" s="5120">
        <v>1</v>
      </c>
      <c r="T191" s="5119">
        <v>1</v>
      </c>
      <c r="U191" s="4961"/>
      <c r="V191" s="4960"/>
    </row>
    <row r="192" spans="1:743" ht="66.75" customHeight="1" thickBot="1" x14ac:dyDescent="0.3">
      <c r="A192" s="5118"/>
      <c r="B192" s="5117"/>
      <c r="C192" s="5116"/>
      <c r="D192" s="5127"/>
      <c r="E192" s="5127"/>
      <c r="F192" s="5127"/>
      <c r="G192" s="5127"/>
      <c r="H192" s="5126" t="s">
        <v>873</v>
      </c>
      <c r="I192" s="4988"/>
      <c r="J192" s="5113"/>
      <c r="K192" s="5112"/>
      <c r="L192" s="5111" t="s">
        <v>22</v>
      </c>
      <c r="M192" s="5125">
        <v>2</v>
      </c>
      <c r="N192" s="5125">
        <v>2</v>
      </c>
      <c r="O192" s="5124">
        <v>0</v>
      </c>
      <c r="P192" s="5123" t="s">
        <v>871</v>
      </c>
      <c r="Q192" s="5122" t="s">
        <v>42</v>
      </c>
      <c r="R192" s="5121"/>
      <c r="S192" s="5120">
        <v>1</v>
      </c>
      <c r="T192" s="5119"/>
      <c r="U192" s="4961"/>
      <c r="V192" s="4960"/>
    </row>
    <row r="193" spans="1:22" ht="45" customHeight="1" thickBot="1" x14ac:dyDescent="0.3">
      <c r="A193" s="5118"/>
      <c r="B193" s="5117"/>
      <c r="C193" s="5116"/>
      <c r="D193" s="5115"/>
      <c r="E193" s="5115"/>
      <c r="F193" s="5115"/>
      <c r="G193" s="5115"/>
      <c r="H193" s="5114" t="s">
        <v>872</v>
      </c>
      <c r="I193" s="4988"/>
      <c r="J193" s="5113"/>
      <c r="K193" s="5112"/>
      <c r="L193" s="5111" t="s">
        <v>22</v>
      </c>
      <c r="M193" s="5110">
        <v>1.1000000000000001</v>
      </c>
      <c r="N193" s="5110">
        <v>1.1000000000000001</v>
      </c>
      <c r="O193" s="5109">
        <v>0</v>
      </c>
      <c r="P193" s="5108" t="s">
        <v>871</v>
      </c>
      <c r="Q193" s="5107" t="s">
        <v>42</v>
      </c>
      <c r="R193" s="5106"/>
      <c r="S193" s="5105">
        <v>1</v>
      </c>
      <c r="T193" s="5104"/>
      <c r="U193" s="4961"/>
      <c r="V193" s="4960"/>
    </row>
    <row r="194" spans="1:22" ht="18" customHeight="1" thickBot="1" x14ac:dyDescent="0.3">
      <c r="A194" s="5103"/>
      <c r="B194" s="5102"/>
      <c r="C194" s="5101"/>
      <c r="D194" s="5100"/>
      <c r="E194" s="5100"/>
      <c r="F194" s="5100"/>
      <c r="G194" s="5100"/>
      <c r="H194" s="5099"/>
      <c r="I194" s="5098"/>
      <c r="J194" s="5097"/>
      <c r="K194" s="5096"/>
      <c r="L194" s="5095" t="s">
        <v>21</v>
      </c>
      <c r="M194" s="5067">
        <f>SUM(M185:M193)</f>
        <v>14.000000000000002</v>
      </c>
      <c r="N194" s="5067">
        <f>SUM(N185:N193)</f>
        <v>14.000000000000002</v>
      </c>
      <c r="O194" s="5067">
        <f>SUM(O185:O193)</f>
        <v>5.4350000000000005</v>
      </c>
      <c r="P194" s="5094"/>
      <c r="Q194" s="5093"/>
      <c r="R194" s="5093"/>
      <c r="S194" s="5093"/>
      <c r="T194" s="5092"/>
      <c r="U194" s="5091"/>
      <c r="V194" s="5090"/>
    </row>
    <row r="195" spans="1:22" ht="27.75" customHeight="1" thickBot="1" x14ac:dyDescent="0.3">
      <c r="A195" s="5059" t="s">
        <v>20</v>
      </c>
      <c r="B195" s="5074" t="s">
        <v>37</v>
      </c>
      <c r="C195" s="4937" t="s">
        <v>842</v>
      </c>
      <c r="D195" s="5089"/>
      <c r="E195" s="5073"/>
      <c r="F195" s="5073"/>
      <c r="G195" s="5073"/>
      <c r="H195" s="5088" t="s">
        <v>870</v>
      </c>
      <c r="I195" s="5087" t="s">
        <v>869</v>
      </c>
      <c r="J195" s="5086"/>
      <c r="K195" s="5085" t="s">
        <v>172</v>
      </c>
      <c r="L195" s="5084" t="s">
        <v>22</v>
      </c>
      <c r="M195" s="5038">
        <v>0</v>
      </c>
      <c r="N195" s="5083">
        <v>0</v>
      </c>
      <c r="O195" s="5082">
        <v>0</v>
      </c>
      <c r="P195" s="5081" t="s">
        <v>868</v>
      </c>
      <c r="Q195" s="5080" t="s">
        <v>42</v>
      </c>
      <c r="R195" s="5079"/>
      <c r="S195" s="5078">
        <v>1</v>
      </c>
      <c r="T195" s="5077">
        <v>0</v>
      </c>
      <c r="U195" s="5076"/>
      <c r="V195" s="5075"/>
    </row>
    <row r="196" spans="1:22" ht="18" customHeight="1" thickBot="1" x14ac:dyDescent="0.3">
      <c r="A196" s="4940"/>
      <c r="B196" s="5074"/>
      <c r="C196" s="4937"/>
      <c r="D196" s="5014"/>
      <c r="E196" s="5073"/>
      <c r="F196" s="5073"/>
      <c r="G196" s="5073"/>
      <c r="H196" s="5072"/>
      <c r="I196" s="5071"/>
      <c r="J196" s="5070"/>
      <c r="K196" s="5070"/>
      <c r="L196" s="5069" t="s">
        <v>21</v>
      </c>
      <c r="M196" s="5068">
        <f>SUM(M195)</f>
        <v>0</v>
      </c>
      <c r="N196" s="5067">
        <f>SUM(N195)</f>
        <v>0</v>
      </c>
      <c r="O196" s="5067">
        <f>SUM(O195)</f>
        <v>0</v>
      </c>
      <c r="P196" s="5066"/>
      <c r="Q196" s="5065"/>
      <c r="R196" s="5064"/>
      <c r="S196" s="5063"/>
      <c r="T196" s="5062"/>
      <c r="U196" s="5061"/>
      <c r="V196" s="5060"/>
    </row>
    <row r="197" spans="1:22" ht="85.5" customHeight="1" thickBot="1" x14ac:dyDescent="0.3">
      <c r="A197" s="5059" t="s">
        <v>20</v>
      </c>
      <c r="B197" s="5058" t="s">
        <v>37</v>
      </c>
      <c r="C197" s="5057" t="s">
        <v>867</v>
      </c>
      <c r="D197" s="5056" t="s">
        <v>866</v>
      </c>
      <c r="E197" s="5055"/>
      <c r="F197" s="5055"/>
      <c r="G197" s="5055"/>
      <c r="H197" s="5054"/>
      <c r="I197" s="5053" t="s">
        <v>865</v>
      </c>
      <c r="J197" s="4971" t="s">
        <v>24</v>
      </c>
      <c r="K197" s="4994" t="s">
        <v>864</v>
      </c>
      <c r="L197" s="5052"/>
      <c r="M197" s="5051"/>
      <c r="N197" s="5051"/>
      <c r="O197" s="5051"/>
      <c r="P197" s="5051"/>
      <c r="Q197" s="5051"/>
      <c r="R197" s="5051"/>
      <c r="S197" s="5051"/>
      <c r="T197" s="5050"/>
      <c r="U197" s="5049"/>
      <c r="V197" s="5048"/>
    </row>
    <row r="198" spans="1:22" ht="57" customHeight="1" thickBot="1" x14ac:dyDescent="0.3">
      <c r="A198" s="4959"/>
      <c r="B198" s="4958"/>
      <c r="C198" s="4938"/>
      <c r="D198" s="4957" t="s">
        <v>69</v>
      </c>
      <c r="E198" s="4957"/>
      <c r="F198" s="4957"/>
      <c r="G198" s="4957"/>
      <c r="H198" s="5002" t="s">
        <v>863</v>
      </c>
      <c r="I198" s="4988"/>
      <c r="J198" s="4971"/>
      <c r="K198" s="4994"/>
      <c r="L198" s="5040" t="s">
        <v>22</v>
      </c>
      <c r="M198" s="5039">
        <v>0</v>
      </c>
      <c r="N198" s="5038">
        <v>0</v>
      </c>
      <c r="O198" s="5047">
        <v>0</v>
      </c>
      <c r="P198" s="5046" t="s">
        <v>862</v>
      </c>
      <c r="Q198" s="5045"/>
      <c r="R198" s="5044"/>
      <c r="S198" s="5033" t="s">
        <v>153</v>
      </c>
      <c r="T198" s="5033"/>
      <c r="U198" s="5043" t="s">
        <v>861</v>
      </c>
      <c r="V198" s="5042"/>
    </row>
    <row r="199" spans="1:22" ht="51.75" customHeight="1" thickBot="1" x14ac:dyDescent="0.3">
      <c r="A199" s="4959"/>
      <c r="B199" s="4958"/>
      <c r="C199" s="4938"/>
      <c r="D199" s="4957" t="s">
        <v>174</v>
      </c>
      <c r="E199" s="4957"/>
      <c r="F199" s="4957"/>
      <c r="G199" s="4957"/>
      <c r="H199" s="5041" t="s">
        <v>860</v>
      </c>
      <c r="I199" s="4988"/>
      <c r="J199" s="4971"/>
      <c r="K199" s="4994"/>
      <c r="L199" s="5040" t="s">
        <v>22</v>
      </c>
      <c r="M199" s="5039">
        <v>0</v>
      </c>
      <c r="N199" s="5038">
        <v>0</v>
      </c>
      <c r="O199" s="5037">
        <v>0</v>
      </c>
      <c r="P199" s="5036" t="s">
        <v>859</v>
      </c>
      <c r="Q199" s="5035" t="s">
        <v>42</v>
      </c>
      <c r="R199" s="5034"/>
      <c r="S199" s="5033">
        <v>1</v>
      </c>
      <c r="T199" s="5033">
        <v>1</v>
      </c>
      <c r="U199" s="4997" t="s">
        <v>858</v>
      </c>
      <c r="V199" s="4996"/>
    </row>
    <row r="200" spans="1:22" ht="58.5" customHeight="1" thickBot="1" x14ac:dyDescent="0.3">
      <c r="A200" s="4959"/>
      <c r="B200" s="4958"/>
      <c r="C200" s="4938"/>
      <c r="D200" s="4957" t="s">
        <v>274</v>
      </c>
      <c r="E200" s="4957"/>
      <c r="F200" s="4957"/>
      <c r="G200" s="4957"/>
      <c r="H200" s="5032" t="s">
        <v>857</v>
      </c>
      <c r="I200" s="4988"/>
      <c r="J200" s="4971"/>
      <c r="K200" s="4994"/>
      <c r="L200" s="4993" t="s">
        <v>22</v>
      </c>
      <c r="M200" s="5031">
        <v>123.1</v>
      </c>
      <c r="N200" s="5030">
        <v>123</v>
      </c>
      <c r="O200" s="5029">
        <v>122.84</v>
      </c>
      <c r="P200" s="4965" t="s">
        <v>856</v>
      </c>
      <c r="Q200" s="4977" t="s">
        <v>42</v>
      </c>
      <c r="R200" s="4976"/>
      <c r="S200" s="4963" t="s">
        <v>153</v>
      </c>
      <c r="T200" s="4963" t="s">
        <v>153</v>
      </c>
      <c r="U200" s="4983" t="s">
        <v>855</v>
      </c>
      <c r="V200" s="4982"/>
    </row>
    <row r="201" spans="1:22" ht="42" customHeight="1" thickBot="1" x14ac:dyDescent="0.3">
      <c r="A201" s="4959"/>
      <c r="B201" s="4958"/>
      <c r="C201" s="4938"/>
      <c r="D201" s="4957" t="s">
        <v>854</v>
      </c>
      <c r="E201" s="4957"/>
      <c r="F201" s="4957"/>
      <c r="G201" s="4957"/>
      <c r="H201" s="5028" t="s">
        <v>853</v>
      </c>
      <c r="I201" s="4988"/>
      <c r="J201" s="4971"/>
      <c r="K201" s="4994"/>
      <c r="L201" s="4993" t="s">
        <v>22</v>
      </c>
      <c r="M201" s="5027">
        <v>40</v>
      </c>
      <c r="N201" s="5026">
        <v>40</v>
      </c>
      <c r="O201" s="4999">
        <v>20</v>
      </c>
      <c r="P201" s="4965" t="s">
        <v>852</v>
      </c>
      <c r="Q201" s="4977" t="s">
        <v>42</v>
      </c>
      <c r="R201" s="4976"/>
      <c r="S201" s="4963">
        <v>2</v>
      </c>
      <c r="T201" s="5019" t="s">
        <v>155</v>
      </c>
      <c r="U201" s="4983" t="s">
        <v>851</v>
      </c>
      <c r="V201" s="4982"/>
    </row>
    <row r="202" spans="1:22" ht="67.5" customHeight="1" thickBot="1" x14ac:dyDescent="0.3">
      <c r="A202" s="4959"/>
      <c r="B202" s="4958"/>
      <c r="C202" s="4938"/>
      <c r="D202" s="4957" t="s">
        <v>850</v>
      </c>
      <c r="E202" s="4957"/>
      <c r="F202" s="4957"/>
      <c r="G202" s="4957"/>
      <c r="H202" s="5025" t="s">
        <v>849</v>
      </c>
      <c r="I202" s="4988"/>
      <c r="J202" s="4971"/>
      <c r="K202" s="4994"/>
      <c r="L202" s="4993" t="s">
        <v>22</v>
      </c>
      <c r="M202" s="5023">
        <v>36.799999999999997</v>
      </c>
      <c r="N202" s="5022">
        <v>36.9</v>
      </c>
      <c r="O202" s="4999">
        <v>36.81</v>
      </c>
      <c r="P202" s="4965" t="s">
        <v>848</v>
      </c>
      <c r="Q202" s="4977" t="s">
        <v>42</v>
      </c>
      <c r="R202" s="4976"/>
      <c r="S202" s="4963" t="s">
        <v>153</v>
      </c>
      <c r="T202" s="4963" t="s">
        <v>153</v>
      </c>
      <c r="U202" s="4983" t="s">
        <v>847</v>
      </c>
      <c r="V202" s="4982"/>
    </row>
    <row r="203" spans="1:22" ht="53.25" customHeight="1" thickBot="1" x14ac:dyDescent="0.3">
      <c r="A203" s="4959"/>
      <c r="B203" s="4958"/>
      <c r="C203" s="4938"/>
      <c r="D203" s="4957" t="s">
        <v>846</v>
      </c>
      <c r="E203" s="5024"/>
      <c r="F203" s="5024"/>
      <c r="G203" s="5024"/>
      <c r="H203" s="5002" t="s">
        <v>845</v>
      </c>
      <c r="I203" s="4988"/>
      <c r="J203" s="4971"/>
      <c r="K203" s="4994"/>
      <c r="L203" s="4993" t="s">
        <v>22</v>
      </c>
      <c r="M203" s="5023">
        <v>47.7</v>
      </c>
      <c r="N203" s="5022">
        <v>0</v>
      </c>
      <c r="O203" s="4999">
        <v>0</v>
      </c>
      <c r="P203" s="4965" t="s">
        <v>844</v>
      </c>
      <c r="Q203" s="4977" t="s">
        <v>42</v>
      </c>
      <c r="R203" s="4976"/>
      <c r="S203" s="4963" t="s">
        <v>153</v>
      </c>
      <c r="T203" s="4963" t="s">
        <v>153</v>
      </c>
      <c r="U203" s="4975" t="s">
        <v>843</v>
      </c>
      <c r="V203" s="4974"/>
    </row>
    <row r="204" spans="1:22" ht="60" customHeight="1" thickBot="1" x14ac:dyDescent="0.3">
      <c r="A204" s="4959"/>
      <c r="B204" s="4958"/>
      <c r="C204" s="4938"/>
      <c r="D204" s="5014" t="s">
        <v>842</v>
      </c>
      <c r="E204" s="5014"/>
      <c r="F204" s="5014"/>
      <c r="G204" s="5014"/>
      <c r="H204" s="5021" t="s">
        <v>841</v>
      </c>
      <c r="I204" s="4988"/>
      <c r="J204" s="4971"/>
      <c r="K204" s="4994"/>
      <c r="L204" s="4993" t="s">
        <v>22</v>
      </c>
      <c r="M204" s="4992">
        <v>15</v>
      </c>
      <c r="N204" s="4991">
        <v>8.5</v>
      </c>
      <c r="O204" s="5017">
        <v>8.41</v>
      </c>
      <c r="P204" s="5020" t="s">
        <v>160</v>
      </c>
      <c r="Q204" s="4977" t="s">
        <v>42</v>
      </c>
      <c r="R204" s="5015"/>
      <c r="S204" s="4963" t="s">
        <v>153</v>
      </c>
      <c r="T204" s="5019" t="s">
        <v>155</v>
      </c>
      <c r="U204" s="4997" t="s">
        <v>840</v>
      </c>
      <c r="V204" s="4996"/>
    </row>
    <row r="205" spans="1:22" ht="60" customHeight="1" thickBot="1" x14ac:dyDescent="0.3">
      <c r="A205" s="4959"/>
      <c r="B205" s="4958"/>
      <c r="C205" s="4938"/>
      <c r="D205" s="5014" t="s">
        <v>839</v>
      </c>
      <c r="E205" s="5014"/>
      <c r="F205" s="5014"/>
      <c r="G205" s="5014"/>
      <c r="H205" s="5018" t="s">
        <v>838</v>
      </c>
      <c r="I205" s="4988"/>
      <c r="J205" s="4971"/>
      <c r="K205" s="4994"/>
      <c r="L205" s="4993" t="s">
        <v>22</v>
      </c>
      <c r="M205" s="4992">
        <v>0</v>
      </c>
      <c r="N205" s="4991">
        <v>19.399999999999999</v>
      </c>
      <c r="O205" s="5017">
        <v>19.36</v>
      </c>
      <c r="P205" s="5016" t="s">
        <v>837</v>
      </c>
      <c r="Q205" s="4977" t="s">
        <v>42</v>
      </c>
      <c r="R205" s="5015"/>
      <c r="S205" s="4963" t="s">
        <v>153</v>
      </c>
      <c r="T205" s="4963" t="s">
        <v>153</v>
      </c>
      <c r="U205" s="4975" t="s">
        <v>836</v>
      </c>
      <c r="V205" s="4974"/>
    </row>
    <row r="206" spans="1:22" ht="50.25" hidden="1" customHeight="1" thickBot="1" x14ac:dyDescent="0.3">
      <c r="A206" s="4959"/>
      <c r="B206" s="4958"/>
      <c r="C206" s="4938"/>
      <c r="D206" s="5014" t="s">
        <v>835</v>
      </c>
      <c r="E206" s="5014"/>
      <c r="F206" s="5014"/>
      <c r="G206" s="5014"/>
      <c r="H206" s="5002" t="s">
        <v>834</v>
      </c>
      <c r="I206" s="4988"/>
      <c r="J206" s="4971"/>
      <c r="K206" s="4994"/>
      <c r="L206" s="5013" t="s">
        <v>22</v>
      </c>
      <c r="M206" s="5012">
        <v>0</v>
      </c>
      <c r="N206" s="5011">
        <v>0</v>
      </c>
      <c r="O206" s="5010">
        <v>0</v>
      </c>
      <c r="P206" s="5009" t="s">
        <v>160</v>
      </c>
      <c r="Q206" s="5008" t="s">
        <v>42</v>
      </c>
      <c r="R206" s="5007"/>
      <c r="S206" s="5006" t="s">
        <v>153</v>
      </c>
      <c r="T206" s="5005"/>
      <c r="U206" s="5004"/>
      <c r="V206" s="5003"/>
    </row>
    <row r="207" spans="1:22" ht="42" customHeight="1" thickBot="1" x14ac:dyDescent="0.3">
      <c r="A207" s="4959"/>
      <c r="B207" s="4958"/>
      <c r="C207" s="4938"/>
      <c r="D207" s="4957" t="s">
        <v>833</v>
      </c>
      <c r="E207" s="4956"/>
      <c r="F207" s="4956"/>
      <c r="G207" s="4956"/>
      <c r="H207" s="5002" t="s">
        <v>832</v>
      </c>
      <c r="I207" s="4988"/>
      <c r="J207" s="4971"/>
      <c r="K207" s="4994"/>
      <c r="L207" s="4993" t="s">
        <v>22</v>
      </c>
      <c r="M207" s="5001">
        <v>37.6</v>
      </c>
      <c r="N207" s="5000">
        <v>87.6</v>
      </c>
      <c r="O207" s="4999">
        <v>0</v>
      </c>
      <c r="P207" s="4998" t="s">
        <v>831</v>
      </c>
      <c r="Q207" s="4977"/>
      <c r="R207" s="4976"/>
      <c r="S207" s="4963" t="s">
        <v>153</v>
      </c>
      <c r="T207" s="4963" t="s">
        <v>153</v>
      </c>
      <c r="U207" s="4997" t="s">
        <v>824</v>
      </c>
      <c r="V207" s="4996"/>
    </row>
    <row r="208" spans="1:22" ht="42" customHeight="1" thickBot="1" x14ac:dyDescent="0.3">
      <c r="A208" s="4959"/>
      <c r="B208" s="4958"/>
      <c r="C208" s="4938"/>
      <c r="D208" s="4957" t="s">
        <v>830</v>
      </c>
      <c r="E208" s="4956"/>
      <c r="F208" s="4956"/>
      <c r="G208" s="4956"/>
      <c r="H208" s="4995" t="s">
        <v>829</v>
      </c>
      <c r="I208" s="4988"/>
      <c r="J208" s="4971"/>
      <c r="K208" s="4994"/>
      <c r="L208" s="4993" t="s">
        <v>22</v>
      </c>
      <c r="M208" s="4992">
        <v>92.4</v>
      </c>
      <c r="N208" s="4991">
        <v>0</v>
      </c>
      <c r="O208" s="4990">
        <v>0</v>
      </c>
      <c r="P208" s="4965" t="s">
        <v>825</v>
      </c>
      <c r="Q208" s="4977" t="s">
        <v>42</v>
      </c>
      <c r="R208" s="4976"/>
      <c r="S208" s="4962" t="s">
        <v>153</v>
      </c>
      <c r="T208" s="4962"/>
      <c r="U208" s="4983" t="s">
        <v>828</v>
      </c>
      <c r="V208" s="4982"/>
    </row>
    <row r="209" spans="1:22" ht="36.75" customHeight="1" thickBot="1" x14ac:dyDescent="0.3">
      <c r="A209" s="4959"/>
      <c r="B209" s="4958"/>
      <c r="C209" s="4938"/>
      <c r="D209" s="4957" t="s">
        <v>827</v>
      </c>
      <c r="E209" s="4956"/>
      <c r="F209" s="4956"/>
      <c r="G209" s="4956"/>
      <c r="H209" s="4989" t="s">
        <v>826</v>
      </c>
      <c r="I209" s="4988"/>
      <c r="J209" s="4971"/>
      <c r="K209" s="4987"/>
      <c r="L209" s="4986" t="s">
        <v>22</v>
      </c>
      <c r="M209" s="4950">
        <v>13.5</v>
      </c>
      <c r="N209" s="4949">
        <v>19.5</v>
      </c>
      <c r="O209" s="4985">
        <v>19.440000000000001</v>
      </c>
      <c r="P209" s="4984" t="s">
        <v>825</v>
      </c>
      <c r="Q209" s="4946" t="s">
        <v>42</v>
      </c>
      <c r="R209" s="4945"/>
      <c r="S209" s="4944" t="s">
        <v>153</v>
      </c>
      <c r="T209" s="4944" t="s">
        <v>153</v>
      </c>
      <c r="U209" s="4983" t="s">
        <v>824</v>
      </c>
      <c r="V209" s="4982"/>
    </row>
    <row r="210" spans="1:22" ht="37.5" customHeight="1" thickBot="1" x14ac:dyDescent="0.3">
      <c r="A210" s="4959"/>
      <c r="B210" s="4958"/>
      <c r="C210" s="4938"/>
      <c r="D210" s="4981" t="s">
        <v>823</v>
      </c>
      <c r="E210" s="4956"/>
      <c r="F210" s="4956"/>
      <c r="G210" s="4956"/>
      <c r="H210" s="4980" t="s">
        <v>822</v>
      </c>
      <c r="I210" s="4954"/>
      <c r="J210" s="4971"/>
      <c r="K210" s="4970"/>
      <c r="L210" s="4969" t="s">
        <v>22</v>
      </c>
      <c r="M210" s="4979">
        <v>0</v>
      </c>
      <c r="N210" s="4967">
        <v>58</v>
      </c>
      <c r="O210" s="4978">
        <v>58</v>
      </c>
      <c r="P210" s="4965" t="s">
        <v>821</v>
      </c>
      <c r="Q210" s="4977" t="s">
        <v>42</v>
      </c>
      <c r="R210" s="4976"/>
      <c r="S210" s="4962" t="s">
        <v>153</v>
      </c>
      <c r="T210" s="4962" t="s">
        <v>153</v>
      </c>
      <c r="U210" s="4975" t="s">
        <v>820</v>
      </c>
      <c r="V210" s="4974"/>
    </row>
    <row r="211" spans="1:22" ht="27.75" customHeight="1" thickBot="1" x14ac:dyDescent="0.3">
      <c r="A211" s="4959"/>
      <c r="B211" s="4958"/>
      <c r="C211" s="4938"/>
      <c r="D211" s="4973"/>
      <c r="E211" s="4956"/>
      <c r="F211" s="4956"/>
      <c r="G211" s="4956"/>
      <c r="H211" s="4972"/>
      <c r="I211" s="4954"/>
      <c r="J211" s="4971"/>
      <c r="K211" s="4970"/>
      <c r="L211" s="4969" t="s">
        <v>819</v>
      </c>
      <c r="M211" s="4968">
        <v>0</v>
      </c>
      <c r="N211" s="4967">
        <v>232</v>
      </c>
      <c r="O211" s="4966">
        <v>232</v>
      </c>
      <c r="P211" s="4965"/>
      <c r="Q211" s="4964"/>
      <c r="R211" s="4962"/>
      <c r="S211" s="4963"/>
      <c r="T211" s="4962"/>
      <c r="U211" s="4961"/>
      <c r="V211" s="4960"/>
    </row>
    <row r="212" spans="1:22" ht="30.75" customHeight="1" thickBot="1" x14ac:dyDescent="0.3">
      <c r="A212" s="4959"/>
      <c r="B212" s="4958"/>
      <c r="C212" s="4938"/>
      <c r="D212" s="4957" t="s">
        <v>818</v>
      </c>
      <c r="E212" s="4956"/>
      <c r="F212" s="4956"/>
      <c r="G212" s="4956"/>
      <c r="H212" s="4955" t="s">
        <v>817</v>
      </c>
      <c r="I212" s="4954"/>
      <c r="J212" s="4953"/>
      <c r="K212" s="4952"/>
      <c r="L212" s="4951" t="s">
        <v>22</v>
      </c>
      <c r="M212" s="4950">
        <v>0</v>
      </c>
      <c r="N212" s="4949">
        <v>0</v>
      </c>
      <c r="O212" s="4948">
        <v>0</v>
      </c>
      <c r="P212" s="4947"/>
      <c r="Q212" s="4946"/>
      <c r="R212" s="4945"/>
      <c r="S212" s="4944"/>
      <c r="T212" s="4943" t="s">
        <v>155</v>
      </c>
      <c r="U212" s="4942" t="s">
        <v>816</v>
      </c>
      <c r="V212" s="4941"/>
    </row>
    <row r="213" spans="1:22" ht="20.25" customHeight="1" thickBot="1" x14ac:dyDescent="0.3">
      <c r="A213" s="4940"/>
      <c r="B213" s="4939"/>
      <c r="C213" s="4938"/>
      <c r="D213" s="4937"/>
      <c r="E213" s="4937"/>
      <c r="F213" s="4937"/>
      <c r="G213" s="4937"/>
      <c r="H213" s="4936"/>
      <c r="I213" s="4935"/>
      <c r="J213" s="4934"/>
      <c r="K213" s="4933"/>
      <c r="L213" s="4932" t="s">
        <v>21</v>
      </c>
      <c r="M213" s="4931">
        <f>SUM(M198:M212)</f>
        <v>406.1</v>
      </c>
      <c r="N213" s="4931">
        <f>SUM(N198:N212)</f>
        <v>624.9</v>
      </c>
      <c r="O213" s="4931">
        <f>SUM(O198:O212)</f>
        <v>516.86</v>
      </c>
      <c r="P213" s="4930"/>
      <c r="Q213" s="4929"/>
      <c r="R213" s="4929"/>
      <c r="S213" s="4929"/>
      <c r="T213" s="4928"/>
      <c r="U213" s="4927"/>
      <c r="V213" s="4926"/>
    </row>
    <row r="214" spans="1:22" ht="18.75" customHeight="1" thickBot="1" x14ac:dyDescent="0.3">
      <c r="A214" s="4915" t="s">
        <v>20</v>
      </c>
      <c r="B214" s="4925" t="s">
        <v>37</v>
      </c>
      <c r="C214" s="4924"/>
      <c r="D214" s="4923" t="s">
        <v>19</v>
      </c>
      <c r="E214" s="4923"/>
      <c r="F214" s="4923"/>
      <c r="G214" s="4923"/>
      <c r="H214" s="4923"/>
      <c r="I214" s="4923"/>
      <c r="J214" s="4923"/>
      <c r="K214" s="4923"/>
      <c r="L214" s="4922"/>
      <c r="M214" s="4921">
        <f>M179+M183+M194+M196+M213</f>
        <v>620.1</v>
      </c>
      <c r="N214" s="4921">
        <f>N179+N183+N194+N196+N213</f>
        <v>812.9</v>
      </c>
      <c r="O214" s="4921">
        <f>O179+O183+O194+O196+O213</f>
        <v>677.26499999999999</v>
      </c>
      <c r="P214" s="4920"/>
      <c r="Q214" s="4919"/>
      <c r="R214" s="4919"/>
      <c r="S214" s="4919"/>
      <c r="T214" s="4918"/>
      <c r="U214" s="4917"/>
      <c r="V214" s="4916"/>
    </row>
    <row r="215" spans="1:22" ht="15.75" thickBot="1" x14ac:dyDescent="0.3">
      <c r="A215" s="4915" t="s">
        <v>20</v>
      </c>
      <c r="B215" s="4914" t="s">
        <v>152</v>
      </c>
      <c r="C215" s="4913"/>
      <c r="D215" s="4913"/>
      <c r="E215" s="4913"/>
      <c r="F215" s="4913"/>
      <c r="G215" s="4913"/>
      <c r="H215" s="4913"/>
      <c r="I215" s="4913"/>
      <c r="J215" s="4913"/>
      <c r="K215" s="4913"/>
      <c r="L215" s="4912"/>
      <c r="M215" s="4911">
        <f>M45+M114+M176+M214</f>
        <v>7604.7000000000007</v>
      </c>
      <c r="N215" s="4911">
        <f>N45+N114+N176+N214</f>
        <v>12355.869999999999</v>
      </c>
      <c r="O215" s="4911">
        <f>O45+O114+O176+O214</f>
        <v>11544.841</v>
      </c>
      <c r="P215" s="4910"/>
      <c r="Q215" s="4909"/>
      <c r="R215" s="4909"/>
      <c r="S215" s="4908"/>
      <c r="T215" s="4908"/>
      <c r="U215" s="4907"/>
      <c r="V215" s="4906"/>
    </row>
    <row r="216" spans="1:22" ht="21" customHeight="1" thickBot="1" x14ac:dyDescent="0.3">
      <c r="A216" s="4903"/>
      <c r="B216" s="4902"/>
      <c r="C216" s="4901"/>
      <c r="D216" s="4901"/>
      <c r="E216" s="4901"/>
      <c r="F216" s="4901"/>
      <c r="G216" s="4901"/>
      <c r="H216" s="4901"/>
      <c r="I216" s="4901"/>
      <c r="J216" s="4901"/>
      <c r="K216" s="4901"/>
      <c r="L216" s="4900" t="s">
        <v>815</v>
      </c>
      <c r="M216" s="4904">
        <f>M215</f>
        <v>7604.7000000000007</v>
      </c>
      <c r="N216" s="4905">
        <f>N215</f>
        <v>12355.869999999999</v>
      </c>
      <c r="O216" s="4904">
        <f>O215</f>
        <v>11544.841</v>
      </c>
      <c r="P216" s="4783"/>
      <c r="Q216" s="4897"/>
      <c r="R216" s="4897"/>
      <c r="S216" s="4896"/>
      <c r="T216" s="4896"/>
      <c r="U216" s="4895"/>
      <c r="V216" s="4894"/>
    </row>
    <row r="217" spans="1:22" ht="16.5" customHeight="1" thickBot="1" x14ac:dyDescent="0.3">
      <c r="A217" s="4903"/>
      <c r="B217" s="4902"/>
      <c r="C217" s="4901"/>
      <c r="D217" s="4901"/>
      <c r="E217" s="4901"/>
      <c r="F217" s="4901"/>
      <c r="G217" s="4901"/>
      <c r="H217" s="4901"/>
      <c r="I217" s="4901"/>
      <c r="J217" s="4901"/>
      <c r="K217" s="4901"/>
      <c r="L217" s="4900" t="s">
        <v>4</v>
      </c>
      <c r="M217" s="4898">
        <v>1374.972</v>
      </c>
      <c r="N217" s="4899">
        <f>N17+N41+N43+N50+N54+N119+N171+N174</f>
        <v>1374.97</v>
      </c>
      <c r="O217" s="4898">
        <f>O41+O43+O50+O54+O119+O171+O174+O17</f>
        <v>1374.9699999999998</v>
      </c>
      <c r="P217" s="4783"/>
      <c r="Q217" s="4897"/>
      <c r="R217" s="4897"/>
      <c r="S217" s="4896"/>
      <c r="T217" s="4896"/>
      <c r="U217" s="4895"/>
      <c r="V217" s="4894"/>
    </row>
    <row r="218" spans="1:22" s="4746" customFormat="1" ht="22.5" customHeight="1" thickBot="1" x14ac:dyDescent="0.3">
      <c r="A218" s="4893"/>
      <c r="B218" s="4892" t="s">
        <v>814</v>
      </c>
      <c r="C218" s="4891"/>
      <c r="D218" s="4891"/>
      <c r="E218" s="4891"/>
      <c r="F218" s="4891"/>
      <c r="G218" s="4891"/>
      <c r="H218" s="4891"/>
      <c r="I218" s="4891"/>
      <c r="J218" s="4891"/>
      <c r="K218" s="4891"/>
      <c r="L218" s="4890"/>
      <c r="M218" s="4889">
        <f>M216+M217</f>
        <v>8979.6720000000005</v>
      </c>
      <c r="N218" s="4889">
        <f>N216</f>
        <v>12355.869999999999</v>
      </c>
      <c r="O218" s="4889">
        <f>O216</f>
        <v>11544.841</v>
      </c>
      <c r="P218" s="4888"/>
      <c r="Q218" s="4887"/>
      <c r="R218" s="4887"/>
      <c r="S218" s="4887"/>
      <c r="T218" s="4886"/>
      <c r="U218" s="4885"/>
      <c r="V218" s="4884"/>
    </row>
    <row r="219" spans="1:22" ht="250.5" customHeight="1" x14ac:dyDescent="0.25">
      <c r="A219" s="4883"/>
      <c r="B219" s="4882"/>
      <c r="C219" s="4882"/>
      <c r="D219" s="4882"/>
      <c r="E219" s="4882"/>
      <c r="F219" s="4882"/>
      <c r="G219" s="4882"/>
      <c r="H219" s="4882"/>
      <c r="I219" s="4881"/>
      <c r="J219" s="4881"/>
      <c r="K219" s="4880"/>
      <c r="L219" s="4880"/>
      <c r="M219" s="4880"/>
      <c r="N219" s="4880"/>
      <c r="O219" s="4880"/>
      <c r="P219" s="4879"/>
      <c r="Q219" s="4878"/>
      <c r="R219" s="4878"/>
      <c r="S219" s="4877"/>
      <c r="T219" s="4877"/>
      <c r="U219" s="4747"/>
      <c r="V219" s="4747"/>
    </row>
    <row r="220" spans="1:22" ht="15" customHeight="1" x14ac:dyDescent="0.25">
      <c r="A220" s="4876" t="s">
        <v>15</v>
      </c>
      <c r="B220" s="4876"/>
      <c r="C220" s="4876"/>
      <c r="D220" s="4876"/>
      <c r="E220" s="4876"/>
      <c r="F220" s="4876"/>
      <c r="G220" s="4876"/>
      <c r="H220" s="4876"/>
      <c r="I220" s="4876"/>
      <c r="J220" s="4876"/>
      <c r="K220" s="4876"/>
      <c r="L220" s="4876"/>
      <c r="M220" s="4876"/>
      <c r="N220" s="4876"/>
      <c r="O220" s="4876"/>
      <c r="P220" s="4875"/>
      <c r="Q220" s="4875"/>
      <c r="R220" s="4875"/>
      <c r="S220" s="4875"/>
      <c r="T220" s="4875"/>
      <c r="U220" s="4747"/>
      <c r="V220" s="4747"/>
    </row>
    <row r="221" spans="1:22" x14ac:dyDescent="0.25">
      <c r="A221" s="4866"/>
      <c r="B221" s="4866"/>
      <c r="C221" s="4874"/>
      <c r="D221" s="4874"/>
      <c r="E221" s="4874"/>
      <c r="F221" s="4874"/>
      <c r="G221" s="4874"/>
      <c r="H221" s="4866"/>
      <c r="I221" s="4866"/>
      <c r="J221" s="4866"/>
      <c r="K221" s="4866"/>
      <c r="L221" s="4873"/>
      <c r="M221" s="4873"/>
      <c r="N221" s="4873"/>
      <c r="O221" s="4873"/>
      <c r="P221" s="4866"/>
      <c r="Q221" s="4866"/>
      <c r="R221" s="4866"/>
      <c r="S221" s="4866"/>
      <c r="T221" s="4866"/>
      <c r="U221" s="4747"/>
      <c r="V221" s="4747"/>
    </row>
    <row r="222" spans="1:22" ht="0.75" customHeight="1" thickBot="1" x14ac:dyDescent="0.3">
      <c r="A222" s="4872"/>
      <c r="B222" s="4870"/>
      <c r="C222" s="4870"/>
      <c r="D222" s="4870"/>
      <c r="E222" s="4870"/>
      <c r="F222" s="4870"/>
      <c r="G222" s="4870"/>
      <c r="H222" s="4870"/>
      <c r="I222" s="4871"/>
      <c r="J222" s="4870"/>
      <c r="K222" s="4870"/>
      <c r="L222" s="4869"/>
      <c r="M222" s="4868"/>
      <c r="N222" s="4868"/>
      <c r="O222" s="4868"/>
      <c r="P222" s="4867"/>
      <c r="Q222" s="4866"/>
      <c r="R222" s="4866"/>
      <c r="S222" s="4866"/>
      <c r="T222" s="4866"/>
      <c r="U222" s="4865"/>
      <c r="V222" s="4865"/>
    </row>
    <row r="223" spans="1:22" ht="41.25" customHeight="1" thickBot="1" x14ac:dyDescent="0.3">
      <c r="A223" s="4864"/>
      <c r="B223" s="4863"/>
      <c r="C223" s="4861" t="s">
        <v>14</v>
      </c>
      <c r="D223" s="4861"/>
      <c r="E223" s="4861"/>
      <c r="F223" s="4861"/>
      <c r="G223" s="4861"/>
      <c r="H223" s="4861"/>
      <c r="I223" s="4861"/>
      <c r="J223" s="4861"/>
      <c r="K223" s="4861"/>
      <c r="L223" s="4860"/>
      <c r="M223" s="4862" t="s">
        <v>13</v>
      </c>
      <c r="N223" s="4861"/>
      <c r="O223" s="4860"/>
      <c r="P223" s="4859" t="s">
        <v>12</v>
      </c>
      <c r="Q223" s="4858" t="s">
        <v>11</v>
      </c>
      <c r="R223" s="4857"/>
      <c r="S223" s="4856"/>
      <c r="T223" s="4855"/>
      <c r="U223" s="4747"/>
      <c r="V223" s="4747"/>
    </row>
    <row r="224" spans="1:22" ht="15.75" thickBot="1" x14ac:dyDescent="0.3">
      <c r="A224" s="4784"/>
      <c r="B224" s="4783"/>
      <c r="C224" s="4782" t="s">
        <v>10</v>
      </c>
      <c r="D224" s="4782"/>
      <c r="E224" s="4782"/>
      <c r="F224" s="4782"/>
      <c r="G224" s="4782"/>
      <c r="H224" s="4782"/>
      <c r="I224" s="4782"/>
      <c r="J224" s="4782"/>
      <c r="K224" s="4782"/>
      <c r="L224" s="4854"/>
      <c r="M224" s="4853">
        <f>M225</f>
        <v>8979.6720000000005</v>
      </c>
      <c r="N224" s="4852"/>
      <c r="O224" s="4851"/>
      <c r="P224" s="4850">
        <f>P225</f>
        <v>12355.869999999999</v>
      </c>
      <c r="Q224" s="4849">
        <f>Q225</f>
        <v>11544.840999999999</v>
      </c>
      <c r="R224" s="4848"/>
      <c r="S224" s="4847"/>
      <c r="T224" s="4806"/>
      <c r="U224" s="4747"/>
      <c r="V224" s="4747"/>
    </row>
    <row r="225" spans="1:26" x14ac:dyDescent="0.25">
      <c r="A225" s="4846"/>
      <c r="B225" s="4845"/>
      <c r="C225" s="4844" t="s">
        <v>9</v>
      </c>
      <c r="D225" s="4844"/>
      <c r="E225" s="4844"/>
      <c r="F225" s="4844"/>
      <c r="G225" s="4844"/>
      <c r="H225" s="4844"/>
      <c r="I225" s="4844"/>
      <c r="J225" s="4844"/>
      <c r="K225" s="4844"/>
      <c r="L225" s="4843"/>
      <c r="M225" s="4842">
        <f>M226+M230+M232</f>
        <v>8979.6720000000005</v>
      </c>
      <c r="N225" s="4841"/>
      <c r="O225" s="4840"/>
      <c r="P225" s="4839">
        <f>P226+P228+P230+P232</f>
        <v>12355.869999999999</v>
      </c>
      <c r="Q225" s="4838">
        <f>Q226+Q228+Q230+Q232</f>
        <v>11544.840999999999</v>
      </c>
      <c r="R225" s="4837"/>
      <c r="S225" s="4836"/>
      <c r="T225" s="4818"/>
      <c r="U225" s="4747"/>
      <c r="V225" s="4747"/>
    </row>
    <row r="226" spans="1:26" x14ac:dyDescent="0.25">
      <c r="A226" s="4817"/>
      <c r="B226" s="4816"/>
      <c r="C226" s="4835" t="s">
        <v>8</v>
      </c>
      <c r="D226" s="4835"/>
      <c r="E226" s="4835"/>
      <c r="F226" s="4835"/>
      <c r="G226" s="4835"/>
      <c r="H226" s="4835"/>
      <c r="I226" s="4835"/>
      <c r="J226" s="4835"/>
      <c r="K226" s="4835"/>
      <c r="L226" s="4834"/>
      <c r="M226" s="4824">
        <f>M13+M40+M42+M49+M52+M88+M116+M118+M121+M170+M173+M178+M180+M194+M195+M198+M200+M201+M202+M203+M204+M205+M206+M207+M208+M209+M210+M212</f>
        <v>5034.7000000000007</v>
      </c>
      <c r="N226" s="4823"/>
      <c r="O226" s="4822"/>
      <c r="P226" s="4810">
        <f>N13+N40+N42+N49+N52+N88+N116+N118+N121+N170+N173+N178+N180+N194+N195+N198+N200+N201+N202+N203+N204+N205+N206+N207+N208+N209+N210+N212</f>
        <v>7350.5999999999985</v>
      </c>
      <c r="Q226" s="4809">
        <f>O13+O40+O42+O49+O52+O88+O116+O118+O121+O170+O173+O178+O180+O194+O195+O200+O201+O202+O204+O205+O209+O210+O212</f>
        <v>6570.6609999999991</v>
      </c>
      <c r="R226" s="4808"/>
      <c r="S226" s="4807"/>
      <c r="T226" s="4818"/>
      <c r="U226" s="4747"/>
      <c r="V226" s="4747"/>
    </row>
    <row r="227" spans="1:26" x14ac:dyDescent="0.25">
      <c r="A227" s="4817"/>
      <c r="B227" s="4816"/>
      <c r="C227" s="4835" t="s">
        <v>7</v>
      </c>
      <c r="D227" s="4835"/>
      <c r="E227" s="4835"/>
      <c r="F227" s="4835"/>
      <c r="G227" s="4835"/>
      <c r="H227" s="4835"/>
      <c r="I227" s="4835"/>
      <c r="J227" s="4835"/>
      <c r="K227" s="4835"/>
      <c r="L227" s="4834"/>
      <c r="M227" s="4824"/>
      <c r="N227" s="4823"/>
      <c r="O227" s="4822"/>
      <c r="P227" s="4833"/>
      <c r="Q227" s="4832"/>
      <c r="R227" s="4831"/>
      <c r="S227" s="4830"/>
      <c r="T227" s="4806"/>
      <c r="U227" s="4747"/>
      <c r="V227" s="4747"/>
    </row>
    <row r="228" spans="1:26" x14ac:dyDescent="0.25">
      <c r="A228" s="4817"/>
      <c r="B228" s="4816"/>
      <c r="C228" s="4829" t="s">
        <v>813</v>
      </c>
      <c r="D228" s="4829"/>
      <c r="E228" s="4828"/>
      <c r="F228" s="4828"/>
      <c r="G228" s="4828"/>
      <c r="H228" s="4828"/>
      <c r="I228" s="4828"/>
      <c r="J228" s="4828"/>
      <c r="K228" s="4828"/>
      <c r="L228" s="4827"/>
      <c r="M228" s="4824"/>
      <c r="N228" s="4823"/>
      <c r="O228" s="4822"/>
      <c r="P228" s="4810">
        <f>N211+N91</f>
        <v>1033.7</v>
      </c>
      <c r="Q228" s="4809">
        <f>O211+O91</f>
        <v>1033.7</v>
      </c>
      <c r="R228" s="4808"/>
      <c r="S228" s="4807"/>
      <c r="T228" s="4818"/>
      <c r="U228" s="4747"/>
      <c r="V228" s="4747"/>
    </row>
    <row r="229" spans="1:26" x14ac:dyDescent="0.25">
      <c r="A229" s="4817"/>
      <c r="B229" s="4816"/>
      <c r="C229" s="4826" t="s">
        <v>5</v>
      </c>
      <c r="D229" s="4826"/>
      <c r="E229" s="4826"/>
      <c r="F229" s="4826"/>
      <c r="G229" s="4826"/>
      <c r="H229" s="4826"/>
      <c r="I229" s="4826"/>
      <c r="J229" s="4826"/>
      <c r="K229" s="4826"/>
      <c r="L229" s="4825"/>
      <c r="M229" s="4824"/>
      <c r="N229" s="4823"/>
      <c r="O229" s="4822"/>
      <c r="P229" s="4810"/>
      <c r="Q229" s="4821"/>
      <c r="R229" s="4820"/>
      <c r="S229" s="4819"/>
      <c r="T229" s="4818"/>
      <c r="U229" s="4747"/>
      <c r="V229" s="4747"/>
    </row>
    <row r="230" spans="1:26" x14ac:dyDescent="0.25">
      <c r="A230" s="4817"/>
      <c r="B230" s="4816"/>
      <c r="C230" s="4815" t="s">
        <v>812</v>
      </c>
      <c r="D230" s="4815"/>
      <c r="E230" s="4815"/>
      <c r="F230" s="4815"/>
      <c r="G230" s="4815"/>
      <c r="H230" s="4815"/>
      <c r="I230" s="4815"/>
      <c r="J230" s="4815"/>
      <c r="K230" s="4815"/>
      <c r="L230" s="4814"/>
      <c r="M230" s="4813">
        <f>M22+M24+M26+M30+M35+M56+M59+M64+M70+M86</f>
        <v>2570</v>
      </c>
      <c r="N230" s="4812"/>
      <c r="O230" s="4811"/>
      <c r="P230" s="4810">
        <f>N14+N53+N86</f>
        <v>2596.6</v>
      </c>
      <c r="Q230" s="4809">
        <f>O14+O53+O86</f>
        <v>2565.5100000000002</v>
      </c>
      <c r="R230" s="4808"/>
      <c r="S230" s="4807"/>
      <c r="T230" s="4806"/>
      <c r="U230" s="4747"/>
      <c r="V230" s="4747"/>
    </row>
    <row r="231" spans="1:26" x14ac:dyDescent="0.25">
      <c r="A231" s="4805"/>
      <c r="B231" s="4804"/>
      <c r="C231" s="4803" t="s">
        <v>2</v>
      </c>
      <c r="D231" s="4803"/>
      <c r="E231" s="4803"/>
      <c r="F231" s="4803"/>
      <c r="G231" s="4803"/>
      <c r="H231" s="4803"/>
      <c r="I231" s="4803"/>
      <c r="J231" s="4803"/>
      <c r="K231" s="4803"/>
      <c r="L231" s="4802"/>
      <c r="M231" s="4801"/>
      <c r="N231" s="4800"/>
      <c r="O231" s="4799"/>
      <c r="P231" s="4798"/>
      <c r="Q231" s="4797"/>
      <c r="R231" s="4796"/>
      <c r="S231" s="4795"/>
      <c r="T231" s="4750"/>
      <c r="U231" s="4747"/>
      <c r="V231" s="4747"/>
    </row>
    <row r="232" spans="1:26" ht="15.75" thickBot="1" x14ac:dyDescent="0.3">
      <c r="A232" s="4772"/>
      <c r="B232" s="4771"/>
      <c r="C232" s="4794" t="s">
        <v>696</v>
      </c>
      <c r="D232" s="4794"/>
      <c r="E232" s="4794"/>
      <c r="F232" s="4794"/>
      <c r="G232" s="4794"/>
      <c r="H232" s="4794"/>
      <c r="I232" s="4793"/>
      <c r="J232" s="4793"/>
      <c r="K232" s="4793"/>
      <c r="L232" s="4792"/>
      <c r="M232" s="4791">
        <v>1374.972</v>
      </c>
      <c r="N232" s="4790"/>
      <c r="O232" s="4789"/>
      <c r="P232" s="4788">
        <f>N217</f>
        <v>1374.97</v>
      </c>
      <c r="Q232" s="4787">
        <f>O217</f>
        <v>1374.9699999999998</v>
      </c>
      <c r="R232" s="4786"/>
      <c r="S232" s="4785"/>
      <c r="T232" s="4750"/>
      <c r="U232" s="4747"/>
      <c r="V232" s="4747"/>
    </row>
    <row r="233" spans="1:26" ht="15.75" thickBot="1" x14ac:dyDescent="0.3">
      <c r="A233" s="4784"/>
      <c r="B233" s="4783"/>
      <c r="C233" s="4782" t="s">
        <v>1</v>
      </c>
      <c r="D233" s="4781"/>
      <c r="E233" s="4781"/>
      <c r="F233" s="4781"/>
      <c r="G233" s="4781"/>
      <c r="H233" s="4781"/>
      <c r="I233" s="4781"/>
      <c r="J233" s="4781"/>
      <c r="K233" s="4781"/>
      <c r="L233" s="4780"/>
      <c r="M233" s="4779">
        <v>0</v>
      </c>
      <c r="N233" s="4778"/>
      <c r="O233" s="4777"/>
      <c r="P233" s="4776">
        <v>0</v>
      </c>
      <c r="Q233" s="4775">
        <v>0</v>
      </c>
      <c r="R233" s="4774"/>
      <c r="S233" s="4773"/>
      <c r="T233" s="4750"/>
      <c r="U233" s="4747"/>
      <c r="V233" s="4747"/>
    </row>
    <row r="234" spans="1:26" ht="15.75" thickBot="1" x14ac:dyDescent="0.3">
      <c r="A234" s="4772"/>
      <c r="B234" s="4771"/>
      <c r="C234" s="4770"/>
      <c r="D234" s="4770"/>
      <c r="E234" s="4770"/>
      <c r="F234" s="4770"/>
      <c r="G234" s="4770"/>
      <c r="H234" s="4770"/>
      <c r="I234" s="4770"/>
      <c r="J234" s="4770"/>
      <c r="K234" s="4770"/>
      <c r="L234" s="4769"/>
      <c r="M234" s="4768"/>
      <c r="N234" s="4767"/>
      <c r="O234" s="4766"/>
      <c r="P234" s="4765"/>
      <c r="Q234" s="4764"/>
      <c r="R234" s="4763"/>
      <c r="S234" s="4762"/>
      <c r="T234" s="4750"/>
      <c r="U234" s="4747"/>
      <c r="V234" s="4747"/>
    </row>
    <row r="235" spans="1:26" ht="15.75" thickBot="1" x14ac:dyDescent="0.3">
      <c r="A235" s="4761"/>
      <c r="B235" s="4760"/>
      <c r="C235" s="4759" t="s">
        <v>0</v>
      </c>
      <c r="D235" s="4759"/>
      <c r="E235" s="4759"/>
      <c r="F235" s="4759"/>
      <c r="G235" s="4759"/>
      <c r="H235" s="4759"/>
      <c r="I235" s="4759"/>
      <c r="J235" s="4759"/>
      <c r="K235" s="4759"/>
      <c r="L235" s="4758"/>
      <c r="M235" s="4757">
        <f>M224+M233</f>
        <v>8979.6720000000005</v>
      </c>
      <c r="N235" s="4756"/>
      <c r="O235" s="4755"/>
      <c r="P235" s="4754">
        <f>P224+P233</f>
        <v>12355.869999999999</v>
      </c>
      <c r="Q235" s="4753">
        <f>Q224+Q233</f>
        <v>11544.840999999999</v>
      </c>
      <c r="R235" s="4752"/>
      <c r="S235" s="4751"/>
      <c r="T235" s="4750"/>
      <c r="U235" s="4747"/>
      <c r="V235" s="4747"/>
      <c r="W235" s="4749"/>
      <c r="X235" s="4749"/>
      <c r="Y235" s="4749"/>
      <c r="Z235" s="4749"/>
    </row>
    <row r="236" spans="1:26" ht="0.75" customHeight="1" x14ac:dyDescent="0.25">
      <c r="E236" s="4746"/>
      <c r="F236" s="4746"/>
      <c r="G236" s="4746"/>
      <c r="Q236" s="4749"/>
      <c r="R236" s="4749"/>
      <c r="U236" s="4747"/>
      <c r="V236" s="4747"/>
      <c r="W236" s="4749"/>
      <c r="X236" s="4749"/>
      <c r="Y236" s="4749"/>
      <c r="Z236" s="4749"/>
    </row>
    <row r="237" spans="1:26" hidden="1" x14ac:dyDescent="0.25">
      <c r="E237" s="4746"/>
      <c r="F237" s="4746"/>
      <c r="G237" s="4746"/>
      <c r="U237" s="4747"/>
      <c r="V237" s="4747"/>
      <c r="W237" s="4749"/>
      <c r="X237" s="4749"/>
      <c r="Y237" s="4749"/>
      <c r="Z237" s="4749"/>
    </row>
    <row r="238" spans="1:26" hidden="1" x14ac:dyDescent="0.25">
      <c r="E238" s="4746"/>
      <c r="F238" s="4746"/>
      <c r="G238" s="4746"/>
      <c r="U238" s="4747"/>
      <c r="V238" s="4747"/>
      <c r="W238" s="4749"/>
      <c r="X238" s="4749"/>
      <c r="Y238" s="4749"/>
      <c r="Z238" s="4749"/>
    </row>
    <row r="239" spans="1:26" x14ac:dyDescent="0.25">
      <c r="E239" s="4746"/>
      <c r="F239" s="4746"/>
      <c r="G239" s="4746"/>
      <c r="U239" s="4747"/>
      <c r="V239" s="4747"/>
      <c r="W239" s="4749"/>
      <c r="X239" s="4749"/>
      <c r="Y239" s="4749"/>
      <c r="Z239" s="4749"/>
    </row>
    <row r="240" spans="1:26" x14ac:dyDescent="0.25">
      <c r="E240" s="4746"/>
      <c r="F240" s="4746"/>
      <c r="G240" s="4746"/>
      <c r="U240" s="4747"/>
      <c r="V240" s="4747"/>
    </row>
    <row r="241" spans="5:22" x14ac:dyDescent="0.25">
      <c r="E241" s="4746"/>
      <c r="F241" s="4746"/>
      <c r="G241" s="4746"/>
      <c r="U241" s="4747"/>
      <c r="V241" s="4747"/>
    </row>
    <row r="242" spans="5:22" x14ac:dyDescent="0.25">
      <c r="E242" s="4746"/>
      <c r="F242" s="4746"/>
      <c r="G242" s="4746"/>
      <c r="U242" s="4747"/>
      <c r="V242" s="4747"/>
    </row>
    <row r="243" spans="5:22" x14ac:dyDescent="0.25">
      <c r="E243" s="4746"/>
      <c r="F243" s="4746"/>
      <c r="G243" s="4746"/>
      <c r="U243" s="4747"/>
      <c r="V243" s="4747"/>
    </row>
    <row r="244" spans="5:22" x14ac:dyDescent="0.25">
      <c r="E244" s="4746"/>
      <c r="F244" s="4746"/>
      <c r="G244" s="4746"/>
      <c r="U244" s="4747"/>
      <c r="V244" s="4747"/>
    </row>
    <row r="245" spans="5:22" x14ac:dyDescent="0.25">
      <c r="E245" s="4746"/>
      <c r="F245" s="4746"/>
      <c r="G245" s="4746"/>
      <c r="U245" s="4747"/>
      <c r="V245" s="4747"/>
    </row>
    <row r="246" spans="5:22" x14ac:dyDescent="0.25">
      <c r="E246" s="4746"/>
      <c r="F246" s="4746"/>
      <c r="G246" s="4746"/>
      <c r="U246" s="4747"/>
      <c r="V246" s="4747"/>
    </row>
    <row r="247" spans="5:22" x14ac:dyDescent="0.25">
      <c r="E247" s="4746"/>
      <c r="F247" s="4746"/>
      <c r="G247" s="4746"/>
      <c r="U247" s="4747"/>
      <c r="V247" s="4747"/>
    </row>
    <row r="248" spans="5:22" x14ac:dyDescent="0.25">
      <c r="E248" s="4746"/>
      <c r="F248" s="4746"/>
      <c r="G248" s="4746"/>
      <c r="U248" s="4747"/>
      <c r="V248" s="4747"/>
    </row>
    <row r="249" spans="5:22" x14ac:dyDescent="0.25">
      <c r="E249" s="4746"/>
      <c r="F249" s="4746"/>
      <c r="G249" s="4746"/>
      <c r="U249" s="4747"/>
      <c r="V249" s="4747"/>
    </row>
    <row r="250" spans="5:22" x14ac:dyDescent="0.25">
      <c r="E250" s="4746"/>
      <c r="F250" s="4746"/>
      <c r="G250" s="4746"/>
      <c r="U250" s="4747"/>
      <c r="V250" s="4747"/>
    </row>
    <row r="251" spans="5:22" x14ac:dyDescent="0.25">
      <c r="E251" s="4746"/>
      <c r="F251" s="4746"/>
      <c r="G251" s="4746"/>
      <c r="U251" s="4747"/>
      <c r="V251" s="4747"/>
    </row>
    <row r="252" spans="5:22" x14ac:dyDescent="0.25">
      <c r="E252" s="4746"/>
      <c r="F252" s="4746"/>
      <c r="G252" s="4746"/>
      <c r="U252" s="4747"/>
      <c r="V252" s="4747"/>
    </row>
    <row r="253" spans="5:22" x14ac:dyDescent="0.25">
      <c r="E253" s="4746"/>
      <c r="F253" s="4746"/>
      <c r="G253" s="4746"/>
      <c r="U253" s="4747"/>
      <c r="V253" s="4747"/>
    </row>
    <row r="254" spans="5:22" x14ac:dyDescent="0.25">
      <c r="E254" s="4746"/>
      <c r="F254" s="4746"/>
      <c r="G254" s="4746"/>
      <c r="U254" s="4747"/>
      <c r="V254" s="4747"/>
    </row>
    <row r="255" spans="5:22" x14ac:dyDescent="0.25">
      <c r="E255" s="4746"/>
      <c r="F255" s="4746"/>
      <c r="G255" s="4746"/>
      <c r="U255" s="4747"/>
      <c r="V255" s="4747"/>
    </row>
    <row r="256" spans="5:22" x14ac:dyDescent="0.25">
      <c r="E256" s="4746"/>
      <c r="F256" s="4746"/>
      <c r="G256" s="4746"/>
      <c r="U256" s="4747"/>
      <c r="V256" s="4747"/>
    </row>
    <row r="257" spans="5:22" x14ac:dyDescent="0.25">
      <c r="E257" s="4746"/>
      <c r="F257" s="4746"/>
      <c r="G257" s="4746"/>
      <c r="U257" s="4747"/>
      <c r="V257" s="4747"/>
    </row>
    <row r="258" spans="5:22" x14ac:dyDescent="0.25">
      <c r="E258" s="4746"/>
      <c r="F258" s="4746"/>
      <c r="G258" s="4746"/>
      <c r="U258" s="4747"/>
      <c r="V258" s="4747"/>
    </row>
    <row r="259" spans="5:22" x14ac:dyDescent="0.25">
      <c r="E259" s="4746"/>
      <c r="F259" s="4746"/>
      <c r="G259" s="4746"/>
      <c r="U259" s="4747"/>
      <c r="V259" s="4747"/>
    </row>
    <row r="260" spans="5:22" x14ac:dyDescent="0.25">
      <c r="E260" s="4746"/>
      <c r="F260" s="4746"/>
      <c r="G260" s="4746"/>
      <c r="U260" s="4747"/>
      <c r="V260" s="4747"/>
    </row>
    <row r="261" spans="5:22" x14ac:dyDescent="0.25">
      <c r="E261" s="4746"/>
      <c r="F261" s="4746"/>
      <c r="G261" s="4746"/>
      <c r="U261" s="4747"/>
      <c r="V261" s="4747"/>
    </row>
    <row r="262" spans="5:22" x14ac:dyDescent="0.25">
      <c r="E262" s="4746"/>
      <c r="F262" s="4746"/>
      <c r="G262" s="4746"/>
      <c r="U262" s="4747"/>
      <c r="V262" s="4747"/>
    </row>
    <row r="263" spans="5:22" x14ac:dyDescent="0.25">
      <c r="E263" s="4746"/>
      <c r="F263" s="4746"/>
      <c r="G263" s="4746"/>
      <c r="U263" s="4747"/>
      <c r="V263" s="4747"/>
    </row>
    <row r="264" spans="5:22" x14ac:dyDescent="0.25">
      <c r="E264" s="4746"/>
      <c r="F264" s="4746"/>
      <c r="G264" s="4746"/>
      <c r="U264" s="4747"/>
      <c r="V264" s="4747"/>
    </row>
    <row r="265" spans="5:22" x14ac:dyDescent="0.25">
      <c r="E265" s="4746"/>
      <c r="F265" s="4746"/>
      <c r="G265" s="4746"/>
      <c r="U265" s="4747"/>
      <c r="V265" s="4747"/>
    </row>
    <row r="266" spans="5:22" x14ac:dyDescent="0.25">
      <c r="E266" s="4746"/>
      <c r="F266" s="4746"/>
      <c r="G266" s="4746"/>
      <c r="U266" s="4747"/>
      <c r="V266" s="4747"/>
    </row>
    <row r="267" spans="5:22" x14ac:dyDescent="0.25">
      <c r="E267" s="4746"/>
      <c r="F267" s="4746"/>
      <c r="G267" s="4746"/>
      <c r="U267" s="4747"/>
      <c r="V267" s="4747"/>
    </row>
    <row r="268" spans="5:22" x14ac:dyDescent="0.25">
      <c r="E268" s="4746"/>
      <c r="F268" s="4746"/>
      <c r="G268" s="4746"/>
      <c r="U268" s="4747"/>
      <c r="V268" s="4747"/>
    </row>
    <row r="269" spans="5:22" x14ac:dyDescent="0.25">
      <c r="E269" s="4746"/>
      <c r="F269" s="4746"/>
      <c r="G269" s="4746"/>
      <c r="U269" s="4747"/>
      <c r="V269" s="4747"/>
    </row>
    <row r="270" spans="5:22" x14ac:dyDescent="0.25">
      <c r="E270" s="4746"/>
      <c r="F270" s="4746"/>
      <c r="G270" s="4746"/>
      <c r="U270" s="4747"/>
      <c r="V270" s="4747"/>
    </row>
    <row r="271" spans="5:22" x14ac:dyDescent="0.25">
      <c r="E271" s="4746"/>
      <c r="F271" s="4746"/>
      <c r="G271" s="4746"/>
      <c r="U271" s="4747"/>
      <c r="V271" s="4747"/>
    </row>
    <row r="272" spans="5:22" x14ac:dyDescent="0.25">
      <c r="E272" s="4746"/>
      <c r="F272" s="4746"/>
      <c r="G272" s="4746"/>
      <c r="U272" s="4747"/>
      <c r="V272" s="4747"/>
    </row>
    <row r="273" spans="5:22" x14ac:dyDescent="0.25">
      <c r="E273" s="4746"/>
      <c r="F273" s="4746"/>
      <c r="G273" s="4746"/>
      <c r="U273" s="4747"/>
      <c r="V273" s="4747"/>
    </row>
    <row r="274" spans="5:22" x14ac:dyDescent="0.25">
      <c r="E274" s="4746"/>
      <c r="F274" s="4746"/>
      <c r="G274" s="4746"/>
      <c r="U274" s="4747"/>
      <c r="V274" s="4747"/>
    </row>
    <row r="275" spans="5:22" x14ac:dyDescent="0.25">
      <c r="E275" s="4746"/>
      <c r="F275" s="4746"/>
      <c r="G275" s="4746"/>
      <c r="U275" s="4747"/>
      <c r="V275" s="4747"/>
    </row>
    <row r="276" spans="5:22" x14ac:dyDescent="0.25">
      <c r="E276" s="4746"/>
      <c r="F276" s="4746"/>
      <c r="G276" s="4746"/>
      <c r="U276" s="4747"/>
      <c r="V276" s="4747"/>
    </row>
    <row r="277" spans="5:22" x14ac:dyDescent="0.25">
      <c r="E277" s="4746"/>
      <c r="F277" s="4746"/>
      <c r="G277" s="4746"/>
      <c r="U277" s="4747"/>
      <c r="V277" s="4747"/>
    </row>
    <row r="278" spans="5:22" x14ac:dyDescent="0.25">
      <c r="E278" s="4746"/>
      <c r="F278" s="4746"/>
      <c r="G278" s="4746"/>
      <c r="U278" s="4747"/>
      <c r="V278" s="4747"/>
    </row>
    <row r="279" spans="5:22" x14ac:dyDescent="0.25">
      <c r="E279" s="4746"/>
      <c r="F279" s="4746"/>
      <c r="G279" s="4746"/>
      <c r="U279" s="4747"/>
      <c r="V279" s="4747"/>
    </row>
    <row r="280" spans="5:22" x14ac:dyDescent="0.25">
      <c r="E280" s="4746"/>
      <c r="F280" s="4746"/>
      <c r="G280" s="4746"/>
      <c r="U280" s="4747"/>
      <c r="V280" s="4747"/>
    </row>
    <row r="281" spans="5:22" x14ac:dyDescent="0.25">
      <c r="E281" s="4746"/>
      <c r="F281" s="4746"/>
      <c r="G281" s="4746"/>
      <c r="U281" s="4747"/>
      <c r="V281" s="4747"/>
    </row>
    <row r="282" spans="5:22" x14ac:dyDescent="0.25">
      <c r="E282" s="4746"/>
      <c r="F282" s="4746"/>
      <c r="G282" s="4746"/>
      <c r="U282" s="4747"/>
      <c r="V282" s="4747"/>
    </row>
    <row r="283" spans="5:22" x14ac:dyDescent="0.25">
      <c r="E283" s="4746"/>
      <c r="F283" s="4746"/>
      <c r="G283" s="4746"/>
      <c r="U283" s="4747"/>
      <c r="V283" s="4747"/>
    </row>
    <row r="284" spans="5:22" x14ac:dyDescent="0.25">
      <c r="E284" s="4746"/>
      <c r="F284" s="4746"/>
      <c r="G284" s="4746"/>
      <c r="U284" s="4747"/>
      <c r="V284" s="4747"/>
    </row>
    <row r="285" spans="5:22" x14ac:dyDescent="0.25">
      <c r="E285" s="4746"/>
      <c r="F285" s="4746"/>
      <c r="G285" s="4746"/>
      <c r="U285" s="4747"/>
      <c r="V285" s="4747"/>
    </row>
    <row r="286" spans="5:22" x14ac:dyDescent="0.25">
      <c r="E286" s="4746"/>
      <c r="F286" s="4746"/>
      <c r="G286" s="4746"/>
      <c r="U286" s="4747"/>
      <c r="V286" s="4747"/>
    </row>
    <row r="287" spans="5:22" x14ac:dyDescent="0.25">
      <c r="E287" s="4746"/>
      <c r="F287" s="4746"/>
      <c r="G287" s="4746"/>
      <c r="U287" s="4747"/>
      <c r="V287" s="4747"/>
    </row>
    <row r="288" spans="5:22" x14ac:dyDescent="0.25">
      <c r="E288" s="4746"/>
      <c r="F288" s="4746"/>
      <c r="G288" s="4746"/>
      <c r="U288" s="4747"/>
      <c r="V288" s="4747"/>
    </row>
    <row r="289" spans="5:22" x14ac:dyDescent="0.25">
      <c r="E289" s="4746"/>
      <c r="F289" s="4746"/>
      <c r="G289" s="4746"/>
      <c r="U289" s="4747"/>
      <c r="V289" s="4747"/>
    </row>
    <row r="290" spans="5:22" x14ac:dyDescent="0.25">
      <c r="E290" s="4746"/>
      <c r="F290" s="4746"/>
      <c r="G290" s="4746"/>
      <c r="U290" s="4747"/>
      <c r="V290" s="4747"/>
    </row>
    <row r="291" spans="5:22" x14ac:dyDescent="0.25">
      <c r="E291" s="4746"/>
      <c r="F291" s="4746"/>
      <c r="G291" s="4746"/>
      <c r="U291" s="4747"/>
      <c r="V291" s="4747"/>
    </row>
    <row r="292" spans="5:22" x14ac:dyDescent="0.25">
      <c r="E292" s="4746"/>
      <c r="F292" s="4746"/>
      <c r="G292" s="4746"/>
      <c r="U292" s="4747"/>
      <c r="V292" s="4747"/>
    </row>
    <row r="293" spans="5:22" x14ac:dyDescent="0.25">
      <c r="E293" s="4746"/>
      <c r="F293" s="4746"/>
      <c r="G293" s="4746"/>
      <c r="U293" s="4747"/>
      <c r="V293" s="4747"/>
    </row>
    <row r="294" spans="5:22" x14ac:dyDescent="0.25">
      <c r="E294" s="4746"/>
      <c r="F294" s="4746"/>
      <c r="G294" s="4746"/>
      <c r="U294" s="4747"/>
      <c r="V294" s="4747"/>
    </row>
    <row r="295" spans="5:22" x14ac:dyDescent="0.25">
      <c r="E295" s="4746"/>
      <c r="F295" s="4746"/>
      <c r="G295" s="4746"/>
      <c r="U295" s="4747"/>
      <c r="V295" s="4747"/>
    </row>
    <row r="296" spans="5:22" x14ac:dyDescent="0.25">
      <c r="E296" s="4746"/>
      <c r="F296" s="4746"/>
      <c r="G296" s="4746"/>
      <c r="U296" s="4747"/>
      <c r="V296" s="4747"/>
    </row>
    <row r="297" spans="5:22" x14ac:dyDescent="0.25">
      <c r="E297" s="4746"/>
      <c r="F297" s="4746"/>
      <c r="G297" s="4746"/>
      <c r="U297" s="4747"/>
      <c r="V297" s="4747"/>
    </row>
    <row r="298" spans="5:22" x14ac:dyDescent="0.25">
      <c r="E298" s="4746"/>
      <c r="F298" s="4746"/>
      <c r="G298" s="4746"/>
      <c r="U298" s="4747"/>
      <c r="V298" s="4747"/>
    </row>
    <row r="299" spans="5:22" x14ac:dyDescent="0.25">
      <c r="E299" s="4746"/>
      <c r="F299" s="4746"/>
      <c r="G299" s="4746"/>
      <c r="U299" s="4747"/>
      <c r="V299" s="4747"/>
    </row>
    <row r="300" spans="5:22" x14ac:dyDescent="0.25">
      <c r="E300" s="4746"/>
      <c r="F300" s="4746"/>
      <c r="G300" s="4746"/>
      <c r="U300" s="4747"/>
      <c r="V300" s="4747"/>
    </row>
    <row r="301" spans="5:22" x14ac:dyDescent="0.25">
      <c r="E301" s="4746"/>
      <c r="F301" s="4746"/>
      <c r="G301" s="4746"/>
      <c r="U301" s="4747"/>
      <c r="V301" s="4747"/>
    </row>
    <row r="302" spans="5:22" x14ac:dyDescent="0.25">
      <c r="E302" s="4746"/>
      <c r="F302" s="4746"/>
      <c r="G302" s="4746"/>
      <c r="U302" s="4747"/>
      <c r="V302" s="4747"/>
    </row>
    <row r="303" spans="5:22" x14ac:dyDescent="0.25">
      <c r="E303" s="4746"/>
      <c r="F303" s="4746"/>
      <c r="G303" s="4746"/>
      <c r="U303" s="4747"/>
      <c r="V303" s="4747"/>
    </row>
    <row r="304" spans="5:22" x14ac:dyDescent="0.25">
      <c r="E304" s="4746"/>
      <c r="F304" s="4746"/>
      <c r="G304" s="4746"/>
      <c r="U304" s="4747"/>
      <c r="V304" s="4747"/>
    </row>
    <row r="305" spans="5:22" x14ac:dyDescent="0.25">
      <c r="E305" s="4746"/>
      <c r="F305" s="4746"/>
      <c r="G305" s="4746"/>
      <c r="U305" s="4747"/>
      <c r="V305" s="4747"/>
    </row>
    <row r="306" spans="5:22" x14ac:dyDescent="0.25">
      <c r="E306" s="4746"/>
      <c r="F306" s="4746"/>
      <c r="G306" s="4746"/>
      <c r="U306" s="4747"/>
      <c r="V306" s="4747"/>
    </row>
    <row r="307" spans="5:22" x14ac:dyDescent="0.25">
      <c r="E307" s="4746"/>
      <c r="F307" s="4746"/>
      <c r="G307" s="4746"/>
      <c r="U307" s="4747"/>
      <c r="V307" s="4747"/>
    </row>
    <row r="308" spans="5:22" x14ac:dyDescent="0.25">
      <c r="E308" s="4746"/>
      <c r="F308" s="4746"/>
      <c r="G308" s="4746"/>
      <c r="U308" s="4747"/>
      <c r="V308" s="4747"/>
    </row>
    <row r="309" spans="5:22" x14ac:dyDescent="0.25">
      <c r="E309" s="4746"/>
      <c r="F309" s="4746"/>
      <c r="G309" s="4746"/>
      <c r="U309" s="4747"/>
      <c r="V309" s="4747"/>
    </row>
    <row r="310" spans="5:22" x14ac:dyDescent="0.25">
      <c r="E310" s="4746"/>
      <c r="F310" s="4746"/>
      <c r="G310" s="4746"/>
      <c r="U310" s="4747"/>
      <c r="V310" s="4747"/>
    </row>
    <row r="311" spans="5:22" x14ac:dyDescent="0.25">
      <c r="E311" s="4746"/>
      <c r="F311" s="4746"/>
      <c r="G311" s="4746"/>
      <c r="U311" s="4747"/>
      <c r="V311" s="4747"/>
    </row>
    <row r="312" spans="5:22" x14ac:dyDescent="0.25">
      <c r="E312" s="4746"/>
      <c r="F312" s="4746"/>
      <c r="G312" s="4746"/>
      <c r="U312" s="4747"/>
      <c r="V312" s="4747"/>
    </row>
    <row r="313" spans="5:22" x14ac:dyDescent="0.25">
      <c r="E313" s="4746"/>
      <c r="F313" s="4746"/>
      <c r="G313" s="4746"/>
      <c r="U313" s="4747"/>
      <c r="V313" s="4747"/>
    </row>
    <row r="314" spans="5:22" x14ac:dyDescent="0.25">
      <c r="E314" s="4746"/>
      <c r="F314" s="4746"/>
      <c r="G314" s="4746"/>
      <c r="U314" s="4747"/>
      <c r="V314" s="4747"/>
    </row>
    <row r="315" spans="5:22" x14ac:dyDescent="0.25">
      <c r="E315" s="4746"/>
      <c r="F315" s="4746"/>
      <c r="G315" s="4746"/>
      <c r="U315" s="4747"/>
      <c r="V315" s="4747"/>
    </row>
    <row r="316" spans="5:22" x14ac:dyDescent="0.25">
      <c r="E316" s="4746"/>
      <c r="F316" s="4746"/>
      <c r="G316" s="4746"/>
      <c r="U316" s="4747"/>
      <c r="V316" s="4747"/>
    </row>
    <row r="317" spans="5:22" x14ac:dyDescent="0.25">
      <c r="E317" s="4746"/>
      <c r="F317" s="4746"/>
      <c r="G317" s="4746"/>
      <c r="U317" s="4747"/>
      <c r="V317" s="4747"/>
    </row>
    <row r="318" spans="5:22" x14ac:dyDescent="0.25">
      <c r="E318" s="4746"/>
      <c r="F318" s="4746"/>
      <c r="G318" s="4746"/>
      <c r="U318" s="4747"/>
      <c r="V318" s="4747"/>
    </row>
    <row r="319" spans="5:22" x14ac:dyDescent="0.25">
      <c r="E319" s="4746"/>
      <c r="F319" s="4746"/>
      <c r="G319" s="4746"/>
      <c r="U319" s="4747"/>
      <c r="V319" s="4747"/>
    </row>
    <row r="320" spans="5:22" x14ac:dyDescent="0.25">
      <c r="E320" s="4746"/>
      <c r="F320" s="4746"/>
      <c r="G320" s="4746"/>
      <c r="U320" s="4747"/>
      <c r="V320" s="4747"/>
    </row>
    <row r="321" spans="5:22" x14ac:dyDescent="0.25">
      <c r="E321" s="4746"/>
      <c r="F321" s="4746"/>
      <c r="G321" s="4746"/>
      <c r="U321" s="4747"/>
      <c r="V321" s="4747"/>
    </row>
    <row r="322" spans="5:22" x14ac:dyDescent="0.25">
      <c r="E322" s="4746"/>
      <c r="F322" s="4746"/>
      <c r="G322" s="4746"/>
      <c r="U322" s="4747"/>
      <c r="V322" s="4747"/>
    </row>
    <row r="323" spans="5:22" x14ac:dyDescent="0.25">
      <c r="E323" s="4746"/>
      <c r="F323" s="4746"/>
      <c r="G323" s="4746"/>
      <c r="U323" s="4747"/>
      <c r="V323" s="4747"/>
    </row>
    <row r="324" spans="5:22" x14ac:dyDescent="0.25">
      <c r="E324" s="4746"/>
      <c r="F324" s="4746"/>
      <c r="G324" s="4746"/>
      <c r="U324" s="4747"/>
      <c r="V324" s="4747"/>
    </row>
    <row r="325" spans="5:22" x14ac:dyDescent="0.25">
      <c r="E325" s="4746"/>
      <c r="F325" s="4746"/>
      <c r="G325" s="4746"/>
      <c r="U325" s="4747"/>
      <c r="V325" s="4747"/>
    </row>
    <row r="326" spans="5:22" x14ac:dyDescent="0.25">
      <c r="E326" s="4746"/>
      <c r="F326" s="4746"/>
      <c r="G326" s="4746"/>
      <c r="U326" s="4747"/>
      <c r="V326" s="4747"/>
    </row>
    <row r="327" spans="5:22" x14ac:dyDescent="0.25">
      <c r="E327" s="4746"/>
      <c r="F327" s="4746"/>
      <c r="G327" s="4746"/>
      <c r="U327" s="4747"/>
      <c r="V327" s="4747"/>
    </row>
    <row r="328" spans="5:22" x14ac:dyDescent="0.25">
      <c r="E328" s="4746"/>
      <c r="F328" s="4746"/>
      <c r="G328" s="4746"/>
      <c r="U328" s="4747"/>
      <c r="V328" s="4747"/>
    </row>
    <row r="329" spans="5:22" x14ac:dyDescent="0.25">
      <c r="E329" s="4746"/>
      <c r="F329" s="4746"/>
      <c r="G329" s="4746"/>
      <c r="U329" s="4747"/>
      <c r="V329" s="4747"/>
    </row>
    <row r="330" spans="5:22" x14ac:dyDescent="0.25">
      <c r="E330" s="4746"/>
      <c r="F330" s="4746"/>
      <c r="G330" s="4746"/>
      <c r="U330" s="4747"/>
      <c r="V330" s="4747"/>
    </row>
    <row r="331" spans="5:22" x14ac:dyDescent="0.25">
      <c r="E331" s="4746"/>
      <c r="F331" s="4746"/>
      <c r="G331" s="4746"/>
      <c r="U331" s="4747"/>
      <c r="V331" s="4747"/>
    </row>
    <row r="332" spans="5:22" x14ac:dyDescent="0.25">
      <c r="E332" s="4746"/>
      <c r="F332" s="4746"/>
      <c r="G332" s="4746"/>
      <c r="U332" s="4747"/>
      <c r="V332" s="4747"/>
    </row>
    <row r="333" spans="5:22" x14ac:dyDescent="0.25">
      <c r="E333" s="4746"/>
      <c r="F333" s="4746"/>
      <c r="G333" s="4746"/>
      <c r="U333" s="4747"/>
      <c r="V333" s="4747"/>
    </row>
    <row r="334" spans="5:22" x14ac:dyDescent="0.25">
      <c r="E334" s="4746"/>
      <c r="F334" s="4746"/>
      <c r="G334" s="4746"/>
      <c r="U334" s="4747"/>
      <c r="V334" s="4747"/>
    </row>
    <row r="335" spans="5:22" x14ac:dyDescent="0.25">
      <c r="E335" s="4746"/>
      <c r="F335" s="4746"/>
      <c r="G335" s="4746"/>
      <c r="U335" s="4747"/>
      <c r="V335" s="4747"/>
    </row>
    <row r="336" spans="5:22" x14ac:dyDescent="0.25">
      <c r="E336" s="4746"/>
      <c r="F336" s="4746"/>
      <c r="G336" s="4746"/>
      <c r="U336" s="4747"/>
      <c r="V336" s="4747"/>
    </row>
    <row r="337" spans="5:22" x14ac:dyDescent="0.25">
      <c r="E337" s="4746"/>
      <c r="F337" s="4746"/>
      <c r="G337" s="4746"/>
      <c r="U337" s="4747"/>
      <c r="V337" s="4747"/>
    </row>
    <row r="338" spans="5:22" x14ac:dyDescent="0.25">
      <c r="E338" s="4746"/>
      <c r="F338" s="4746"/>
      <c r="G338" s="4746"/>
      <c r="U338" s="4747"/>
      <c r="V338" s="4747"/>
    </row>
    <row r="339" spans="5:22" x14ac:dyDescent="0.25">
      <c r="E339" s="4746"/>
      <c r="F339" s="4746"/>
      <c r="G339" s="4746"/>
      <c r="U339" s="4747"/>
      <c r="V339" s="4747"/>
    </row>
    <row r="340" spans="5:22" x14ac:dyDescent="0.25">
      <c r="E340" s="4746"/>
      <c r="F340" s="4746"/>
      <c r="G340" s="4746"/>
      <c r="U340" s="4747"/>
      <c r="V340" s="4747"/>
    </row>
    <row r="341" spans="5:22" x14ac:dyDescent="0.25">
      <c r="E341" s="4746"/>
      <c r="F341" s="4746"/>
      <c r="G341" s="4746"/>
      <c r="U341" s="4747"/>
      <c r="V341" s="4747"/>
    </row>
    <row r="342" spans="5:22" x14ac:dyDescent="0.25">
      <c r="E342" s="4746"/>
      <c r="F342" s="4746"/>
      <c r="G342" s="4746"/>
      <c r="U342" s="4747"/>
      <c r="V342" s="4747"/>
    </row>
    <row r="343" spans="5:22" x14ac:dyDescent="0.25">
      <c r="E343" s="4746"/>
      <c r="F343" s="4746"/>
      <c r="G343" s="4746"/>
      <c r="U343" s="4747"/>
      <c r="V343" s="4747"/>
    </row>
    <row r="344" spans="5:22" x14ac:dyDescent="0.25">
      <c r="E344" s="4746"/>
      <c r="F344" s="4746"/>
      <c r="G344" s="4746"/>
      <c r="U344" s="4747"/>
      <c r="V344" s="4747"/>
    </row>
    <row r="345" spans="5:22" x14ac:dyDescent="0.25">
      <c r="E345" s="4746"/>
      <c r="F345" s="4746"/>
      <c r="G345" s="4746"/>
      <c r="U345" s="4747"/>
      <c r="V345" s="4747"/>
    </row>
    <row r="346" spans="5:22" x14ac:dyDescent="0.25">
      <c r="E346" s="4746"/>
      <c r="F346" s="4746"/>
      <c r="G346" s="4746"/>
      <c r="U346" s="4747"/>
      <c r="V346" s="4747"/>
    </row>
    <row r="347" spans="5:22" x14ac:dyDescent="0.25">
      <c r="E347" s="4746"/>
      <c r="F347" s="4746"/>
      <c r="G347" s="4746"/>
      <c r="U347" s="4747"/>
      <c r="V347" s="4747"/>
    </row>
    <row r="348" spans="5:22" x14ac:dyDescent="0.25">
      <c r="E348" s="4746"/>
      <c r="F348" s="4746"/>
      <c r="G348" s="4746"/>
      <c r="U348" s="4747"/>
      <c r="V348" s="4747"/>
    </row>
    <row r="349" spans="5:22" x14ac:dyDescent="0.25">
      <c r="E349" s="4746"/>
      <c r="F349" s="4746"/>
      <c r="G349" s="4746"/>
      <c r="U349" s="4747"/>
      <c r="V349" s="4747"/>
    </row>
    <row r="350" spans="5:22" x14ac:dyDescent="0.25">
      <c r="E350" s="4746"/>
      <c r="F350" s="4746"/>
      <c r="G350" s="4746"/>
      <c r="U350" s="4747"/>
      <c r="V350" s="4747"/>
    </row>
    <row r="351" spans="5:22" x14ac:dyDescent="0.25">
      <c r="E351" s="4746"/>
      <c r="F351" s="4746"/>
      <c r="G351" s="4746"/>
      <c r="U351" s="4747"/>
      <c r="V351" s="4747"/>
    </row>
    <row r="352" spans="5:22" x14ac:dyDescent="0.25">
      <c r="E352" s="4746"/>
      <c r="F352" s="4746"/>
      <c r="G352" s="4746"/>
      <c r="U352" s="4747"/>
      <c r="V352" s="4747"/>
    </row>
    <row r="353" spans="5:22" x14ac:dyDescent="0.25">
      <c r="E353" s="4746"/>
      <c r="F353" s="4746"/>
      <c r="G353" s="4746"/>
      <c r="U353" s="4747"/>
      <c r="V353" s="4747"/>
    </row>
    <row r="354" spans="5:22" x14ac:dyDescent="0.25">
      <c r="E354" s="4746"/>
      <c r="F354" s="4746"/>
      <c r="G354" s="4746"/>
      <c r="U354" s="4747"/>
      <c r="V354" s="4747"/>
    </row>
    <row r="355" spans="5:22" x14ac:dyDescent="0.25">
      <c r="E355" s="4746"/>
      <c r="F355" s="4746"/>
      <c r="G355" s="4746"/>
      <c r="U355" s="4747"/>
      <c r="V355" s="4747"/>
    </row>
    <row r="356" spans="5:22" x14ac:dyDescent="0.25">
      <c r="E356" s="4746"/>
      <c r="F356" s="4746"/>
      <c r="G356" s="4746"/>
      <c r="U356" s="4747"/>
      <c r="V356" s="4747"/>
    </row>
    <row r="357" spans="5:22" x14ac:dyDescent="0.25">
      <c r="E357" s="4746"/>
      <c r="F357" s="4746"/>
      <c r="G357" s="4746"/>
      <c r="U357" s="4747"/>
      <c r="V357" s="4747"/>
    </row>
    <row r="358" spans="5:22" x14ac:dyDescent="0.25">
      <c r="E358" s="4746"/>
      <c r="F358" s="4746"/>
      <c r="G358" s="4746"/>
      <c r="U358" s="4747"/>
      <c r="V358" s="4747"/>
    </row>
    <row r="359" spans="5:22" x14ac:dyDescent="0.25">
      <c r="E359" s="4746"/>
      <c r="F359" s="4746"/>
      <c r="G359" s="4746"/>
      <c r="U359" s="4747"/>
      <c r="V359" s="4747"/>
    </row>
    <row r="360" spans="5:22" x14ac:dyDescent="0.25">
      <c r="E360" s="4746"/>
      <c r="F360" s="4746"/>
      <c r="G360" s="4746"/>
      <c r="U360" s="4747"/>
      <c r="V360" s="4747"/>
    </row>
    <row r="361" spans="5:22" x14ac:dyDescent="0.25">
      <c r="E361" s="4746"/>
      <c r="F361" s="4746"/>
      <c r="G361" s="4746"/>
      <c r="U361" s="4747"/>
      <c r="V361" s="4747"/>
    </row>
    <row r="362" spans="5:22" x14ac:dyDescent="0.25">
      <c r="E362" s="4746"/>
      <c r="F362" s="4746"/>
      <c r="G362" s="4746"/>
      <c r="U362" s="4747"/>
      <c r="V362" s="4747"/>
    </row>
    <row r="363" spans="5:22" x14ac:dyDescent="0.25">
      <c r="E363" s="4746"/>
      <c r="F363" s="4746"/>
      <c r="G363" s="4746"/>
      <c r="U363" s="4747"/>
      <c r="V363" s="4747"/>
    </row>
    <row r="364" spans="5:22" x14ac:dyDescent="0.25">
      <c r="E364" s="4746"/>
      <c r="F364" s="4746"/>
      <c r="G364" s="4746"/>
      <c r="U364" s="4747"/>
      <c r="V364" s="4747"/>
    </row>
    <row r="365" spans="5:22" x14ac:dyDescent="0.25">
      <c r="E365" s="4746"/>
      <c r="F365" s="4746"/>
      <c r="G365" s="4746"/>
      <c r="U365" s="4747"/>
      <c r="V365" s="4747"/>
    </row>
    <row r="366" spans="5:22" x14ac:dyDescent="0.25">
      <c r="E366" s="4746"/>
      <c r="F366" s="4746"/>
      <c r="G366" s="4746"/>
      <c r="U366" s="4747"/>
      <c r="V366" s="4747"/>
    </row>
    <row r="367" spans="5:22" x14ac:dyDescent="0.25">
      <c r="E367" s="4746"/>
      <c r="F367" s="4746"/>
      <c r="G367" s="4746"/>
      <c r="U367" s="4747"/>
      <c r="V367" s="4747"/>
    </row>
    <row r="368" spans="5:22" x14ac:dyDescent="0.25">
      <c r="E368" s="4746"/>
      <c r="F368" s="4746"/>
      <c r="G368" s="4746"/>
      <c r="U368" s="4747"/>
      <c r="V368" s="4747"/>
    </row>
    <row r="369" spans="5:22" x14ac:dyDescent="0.25">
      <c r="E369" s="4746"/>
      <c r="F369" s="4746"/>
      <c r="G369" s="4746"/>
      <c r="U369" s="4747"/>
      <c r="V369" s="4747"/>
    </row>
    <row r="370" spans="5:22" x14ac:dyDescent="0.25">
      <c r="E370" s="4746"/>
      <c r="F370" s="4746"/>
      <c r="G370" s="4746"/>
      <c r="U370" s="4747"/>
      <c r="V370" s="4747"/>
    </row>
    <row r="371" spans="5:22" x14ac:dyDescent="0.25">
      <c r="E371" s="4746"/>
      <c r="F371" s="4746"/>
      <c r="G371" s="4746"/>
      <c r="U371" s="4747"/>
      <c r="V371" s="4747"/>
    </row>
    <row r="372" spans="5:22" x14ac:dyDescent="0.25">
      <c r="E372" s="4746"/>
      <c r="F372" s="4746"/>
      <c r="G372" s="4746"/>
      <c r="U372" s="4747"/>
      <c r="V372" s="4747"/>
    </row>
    <row r="373" spans="5:22" x14ac:dyDescent="0.25">
      <c r="E373" s="4746"/>
      <c r="F373" s="4746"/>
      <c r="G373" s="4746"/>
      <c r="U373" s="4747"/>
      <c r="V373" s="4747"/>
    </row>
    <row r="374" spans="5:22" x14ac:dyDescent="0.25">
      <c r="E374" s="4746"/>
      <c r="F374" s="4746"/>
      <c r="G374" s="4746"/>
      <c r="U374" s="4747"/>
      <c r="V374" s="4747"/>
    </row>
    <row r="375" spans="5:22" x14ac:dyDescent="0.25">
      <c r="E375" s="4746"/>
      <c r="F375" s="4746"/>
      <c r="G375" s="4746"/>
      <c r="U375" s="4747"/>
      <c r="V375" s="4747"/>
    </row>
    <row r="376" spans="5:22" x14ac:dyDescent="0.25">
      <c r="E376" s="4746"/>
      <c r="F376" s="4746"/>
      <c r="G376" s="4746"/>
      <c r="U376" s="4747"/>
      <c r="V376" s="4747"/>
    </row>
    <row r="377" spans="5:22" x14ac:dyDescent="0.25">
      <c r="E377" s="4746"/>
      <c r="F377" s="4746"/>
      <c r="G377" s="4746"/>
      <c r="U377" s="4747"/>
      <c r="V377" s="4747"/>
    </row>
    <row r="378" spans="5:22" x14ac:dyDescent="0.25">
      <c r="E378" s="4746"/>
      <c r="F378" s="4746"/>
      <c r="G378" s="4746"/>
      <c r="U378" s="4747"/>
      <c r="V378" s="4747"/>
    </row>
    <row r="379" spans="5:22" x14ac:dyDescent="0.25">
      <c r="E379" s="4746"/>
      <c r="F379" s="4746"/>
      <c r="G379" s="4746"/>
      <c r="U379" s="4747"/>
      <c r="V379" s="4747"/>
    </row>
    <row r="380" spans="5:22" x14ac:dyDescent="0.25">
      <c r="E380" s="4746"/>
      <c r="F380" s="4746"/>
      <c r="G380" s="4746"/>
      <c r="U380" s="4747"/>
      <c r="V380" s="4747"/>
    </row>
    <row r="381" spans="5:22" x14ac:dyDescent="0.25">
      <c r="E381" s="4746"/>
      <c r="F381" s="4746"/>
      <c r="G381" s="4746"/>
      <c r="U381" s="4747"/>
      <c r="V381" s="4747"/>
    </row>
    <row r="382" spans="5:22" x14ac:dyDescent="0.25">
      <c r="E382" s="4746"/>
      <c r="F382" s="4746"/>
      <c r="G382" s="4746"/>
      <c r="U382" s="4747"/>
      <c r="V382" s="4747"/>
    </row>
    <row r="383" spans="5:22" x14ac:dyDescent="0.25">
      <c r="E383" s="4746"/>
      <c r="F383" s="4746"/>
      <c r="G383" s="4746"/>
      <c r="U383" s="4747"/>
      <c r="V383" s="4747"/>
    </row>
    <row r="384" spans="5:22" x14ac:dyDescent="0.25">
      <c r="E384" s="4746"/>
      <c r="F384" s="4746"/>
      <c r="G384" s="4746"/>
      <c r="U384" s="4747"/>
      <c r="V384" s="4747"/>
    </row>
    <row r="385" spans="5:22" x14ac:dyDescent="0.25">
      <c r="E385" s="4746"/>
      <c r="F385" s="4746"/>
      <c r="G385" s="4746"/>
      <c r="U385" s="4747"/>
      <c r="V385" s="4747"/>
    </row>
    <row r="386" spans="5:22" x14ac:dyDescent="0.25">
      <c r="E386" s="4746"/>
      <c r="F386" s="4746"/>
      <c r="G386" s="4746"/>
      <c r="U386" s="4747"/>
      <c r="V386" s="4747"/>
    </row>
    <row r="387" spans="5:22" x14ac:dyDescent="0.25">
      <c r="E387" s="4746"/>
      <c r="F387" s="4746"/>
      <c r="G387" s="4746"/>
      <c r="U387" s="4747"/>
      <c r="V387" s="4747"/>
    </row>
    <row r="388" spans="5:22" x14ac:dyDescent="0.25">
      <c r="E388" s="4746"/>
      <c r="F388" s="4746"/>
      <c r="G388" s="4746"/>
      <c r="U388" s="4747"/>
      <c r="V388" s="4747"/>
    </row>
    <row r="389" spans="5:22" x14ac:dyDescent="0.25">
      <c r="E389" s="4746"/>
      <c r="F389" s="4746"/>
      <c r="G389" s="4746"/>
      <c r="U389" s="4747"/>
      <c r="V389" s="4747"/>
    </row>
    <row r="390" spans="5:22" x14ac:dyDescent="0.25">
      <c r="E390" s="4746"/>
      <c r="F390" s="4746"/>
      <c r="G390" s="4746"/>
      <c r="U390" s="4747"/>
      <c r="V390" s="4747"/>
    </row>
    <row r="391" spans="5:22" x14ac:dyDescent="0.25">
      <c r="E391" s="4746"/>
      <c r="F391" s="4746"/>
      <c r="G391" s="4746"/>
      <c r="U391" s="4747"/>
      <c r="V391" s="4747"/>
    </row>
    <row r="392" spans="5:22" x14ac:dyDescent="0.25">
      <c r="E392" s="4746"/>
      <c r="F392" s="4746"/>
      <c r="G392" s="4746"/>
      <c r="U392" s="4747"/>
      <c r="V392" s="4747"/>
    </row>
    <row r="393" spans="5:22" x14ac:dyDescent="0.25">
      <c r="E393" s="4746"/>
      <c r="F393" s="4746"/>
      <c r="G393" s="4746"/>
      <c r="U393" s="4747"/>
      <c r="V393" s="4747"/>
    </row>
    <row r="394" spans="5:22" x14ac:dyDescent="0.25">
      <c r="E394" s="4746"/>
      <c r="F394" s="4746"/>
      <c r="G394" s="4746"/>
      <c r="U394" s="4747"/>
      <c r="V394" s="4747"/>
    </row>
    <row r="395" spans="5:22" x14ac:dyDescent="0.25">
      <c r="E395" s="4746"/>
      <c r="F395" s="4746"/>
      <c r="G395" s="4746"/>
      <c r="U395" s="4747"/>
      <c r="V395" s="4747"/>
    </row>
    <row r="396" spans="5:22" x14ac:dyDescent="0.25">
      <c r="E396" s="4746"/>
      <c r="F396" s="4746"/>
      <c r="G396" s="4746"/>
      <c r="U396" s="4747"/>
      <c r="V396" s="4747"/>
    </row>
    <row r="397" spans="5:22" x14ac:dyDescent="0.25">
      <c r="E397" s="4746"/>
      <c r="F397" s="4746"/>
      <c r="G397" s="4746"/>
      <c r="U397" s="4747"/>
      <c r="V397" s="4747"/>
    </row>
    <row r="398" spans="5:22" x14ac:dyDescent="0.25">
      <c r="E398" s="4746"/>
      <c r="F398" s="4746"/>
      <c r="G398" s="4746"/>
      <c r="U398" s="4747"/>
      <c r="V398" s="4747"/>
    </row>
    <row r="399" spans="5:22" x14ac:dyDescent="0.25">
      <c r="E399" s="4746"/>
      <c r="F399" s="4746"/>
      <c r="G399" s="4746"/>
      <c r="U399" s="4747"/>
      <c r="V399" s="4747"/>
    </row>
    <row r="400" spans="5:22" x14ac:dyDescent="0.25">
      <c r="E400" s="4746"/>
      <c r="F400" s="4746"/>
      <c r="G400" s="4746"/>
      <c r="U400" s="4747"/>
      <c r="V400" s="4747"/>
    </row>
    <row r="401" spans="5:22" x14ac:dyDescent="0.25">
      <c r="E401" s="4746"/>
      <c r="F401" s="4746"/>
      <c r="G401" s="4746"/>
      <c r="U401" s="4747"/>
      <c r="V401" s="4747"/>
    </row>
    <row r="402" spans="5:22" x14ac:dyDescent="0.25">
      <c r="E402" s="4746"/>
      <c r="F402" s="4746"/>
      <c r="G402" s="4746"/>
      <c r="U402" s="4747"/>
      <c r="V402" s="4747"/>
    </row>
    <row r="403" spans="5:22" x14ac:dyDescent="0.25">
      <c r="E403" s="4746"/>
      <c r="F403" s="4746"/>
      <c r="G403" s="4746"/>
      <c r="U403" s="4747"/>
      <c r="V403" s="4747"/>
    </row>
    <row r="404" spans="5:22" x14ac:dyDescent="0.25">
      <c r="E404" s="4746"/>
      <c r="F404" s="4746"/>
      <c r="G404" s="4746"/>
      <c r="U404" s="4747"/>
      <c r="V404" s="4747"/>
    </row>
    <row r="405" spans="5:22" x14ac:dyDescent="0.25">
      <c r="E405" s="4746"/>
      <c r="F405" s="4746"/>
      <c r="G405" s="4746"/>
      <c r="U405" s="4747"/>
      <c r="V405" s="4747"/>
    </row>
    <row r="406" spans="5:22" x14ac:dyDescent="0.25">
      <c r="E406" s="4746"/>
      <c r="F406" s="4746"/>
      <c r="G406" s="4746"/>
      <c r="U406" s="4747"/>
      <c r="V406" s="4747"/>
    </row>
    <row r="407" spans="5:22" x14ac:dyDescent="0.25">
      <c r="E407" s="4746"/>
      <c r="F407" s="4746"/>
      <c r="G407" s="4746"/>
      <c r="U407" s="4747"/>
      <c r="V407" s="4747"/>
    </row>
    <row r="408" spans="5:22" x14ac:dyDescent="0.25">
      <c r="E408" s="4746"/>
      <c r="F408" s="4746"/>
      <c r="G408" s="4746"/>
      <c r="U408" s="4747"/>
      <c r="V408" s="4747"/>
    </row>
    <row r="409" spans="5:22" x14ac:dyDescent="0.25">
      <c r="E409" s="4746"/>
      <c r="F409" s="4746"/>
      <c r="G409" s="4746"/>
      <c r="U409" s="4747"/>
      <c r="V409" s="4747"/>
    </row>
    <row r="410" spans="5:22" x14ac:dyDescent="0.25">
      <c r="E410" s="4746"/>
      <c r="F410" s="4746"/>
      <c r="G410" s="4746"/>
      <c r="U410" s="4747"/>
      <c r="V410" s="4747"/>
    </row>
    <row r="411" spans="5:22" x14ac:dyDescent="0.25">
      <c r="E411" s="4746"/>
      <c r="F411" s="4746"/>
      <c r="G411" s="4746"/>
      <c r="U411" s="4747"/>
      <c r="V411" s="4747"/>
    </row>
    <row r="412" spans="5:22" x14ac:dyDescent="0.25">
      <c r="E412" s="4746"/>
      <c r="F412" s="4746"/>
      <c r="G412" s="4746"/>
      <c r="U412" s="4747"/>
      <c r="V412" s="4747"/>
    </row>
    <row r="413" spans="5:22" x14ac:dyDescent="0.25">
      <c r="E413" s="4746"/>
      <c r="F413" s="4746"/>
      <c r="G413" s="4746"/>
      <c r="U413" s="4747"/>
      <c r="V413" s="4747"/>
    </row>
    <row r="414" spans="5:22" x14ac:dyDescent="0.25">
      <c r="E414" s="4746"/>
      <c r="F414" s="4746"/>
      <c r="G414" s="4746"/>
      <c r="U414" s="4747"/>
      <c r="V414" s="4747"/>
    </row>
    <row r="415" spans="5:22" x14ac:dyDescent="0.25">
      <c r="E415" s="4746"/>
      <c r="F415" s="4746"/>
      <c r="G415" s="4746"/>
      <c r="U415" s="4747"/>
      <c r="V415" s="4747"/>
    </row>
    <row r="416" spans="5:22" x14ac:dyDescent="0.25">
      <c r="E416" s="4746"/>
      <c r="F416" s="4746"/>
      <c r="G416" s="4746"/>
      <c r="U416" s="4747"/>
      <c r="V416" s="4747"/>
    </row>
    <row r="417" spans="5:22" x14ac:dyDescent="0.25">
      <c r="E417" s="4746"/>
      <c r="F417" s="4746"/>
      <c r="G417" s="4746"/>
      <c r="U417" s="4747"/>
      <c r="V417" s="4747"/>
    </row>
    <row r="418" spans="5:22" x14ac:dyDescent="0.25">
      <c r="E418" s="4746"/>
      <c r="F418" s="4746"/>
      <c r="G418" s="4746"/>
      <c r="U418" s="4747"/>
      <c r="V418" s="4747"/>
    </row>
    <row r="419" spans="5:22" x14ac:dyDescent="0.25">
      <c r="E419" s="4746"/>
      <c r="F419" s="4746"/>
      <c r="G419" s="4746"/>
      <c r="U419" s="4747"/>
      <c r="V419" s="4747"/>
    </row>
    <row r="420" spans="5:22" x14ac:dyDescent="0.25">
      <c r="E420" s="4746"/>
      <c r="F420" s="4746"/>
      <c r="G420" s="4746"/>
      <c r="U420" s="4747"/>
      <c r="V420" s="4747"/>
    </row>
    <row r="421" spans="5:22" x14ac:dyDescent="0.25">
      <c r="E421" s="4746"/>
      <c r="F421" s="4746"/>
      <c r="G421" s="4746"/>
      <c r="U421" s="4747"/>
      <c r="V421" s="4747"/>
    </row>
    <row r="422" spans="5:22" x14ac:dyDescent="0.25">
      <c r="E422" s="4746"/>
      <c r="F422" s="4746"/>
      <c r="G422" s="4746"/>
      <c r="U422" s="4747"/>
      <c r="V422" s="4747"/>
    </row>
    <row r="423" spans="5:22" x14ac:dyDescent="0.25">
      <c r="E423" s="4746"/>
      <c r="F423" s="4746"/>
      <c r="G423" s="4746"/>
      <c r="U423" s="4747"/>
      <c r="V423" s="4747"/>
    </row>
    <row r="424" spans="5:22" x14ac:dyDescent="0.25">
      <c r="E424" s="4746"/>
      <c r="F424" s="4746"/>
      <c r="G424" s="4746"/>
      <c r="U424" s="4747"/>
      <c r="V424" s="4747"/>
    </row>
    <row r="425" spans="5:22" x14ac:dyDescent="0.25">
      <c r="E425" s="4746"/>
      <c r="F425" s="4746"/>
      <c r="G425" s="4746"/>
      <c r="U425" s="4747"/>
      <c r="V425" s="4747"/>
    </row>
    <row r="426" spans="5:22" x14ac:dyDescent="0.25">
      <c r="E426" s="4746"/>
      <c r="F426" s="4746"/>
      <c r="G426" s="4746"/>
      <c r="U426" s="4747"/>
      <c r="V426" s="4747"/>
    </row>
    <row r="427" spans="5:22" x14ac:dyDescent="0.25">
      <c r="E427" s="4746"/>
      <c r="F427" s="4746"/>
      <c r="G427" s="4746"/>
      <c r="U427" s="4747"/>
      <c r="V427" s="4747"/>
    </row>
    <row r="428" spans="5:22" x14ac:dyDescent="0.25">
      <c r="E428" s="4746"/>
      <c r="F428" s="4746"/>
      <c r="G428" s="4746"/>
      <c r="U428" s="4747"/>
      <c r="V428" s="4747"/>
    </row>
    <row r="429" spans="5:22" x14ac:dyDescent="0.25">
      <c r="E429" s="4746"/>
      <c r="F429" s="4746"/>
      <c r="G429" s="4746"/>
      <c r="U429" s="4747"/>
      <c r="V429" s="4747"/>
    </row>
    <row r="430" spans="5:22" x14ac:dyDescent="0.25">
      <c r="E430" s="4746"/>
      <c r="F430" s="4746"/>
      <c r="G430" s="4746"/>
      <c r="U430" s="4747"/>
      <c r="V430" s="4747"/>
    </row>
    <row r="431" spans="5:22" x14ac:dyDescent="0.25">
      <c r="E431" s="4746"/>
      <c r="F431" s="4746"/>
      <c r="G431" s="4746"/>
      <c r="U431" s="4747"/>
      <c r="V431" s="4747"/>
    </row>
    <row r="432" spans="5:22" x14ac:dyDescent="0.25">
      <c r="E432" s="4746"/>
      <c r="F432" s="4746"/>
      <c r="G432" s="4746"/>
      <c r="U432" s="4747"/>
      <c r="V432" s="4747"/>
    </row>
    <row r="433" spans="5:22" x14ac:dyDescent="0.25">
      <c r="E433" s="4746"/>
      <c r="F433" s="4746"/>
      <c r="G433" s="4746"/>
      <c r="U433" s="4747"/>
      <c r="V433" s="4747"/>
    </row>
    <row r="434" spans="5:22" x14ac:dyDescent="0.25">
      <c r="E434" s="4746"/>
      <c r="F434" s="4746"/>
      <c r="G434" s="4746"/>
      <c r="U434" s="4747"/>
      <c r="V434" s="4747"/>
    </row>
    <row r="435" spans="5:22" x14ac:dyDescent="0.25">
      <c r="E435" s="4746"/>
      <c r="F435" s="4746"/>
      <c r="G435" s="4746"/>
      <c r="U435" s="4747"/>
      <c r="V435" s="4747"/>
    </row>
    <row r="436" spans="5:22" x14ac:dyDescent="0.25">
      <c r="E436" s="4746"/>
      <c r="F436" s="4746"/>
      <c r="G436" s="4746"/>
      <c r="U436" s="4747"/>
      <c r="V436" s="4747"/>
    </row>
    <row r="437" spans="5:22" x14ac:dyDescent="0.25">
      <c r="E437" s="4746"/>
      <c r="F437" s="4746"/>
      <c r="G437" s="4746"/>
      <c r="U437" s="4747"/>
      <c r="V437" s="4747"/>
    </row>
    <row r="438" spans="5:22" x14ac:dyDescent="0.25">
      <c r="E438" s="4746"/>
      <c r="F438" s="4746"/>
      <c r="G438" s="4746"/>
      <c r="U438" s="4747"/>
      <c r="V438" s="4747"/>
    </row>
    <row r="439" spans="5:22" x14ac:dyDescent="0.25">
      <c r="E439" s="4746"/>
      <c r="F439" s="4746"/>
      <c r="G439" s="4746"/>
      <c r="U439" s="4747"/>
      <c r="V439" s="4747"/>
    </row>
    <row r="440" spans="5:22" x14ac:dyDescent="0.25">
      <c r="E440" s="4746"/>
      <c r="F440" s="4746"/>
      <c r="G440" s="4746"/>
      <c r="U440" s="4747"/>
      <c r="V440" s="4747"/>
    </row>
    <row r="441" spans="5:22" x14ac:dyDescent="0.25">
      <c r="E441" s="4746"/>
      <c r="F441" s="4746"/>
      <c r="G441" s="4746"/>
      <c r="U441" s="4747"/>
      <c r="V441" s="4747"/>
    </row>
    <row r="442" spans="5:22" x14ac:dyDescent="0.25">
      <c r="E442" s="4746"/>
      <c r="F442" s="4746"/>
      <c r="G442" s="4746"/>
      <c r="U442" s="4747"/>
      <c r="V442" s="4747"/>
    </row>
    <row r="443" spans="5:22" x14ac:dyDescent="0.25">
      <c r="E443" s="4746"/>
      <c r="F443" s="4746"/>
      <c r="G443" s="4746"/>
      <c r="U443" s="4747"/>
      <c r="V443" s="4747"/>
    </row>
    <row r="444" spans="5:22" x14ac:dyDescent="0.25">
      <c r="E444" s="4746"/>
      <c r="F444" s="4746"/>
      <c r="G444" s="4746"/>
      <c r="U444" s="4747"/>
      <c r="V444" s="4747"/>
    </row>
    <row r="445" spans="5:22" x14ac:dyDescent="0.25">
      <c r="E445" s="4746"/>
      <c r="F445" s="4746"/>
      <c r="G445" s="4746"/>
      <c r="U445" s="4747"/>
      <c r="V445" s="4747"/>
    </row>
    <row r="446" spans="5:22" x14ac:dyDescent="0.25">
      <c r="E446" s="4746"/>
      <c r="F446" s="4746"/>
      <c r="G446" s="4746"/>
      <c r="U446" s="4747"/>
      <c r="V446" s="4747"/>
    </row>
    <row r="447" spans="5:22" x14ac:dyDescent="0.25">
      <c r="E447" s="4746"/>
      <c r="F447" s="4746"/>
      <c r="G447" s="4746"/>
      <c r="U447" s="4747"/>
      <c r="V447" s="4747"/>
    </row>
    <row r="448" spans="5:22" x14ac:dyDescent="0.25">
      <c r="E448" s="4746"/>
      <c r="F448" s="4746"/>
      <c r="G448" s="4746"/>
      <c r="U448" s="4747"/>
      <c r="V448" s="4747"/>
    </row>
    <row r="449" spans="5:22" x14ac:dyDescent="0.25">
      <c r="E449" s="4746"/>
      <c r="F449" s="4746"/>
      <c r="G449" s="4746"/>
      <c r="U449" s="4747"/>
      <c r="V449" s="4747"/>
    </row>
    <row r="450" spans="5:22" x14ac:dyDescent="0.25">
      <c r="E450" s="4746"/>
      <c r="F450" s="4746"/>
      <c r="G450" s="4746"/>
      <c r="U450" s="4747"/>
      <c r="V450" s="4747"/>
    </row>
    <row r="451" spans="5:22" x14ac:dyDescent="0.25">
      <c r="E451" s="4746"/>
      <c r="F451" s="4746"/>
      <c r="G451" s="4746"/>
      <c r="U451" s="4747"/>
      <c r="V451" s="4747"/>
    </row>
    <row r="452" spans="5:22" x14ac:dyDescent="0.25">
      <c r="E452" s="4746"/>
      <c r="F452" s="4746"/>
      <c r="G452" s="4746"/>
      <c r="U452" s="4747"/>
      <c r="V452" s="4747"/>
    </row>
    <row r="453" spans="5:22" x14ac:dyDescent="0.25">
      <c r="E453" s="4746"/>
      <c r="F453" s="4746"/>
      <c r="G453" s="4746"/>
      <c r="U453" s="4747"/>
      <c r="V453" s="4747"/>
    </row>
    <row r="454" spans="5:22" x14ac:dyDescent="0.25">
      <c r="E454" s="4746"/>
      <c r="F454" s="4746"/>
      <c r="G454" s="4746"/>
      <c r="U454" s="4747"/>
      <c r="V454" s="4747"/>
    </row>
    <row r="455" spans="5:22" x14ac:dyDescent="0.25">
      <c r="E455" s="4746"/>
      <c r="F455" s="4746"/>
      <c r="G455" s="4746"/>
      <c r="U455" s="4747"/>
      <c r="V455" s="4747"/>
    </row>
    <row r="456" spans="5:22" x14ac:dyDescent="0.25">
      <c r="E456" s="4746"/>
      <c r="F456" s="4746"/>
      <c r="G456" s="4746"/>
      <c r="U456" s="4747"/>
      <c r="V456" s="4747"/>
    </row>
    <row r="457" spans="5:22" x14ac:dyDescent="0.25">
      <c r="E457" s="4746"/>
      <c r="F457" s="4746"/>
      <c r="G457" s="4746"/>
      <c r="U457" s="4747"/>
      <c r="V457" s="4747"/>
    </row>
    <row r="458" spans="5:22" x14ac:dyDescent="0.25">
      <c r="E458" s="4746"/>
      <c r="F458" s="4746"/>
      <c r="G458" s="4746"/>
      <c r="U458" s="4747"/>
      <c r="V458" s="4747"/>
    </row>
    <row r="459" spans="5:22" x14ac:dyDescent="0.25">
      <c r="E459" s="4746"/>
      <c r="F459" s="4746"/>
      <c r="G459" s="4746"/>
      <c r="U459" s="4747"/>
      <c r="V459" s="4747"/>
    </row>
    <row r="460" spans="5:22" x14ac:dyDescent="0.25">
      <c r="E460" s="4746"/>
      <c r="F460" s="4746"/>
      <c r="G460" s="4746"/>
      <c r="U460" s="4747"/>
      <c r="V460" s="4747"/>
    </row>
    <row r="461" spans="5:22" x14ac:dyDescent="0.25">
      <c r="E461" s="4746"/>
      <c r="F461" s="4746"/>
      <c r="G461" s="4746"/>
      <c r="U461" s="4747"/>
      <c r="V461" s="4747"/>
    </row>
    <row r="462" spans="5:22" x14ac:dyDescent="0.25">
      <c r="E462" s="4746"/>
      <c r="F462" s="4746"/>
      <c r="G462" s="4746"/>
      <c r="U462" s="4747"/>
      <c r="V462" s="4747"/>
    </row>
    <row r="463" spans="5:22" x14ac:dyDescent="0.25">
      <c r="E463" s="4746"/>
      <c r="F463" s="4746"/>
      <c r="G463" s="4746"/>
      <c r="U463" s="4747"/>
      <c r="V463" s="4747"/>
    </row>
    <row r="464" spans="5:22" x14ac:dyDescent="0.25">
      <c r="E464" s="4746"/>
      <c r="F464" s="4746"/>
      <c r="G464" s="4746"/>
      <c r="U464" s="4747"/>
      <c r="V464" s="4747"/>
    </row>
    <row r="465" spans="5:22" x14ac:dyDescent="0.25">
      <c r="E465" s="4746"/>
      <c r="F465" s="4746"/>
      <c r="G465" s="4746"/>
      <c r="U465" s="4747"/>
      <c r="V465" s="4747"/>
    </row>
    <row r="466" spans="5:22" x14ac:dyDescent="0.25">
      <c r="E466" s="4746"/>
      <c r="F466" s="4746"/>
      <c r="G466" s="4746"/>
      <c r="U466" s="4747"/>
      <c r="V466" s="4747"/>
    </row>
    <row r="467" spans="5:22" x14ac:dyDescent="0.25">
      <c r="E467" s="4746"/>
      <c r="F467" s="4746"/>
      <c r="G467" s="4746"/>
      <c r="U467" s="4747"/>
      <c r="V467" s="4747"/>
    </row>
    <row r="468" spans="5:22" x14ac:dyDescent="0.25">
      <c r="E468" s="4746"/>
      <c r="F468" s="4746"/>
      <c r="G468" s="4746"/>
      <c r="U468" s="4747"/>
      <c r="V468" s="4747"/>
    </row>
    <row r="469" spans="5:22" x14ac:dyDescent="0.25">
      <c r="E469" s="4746"/>
      <c r="F469" s="4746"/>
      <c r="G469" s="4746"/>
      <c r="U469" s="4747"/>
      <c r="V469" s="4747"/>
    </row>
    <row r="470" spans="5:22" x14ac:dyDescent="0.25">
      <c r="E470" s="4746"/>
      <c r="F470" s="4746"/>
      <c r="G470" s="4746"/>
      <c r="U470" s="4747"/>
      <c r="V470" s="4747"/>
    </row>
    <row r="471" spans="5:22" x14ac:dyDescent="0.25">
      <c r="E471" s="4746"/>
      <c r="F471" s="4746"/>
      <c r="G471" s="4746"/>
      <c r="U471" s="4747"/>
      <c r="V471" s="4747"/>
    </row>
    <row r="472" spans="5:22" x14ac:dyDescent="0.25">
      <c r="E472" s="4746"/>
      <c r="F472" s="4746"/>
      <c r="G472" s="4746"/>
      <c r="U472" s="4747"/>
      <c r="V472" s="4747"/>
    </row>
    <row r="473" spans="5:22" x14ac:dyDescent="0.25">
      <c r="E473" s="4746"/>
      <c r="F473" s="4746"/>
      <c r="G473" s="4746"/>
      <c r="U473" s="4747"/>
      <c r="V473" s="4747"/>
    </row>
    <row r="474" spans="5:22" x14ac:dyDescent="0.25">
      <c r="E474" s="4746"/>
      <c r="F474" s="4746"/>
      <c r="G474" s="4746"/>
      <c r="U474" s="4747"/>
      <c r="V474" s="4747"/>
    </row>
    <row r="475" spans="5:22" x14ac:dyDescent="0.25">
      <c r="E475" s="4746"/>
      <c r="F475" s="4746"/>
      <c r="G475" s="4746"/>
      <c r="U475" s="4747"/>
      <c r="V475" s="4747"/>
    </row>
    <row r="476" spans="5:22" x14ac:dyDescent="0.25">
      <c r="E476" s="4746"/>
      <c r="F476" s="4746"/>
      <c r="G476" s="4746"/>
      <c r="U476" s="4747"/>
      <c r="V476" s="4747"/>
    </row>
    <row r="477" spans="5:22" x14ac:dyDescent="0.25">
      <c r="E477" s="4746"/>
      <c r="F477" s="4746"/>
      <c r="G477" s="4746"/>
      <c r="U477" s="4747"/>
      <c r="V477" s="4747"/>
    </row>
    <row r="478" spans="5:22" x14ac:dyDescent="0.25">
      <c r="E478" s="4746"/>
      <c r="F478" s="4746"/>
      <c r="G478" s="4746"/>
      <c r="U478" s="4747"/>
      <c r="V478" s="4747"/>
    </row>
    <row r="479" spans="5:22" x14ac:dyDescent="0.25">
      <c r="E479" s="4746"/>
      <c r="F479" s="4746"/>
      <c r="G479" s="4746"/>
      <c r="U479" s="4747"/>
      <c r="V479" s="4747"/>
    </row>
    <row r="480" spans="5:22" x14ac:dyDescent="0.25">
      <c r="E480" s="4746"/>
      <c r="F480" s="4746"/>
      <c r="G480" s="4746"/>
      <c r="U480" s="4747"/>
      <c r="V480" s="4747"/>
    </row>
    <row r="481" spans="5:22" x14ac:dyDescent="0.25">
      <c r="E481" s="4746"/>
      <c r="F481" s="4746"/>
      <c r="G481" s="4746"/>
      <c r="U481" s="4747"/>
      <c r="V481" s="4747"/>
    </row>
    <row r="482" spans="5:22" x14ac:dyDescent="0.25">
      <c r="E482" s="4746"/>
      <c r="F482" s="4746"/>
      <c r="G482" s="4746"/>
      <c r="U482" s="4747"/>
      <c r="V482" s="4747"/>
    </row>
    <row r="483" spans="5:22" x14ac:dyDescent="0.25">
      <c r="E483" s="4746"/>
      <c r="F483" s="4746"/>
      <c r="G483" s="4746"/>
      <c r="U483" s="4747"/>
      <c r="V483" s="4747"/>
    </row>
    <row r="484" spans="5:22" x14ac:dyDescent="0.25">
      <c r="E484" s="4746"/>
      <c r="F484" s="4746"/>
      <c r="G484" s="4746"/>
      <c r="U484" s="4747"/>
      <c r="V484" s="4747"/>
    </row>
    <row r="485" spans="5:22" x14ac:dyDescent="0.25">
      <c r="E485" s="4746"/>
      <c r="F485" s="4746"/>
      <c r="G485" s="4746"/>
      <c r="U485" s="4747"/>
      <c r="V485" s="4747"/>
    </row>
    <row r="486" spans="5:22" x14ac:dyDescent="0.25">
      <c r="E486" s="4746"/>
      <c r="F486" s="4746"/>
      <c r="G486" s="4746"/>
      <c r="U486" s="4747"/>
      <c r="V486" s="4747"/>
    </row>
    <row r="487" spans="5:22" x14ac:dyDescent="0.25">
      <c r="E487" s="4746"/>
      <c r="F487" s="4746"/>
      <c r="G487" s="4746"/>
      <c r="U487" s="4747"/>
      <c r="V487" s="4747"/>
    </row>
    <row r="488" spans="5:22" x14ac:dyDescent="0.25">
      <c r="E488" s="4746"/>
      <c r="F488" s="4746"/>
      <c r="G488" s="4746"/>
      <c r="U488" s="4747"/>
      <c r="V488" s="4747"/>
    </row>
    <row r="489" spans="5:22" x14ac:dyDescent="0.25">
      <c r="E489" s="4746"/>
      <c r="F489" s="4746"/>
      <c r="G489" s="4746"/>
      <c r="U489" s="4747"/>
      <c r="V489" s="4747"/>
    </row>
    <row r="490" spans="5:22" x14ac:dyDescent="0.25">
      <c r="E490" s="4746"/>
      <c r="F490" s="4746"/>
      <c r="G490" s="4746"/>
      <c r="U490" s="4747"/>
      <c r="V490" s="4747"/>
    </row>
    <row r="491" spans="5:22" x14ac:dyDescent="0.25">
      <c r="E491" s="4746"/>
      <c r="F491" s="4746"/>
      <c r="G491" s="4746"/>
      <c r="U491" s="4747"/>
      <c r="V491" s="4747"/>
    </row>
    <row r="492" spans="5:22" x14ac:dyDescent="0.25">
      <c r="E492" s="4746"/>
      <c r="F492" s="4746"/>
      <c r="G492" s="4746"/>
      <c r="U492" s="4747"/>
      <c r="V492" s="4747"/>
    </row>
    <row r="493" spans="5:22" x14ac:dyDescent="0.25">
      <c r="E493" s="4746"/>
      <c r="F493" s="4746"/>
      <c r="G493" s="4746"/>
      <c r="U493" s="4747"/>
      <c r="V493" s="4747"/>
    </row>
    <row r="494" spans="5:22" x14ac:dyDescent="0.25">
      <c r="E494" s="4746"/>
      <c r="F494" s="4746"/>
      <c r="G494" s="4746"/>
      <c r="U494" s="4747"/>
      <c r="V494" s="4747"/>
    </row>
    <row r="495" spans="5:22" x14ac:dyDescent="0.25">
      <c r="E495" s="4746"/>
      <c r="F495" s="4746"/>
      <c r="G495" s="4746"/>
      <c r="U495" s="4747"/>
      <c r="V495" s="4747"/>
    </row>
    <row r="496" spans="5:22" x14ac:dyDescent="0.25">
      <c r="E496" s="4746"/>
      <c r="F496" s="4746"/>
      <c r="G496" s="4746"/>
      <c r="U496" s="4747"/>
      <c r="V496" s="4747"/>
    </row>
    <row r="497" spans="5:22" x14ac:dyDescent="0.25">
      <c r="E497" s="4746"/>
      <c r="F497" s="4746"/>
      <c r="G497" s="4746"/>
      <c r="U497" s="4747"/>
      <c r="V497" s="4747"/>
    </row>
    <row r="498" spans="5:22" x14ac:dyDescent="0.25">
      <c r="E498" s="4746"/>
      <c r="F498" s="4746"/>
      <c r="G498" s="4746"/>
      <c r="U498" s="4747"/>
      <c r="V498" s="4747"/>
    </row>
    <row r="499" spans="5:22" x14ac:dyDescent="0.25">
      <c r="E499" s="4746"/>
      <c r="F499" s="4746"/>
      <c r="G499" s="4746"/>
      <c r="U499" s="4747"/>
      <c r="V499" s="4747"/>
    </row>
    <row r="500" spans="5:22" x14ac:dyDescent="0.25">
      <c r="E500" s="4746"/>
      <c r="F500" s="4746"/>
      <c r="G500" s="4746"/>
      <c r="U500" s="4747"/>
      <c r="V500" s="4747"/>
    </row>
    <row r="501" spans="5:22" x14ac:dyDescent="0.25">
      <c r="E501" s="4746"/>
      <c r="F501" s="4746"/>
      <c r="G501" s="4746"/>
      <c r="U501" s="4747"/>
      <c r="V501" s="4747"/>
    </row>
    <row r="502" spans="5:22" x14ac:dyDescent="0.25">
      <c r="U502" s="4747"/>
      <c r="V502" s="4747"/>
    </row>
    <row r="503" spans="5:22" x14ac:dyDescent="0.25">
      <c r="U503" s="4747"/>
      <c r="V503" s="4747"/>
    </row>
    <row r="504" spans="5:22" x14ac:dyDescent="0.25">
      <c r="U504" s="4747"/>
      <c r="V504" s="4747"/>
    </row>
    <row r="505" spans="5:22" x14ac:dyDescent="0.25">
      <c r="U505" s="4747"/>
      <c r="V505" s="4747"/>
    </row>
    <row r="506" spans="5:22" x14ac:dyDescent="0.25">
      <c r="U506" s="4747"/>
      <c r="V506" s="4747"/>
    </row>
    <row r="507" spans="5:22" x14ac:dyDescent="0.25">
      <c r="U507" s="4747"/>
      <c r="V507" s="4747"/>
    </row>
    <row r="508" spans="5:22" x14ac:dyDescent="0.25">
      <c r="U508" s="4747"/>
      <c r="V508" s="4747"/>
    </row>
    <row r="509" spans="5:22" x14ac:dyDescent="0.25">
      <c r="U509" s="4747"/>
      <c r="V509" s="4747"/>
    </row>
    <row r="510" spans="5:22" x14ac:dyDescent="0.25">
      <c r="U510" s="4747"/>
      <c r="V510" s="4747"/>
    </row>
    <row r="511" spans="5:22" x14ac:dyDescent="0.25">
      <c r="U511" s="4747"/>
      <c r="V511" s="4747"/>
    </row>
    <row r="512" spans="5:22" x14ac:dyDescent="0.25">
      <c r="U512" s="4747"/>
      <c r="V512" s="4747"/>
    </row>
    <row r="513" spans="21:22" x14ac:dyDescent="0.25">
      <c r="U513" s="4747"/>
      <c r="V513" s="4747"/>
    </row>
    <row r="514" spans="21:22" x14ac:dyDescent="0.25">
      <c r="U514" s="4747"/>
      <c r="V514" s="4747"/>
    </row>
    <row r="515" spans="21:22" x14ac:dyDescent="0.25">
      <c r="U515" s="4747"/>
      <c r="V515" s="4747"/>
    </row>
    <row r="516" spans="21:22" x14ac:dyDescent="0.25">
      <c r="U516" s="4747"/>
      <c r="V516" s="4747"/>
    </row>
    <row r="517" spans="21:22" x14ac:dyDescent="0.25">
      <c r="U517" s="4747"/>
      <c r="V517" s="4747"/>
    </row>
    <row r="518" spans="21:22" x14ac:dyDescent="0.25">
      <c r="U518" s="4747"/>
      <c r="V518" s="4747"/>
    </row>
    <row r="519" spans="21:22" x14ac:dyDescent="0.25">
      <c r="U519" s="4747"/>
      <c r="V519" s="4747"/>
    </row>
    <row r="520" spans="21:22" x14ac:dyDescent="0.25">
      <c r="U520" s="4747"/>
      <c r="V520" s="4747"/>
    </row>
    <row r="521" spans="21:22" x14ac:dyDescent="0.25">
      <c r="U521" s="4747"/>
      <c r="V521" s="4747"/>
    </row>
    <row r="522" spans="21:22" x14ac:dyDescent="0.25">
      <c r="U522" s="4747"/>
      <c r="V522" s="4747"/>
    </row>
    <row r="523" spans="21:22" x14ac:dyDescent="0.25">
      <c r="U523" s="4747"/>
      <c r="V523" s="4747"/>
    </row>
    <row r="524" spans="21:22" x14ac:dyDescent="0.25">
      <c r="U524" s="4747"/>
      <c r="V524" s="4747"/>
    </row>
    <row r="525" spans="21:22" x14ac:dyDescent="0.25">
      <c r="U525" s="4747"/>
      <c r="V525" s="4747"/>
    </row>
    <row r="526" spans="21:22" x14ac:dyDescent="0.25">
      <c r="U526" s="4747"/>
      <c r="V526" s="4747"/>
    </row>
    <row r="527" spans="21:22" x14ac:dyDescent="0.25">
      <c r="U527" s="4747"/>
      <c r="V527" s="4747"/>
    </row>
    <row r="528" spans="21:22" x14ac:dyDescent="0.25">
      <c r="U528" s="4747"/>
      <c r="V528" s="4747"/>
    </row>
    <row r="529" spans="21:22" x14ac:dyDescent="0.25">
      <c r="U529" s="4747"/>
      <c r="V529" s="4747"/>
    </row>
    <row r="530" spans="21:22" x14ac:dyDescent="0.25">
      <c r="U530" s="4747"/>
      <c r="V530" s="4747"/>
    </row>
    <row r="531" spans="21:22" x14ac:dyDescent="0.25">
      <c r="U531" s="4747"/>
      <c r="V531" s="4747"/>
    </row>
    <row r="532" spans="21:22" x14ac:dyDescent="0.25">
      <c r="U532" s="4747"/>
      <c r="V532" s="4747"/>
    </row>
    <row r="533" spans="21:22" x14ac:dyDescent="0.25">
      <c r="U533" s="4747"/>
      <c r="V533" s="4747"/>
    </row>
    <row r="534" spans="21:22" x14ac:dyDescent="0.25">
      <c r="U534" s="4747"/>
      <c r="V534" s="4747"/>
    </row>
    <row r="535" spans="21:22" x14ac:dyDescent="0.25">
      <c r="U535" s="4747"/>
      <c r="V535" s="4747"/>
    </row>
    <row r="536" spans="21:22" x14ac:dyDescent="0.25">
      <c r="U536" s="4747"/>
      <c r="V536" s="4747"/>
    </row>
    <row r="537" spans="21:22" x14ac:dyDescent="0.25">
      <c r="U537" s="4747"/>
      <c r="V537" s="4747"/>
    </row>
    <row r="538" spans="21:22" x14ac:dyDescent="0.25">
      <c r="U538" s="4747"/>
      <c r="V538" s="4747"/>
    </row>
    <row r="539" spans="21:22" x14ac:dyDescent="0.25">
      <c r="U539" s="4747"/>
      <c r="V539" s="4747"/>
    </row>
    <row r="540" spans="21:22" x14ac:dyDescent="0.25">
      <c r="U540" s="4747"/>
      <c r="V540" s="4747"/>
    </row>
    <row r="541" spans="21:22" x14ac:dyDescent="0.25">
      <c r="U541" s="4747"/>
      <c r="V541" s="4747"/>
    </row>
    <row r="542" spans="21:22" x14ac:dyDescent="0.25">
      <c r="U542" s="4747"/>
      <c r="V542" s="4747"/>
    </row>
    <row r="543" spans="21:22" x14ac:dyDescent="0.25">
      <c r="U543" s="4747"/>
      <c r="V543" s="4747"/>
    </row>
    <row r="544" spans="21:22" x14ac:dyDescent="0.25">
      <c r="U544" s="4747"/>
      <c r="V544" s="4747"/>
    </row>
    <row r="545" spans="21:22" x14ac:dyDescent="0.25">
      <c r="U545" s="4747"/>
      <c r="V545" s="4747"/>
    </row>
    <row r="546" spans="21:22" x14ac:dyDescent="0.25">
      <c r="U546" s="4747"/>
      <c r="V546" s="4747"/>
    </row>
    <row r="547" spans="21:22" x14ac:dyDescent="0.25">
      <c r="U547" s="4747"/>
      <c r="V547" s="4747"/>
    </row>
    <row r="548" spans="21:22" x14ac:dyDescent="0.25">
      <c r="U548" s="4747"/>
      <c r="V548" s="4747"/>
    </row>
    <row r="549" spans="21:22" x14ac:dyDescent="0.25">
      <c r="U549" s="4747"/>
      <c r="V549" s="4747"/>
    </row>
    <row r="550" spans="21:22" x14ac:dyDescent="0.25">
      <c r="U550" s="4747"/>
      <c r="V550" s="4747"/>
    </row>
    <row r="551" spans="21:22" x14ac:dyDescent="0.25">
      <c r="U551" s="4747"/>
      <c r="V551" s="4747"/>
    </row>
    <row r="552" spans="21:22" x14ac:dyDescent="0.25">
      <c r="U552" s="4747"/>
      <c r="V552" s="4747"/>
    </row>
    <row r="553" spans="21:22" x14ac:dyDescent="0.25">
      <c r="U553" s="4747"/>
      <c r="V553" s="4747"/>
    </row>
    <row r="554" spans="21:22" x14ac:dyDescent="0.25">
      <c r="U554" s="4747"/>
      <c r="V554" s="4747"/>
    </row>
    <row r="555" spans="21:22" x14ac:dyDescent="0.25">
      <c r="U555" s="4747"/>
      <c r="V555" s="4747"/>
    </row>
    <row r="556" spans="21:22" x14ac:dyDescent="0.25">
      <c r="U556" s="4747"/>
      <c r="V556" s="4747"/>
    </row>
    <row r="557" spans="21:22" x14ac:dyDescent="0.25">
      <c r="U557" s="4747"/>
      <c r="V557" s="4747"/>
    </row>
    <row r="558" spans="21:22" x14ac:dyDescent="0.25">
      <c r="U558" s="4747"/>
      <c r="V558" s="4747"/>
    </row>
    <row r="559" spans="21:22" x14ac:dyDescent="0.25">
      <c r="U559" s="4747"/>
      <c r="V559" s="4747"/>
    </row>
    <row r="560" spans="21:22" x14ac:dyDescent="0.25">
      <c r="U560" s="4747"/>
      <c r="V560" s="4747"/>
    </row>
    <row r="561" spans="21:22" x14ac:dyDescent="0.25">
      <c r="U561" s="4747"/>
      <c r="V561" s="4747"/>
    </row>
    <row r="562" spans="21:22" x14ac:dyDescent="0.25">
      <c r="U562" s="4747"/>
      <c r="V562" s="4747"/>
    </row>
    <row r="563" spans="21:22" x14ac:dyDescent="0.25">
      <c r="U563" s="4747"/>
      <c r="V563" s="4747"/>
    </row>
    <row r="564" spans="21:22" x14ac:dyDescent="0.25">
      <c r="U564" s="4747"/>
      <c r="V564" s="4747"/>
    </row>
    <row r="565" spans="21:22" x14ac:dyDescent="0.25">
      <c r="U565" s="4747"/>
      <c r="V565" s="4747"/>
    </row>
    <row r="566" spans="21:22" x14ac:dyDescent="0.25">
      <c r="U566" s="4747"/>
      <c r="V566" s="4747"/>
    </row>
    <row r="567" spans="21:22" x14ac:dyDescent="0.25">
      <c r="U567" s="4747"/>
      <c r="V567" s="4747"/>
    </row>
    <row r="568" spans="21:22" x14ac:dyDescent="0.25">
      <c r="U568" s="4747"/>
      <c r="V568" s="4747"/>
    </row>
    <row r="569" spans="21:22" x14ac:dyDescent="0.25">
      <c r="U569" s="4747"/>
      <c r="V569" s="4747"/>
    </row>
    <row r="570" spans="21:22" x14ac:dyDescent="0.25">
      <c r="U570" s="4747"/>
      <c r="V570" s="4747"/>
    </row>
    <row r="571" spans="21:22" x14ac:dyDescent="0.25">
      <c r="U571" s="4747"/>
      <c r="V571" s="4747"/>
    </row>
    <row r="572" spans="21:22" x14ac:dyDescent="0.25">
      <c r="U572" s="4747"/>
      <c r="V572" s="4747"/>
    </row>
    <row r="573" spans="21:22" x14ac:dyDescent="0.25">
      <c r="U573" s="4747"/>
      <c r="V573" s="4747"/>
    </row>
    <row r="574" spans="21:22" x14ac:dyDescent="0.25">
      <c r="U574" s="4747"/>
      <c r="V574" s="4747"/>
    </row>
    <row r="575" spans="21:22" x14ac:dyDescent="0.25">
      <c r="U575" s="4747"/>
      <c r="V575" s="4747"/>
    </row>
    <row r="576" spans="21:22" x14ac:dyDescent="0.25">
      <c r="U576" s="4747"/>
      <c r="V576" s="4747"/>
    </row>
    <row r="577" spans="21:22" x14ac:dyDescent="0.25">
      <c r="U577" s="4747"/>
      <c r="V577" s="4747"/>
    </row>
    <row r="578" spans="21:22" x14ac:dyDescent="0.25">
      <c r="U578" s="4747"/>
      <c r="V578" s="4747"/>
    </row>
    <row r="579" spans="21:22" x14ac:dyDescent="0.25">
      <c r="U579" s="4747"/>
      <c r="V579" s="4747"/>
    </row>
    <row r="580" spans="21:22" x14ac:dyDescent="0.25">
      <c r="U580" s="4747"/>
      <c r="V580" s="4747"/>
    </row>
    <row r="581" spans="21:22" x14ac:dyDescent="0.25">
      <c r="U581" s="4747"/>
      <c r="V581" s="4747"/>
    </row>
    <row r="582" spans="21:22" x14ac:dyDescent="0.25">
      <c r="U582" s="4747"/>
      <c r="V582" s="4747"/>
    </row>
    <row r="583" spans="21:22" x14ac:dyDescent="0.25">
      <c r="U583" s="4747"/>
      <c r="V583" s="4747"/>
    </row>
    <row r="584" spans="21:22" x14ac:dyDescent="0.25">
      <c r="U584" s="4747"/>
      <c r="V584" s="4747"/>
    </row>
    <row r="585" spans="21:22" x14ac:dyDescent="0.25">
      <c r="U585" s="4747"/>
      <c r="V585" s="4747"/>
    </row>
    <row r="586" spans="21:22" x14ac:dyDescent="0.25">
      <c r="U586" s="4747"/>
      <c r="V586" s="4747"/>
    </row>
    <row r="587" spans="21:22" x14ac:dyDescent="0.25">
      <c r="U587" s="4747"/>
      <c r="V587" s="4747"/>
    </row>
    <row r="588" spans="21:22" x14ac:dyDescent="0.25">
      <c r="U588" s="4747"/>
      <c r="V588" s="4747"/>
    </row>
    <row r="589" spans="21:22" x14ac:dyDescent="0.25">
      <c r="U589" s="4747"/>
      <c r="V589" s="4747"/>
    </row>
    <row r="590" spans="21:22" x14ac:dyDescent="0.25">
      <c r="U590" s="4747"/>
      <c r="V590" s="4747"/>
    </row>
    <row r="591" spans="21:22" x14ac:dyDescent="0.25">
      <c r="U591" s="4747"/>
      <c r="V591" s="4747"/>
    </row>
    <row r="592" spans="21:22" x14ac:dyDescent="0.25">
      <c r="U592" s="4747"/>
      <c r="V592" s="4747"/>
    </row>
    <row r="593" spans="21:22" x14ac:dyDescent="0.25">
      <c r="U593" s="4747"/>
      <c r="V593" s="4747"/>
    </row>
    <row r="594" spans="21:22" x14ac:dyDescent="0.25">
      <c r="U594" s="4747"/>
      <c r="V594" s="4747"/>
    </row>
    <row r="595" spans="21:22" x14ac:dyDescent="0.25">
      <c r="U595" s="4747"/>
      <c r="V595" s="4747"/>
    </row>
    <row r="596" spans="21:22" x14ac:dyDescent="0.25">
      <c r="U596" s="4747"/>
      <c r="V596" s="4747"/>
    </row>
    <row r="597" spans="21:22" x14ac:dyDescent="0.25">
      <c r="U597" s="4747"/>
      <c r="V597" s="4747"/>
    </row>
    <row r="598" spans="21:22" x14ac:dyDescent="0.25">
      <c r="U598" s="4747"/>
      <c r="V598" s="4747"/>
    </row>
    <row r="599" spans="21:22" x14ac:dyDescent="0.25">
      <c r="U599" s="4747"/>
      <c r="V599" s="4747"/>
    </row>
    <row r="600" spans="21:22" x14ac:dyDescent="0.25">
      <c r="U600" s="4747"/>
      <c r="V600" s="4747"/>
    </row>
    <row r="601" spans="21:22" x14ac:dyDescent="0.25">
      <c r="U601" s="4747"/>
      <c r="V601" s="4747"/>
    </row>
    <row r="602" spans="21:22" x14ac:dyDescent="0.25">
      <c r="U602" s="4747"/>
      <c r="V602" s="4747"/>
    </row>
    <row r="603" spans="21:22" x14ac:dyDescent="0.25">
      <c r="U603" s="4747"/>
      <c r="V603" s="4747"/>
    </row>
    <row r="604" spans="21:22" x14ac:dyDescent="0.25">
      <c r="U604" s="4747"/>
      <c r="V604" s="4747"/>
    </row>
    <row r="605" spans="21:22" x14ac:dyDescent="0.25">
      <c r="U605" s="4747"/>
      <c r="V605" s="4747"/>
    </row>
    <row r="606" spans="21:22" x14ac:dyDescent="0.25">
      <c r="U606" s="4747"/>
      <c r="V606" s="4747"/>
    </row>
    <row r="607" spans="21:22" x14ac:dyDescent="0.25">
      <c r="U607" s="4747"/>
      <c r="V607" s="4747"/>
    </row>
    <row r="608" spans="21:22" x14ac:dyDescent="0.25">
      <c r="U608" s="4747"/>
      <c r="V608" s="4747"/>
    </row>
    <row r="609" spans="21:22" x14ac:dyDescent="0.25">
      <c r="U609" s="4747"/>
      <c r="V609" s="4747"/>
    </row>
    <row r="610" spans="21:22" x14ac:dyDescent="0.25">
      <c r="U610" s="4747"/>
      <c r="V610" s="4747"/>
    </row>
    <row r="611" spans="21:22" x14ac:dyDescent="0.25">
      <c r="U611" s="4747"/>
      <c r="V611" s="4747"/>
    </row>
    <row r="612" spans="21:22" x14ac:dyDescent="0.25">
      <c r="U612" s="4747"/>
      <c r="V612" s="4747"/>
    </row>
    <row r="613" spans="21:22" x14ac:dyDescent="0.25">
      <c r="U613" s="4747"/>
      <c r="V613" s="4747"/>
    </row>
    <row r="614" spans="21:22" x14ac:dyDescent="0.25">
      <c r="U614" s="4747"/>
      <c r="V614" s="4747"/>
    </row>
    <row r="615" spans="21:22" x14ac:dyDescent="0.25">
      <c r="U615" s="4747"/>
      <c r="V615" s="4747"/>
    </row>
    <row r="616" spans="21:22" x14ac:dyDescent="0.25">
      <c r="U616" s="4747"/>
      <c r="V616" s="4747"/>
    </row>
    <row r="617" spans="21:22" x14ac:dyDescent="0.25">
      <c r="U617" s="4747"/>
      <c r="V617" s="4747"/>
    </row>
    <row r="618" spans="21:22" x14ac:dyDescent="0.25">
      <c r="U618" s="4747"/>
      <c r="V618" s="4747"/>
    </row>
    <row r="619" spans="21:22" x14ac:dyDescent="0.25">
      <c r="U619" s="4747"/>
      <c r="V619" s="4747"/>
    </row>
    <row r="620" spans="21:22" x14ac:dyDescent="0.25">
      <c r="U620" s="4747"/>
      <c r="V620" s="4747"/>
    </row>
    <row r="621" spans="21:22" x14ac:dyDescent="0.25">
      <c r="U621" s="4747"/>
      <c r="V621" s="4747"/>
    </row>
    <row r="622" spans="21:22" x14ac:dyDescent="0.25">
      <c r="U622" s="4747"/>
      <c r="V622" s="4747"/>
    </row>
    <row r="623" spans="21:22" x14ac:dyDescent="0.25">
      <c r="U623" s="4747"/>
      <c r="V623" s="4747"/>
    </row>
    <row r="624" spans="21:22" x14ac:dyDescent="0.25">
      <c r="U624" s="4747"/>
      <c r="V624" s="4747"/>
    </row>
    <row r="625" spans="21:22" x14ac:dyDescent="0.25">
      <c r="U625" s="4747"/>
      <c r="V625" s="4747"/>
    </row>
    <row r="626" spans="21:22" x14ac:dyDescent="0.25">
      <c r="U626" s="4747"/>
      <c r="V626" s="4747"/>
    </row>
    <row r="627" spans="21:22" x14ac:dyDescent="0.25">
      <c r="U627" s="4747"/>
      <c r="V627" s="4747"/>
    </row>
    <row r="628" spans="21:22" x14ac:dyDescent="0.25">
      <c r="U628" s="4747"/>
      <c r="V628" s="4747"/>
    </row>
    <row r="629" spans="21:22" x14ac:dyDescent="0.25">
      <c r="U629" s="4747"/>
      <c r="V629" s="4747"/>
    </row>
    <row r="630" spans="21:22" x14ac:dyDescent="0.25">
      <c r="U630" s="4747"/>
      <c r="V630" s="4747"/>
    </row>
    <row r="631" spans="21:22" x14ac:dyDescent="0.25">
      <c r="U631" s="4747"/>
      <c r="V631" s="4747"/>
    </row>
    <row r="632" spans="21:22" x14ac:dyDescent="0.25">
      <c r="U632" s="4747"/>
      <c r="V632" s="4747"/>
    </row>
    <row r="633" spans="21:22" x14ac:dyDescent="0.25">
      <c r="U633" s="4747"/>
      <c r="V633" s="4747"/>
    </row>
    <row r="634" spans="21:22" x14ac:dyDescent="0.25">
      <c r="U634" s="4747"/>
      <c r="V634" s="4747"/>
    </row>
    <row r="635" spans="21:22" x14ac:dyDescent="0.25">
      <c r="U635" s="4747"/>
      <c r="V635" s="4747"/>
    </row>
    <row r="636" spans="21:22" x14ac:dyDescent="0.25">
      <c r="U636" s="4747"/>
      <c r="V636" s="4747"/>
    </row>
    <row r="637" spans="21:22" x14ac:dyDescent="0.25">
      <c r="U637" s="4747"/>
      <c r="V637" s="4747"/>
    </row>
    <row r="638" spans="21:22" x14ac:dyDescent="0.25">
      <c r="U638" s="4747"/>
      <c r="V638" s="4747"/>
    </row>
    <row r="639" spans="21:22" x14ac:dyDescent="0.25">
      <c r="U639" s="4747"/>
      <c r="V639" s="4747"/>
    </row>
    <row r="640" spans="21:22" x14ac:dyDescent="0.25">
      <c r="U640" s="4747"/>
      <c r="V640" s="4747"/>
    </row>
    <row r="641" spans="21:22" x14ac:dyDescent="0.25">
      <c r="U641" s="4747"/>
      <c r="V641" s="4747"/>
    </row>
    <row r="642" spans="21:22" x14ac:dyDescent="0.25">
      <c r="U642" s="4747"/>
      <c r="V642" s="4747"/>
    </row>
    <row r="643" spans="21:22" x14ac:dyDescent="0.25">
      <c r="U643" s="4747"/>
      <c r="V643" s="4747"/>
    </row>
    <row r="644" spans="21:22" x14ac:dyDescent="0.25">
      <c r="U644" s="4747"/>
      <c r="V644" s="4747"/>
    </row>
    <row r="645" spans="21:22" x14ac:dyDescent="0.25">
      <c r="U645" s="4747"/>
      <c r="V645" s="4747"/>
    </row>
    <row r="646" spans="21:22" x14ac:dyDescent="0.25">
      <c r="U646" s="4747"/>
      <c r="V646" s="4747"/>
    </row>
    <row r="647" spans="21:22" x14ac:dyDescent="0.25">
      <c r="U647" s="4747"/>
      <c r="V647" s="4747"/>
    </row>
    <row r="648" spans="21:22" x14ac:dyDescent="0.25">
      <c r="U648" s="4747"/>
      <c r="V648" s="4747"/>
    </row>
    <row r="649" spans="21:22" x14ac:dyDescent="0.25">
      <c r="U649" s="4747"/>
      <c r="V649" s="4747"/>
    </row>
    <row r="650" spans="21:22" x14ac:dyDescent="0.25">
      <c r="U650" s="4747"/>
      <c r="V650" s="4747"/>
    </row>
    <row r="651" spans="21:22" x14ac:dyDescent="0.25">
      <c r="U651" s="4747"/>
      <c r="V651" s="4747"/>
    </row>
    <row r="652" spans="21:22" x14ac:dyDescent="0.25">
      <c r="U652" s="4747"/>
      <c r="V652" s="4747"/>
    </row>
    <row r="653" spans="21:22" x14ac:dyDescent="0.25">
      <c r="U653" s="4747"/>
      <c r="V653" s="4747"/>
    </row>
    <row r="654" spans="21:22" x14ac:dyDescent="0.25">
      <c r="U654" s="4747"/>
      <c r="V654" s="4747"/>
    </row>
    <row r="655" spans="21:22" x14ac:dyDescent="0.25">
      <c r="U655" s="4747"/>
      <c r="V655" s="4747"/>
    </row>
    <row r="656" spans="21:22" x14ac:dyDescent="0.25">
      <c r="U656" s="4747"/>
      <c r="V656" s="4747"/>
    </row>
    <row r="657" spans="21:22" x14ac:dyDescent="0.25">
      <c r="U657" s="4747"/>
      <c r="V657" s="4747"/>
    </row>
    <row r="658" spans="21:22" x14ac:dyDescent="0.25">
      <c r="U658" s="4747"/>
      <c r="V658" s="4747"/>
    </row>
    <row r="659" spans="21:22" x14ac:dyDescent="0.25">
      <c r="U659" s="4747"/>
      <c r="V659" s="4747"/>
    </row>
    <row r="660" spans="21:22" x14ac:dyDescent="0.25">
      <c r="U660" s="4747"/>
      <c r="V660" s="4747"/>
    </row>
    <row r="661" spans="21:22" x14ac:dyDescent="0.25">
      <c r="U661" s="4747"/>
      <c r="V661" s="4747"/>
    </row>
    <row r="662" spans="21:22" x14ac:dyDescent="0.25">
      <c r="U662" s="4747"/>
      <c r="V662" s="4747"/>
    </row>
    <row r="663" spans="21:22" x14ac:dyDescent="0.25">
      <c r="U663" s="4747"/>
      <c r="V663" s="4747"/>
    </row>
    <row r="664" spans="21:22" x14ac:dyDescent="0.25">
      <c r="U664" s="4747"/>
      <c r="V664" s="4747"/>
    </row>
    <row r="665" spans="21:22" x14ac:dyDescent="0.25">
      <c r="U665" s="4747"/>
      <c r="V665" s="4747"/>
    </row>
    <row r="666" spans="21:22" x14ac:dyDescent="0.25">
      <c r="U666" s="4747"/>
      <c r="V666" s="4747"/>
    </row>
    <row r="667" spans="21:22" x14ac:dyDescent="0.25">
      <c r="U667" s="4747"/>
      <c r="V667" s="4747"/>
    </row>
    <row r="668" spans="21:22" x14ac:dyDescent="0.25">
      <c r="U668" s="4747"/>
      <c r="V668" s="4747"/>
    </row>
    <row r="669" spans="21:22" x14ac:dyDescent="0.25">
      <c r="U669" s="4747"/>
      <c r="V669" s="4747"/>
    </row>
    <row r="670" spans="21:22" x14ac:dyDescent="0.25">
      <c r="U670" s="4747"/>
      <c r="V670" s="4747"/>
    </row>
    <row r="671" spans="21:22" x14ac:dyDescent="0.25">
      <c r="U671" s="4747"/>
      <c r="V671" s="4747"/>
    </row>
    <row r="672" spans="21:22" x14ac:dyDescent="0.25">
      <c r="U672" s="4747"/>
      <c r="V672" s="4747"/>
    </row>
    <row r="673" spans="21:22" x14ac:dyDescent="0.25">
      <c r="U673" s="4747"/>
      <c r="V673" s="4747"/>
    </row>
    <row r="674" spans="21:22" x14ac:dyDescent="0.25">
      <c r="U674" s="4747"/>
      <c r="V674" s="4747"/>
    </row>
    <row r="675" spans="21:22" x14ac:dyDescent="0.25">
      <c r="U675" s="4747"/>
      <c r="V675" s="4747"/>
    </row>
    <row r="676" spans="21:22" x14ac:dyDescent="0.25">
      <c r="U676" s="4747"/>
      <c r="V676" s="4747"/>
    </row>
    <row r="677" spans="21:22" x14ac:dyDescent="0.25">
      <c r="U677" s="4747"/>
      <c r="V677" s="4747"/>
    </row>
    <row r="678" spans="21:22" x14ac:dyDescent="0.25">
      <c r="U678" s="4747"/>
      <c r="V678" s="4747"/>
    </row>
    <row r="679" spans="21:22" x14ac:dyDescent="0.25">
      <c r="U679" s="4747"/>
      <c r="V679" s="4747"/>
    </row>
    <row r="680" spans="21:22" x14ac:dyDescent="0.25">
      <c r="U680" s="4747"/>
      <c r="V680" s="4747"/>
    </row>
    <row r="681" spans="21:22" x14ac:dyDescent="0.25">
      <c r="U681" s="4747"/>
      <c r="V681" s="4747"/>
    </row>
    <row r="682" spans="21:22" x14ac:dyDescent="0.25">
      <c r="U682" s="4747"/>
      <c r="V682" s="4747"/>
    </row>
    <row r="683" spans="21:22" x14ac:dyDescent="0.25">
      <c r="U683" s="4747"/>
      <c r="V683" s="4747"/>
    </row>
    <row r="684" spans="21:22" x14ac:dyDescent="0.25">
      <c r="U684" s="4747"/>
      <c r="V684" s="4747"/>
    </row>
    <row r="685" spans="21:22" x14ac:dyDescent="0.25">
      <c r="U685" s="4747"/>
      <c r="V685" s="4747"/>
    </row>
    <row r="686" spans="21:22" x14ac:dyDescent="0.25">
      <c r="U686" s="4747"/>
      <c r="V686" s="4747"/>
    </row>
    <row r="687" spans="21:22" x14ac:dyDescent="0.25">
      <c r="U687" s="4747"/>
      <c r="V687" s="4747"/>
    </row>
    <row r="688" spans="21:22" x14ac:dyDescent="0.25">
      <c r="U688" s="4747"/>
      <c r="V688" s="4747"/>
    </row>
    <row r="689" spans="21:22" x14ac:dyDescent="0.25">
      <c r="U689" s="4747"/>
      <c r="V689" s="4747"/>
    </row>
    <row r="690" spans="21:22" x14ac:dyDescent="0.25">
      <c r="U690" s="4747"/>
      <c r="V690" s="4747"/>
    </row>
    <row r="691" spans="21:22" x14ac:dyDescent="0.25">
      <c r="U691" s="4747"/>
      <c r="V691" s="4747"/>
    </row>
    <row r="692" spans="21:22" x14ac:dyDescent="0.25">
      <c r="U692" s="4747"/>
      <c r="V692" s="4747"/>
    </row>
    <row r="693" spans="21:22" x14ac:dyDescent="0.25">
      <c r="U693" s="4747"/>
      <c r="V693" s="4747"/>
    </row>
    <row r="694" spans="21:22" x14ac:dyDescent="0.25">
      <c r="U694" s="4747"/>
      <c r="V694" s="4747"/>
    </row>
    <row r="695" spans="21:22" x14ac:dyDescent="0.25">
      <c r="U695" s="4747"/>
      <c r="V695" s="4747"/>
    </row>
    <row r="696" spans="21:22" x14ac:dyDescent="0.25">
      <c r="U696" s="4747"/>
      <c r="V696" s="4747"/>
    </row>
    <row r="697" spans="21:22" x14ac:dyDescent="0.25">
      <c r="U697" s="4747"/>
      <c r="V697" s="4747"/>
    </row>
    <row r="698" spans="21:22" x14ac:dyDescent="0.25">
      <c r="U698" s="4747"/>
      <c r="V698" s="4747"/>
    </row>
    <row r="699" spans="21:22" x14ac:dyDescent="0.25">
      <c r="U699" s="4747"/>
      <c r="V699" s="4747"/>
    </row>
    <row r="700" spans="21:22" x14ac:dyDescent="0.25">
      <c r="U700" s="4747"/>
      <c r="V700" s="4747"/>
    </row>
    <row r="701" spans="21:22" x14ac:dyDescent="0.25">
      <c r="U701" s="4747"/>
      <c r="V701" s="4747"/>
    </row>
    <row r="702" spans="21:22" x14ac:dyDescent="0.25">
      <c r="U702" s="4747"/>
      <c r="V702" s="4747"/>
    </row>
    <row r="703" spans="21:22" x14ac:dyDescent="0.25">
      <c r="U703" s="4747"/>
      <c r="V703" s="4747"/>
    </row>
    <row r="704" spans="21:22" x14ac:dyDescent="0.25">
      <c r="U704" s="4747"/>
      <c r="V704" s="4747"/>
    </row>
    <row r="705" spans="21:22" x14ac:dyDescent="0.25">
      <c r="U705" s="4747"/>
      <c r="V705" s="4747"/>
    </row>
    <row r="706" spans="21:22" x14ac:dyDescent="0.25">
      <c r="U706" s="4747"/>
      <c r="V706" s="4747"/>
    </row>
    <row r="707" spans="21:22" x14ac:dyDescent="0.25">
      <c r="U707" s="4747"/>
      <c r="V707" s="4747"/>
    </row>
    <row r="708" spans="21:22" x14ac:dyDescent="0.25">
      <c r="U708" s="4747"/>
      <c r="V708" s="4747"/>
    </row>
    <row r="709" spans="21:22" x14ac:dyDescent="0.25">
      <c r="U709" s="4747"/>
      <c r="V709" s="4747"/>
    </row>
    <row r="710" spans="21:22" x14ac:dyDescent="0.25">
      <c r="U710" s="4747"/>
      <c r="V710" s="4747"/>
    </row>
    <row r="711" spans="21:22" x14ac:dyDescent="0.25">
      <c r="U711" s="4747"/>
      <c r="V711" s="4747"/>
    </row>
    <row r="712" spans="21:22" x14ac:dyDescent="0.25">
      <c r="U712" s="4747"/>
      <c r="V712" s="4747"/>
    </row>
    <row r="713" spans="21:22" x14ac:dyDescent="0.25">
      <c r="U713" s="4747"/>
      <c r="V713" s="4747"/>
    </row>
    <row r="714" spans="21:22" x14ac:dyDescent="0.25">
      <c r="U714" s="4747"/>
      <c r="V714" s="4747"/>
    </row>
    <row r="715" spans="21:22" x14ac:dyDescent="0.25">
      <c r="U715" s="4747"/>
      <c r="V715" s="4747"/>
    </row>
    <row r="716" spans="21:22" x14ac:dyDescent="0.25">
      <c r="U716" s="4747"/>
      <c r="V716" s="4747"/>
    </row>
    <row r="717" spans="21:22" x14ac:dyDescent="0.25">
      <c r="U717" s="4747"/>
      <c r="V717" s="4747"/>
    </row>
    <row r="718" spans="21:22" x14ac:dyDescent="0.25">
      <c r="U718" s="4747"/>
      <c r="V718" s="4747"/>
    </row>
    <row r="719" spans="21:22" x14ac:dyDescent="0.25">
      <c r="U719" s="4747"/>
      <c r="V719" s="4747"/>
    </row>
    <row r="720" spans="21:22" x14ac:dyDescent="0.25">
      <c r="U720" s="4747"/>
      <c r="V720" s="4747"/>
    </row>
    <row r="721" spans="21:22" x14ac:dyDescent="0.25">
      <c r="U721" s="4747"/>
      <c r="V721" s="4747"/>
    </row>
    <row r="722" spans="21:22" x14ac:dyDescent="0.25">
      <c r="U722" s="4747"/>
      <c r="V722" s="4747"/>
    </row>
    <row r="723" spans="21:22" x14ac:dyDescent="0.25">
      <c r="U723" s="4747"/>
      <c r="V723" s="4747"/>
    </row>
    <row r="724" spans="21:22" x14ac:dyDescent="0.25">
      <c r="U724" s="4747"/>
      <c r="V724" s="4747"/>
    </row>
    <row r="725" spans="21:22" x14ac:dyDescent="0.25">
      <c r="U725" s="4747"/>
      <c r="V725" s="4747"/>
    </row>
    <row r="726" spans="21:22" x14ac:dyDescent="0.25">
      <c r="U726" s="4747"/>
      <c r="V726" s="4747"/>
    </row>
    <row r="727" spans="21:22" x14ac:dyDescent="0.25">
      <c r="U727" s="4747"/>
      <c r="V727" s="4747"/>
    </row>
    <row r="728" spans="21:22" x14ac:dyDescent="0.25">
      <c r="U728" s="4747"/>
      <c r="V728" s="4747"/>
    </row>
    <row r="729" spans="21:22" x14ac:dyDescent="0.25">
      <c r="U729" s="4747"/>
      <c r="V729" s="4747"/>
    </row>
    <row r="730" spans="21:22" x14ac:dyDescent="0.25">
      <c r="U730" s="4747"/>
      <c r="V730" s="4747"/>
    </row>
    <row r="731" spans="21:22" x14ac:dyDescent="0.25">
      <c r="U731" s="4747"/>
      <c r="V731" s="4747"/>
    </row>
    <row r="732" spans="21:22" x14ac:dyDescent="0.25">
      <c r="U732" s="4747"/>
      <c r="V732" s="4747"/>
    </row>
    <row r="733" spans="21:22" x14ac:dyDescent="0.25">
      <c r="U733" s="4747"/>
      <c r="V733" s="4747"/>
    </row>
    <row r="734" spans="21:22" x14ac:dyDescent="0.25">
      <c r="U734" s="4747"/>
      <c r="V734" s="4747"/>
    </row>
    <row r="735" spans="21:22" x14ac:dyDescent="0.25">
      <c r="U735" s="4747"/>
      <c r="V735" s="4747"/>
    </row>
    <row r="736" spans="21:22" x14ac:dyDescent="0.25">
      <c r="U736" s="4747"/>
      <c r="V736" s="4747"/>
    </row>
    <row r="737" spans="21:22" x14ac:dyDescent="0.25">
      <c r="U737" s="4747"/>
      <c r="V737" s="4747"/>
    </row>
    <row r="738" spans="21:22" x14ac:dyDescent="0.25">
      <c r="U738" s="4747"/>
      <c r="V738" s="4747"/>
    </row>
    <row r="739" spans="21:22" x14ac:dyDescent="0.25">
      <c r="U739" s="4747"/>
      <c r="V739" s="4747"/>
    </row>
    <row r="740" spans="21:22" x14ac:dyDescent="0.25">
      <c r="U740" s="4747"/>
      <c r="V740" s="4747"/>
    </row>
    <row r="741" spans="21:22" x14ac:dyDescent="0.25">
      <c r="U741" s="4747"/>
      <c r="V741" s="4747"/>
    </row>
    <row r="742" spans="21:22" x14ac:dyDescent="0.25">
      <c r="U742" s="4747"/>
      <c r="V742" s="4747"/>
    </row>
    <row r="743" spans="21:22" x14ac:dyDescent="0.25">
      <c r="U743" s="4747"/>
      <c r="V743" s="4747"/>
    </row>
    <row r="744" spans="21:22" x14ac:dyDescent="0.25">
      <c r="U744" s="4747"/>
      <c r="V744" s="4747"/>
    </row>
    <row r="745" spans="21:22" x14ac:dyDescent="0.25">
      <c r="U745" s="4747"/>
      <c r="V745" s="4747"/>
    </row>
    <row r="746" spans="21:22" x14ac:dyDescent="0.25">
      <c r="U746" s="4747"/>
      <c r="V746" s="4747"/>
    </row>
    <row r="747" spans="21:22" x14ac:dyDescent="0.25">
      <c r="U747" s="4747"/>
      <c r="V747" s="4747"/>
    </row>
    <row r="748" spans="21:22" x14ac:dyDescent="0.25">
      <c r="U748" s="4747"/>
      <c r="V748" s="4747"/>
    </row>
    <row r="749" spans="21:22" x14ac:dyDescent="0.25">
      <c r="U749" s="4747"/>
      <c r="V749" s="4747"/>
    </row>
    <row r="750" spans="21:22" x14ac:dyDescent="0.25">
      <c r="U750" s="4747"/>
      <c r="V750" s="4747"/>
    </row>
    <row r="751" spans="21:22" x14ac:dyDescent="0.25">
      <c r="U751" s="4747"/>
      <c r="V751" s="4747"/>
    </row>
    <row r="752" spans="21:22" x14ac:dyDescent="0.25">
      <c r="U752" s="4747"/>
      <c r="V752" s="4747"/>
    </row>
    <row r="753" spans="21:22" x14ac:dyDescent="0.25">
      <c r="U753" s="4747"/>
      <c r="V753" s="4747"/>
    </row>
    <row r="754" spans="21:22" x14ac:dyDescent="0.25">
      <c r="U754" s="4747"/>
      <c r="V754" s="4747"/>
    </row>
    <row r="755" spans="21:22" x14ac:dyDescent="0.25">
      <c r="U755" s="4747"/>
      <c r="V755" s="4747"/>
    </row>
    <row r="756" spans="21:22" x14ac:dyDescent="0.25">
      <c r="U756" s="4747"/>
      <c r="V756" s="4747"/>
    </row>
    <row r="757" spans="21:22" x14ac:dyDescent="0.25">
      <c r="U757" s="4747"/>
      <c r="V757" s="4747"/>
    </row>
    <row r="758" spans="21:22" x14ac:dyDescent="0.25">
      <c r="U758" s="4747"/>
      <c r="V758" s="4747"/>
    </row>
    <row r="759" spans="21:22" x14ac:dyDescent="0.25">
      <c r="U759" s="4747"/>
      <c r="V759" s="4747"/>
    </row>
    <row r="760" spans="21:22" x14ac:dyDescent="0.25">
      <c r="U760" s="4747"/>
      <c r="V760" s="4747"/>
    </row>
    <row r="761" spans="21:22" x14ac:dyDescent="0.25">
      <c r="U761" s="4747"/>
      <c r="V761" s="4747"/>
    </row>
    <row r="762" spans="21:22" x14ac:dyDescent="0.25">
      <c r="U762" s="4747"/>
      <c r="V762" s="4747"/>
    </row>
    <row r="763" spans="21:22" x14ac:dyDescent="0.25">
      <c r="U763" s="4747"/>
      <c r="V763" s="4747"/>
    </row>
    <row r="764" spans="21:22" x14ac:dyDescent="0.25">
      <c r="U764" s="4747"/>
      <c r="V764" s="4747"/>
    </row>
    <row r="765" spans="21:22" x14ac:dyDescent="0.25">
      <c r="U765" s="4747"/>
      <c r="V765" s="4747"/>
    </row>
    <row r="766" spans="21:22" x14ac:dyDescent="0.25">
      <c r="U766" s="4747"/>
      <c r="V766" s="4747"/>
    </row>
    <row r="767" spans="21:22" x14ac:dyDescent="0.25">
      <c r="U767" s="4747"/>
      <c r="V767" s="4747"/>
    </row>
    <row r="768" spans="21:22" x14ac:dyDescent="0.25">
      <c r="U768" s="4747"/>
      <c r="V768" s="4747"/>
    </row>
    <row r="769" spans="21:22" x14ac:dyDescent="0.25">
      <c r="U769" s="4747"/>
      <c r="V769" s="4747"/>
    </row>
    <row r="770" spans="21:22" x14ac:dyDescent="0.25">
      <c r="U770" s="4747"/>
      <c r="V770" s="4747"/>
    </row>
    <row r="771" spans="21:22" x14ac:dyDescent="0.25">
      <c r="U771" s="4747"/>
      <c r="V771" s="4747"/>
    </row>
    <row r="772" spans="21:22" x14ac:dyDescent="0.25">
      <c r="U772" s="4747"/>
      <c r="V772" s="4747"/>
    </row>
    <row r="773" spans="21:22" x14ac:dyDescent="0.25">
      <c r="U773" s="4747"/>
      <c r="V773" s="4747"/>
    </row>
    <row r="774" spans="21:22" x14ac:dyDescent="0.25">
      <c r="U774" s="4747"/>
      <c r="V774" s="4747"/>
    </row>
    <row r="775" spans="21:22" x14ac:dyDescent="0.25">
      <c r="U775" s="4747"/>
      <c r="V775" s="4747"/>
    </row>
    <row r="776" spans="21:22" x14ac:dyDescent="0.25">
      <c r="U776" s="4747"/>
      <c r="V776" s="4747"/>
    </row>
    <row r="777" spans="21:22" x14ac:dyDescent="0.25">
      <c r="U777" s="4747"/>
      <c r="V777" s="4747"/>
    </row>
    <row r="778" spans="21:22" x14ac:dyDescent="0.25">
      <c r="U778" s="4747"/>
      <c r="V778" s="4747"/>
    </row>
    <row r="779" spans="21:22" x14ac:dyDescent="0.25">
      <c r="U779" s="4747"/>
      <c r="V779" s="4747"/>
    </row>
    <row r="780" spans="21:22" x14ac:dyDescent="0.25">
      <c r="U780" s="4747"/>
      <c r="V780" s="4747"/>
    </row>
    <row r="781" spans="21:22" x14ac:dyDescent="0.25">
      <c r="U781" s="4747"/>
      <c r="V781" s="4747"/>
    </row>
    <row r="782" spans="21:22" x14ac:dyDescent="0.25">
      <c r="U782" s="4747"/>
      <c r="V782" s="4747"/>
    </row>
    <row r="783" spans="21:22" x14ac:dyDescent="0.25">
      <c r="U783" s="4747"/>
      <c r="V783" s="4747"/>
    </row>
    <row r="784" spans="21:22" x14ac:dyDescent="0.25">
      <c r="U784" s="4747"/>
      <c r="V784" s="4747"/>
    </row>
    <row r="785" spans="21:22" x14ac:dyDescent="0.25">
      <c r="U785" s="4747"/>
      <c r="V785" s="4747"/>
    </row>
    <row r="786" spans="21:22" x14ac:dyDescent="0.25">
      <c r="U786" s="4747"/>
      <c r="V786" s="4747"/>
    </row>
    <row r="787" spans="21:22" x14ac:dyDescent="0.25">
      <c r="U787" s="4747"/>
      <c r="V787" s="4747"/>
    </row>
    <row r="788" spans="21:22" x14ac:dyDescent="0.25">
      <c r="U788" s="4747"/>
      <c r="V788" s="4747"/>
    </row>
    <row r="789" spans="21:22" x14ac:dyDescent="0.25">
      <c r="U789" s="4747"/>
      <c r="V789" s="4747"/>
    </row>
    <row r="790" spans="21:22" x14ac:dyDescent="0.25">
      <c r="U790" s="4747"/>
      <c r="V790" s="4747"/>
    </row>
    <row r="791" spans="21:22" x14ac:dyDescent="0.25">
      <c r="U791" s="4747"/>
      <c r="V791" s="4747"/>
    </row>
    <row r="792" spans="21:22" x14ac:dyDescent="0.25">
      <c r="U792" s="4747"/>
      <c r="V792" s="4747"/>
    </row>
    <row r="793" spans="21:22" x14ac:dyDescent="0.25">
      <c r="U793" s="4747"/>
      <c r="V793" s="4747"/>
    </row>
    <row r="794" spans="21:22" x14ac:dyDescent="0.25">
      <c r="U794" s="4747"/>
      <c r="V794" s="4747"/>
    </row>
    <row r="795" spans="21:22" x14ac:dyDescent="0.25">
      <c r="U795" s="4747"/>
      <c r="V795" s="4747"/>
    </row>
    <row r="796" spans="21:22" x14ac:dyDescent="0.25">
      <c r="U796" s="4747"/>
      <c r="V796" s="4747"/>
    </row>
    <row r="797" spans="21:22" x14ac:dyDescent="0.25">
      <c r="U797" s="4747"/>
      <c r="V797" s="4747"/>
    </row>
    <row r="798" spans="21:22" x14ac:dyDescent="0.25">
      <c r="U798" s="4747"/>
      <c r="V798" s="4747"/>
    </row>
    <row r="799" spans="21:22" x14ac:dyDescent="0.25">
      <c r="U799" s="4747"/>
      <c r="V799" s="4747"/>
    </row>
    <row r="800" spans="21:22" x14ac:dyDescent="0.25">
      <c r="U800" s="4747"/>
      <c r="V800" s="4747"/>
    </row>
    <row r="801" spans="21:22" x14ac:dyDescent="0.25">
      <c r="U801" s="4747"/>
      <c r="V801" s="4747"/>
    </row>
    <row r="802" spans="21:22" x14ac:dyDescent="0.25">
      <c r="U802" s="4747"/>
      <c r="V802" s="4747"/>
    </row>
    <row r="803" spans="21:22" x14ac:dyDescent="0.25">
      <c r="U803" s="4747"/>
      <c r="V803" s="4747"/>
    </row>
    <row r="804" spans="21:22" x14ac:dyDescent="0.25">
      <c r="U804" s="4747"/>
      <c r="V804" s="4747"/>
    </row>
    <row r="805" spans="21:22" x14ac:dyDescent="0.25">
      <c r="U805" s="4747"/>
      <c r="V805" s="4747"/>
    </row>
    <row r="806" spans="21:22" x14ac:dyDescent="0.25">
      <c r="U806" s="4747"/>
      <c r="V806" s="4747"/>
    </row>
    <row r="807" spans="21:22" x14ac:dyDescent="0.25">
      <c r="U807" s="4747"/>
      <c r="V807" s="4747"/>
    </row>
    <row r="808" spans="21:22" x14ac:dyDescent="0.25">
      <c r="U808" s="4747"/>
      <c r="V808" s="4747"/>
    </row>
    <row r="809" spans="21:22" x14ac:dyDescent="0.25">
      <c r="U809" s="4747"/>
      <c r="V809" s="4747"/>
    </row>
    <row r="810" spans="21:22" x14ac:dyDescent="0.25">
      <c r="U810" s="4747"/>
      <c r="V810" s="4747"/>
    </row>
    <row r="811" spans="21:22" x14ac:dyDescent="0.25">
      <c r="U811" s="4747"/>
      <c r="V811" s="4747"/>
    </row>
    <row r="812" spans="21:22" x14ac:dyDescent="0.25">
      <c r="U812" s="4747"/>
      <c r="V812" s="4747"/>
    </row>
    <row r="813" spans="21:22" x14ac:dyDescent="0.25">
      <c r="U813" s="4747"/>
      <c r="V813" s="4747"/>
    </row>
    <row r="814" spans="21:22" x14ac:dyDescent="0.25">
      <c r="U814" s="4747"/>
      <c r="V814" s="4747"/>
    </row>
    <row r="815" spans="21:22" x14ac:dyDescent="0.25">
      <c r="U815" s="4747"/>
      <c r="V815" s="4747"/>
    </row>
    <row r="816" spans="21:22" x14ac:dyDescent="0.25">
      <c r="U816" s="4747"/>
      <c r="V816" s="4747"/>
    </row>
    <row r="817" spans="21:22" x14ac:dyDescent="0.25">
      <c r="U817" s="4747"/>
      <c r="V817" s="4747"/>
    </row>
    <row r="818" spans="21:22" x14ac:dyDescent="0.25">
      <c r="U818" s="4747"/>
      <c r="V818" s="4747"/>
    </row>
    <row r="819" spans="21:22" x14ac:dyDescent="0.25">
      <c r="U819" s="4747"/>
      <c r="V819" s="4747"/>
    </row>
    <row r="820" spans="21:22" x14ac:dyDescent="0.25">
      <c r="U820" s="4747"/>
      <c r="V820" s="4747"/>
    </row>
    <row r="821" spans="21:22" x14ac:dyDescent="0.25">
      <c r="U821" s="4747"/>
      <c r="V821" s="4747"/>
    </row>
    <row r="822" spans="21:22" x14ac:dyDescent="0.25">
      <c r="U822" s="4747"/>
      <c r="V822" s="4747"/>
    </row>
    <row r="823" spans="21:22" x14ac:dyDescent="0.25">
      <c r="U823" s="4747"/>
      <c r="V823" s="4747"/>
    </row>
    <row r="824" spans="21:22" x14ac:dyDescent="0.25">
      <c r="U824" s="4747"/>
      <c r="V824" s="4747"/>
    </row>
    <row r="825" spans="21:22" x14ac:dyDescent="0.25">
      <c r="U825" s="4747"/>
      <c r="V825" s="4747"/>
    </row>
    <row r="826" spans="21:22" x14ac:dyDescent="0.25">
      <c r="U826" s="4747"/>
      <c r="V826" s="4747"/>
    </row>
    <row r="827" spans="21:22" x14ac:dyDescent="0.25">
      <c r="U827" s="4747"/>
      <c r="V827" s="4747"/>
    </row>
    <row r="828" spans="21:22" x14ac:dyDescent="0.25">
      <c r="U828" s="4747"/>
      <c r="V828" s="4747"/>
    </row>
    <row r="829" spans="21:22" x14ac:dyDescent="0.25">
      <c r="U829" s="4747"/>
      <c r="V829" s="4747"/>
    </row>
    <row r="830" spans="21:22" x14ac:dyDescent="0.25">
      <c r="U830" s="4747"/>
      <c r="V830" s="4747"/>
    </row>
    <row r="831" spans="21:22" x14ac:dyDescent="0.25">
      <c r="U831" s="4747"/>
      <c r="V831" s="4747"/>
    </row>
    <row r="832" spans="21:22" x14ac:dyDescent="0.25">
      <c r="U832" s="4747"/>
      <c r="V832" s="4747"/>
    </row>
    <row r="833" spans="21:22" x14ac:dyDescent="0.25">
      <c r="U833" s="4747"/>
      <c r="V833" s="4747"/>
    </row>
    <row r="834" spans="21:22" x14ac:dyDescent="0.25">
      <c r="U834" s="4747"/>
      <c r="V834" s="4747"/>
    </row>
    <row r="835" spans="21:22" x14ac:dyDescent="0.25">
      <c r="U835" s="4747"/>
      <c r="V835" s="4747"/>
    </row>
    <row r="836" spans="21:22" x14ac:dyDescent="0.25">
      <c r="U836" s="4747"/>
      <c r="V836" s="4747"/>
    </row>
    <row r="837" spans="21:22" x14ac:dyDescent="0.25">
      <c r="U837" s="4747"/>
      <c r="V837" s="4747"/>
    </row>
    <row r="838" spans="21:22" x14ac:dyDescent="0.25">
      <c r="U838" s="4747"/>
      <c r="V838" s="4747"/>
    </row>
    <row r="839" spans="21:22" x14ac:dyDescent="0.25">
      <c r="U839" s="4747"/>
      <c r="V839" s="4747"/>
    </row>
    <row r="840" spans="21:22" x14ac:dyDescent="0.25">
      <c r="U840" s="4747"/>
      <c r="V840" s="4747"/>
    </row>
    <row r="841" spans="21:22" x14ac:dyDescent="0.25">
      <c r="U841" s="4747"/>
      <c r="V841" s="4747"/>
    </row>
    <row r="842" spans="21:22" x14ac:dyDescent="0.25">
      <c r="U842" s="4747"/>
      <c r="V842" s="4747"/>
    </row>
    <row r="843" spans="21:22" x14ac:dyDescent="0.25">
      <c r="U843" s="4747"/>
      <c r="V843" s="4747"/>
    </row>
    <row r="844" spans="21:22" x14ac:dyDescent="0.25">
      <c r="U844" s="4747"/>
      <c r="V844" s="4747"/>
    </row>
    <row r="845" spans="21:22" x14ac:dyDescent="0.25">
      <c r="U845" s="4747"/>
      <c r="V845" s="4747"/>
    </row>
    <row r="846" spans="21:22" x14ac:dyDescent="0.25">
      <c r="U846" s="4747"/>
      <c r="V846" s="4747"/>
    </row>
    <row r="847" spans="21:22" x14ac:dyDescent="0.25">
      <c r="U847" s="4747"/>
      <c r="V847" s="4747"/>
    </row>
    <row r="848" spans="21:22" x14ac:dyDescent="0.25">
      <c r="U848" s="4747"/>
      <c r="V848" s="4747"/>
    </row>
    <row r="849" spans="21:22" x14ac:dyDescent="0.25">
      <c r="U849" s="4747"/>
      <c r="V849" s="4747"/>
    </row>
    <row r="850" spans="21:22" x14ac:dyDescent="0.25">
      <c r="U850" s="4747"/>
      <c r="V850" s="4747"/>
    </row>
    <row r="851" spans="21:22" x14ac:dyDescent="0.25">
      <c r="U851" s="4747"/>
      <c r="V851" s="4747"/>
    </row>
    <row r="852" spans="21:22" x14ac:dyDescent="0.25">
      <c r="U852" s="4747"/>
      <c r="V852" s="4747"/>
    </row>
    <row r="853" spans="21:22" x14ac:dyDescent="0.25">
      <c r="U853" s="4747"/>
      <c r="V853" s="4747"/>
    </row>
    <row r="854" spans="21:22" x14ac:dyDescent="0.25">
      <c r="U854" s="4747"/>
      <c r="V854" s="4747"/>
    </row>
    <row r="855" spans="21:22" x14ac:dyDescent="0.25">
      <c r="U855" s="4747"/>
      <c r="V855" s="4747"/>
    </row>
    <row r="856" spans="21:22" x14ac:dyDescent="0.25">
      <c r="U856" s="4747"/>
      <c r="V856" s="4747"/>
    </row>
    <row r="857" spans="21:22" x14ac:dyDescent="0.25">
      <c r="U857" s="4747"/>
      <c r="V857" s="4747"/>
    </row>
    <row r="858" spans="21:22" x14ac:dyDescent="0.25">
      <c r="U858" s="4747"/>
      <c r="V858" s="4747"/>
    </row>
    <row r="859" spans="21:22" x14ac:dyDescent="0.25">
      <c r="U859" s="4747"/>
      <c r="V859" s="4747"/>
    </row>
    <row r="860" spans="21:22" x14ac:dyDescent="0.25">
      <c r="U860" s="4747"/>
      <c r="V860" s="4747"/>
    </row>
    <row r="861" spans="21:22" x14ac:dyDescent="0.25">
      <c r="U861" s="4747"/>
      <c r="V861" s="4747"/>
    </row>
    <row r="862" spans="21:22" x14ac:dyDescent="0.25">
      <c r="U862" s="4747"/>
      <c r="V862" s="4747"/>
    </row>
    <row r="863" spans="21:22" x14ac:dyDescent="0.25">
      <c r="U863" s="4747"/>
      <c r="V863" s="4747"/>
    </row>
    <row r="864" spans="21:22" x14ac:dyDescent="0.25">
      <c r="U864" s="4747"/>
      <c r="V864" s="4747"/>
    </row>
    <row r="865" spans="3:22" x14ac:dyDescent="0.25">
      <c r="U865" s="4747"/>
      <c r="V865" s="4747"/>
    </row>
    <row r="866" spans="3:22" x14ac:dyDescent="0.25">
      <c r="U866" s="4747"/>
      <c r="V866" s="4747"/>
    </row>
    <row r="867" spans="3:22" x14ac:dyDescent="0.25">
      <c r="U867" s="4747"/>
      <c r="V867" s="4747"/>
    </row>
    <row r="868" spans="3:22" x14ac:dyDescent="0.25">
      <c r="U868" s="4747"/>
      <c r="V868" s="4747"/>
    </row>
    <row r="869" spans="3:22" x14ac:dyDescent="0.25">
      <c r="C869" s="4748"/>
      <c r="D869" s="4748"/>
      <c r="U869" s="4747"/>
      <c r="V869" s="4747"/>
    </row>
    <row r="870" spans="3:22" x14ac:dyDescent="0.25">
      <c r="C870" s="4748"/>
      <c r="D870" s="4748"/>
      <c r="U870" s="4747"/>
      <c r="V870" s="4747"/>
    </row>
    <row r="871" spans="3:22" x14ac:dyDescent="0.25">
      <c r="C871" s="4748"/>
      <c r="D871" s="4748"/>
      <c r="U871" s="4747"/>
      <c r="V871" s="4747"/>
    </row>
    <row r="872" spans="3:22" x14ac:dyDescent="0.25">
      <c r="C872" s="4748"/>
      <c r="D872" s="4748"/>
      <c r="U872" s="4747"/>
      <c r="V872" s="4747"/>
    </row>
    <row r="873" spans="3:22" x14ac:dyDescent="0.25">
      <c r="C873" s="4748"/>
      <c r="D873" s="4748"/>
      <c r="U873" s="4747"/>
      <c r="V873" s="4747"/>
    </row>
    <row r="874" spans="3:22" x14ac:dyDescent="0.25">
      <c r="C874" s="4748"/>
      <c r="D874" s="4748"/>
      <c r="U874" s="4747"/>
      <c r="V874" s="4747"/>
    </row>
    <row r="875" spans="3:22" x14ac:dyDescent="0.25">
      <c r="C875" s="4748"/>
      <c r="D875" s="4748"/>
      <c r="U875" s="4747"/>
      <c r="V875" s="4747"/>
    </row>
    <row r="876" spans="3:22" x14ac:dyDescent="0.25">
      <c r="C876" s="4748"/>
      <c r="D876" s="4748"/>
      <c r="U876" s="4747"/>
      <c r="V876" s="4747"/>
    </row>
    <row r="877" spans="3:22" x14ac:dyDescent="0.25">
      <c r="C877" s="4748"/>
      <c r="D877" s="4748"/>
      <c r="U877" s="4747"/>
      <c r="V877" s="4747"/>
    </row>
    <row r="878" spans="3:22" x14ac:dyDescent="0.25">
      <c r="C878" s="4748"/>
      <c r="D878" s="4748"/>
      <c r="U878" s="4747"/>
      <c r="V878" s="4747"/>
    </row>
    <row r="879" spans="3:22" x14ac:dyDescent="0.25">
      <c r="C879" s="4748"/>
      <c r="D879" s="4748"/>
      <c r="U879" s="4747"/>
      <c r="V879" s="4747"/>
    </row>
    <row r="880" spans="3:22" x14ac:dyDescent="0.25">
      <c r="C880" s="4748"/>
      <c r="D880" s="4748"/>
      <c r="U880" s="4747"/>
      <c r="V880" s="4747"/>
    </row>
    <row r="881" spans="3:22" x14ac:dyDescent="0.25">
      <c r="C881" s="4748"/>
      <c r="D881" s="4748"/>
      <c r="U881" s="4747"/>
      <c r="V881" s="4747"/>
    </row>
    <row r="882" spans="3:22" x14ac:dyDescent="0.25">
      <c r="C882" s="4748"/>
      <c r="D882" s="4748"/>
      <c r="U882" s="4747"/>
      <c r="V882" s="4747"/>
    </row>
    <row r="883" spans="3:22" x14ac:dyDescent="0.25">
      <c r="C883" s="4748"/>
      <c r="D883" s="4748"/>
      <c r="U883" s="4747"/>
      <c r="V883" s="4747"/>
    </row>
    <row r="884" spans="3:22" x14ac:dyDescent="0.25">
      <c r="C884" s="4748"/>
      <c r="D884" s="4748"/>
      <c r="U884" s="4747"/>
      <c r="V884" s="4747"/>
    </row>
    <row r="885" spans="3:22" x14ac:dyDescent="0.25">
      <c r="C885" s="4748"/>
      <c r="D885" s="4748"/>
      <c r="U885" s="4747"/>
      <c r="V885" s="4747"/>
    </row>
    <row r="886" spans="3:22" x14ac:dyDescent="0.25">
      <c r="C886" s="4748"/>
      <c r="D886" s="4748"/>
      <c r="U886" s="4747"/>
      <c r="V886" s="4747"/>
    </row>
    <row r="887" spans="3:22" x14ac:dyDescent="0.25">
      <c r="C887" s="4748"/>
      <c r="D887" s="4748"/>
      <c r="U887" s="4747"/>
      <c r="V887" s="4747"/>
    </row>
    <row r="888" spans="3:22" x14ac:dyDescent="0.25">
      <c r="C888" s="4748"/>
      <c r="D888" s="4748"/>
      <c r="U888" s="4747"/>
      <c r="V888" s="4747"/>
    </row>
    <row r="889" spans="3:22" x14ac:dyDescent="0.25">
      <c r="C889" s="4748"/>
      <c r="D889" s="4748"/>
      <c r="U889" s="4747"/>
      <c r="V889" s="4747"/>
    </row>
    <row r="890" spans="3:22" x14ac:dyDescent="0.25">
      <c r="C890" s="4748"/>
      <c r="D890" s="4748"/>
      <c r="U890" s="4747"/>
      <c r="V890" s="4747"/>
    </row>
    <row r="891" spans="3:22" x14ac:dyDescent="0.25">
      <c r="C891" s="4748"/>
      <c r="D891" s="4748"/>
      <c r="U891" s="4747"/>
      <c r="V891" s="4747"/>
    </row>
    <row r="892" spans="3:22" x14ac:dyDescent="0.25">
      <c r="C892" s="4748"/>
      <c r="D892" s="4748"/>
      <c r="U892" s="4747"/>
      <c r="V892" s="4747"/>
    </row>
    <row r="893" spans="3:22" x14ac:dyDescent="0.25">
      <c r="C893" s="4748"/>
      <c r="D893" s="4748"/>
      <c r="U893" s="4747"/>
      <c r="V893" s="4747"/>
    </row>
    <row r="894" spans="3:22" x14ac:dyDescent="0.25">
      <c r="C894" s="4748"/>
      <c r="D894" s="4748"/>
      <c r="U894" s="4747"/>
      <c r="V894" s="4747"/>
    </row>
    <row r="895" spans="3:22" x14ac:dyDescent="0.25">
      <c r="C895" s="4748"/>
      <c r="D895" s="4748"/>
      <c r="U895" s="4747"/>
      <c r="V895" s="4747"/>
    </row>
    <row r="896" spans="3:22" x14ac:dyDescent="0.25">
      <c r="C896" s="4748"/>
      <c r="D896" s="4748"/>
      <c r="U896" s="4747"/>
      <c r="V896" s="4747"/>
    </row>
    <row r="897" spans="3:22" x14ac:dyDescent="0.25">
      <c r="C897" s="4748"/>
      <c r="D897" s="4748"/>
      <c r="U897" s="4747"/>
      <c r="V897" s="4747"/>
    </row>
    <row r="898" spans="3:22" x14ac:dyDescent="0.25">
      <c r="C898" s="4748"/>
      <c r="D898" s="4748"/>
      <c r="U898" s="4747"/>
      <c r="V898" s="4747"/>
    </row>
    <row r="899" spans="3:22" x14ac:dyDescent="0.25">
      <c r="C899" s="4748"/>
      <c r="D899" s="4748"/>
      <c r="U899" s="4747"/>
      <c r="V899" s="4747"/>
    </row>
    <row r="900" spans="3:22" x14ac:dyDescent="0.25">
      <c r="C900" s="4748"/>
      <c r="D900" s="4748"/>
      <c r="U900" s="4747"/>
      <c r="V900" s="4747"/>
    </row>
    <row r="901" spans="3:22" x14ac:dyDescent="0.25">
      <c r="C901" s="4748"/>
      <c r="D901" s="4748"/>
      <c r="U901" s="4747"/>
      <c r="V901" s="4747"/>
    </row>
    <row r="902" spans="3:22" x14ac:dyDescent="0.25">
      <c r="C902" s="4748"/>
      <c r="D902" s="4748"/>
      <c r="U902" s="4747"/>
      <c r="V902" s="4747"/>
    </row>
    <row r="903" spans="3:22" x14ac:dyDescent="0.25">
      <c r="C903" s="4748"/>
      <c r="D903" s="4748"/>
      <c r="U903" s="4747"/>
      <c r="V903" s="4747"/>
    </row>
    <row r="904" spans="3:22" x14ac:dyDescent="0.25">
      <c r="C904" s="4748"/>
      <c r="D904" s="4748"/>
      <c r="U904" s="4747"/>
      <c r="V904" s="4747"/>
    </row>
    <row r="905" spans="3:22" x14ac:dyDescent="0.25">
      <c r="C905" s="4748"/>
      <c r="D905" s="4748"/>
      <c r="U905" s="4747"/>
      <c r="V905" s="4747"/>
    </row>
    <row r="906" spans="3:22" x14ac:dyDescent="0.25">
      <c r="C906" s="4748"/>
      <c r="D906" s="4748"/>
      <c r="U906" s="4747"/>
      <c r="V906" s="4747"/>
    </row>
    <row r="907" spans="3:22" x14ac:dyDescent="0.25">
      <c r="C907" s="4748"/>
      <c r="D907" s="4748"/>
      <c r="U907" s="4747"/>
      <c r="V907" s="4747"/>
    </row>
    <row r="908" spans="3:22" x14ac:dyDescent="0.25">
      <c r="C908" s="4748"/>
      <c r="D908" s="4748"/>
      <c r="U908" s="4747"/>
      <c r="V908" s="4747"/>
    </row>
    <row r="909" spans="3:22" x14ac:dyDescent="0.25">
      <c r="C909" s="4748"/>
      <c r="D909" s="4748"/>
      <c r="U909" s="4747"/>
      <c r="V909" s="4747"/>
    </row>
    <row r="910" spans="3:22" x14ac:dyDescent="0.25">
      <c r="C910" s="4748"/>
      <c r="D910" s="4748"/>
      <c r="U910" s="4747"/>
      <c r="V910" s="4747"/>
    </row>
    <row r="911" spans="3:22" x14ac:dyDescent="0.25">
      <c r="C911" s="4748"/>
      <c r="D911" s="4748"/>
      <c r="U911" s="4747"/>
      <c r="V911" s="4747"/>
    </row>
    <row r="912" spans="3:22" x14ac:dyDescent="0.25">
      <c r="C912" s="4748"/>
      <c r="D912" s="4748"/>
      <c r="U912" s="4747"/>
      <c r="V912" s="4747"/>
    </row>
    <row r="913" spans="3:22" x14ac:dyDescent="0.25">
      <c r="C913" s="4748"/>
      <c r="D913" s="4748"/>
      <c r="U913" s="4747"/>
      <c r="V913" s="4747"/>
    </row>
    <row r="914" spans="3:22" x14ac:dyDescent="0.25">
      <c r="C914" s="4748"/>
      <c r="D914" s="4748"/>
      <c r="U914" s="4747"/>
      <c r="V914" s="4747"/>
    </row>
    <row r="915" spans="3:22" x14ac:dyDescent="0.25">
      <c r="C915" s="4748"/>
      <c r="D915" s="4748"/>
      <c r="U915" s="4747"/>
      <c r="V915" s="4747"/>
    </row>
    <row r="916" spans="3:22" x14ac:dyDescent="0.25">
      <c r="C916" s="4748"/>
      <c r="D916" s="4748"/>
      <c r="U916" s="4747"/>
      <c r="V916" s="4747"/>
    </row>
    <row r="917" spans="3:22" x14ac:dyDescent="0.25">
      <c r="C917" s="4748"/>
      <c r="D917" s="4748"/>
      <c r="U917" s="4747"/>
      <c r="V917" s="4747"/>
    </row>
    <row r="918" spans="3:22" x14ac:dyDescent="0.25">
      <c r="C918" s="4748"/>
      <c r="D918" s="4748"/>
      <c r="U918" s="4747"/>
      <c r="V918" s="4747"/>
    </row>
    <row r="919" spans="3:22" x14ac:dyDescent="0.25">
      <c r="C919" s="4748"/>
      <c r="D919" s="4748"/>
      <c r="U919" s="4747"/>
      <c r="V919" s="4747"/>
    </row>
    <row r="920" spans="3:22" x14ac:dyDescent="0.25">
      <c r="C920" s="4748"/>
      <c r="D920" s="4748"/>
      <c r="U920" s="4747"/>
      <c r="V920" s="4747"/>
    </row>
    <row r="921" spans="3:22" x14ac:dyDescent="0.25">
      <c r="C921" s="4748"/>
      <c r="D921" s="4748"/>
      <c r="U921" s="4747"/>
      <c r="V921" s="4747"/>
    </row>
    <row r="922" spans="3:22" x14ac:dyDescent="0.25">
      <c r="C922" s="4748"/>
      <c r="D922" s="4748"/>
      <c r="U922" s="4747"/>
      <c r="V922" s="4747"/>
    </row>
    <row r="923" spans="3:22" x14ac:dyDescent="0.25">
      <c r="C923" s="4748"/>
      <c r="D923" s="4748"/>
      <c r="U923" s="4747"/>
      <c r="V923" s="4747"/>
    </row>
    <row r="924" spans="3:22" x14ac:dyDescent="0.25">
      <c r="C924" s="4748"/>
      <c r="D924" s="4748"/>
      <c r="U924" s="4747"/>
      <c r="V924" s="4747"/>
    </row>
    <row r="925" spans="3:22" x14ac:dyDescent="0.25">
      <c r="C925" s="4748"/>
      <c r="D925" s="4748"/>
      <c r="U925" s="4747"/>
      <c r="V925" s="4747"/>
    </row>
    <row r="926" spans="3:22" x14ac:dyDescent="0.25">
      <c r="C926" s="4748"/>
      <c r="D926" s="4748"/>
      <c r="U926" s="4747"/>
      <c r="V926" s="4747"/>
    </row>
    <row r="927" spans="3:22" x14ac:dyDescent="0.25">
      <c r="C927" s="4748"/>
      <c r="D927" s="4748"/>
      <c r="U927" s="4747"/>
      <c r="V927" s="4747"/>
    </row>
    <row r="928" spans="3:22" x14ac:dyDescent="0.25">
      <c r="C928" s="4748"/>
      <c r="D928" s="4748"/>
      <c r="U928" s="4747"/>
      <c r="V928" s="4747"/>
    </row>
    <row r="929" spans="3:22" x14ac:dyDescent="0.25">
      <c r="C929" s="4748"/>
      <c r="D929" s="4748"/>
      <c r="U929" s="4747"/>
      <c r="V929" s="4747"/>
    </row>
    <row r="930" spans="3:22" x14ac:dyDescent="0.25">
      <c r="C930" s="4748"/>
      <c r="D930" s="4748"/>
      <c r="U930" s="4747"/>
      <c r="V930" s="4747"/>
    </row>
    <row r="931" spans="3:22" x14ac:dyDescent="0.25">
      <c r="C931" s="4748"/>
      <c r="D931" s="4748"/>
      <c r="U931" s="4747"/>
      <c r="V931" s="4747"/>
    </row>
    <row r="932" spans="3:22" x14ac:dyDescent="0.25">
      <c r="C932" s="4748"/>
      <c r="D932" s="4748"/>
      <c r="U932" s="4747"/>
      <c r="V932" s="4747"/>
    </row>
    <row r="933" spans="3:22" x14ac:dyDescent="0.25">
      <c r="C933" s="4748"/>
      <c r="D933" s="4748"/>
      <c r="U933" s="4747"/>
      <c r="V933" s="4747"/>
    </row>
    <row r="934" spans="3:22" x14ac:dyDescent="0.25">
      <c r="C934" s="4748"/>
      <c r="D934" s="4748"/>
      <c r="U934" s="4747"/>
      <c r="V934" s="4747"/>
    </row>
    <row r="935" spans="3:22" x14ac:dyDescent="0.25">
      <c r="C935" s="4748"/>
      <c r="D935" s="4748"/>
      <c r="U935" s="4747"/>
      <c r="V935" s="4747"/>
    </row>
    <row r="936" spans="3:22" x14ac:dyDescent="0.25">
      <c r="C936" s="4748"/>
      <c r="D936" s="4748"/>
      <c r="U936" s="4747"/>
      <c r="V936" s="4747"/>
    </row>
    <row r="937" spans="3:22" x14ac:dyDescent="0.25">
      <c r="C937" s="4748"/>
      <c r="D937" s="4748"/>
      <c r="U937" s="4747"/>
      <c r="V937" s="4747"/>
    </row>
    <row r="938" spans="3:22" x14ac:dyDescent="0.25">
      <c r="C938" s="4748"/>
      <c r="D938" s="4748"/>
      <c r="U938" s="4747"/>
      <c r="V938" s="4747"/>
    </row>
    <row r="939" spans="3:22" x14ac:dyDescent="0.25">
      <c r="C939" s="4748"/>
      <c r="D939" s="4748"/>
      <c r="U939" s="4747"/>
      <c r="V939" s="4747"/>
    </row>
    <row r="940" spans="3:22" x14ac:dyDescent="0.25">
      <c r="C940" s="4748"/>
      <c r="D940" s="4748"/>
      <c r="U940" s="4747"/>
      <c r="V940" s="4747"/>
    </row>
    <row r="941" spans="3:22" x14ac:dyDescent="0.25">
      <c r="C941" s="4748"/>
      <c r="D941" s="4748"/>
      <c r="U941" s="4747"/>
      <c r="V941" s="4747"/>
    </row>
    <row r="942" spans="3:22" x14ac:dyDescent="0.25">
      <c r="C942" s="4748"/>
      <c r="D942" s="4748"/>
      <c r="U942" s="4747"/>
      <c r="V942" s="4747"/>
    </row>
    <row r="943" spans="3:22" x14ac:dyDescent="0.25">
      <c r="C943" s="4748"/>
      <c r="D943" s="4748"/>
      <c r="U943" s="4747"/>
      <c r="V943" s="4747"/>
    </row>
    <row r="944" spans="3:22" x14ac:dyDescent="0.25">
      <c r="C944" s="4748"/>
      <c r="D944" s="4748"/>
      <c r="U944" s="4747"/>
      <c r="V944" s="4747"/>
    </row>
    <row r="945" spans="3:22" x14ac:dyDescent="0.25">
      <c r="C945" s="4748"/>
      <c r="D945" s="4748"/>
      <c r="U945" s="4747"/>
      <c r="V945" s="4747"/>
    </row>
    <row r="946" spans="3:22" x14ac:dyDescent="0.25">
      <c r="C946" s="4748"/>
      <c r="D946" s="4748"/>
      <c r="U946" s="4747"/>
      <c r="V946" s="4747"/>
    </row>
    <row r="947" spans="3:22" x14ac:dyDescent="0.25">
      <c r="C947" s="4748"/>
      <c r="D947" s="4748"/>
      <c r="U947" s="4747"/>
      <c r="V947" s="4747"/>
    </row>
    <row r="948" spans="3:22" x14ac:dyDescent="0.25">
      <c r="C948" s="4748"/>
      <c r="D948" s="4748"/>
      <c r="U948" s="4747"/>
      <c r="V948" s="4747"/>
    </row>
    <row r="949" spans="3:22" x14ac:dyDescent="0.25">
      <c r="C949" s="4748"/>
      <c r="D949" s="4748"/>
      <c r="U949" s="4747"/>
      <c r="V949" s="4747"/>
    </row>
    <row r="950" spans="3:22" x14ac:dyDescent="0.25">
      <c r="C950" s="4748"/>
      <c r="D950" s="4748"/>
      <c r="U950" s="4747"/>
      <c r="V950" s="4747"/>
    </row>
    <row r="951" spans="3:22" x14ac:dyDescent="0.25">
      <c r="C951" s="4748"/>
      <c r="D951" s="4748"/>
      <c r="U951" s="4747"/>
      <c r="V951" s="4747"/>
    </row>
    <row r="952" spans="3:22" x14ac:dyDescent="0.25">
      <c r="C952" s="4748"/>
      <c r="D952" s="4748"/>
      <c r="U952" s="4747"/>
      <c r="V952" s="4747"/>
    </row>
    <row r="953" spans="3:22" x14ac:dyDescent="0.25">
      <c r="C953" s="4748"/>
      <c r="D953" s="4748"/>
      <c r="U953" s="4747"/>
      <c r="V953" s="4747"/>
    </row>
    <row r="954" spans="3:22" x14ac:dyDescent="0.25">
      <c r="C954" s="4748"/>
      <c r="D954" s="4748"/>
      <c r="U954" s="4747"/>
      <c r="V954" s="4747"/>
    </row>
    <row r="955" spans="3:22" x14ac:dyDescent="0.25">
      <c r="C955" s="4748"/>
      <c r="D955" s="4748"/>
      <c r="U955" s="4747"/>
      <c r="V955" s="4747"/>
    </row>
    <row r="956" spans="3:22" x14ac:dyDescent="0.25">
      <c r="C956" s="4748"/>
      <c r="D956" s="4748"/>
      <c r="U956" s="4747"/>
      <c r="V956" s="4747"/>
    </row>
    <row r="957" spans="3:22" x14ac:dyDescent="0.25">
      <c r="C957" s="4748"/>
      <c r="D957" s="4748"/>
      <c r="U957" s="4747"/>
      <c r="V957" s="4747"/>
    </row>
    <row r="958" spans="3:22" x14ac:dyDescent="0.25">
      <c r="C958" s="4748"/>
      <c r="D958" s="4748"/>
      <c r="U958" s="4747"/>
      <c r="V958" s="4747"/>
    </row>
    <row r="959" spans="3:22" x14ac:dyDescent="0.25">
      <c r="C959" s="4748"/>
      <c r="D959" s="4748"/>
      <c r="U959" s="4747"/>
      <c r="V959" s="4747"/>
    </row>
    <row r="960" spans="3:22" x14ac:dyDescent="0.25">
      <c r="C960" s="4748"/>
      <c r="D960" s="4748"/>
      <c r="U960" s="4747"/>
      <c r="V960" s="4747"/>
    </row>
    <row r="961" spans="3:22" x14ac:dyDescent="0.25">
      <c r="C961" s="4748"/>
      <c r="D961" s="4748"/>
      <c r="U961" s="4747"/>
      <c r="V961" s="4747"/>
    </row>
    <row r="962" spans="3:22" x14ac:dyDescent="0.25">
      <c r="C962" s="4748"/>
      <c r="D962" s="4748"/>
      <c r="U962" s="4747"/>
      <c r="V962" s="4747"/>
    </row>
    <row r="963" spans="3:22" x14ac:dyDescent="0.25">
      <c r="C963" s="4748"/>
      <c r="D963" s="4748"/>
      <c r="U963" s="4747"/>
      <c r="V963" s="4747"/>
    </row>
    <row r="964" spans="3:22" x14ac:dyDescent="0.25">
      <c r="C964" s="4748"/>
      <c r="D964" s="4748"/>
      <c r="U964" s="4747"/>
      <c r="V964" s="4747"/>
    </row>
    <row r="965" spans="3:22" x14ac:dyDescent="0.25">
      <c r="C965" s="4748"/>
      <c r="D965" s="4748"/>
      <c r="U965" s="4747"/>
      <c r="V965" s="4747"/>
    </row>
    <row r="966" spans="3:22" x14ac:dyDescent="0.25">
      <c r="C966" s="4748"/>
      <c r="D966" s="4748"/>
      <c r="U966" s="4747"/>
      <c r="V966" s="4747"/>
    </row>
    <row r="967" spans="3:22" x14ac:dyDescent="0.25">
      <c r="C967" s="4748"/>
      <c r="D967" s="4748"/>
      <c r="U967" s="4747"/>
      <c r="V967" s="4747"/>
    </row>
    <row r="968" spans="3:22" x14ac:dyDescent="0.25">
      <c r="C968" s="4748"/>
      <c r="D968" s="4748"/>
      <c r="U968" s="4747"/>
      <c r="V968" s="4747"/>
    </row>
    <row r="969" spans="3:22" x14ac:dyDescent="0.25">
      <c r="C969" s="4748"/>
      <c r="D969" s="4748"/>
      <c r="U969" s="4747"/>
      <c r="V969" s="4747"/>
    </row>
    <row r="970" spans="3:22" x14ac:dyDescent="0.25">
      <c r="C970" s="4748"/>
      <c r="D970" s="4748"/>
      <c r="U970" s="4747"/>
      <c r="V970" s="4747"/>
    </row>
    <row r="971" spans="3:22" x14ac:dyDescent="0.25">
      <c r="C971" s="4748"/>
      <c r="D971" s="4748"/>
      <c r="U971" s="4747"/>
      <c r="V971" s="4747"/>
    </row>
    <row r="972" spans="3:22" x14ac:dyDescent="0.25">
      <c r="C972" s="4748"/>
      <c r="D972" s="4748"/>
      <c r="U972" s="4747"/>
      <c r="V972" s="4747"/>
    </row>
    <row r="973" spans="3:22" x14ac:dyDescent="0.25">
      <c r="C973" s="4748"/>
      <c r="D973" s="4748"/>
      <c r="U973" s="4747"/>
      <c r="V973" s="4747"/>
    </row>
    <row r="974" spans="3:22" x14ac:dyDescent="0.25">
      <c r="C974" s="4748"/>
      <c r="D974" s="4748"/>
      <c r="U974" s="4747"/>
      <c r="V974" s="4747"/>
    </row>
    <row r="975" spans="3:22" x14ac:dyDescent="0.25">
      <c r="C975" s="4748"/>
      <c r="D975" s="4748"/>
      <c r="U975" s="4747"/>
      <c r="V975" s="4747"/>
    </row>
    <row r="976" spans="3:22" x14ac:dyDescent="0.25">
      <c r="C976" s="4748"/>
      <c r="D976" s="4748"/>
      <c r="U976" s="4747"/>
      <c r="V976" s="4747"/>
    </row>
    <row r="977" spans="3:22" x14ac:dyDescent="0.25">
      <c r="C977" s="4748"/>
      <c r="D977" s="4748"/>
      <c r="U977" s="4747"/>
      <c r="V977" s="4747"/>
    </row>
    <row r="978" spans="3:22" x14ac:dyDescent="0.25">
      <c r="C978" s="4748"/>
      <c r="D978" s="4748"/>
      <c r="U978" s="4747"/>
      <c r="V978" s="4747"/>
    </row>
    <row r="979" spans="3:22" x14ac:dyDescent="0.25">
      <c r="C979" s="4748"/>
      <c r="D979" s="4748"/>
      <c r="U979" s="4747"/>
      <c r="V979" s="4747"/>
    </row>
    <row r="980" spans="3:22" x14ac:dyDescent="0.25">
      <c r="C980" s="4748"/>
      <c r="D980" s="4748"/>
      <c r="U980" s="4747"/>
      <c r="V980" s="4747"/>
    </row>
    <row r="981" spans="3:22" x14ac:dyDescent="0.25">
      <c r="C981" s="4748"/>
      <c r="D981" s="4748"/>
      <c r="U981" s="4747"/>
      <c r="V981" s="4747"/>
    </row>
    <row r="982" spans="3:22" x14ac:dyDescent="0.25">
      <c r="C982" s="4748"/>
      <c r="D982" s="4748"/>
      <c r="U982" s="4747"/>
      <c r="V982" s="4747"/>
    </row>
    <row r="983" spans="3:22" x14ac:dyDescent="0.25">
      <c r="C983" s="4748"/>
      <c r="D983" s="4748"/>
      <c r="U983" s="4747"/>
      <c r="V983" s="4747"/>
    </row>
    <row r="984" spans="3:22" x14ac:dyDescent="0.25">
      <c r="C984" s="4748"/>
      <c r="D984" s="4748"/>
      <c r="U984" s="4747"/>
      <c r="V984" s="4747"/>
    </row>
    <row r="985" spans="3:22" x14ac:dyDescent="0.25">
      <c r="C985" s="4748"/>
      <c r="D985" s="4748"/>
      <c r="U985" s="4747"/>
      <c r="V985" s="4747"/>
    </row>
    <row r="986" spans="3:22" x14ac:dyDescent="0.25">
      <c r="C986" s="4748"/>
      <c r="D986" s="4748"/>
      <c r="U986" s="4747"/>
      <c r="V986" s="4747"/>
    </row>
    <row r="987" spans="3:22" x14ac:dyDescent="0.25">
      <c r="C987" s="4748"/>
      <c r="D987" s="4748"/>
      <c r="U987" s="4747"/>
      <c r="V987" s="4747"/>
    </row>
    <row r="988" spans="3:22" x14ac:dyDescent="0.25">
      <c r="C988" s="4748"/>
      <c r="D988" s="4748"/>
      <c r="U988" s="4747"/>
      <c r="V988" s="4747"/>
    </row>
    <row r="989" spans="3:22" x14ac:dyDescent="0.25">
      <c r="C989" s="4748"/>
      <c r="D989" s="4748"/>
      <c r="U989" s="4747"/>
      <c r="V989" s="4747"/>
    </row>
    <row r="990" spans="3:22" x14ac:dyDescent="0.25">
      <c r="C990" s="4748"/>
      <c r="D990" s="4748"/>
      <c r="U990" s="4747"/>
      <c r="V990" s="4747"/>
    </row>
    <row r="991" spans="3:22" x14ac:dyDescent="0.25">
      <c r="C991" s="4748"/>
      <c r="D991" s="4748"/>
      <c r="U991" s="4747"/>
      <c r="V991" s="4747"/>
    </row>
    <row r="992" spans="3:22" x14ac:dyDescent="0.25">
      <c r="C992" s="4748"/>
      <c r="D992" s="4748"/>
      <c r="U992" s="4747"/>
      <c r="V992" s="4747"/>
    </row>
    <row r="993" spans="3:22" x14ac:dyDescent="0.25">
      <c r="C993" s="4748"/>
      <c r="D993" s="4748"/>
      <c r="U993" s="4747"/>
      <c r="V993" s="4747"/>
    </row>
    <row r="994" spans="3:22" x14ac:dyDescent="0.25">
      <c r="C994" s="4748"/>
      <c r="D994" s="4748"/>
      <c r="U994" s="4747"/>
      <c r="V994" s="4747"/>
    </row>
    <row r="995" spans="3:22" x14ac:dyDescent="0.25">
      <c r="C995" s="4748"/>
      <c r="D995" s="4748"/>
      <c r="U995" s="4747"/>
      <c r="V995" s="4747"/>
    </row>
    <row r="996" spans="3:22" x14ac:dyDescent="0.25">
      <c r="C996" s="4748"/>
      <c r="D996" s="4748"/>
      <c r="U996" s="4747"/>
      <c r="V996" s="4747"/>
    </row>
    <row r="997" spans="3:22" x14ac:dyDescent="0.25">
      <c r="C997" s="4748"/>
      <c r="D997" s="4748"/>
      <c r="U997" s="4747"/>
      <c r="V997" s="4747"/>
    </row>
    <row r="998" spans="3:22" x14ac:dyDescent="0.25">
      <c r="C998" s="4748"/>
      <c r="D998" s="4748"/>
      <c r="U998" s="4747"/>
      <c r="V998" s="4747"/>
    </row>
    <row r="999" spans="3:22" x14ac:dyDescent="0.25">
      <c r="C999" s="4748"/>
      <c r="D999" s="4748"/>
      <c r="U999" s="4747"/>
      <c r="V999" s="4747"/>
    </row>
    <row r="1000" spans="3:22" x14ac:dyDescent="0.25">
      <c r="C1000" s="4748"/>
      <c r="D1000" s="4748"/>
      <c r="U1000" s="4747"/>
      <c r="V1000" s="4747"/>
    </row>
    <row r="1001" spans="3:22" x14ac:dyDescent="0.25">
      <c r="C1001" s="4748"/>
      <c r="D1001" s="4748"/>
      <c r="U1001" s="4747"/>
      <c r="V1001" s="4747"/>
    </row>
    <row r="1002" spans="3:22" x14ac:dyDescent="0.25">
      <c r="C1002" s="4748"/>
      <c r="D1002" s="4748"/>
      <c r="U1002" s="4747"/>
      <c r="V1002" s="4747"/>
    </row>
    <row r="1003" spans="3:22" x14ac:dyDescent="0.25">
      <c r="C1003" s="4748"/>
      <c r="D1003" s="4748"/>
      <c r="U1003" s="4747"/>
      <c r="V1003" s="4747"/>
    </row>
    <row r="1004" spans="3:22" x14ac:dyDescent="0.25">
      <c r="C1004" s="4748"/>
      <c r="D1004" s="4748"/>
      <c r="U1004" s="4747"/>
      <c r="V1004" s="4747"/>
    </row>
    <row r="1005" spans="3:22" x14ac:dyDescent="0.25">
      <c r="C1005" s="4748"/>
      <c r="D1005" s="4748"/>
      <c r="U1005" s="4747"/>
      <c r="V1005" s="4747"/>
    </row>
    <row r="1006" spans="3:22" x14ac:dyDescent="0.25">
      <c r="C1006" s="4748"/>
      <c r="D1006" s="4748"/>
      <c r="U1006" s="4747"/>
      <c r="V1006" s="4747"/>
    </row>
    <row r="1007" spans="3:22" x14ac:dyDescent="0.25">
      <c r="C1007" s="4748"/>
      <c r="D1007" s="4748"/>
      <c r="U1007" s="4747"/>
      <c r="V1007" s="4747"/>
    </row>
    <row r="1008" spans="3:22" x14ac:dyDescent="0.25">
      <c r="C1008" s="4748"/>
      <c r="D1008" s="4748"/>
      <c r="U1008" s="4747"/>
      <c r="V1008" s="4747"/>
    </row>
    <row r="1009" spans="3:22" x14ac:dyDescent="0.25">
      <c r="C1009" s="4748"/>
      <c r="D1009" s="4748"/>
      <c r="U1009" s="4747"/>
      <c r="V1009" s="4747"/>
    </row>
    <row r="1010" spans="3:22" x14ac:dyDescent="0.25">
      <c r="C1010" s="4748"/>
      <c r="D1010" s="4748"/>
      <c r="U1010" s="4747"/>
      <c r="V1010" s="4747"/>
    </row>
    <row r="1011" spans="3:22" x14ac:dyDescent="0.25">
      <c r="C1011" s="4748"/>
      <c r="D1011" s="4748"/>
      <c r="U1011" s="4747"/>
      <c r="V1011" s="4747"/>
    </row>
    <row r="1012" spans="3:22" x14ac:dyDescent="0.25">
      <c r="C1012" s="4748"/>
      <c r="D1012" s="4748"/>
      <c r="U1012" s="4747"/>
      <c r="V1012" s="4747"/>
    </row>
    <row r="1013" spans="3:22" x14ac:dyDescent="0.25">
      <c r="C1013" s="4748"/>
      <c r="D1013" s="4748"/>
      <c r="U1013" s="4747"/>
      <c r="V1013" s="4747"/>
    </row>
    <row r="1014" spans="3:22" x14ac:dyDescent="0.25">
      <c r="C1014" s="4748"/>
      <c r="D1014" s="4748"/>
      <c r="U1014" s="4747"/>
      <c r="V1014" s="4747"/>
    </row>
    <row r="1015" spans="3:22" x14ac:dyDescent="0.25">
      <c r="C1015" s="4748"/>
      <c r="D1015" s="4748"/>
      <c r="U1015" s="4747"/>
      <c r="V1015" s="4747"/>
    </row>
    <row r="1016" spans="3:22" x14ac:dyDescent="0.25">
      <c r="C1016" s="4748"/>
      <c r="D1016" s="4748"/>
      <c r="U1016" s="4747"/>
      <c r="V1016" s="4747"/>
    </row>
    <row r="1017" spans="3:22" x14ac:dyDescent="0.25">
      <c r="C1017" s="4748"/>
      <c r="D1017" s="4748"/>
      <c r="U1017" s="4747"/>
      <c r="V1017" s="4747"/>
    </row>
    <row r="1018" spans="3:22" x14ac:dyDescent="0.25">
      <c r="C1018" s="4748"/>
      <c r="D1018" s="4748"/>
      <c r="U1018" s="4747"/>
      <c r="V1018" s="4747"/>
    </row>
    <row r="1019" spans="3:22" x14ac:dyDescent="0.25">
      <c r="C1019" s="4748"/>
      <c r="D1019" s="4748"/>
      <c r="U1019" s="4747"/>
      <c r="V1019" s="4747"/>
    </row>
    <row r="1020" spans="3:22" x14ac:dyDescent="0.25">
      <c r="C1020" s="4748"/>
      <c r="D1020" s="4748"/>
      <c r="U1020" s="4747"/>
      <c r="V1020" s="4747"/>
    </row>
    <row r="1021" spans="3:22" x14ac:dyDescent="0.25">
      <c r="C1021" s="4748"/>
      <c r="D1021" s="4748"/>
      <c r="U1021" s="4747"/>
      <c r="V1021" s="4747"/>
    </row>
    <row r="1022" spans="3:22" x14ac:dyDescent="0.25">
      <c r="C1022" s="4748"/>
      <c r="D1022" s="4748"/>
      <c r="U1022" s="4747"/>
      <c r="V1022" s="4747"/>
    </row>
    <row r="1023" spans="3:22" x14ac:dyDescent="0.25">
      <c r="C1023" s="4748"/>
      <c r="D1023" s="4748"/>
      <c r="U1023" s="4747"/>
      <c r="V1023" s="4747"/>
    </row>
    <row r="1024" spans="3:22" x14ac:dyDescent="0.25">
      <c r="C1024" s="4748"/>
      <c r="D1024" s="4748"/>
      <c r="U1024" s="4747"/>
      <c r="V1024" s="4747"/>
    </row>
    <row r="1025" spans="3:22" x14ac:dyDescent="0.25">
      <c r="C1025" s="4748"/>
      <c r="D1025" s="4748"/>
      <c r="U1025" s="4747"/>
      <c r="V1025" s="4747"/>
    </row>
    <row r="1026" spans="3:22" x14ac:dyDescent="0.25">
      <c r="C1026" s="4748"/>
      <c r="D1026" s="4748"/>
      <c r="U1026" s="4747"/>
      <c r="V1026" s="4747"/>
    </row>
    <row r="1027" spans="3:22" x14ac:dyDescent="0.25">
      <c r="C1027" s="4748"/>
      <c r="D1027" s="4748"/>
      <c r="U1027" s="4747"/>
      <c r="V1027" s="4747"/>
    </row>
    <row r="1028" spans="3:22" x14ac:dyDescent="0.25">
      <c r="C1028" s="4748"/>
      <c r="D1028" s="4748"/>
      <c r="U1028" s="4747"/>
      <c r="V1028" s="4747"/>
    </row>
    <row r="1029" spans="3:22" x14ac:dyDescent="0.25">
      <c r="C1029" s="4748"/>
      <c r="D1029" s="4748"/>
      <c r="U1029" s="4747"/>
      <c r="V1029" s="4747"/>
    </row>
    <row r="1030" spans="3:22" x14ac:dyDescent="0.25">
      <c r="C1030" s="4748"/>
      <c r="D1030" s="4748"/>
      <c r="U1030" s="4747"/>
      <c r="V1030" s="4747"/>
    </row>
    <row r="1031" spans="3:22" x14ac:dyDescent="0.25">
      <c r="C1031" s="4748"/>
      <c r="D1031" s="4748"/>
      <c r="U1031" s="4747"/>
      <c r="V1031" s="4747"/>
    </row>
    <row r="1032" spans="3:22" x14ac:dyDescent="0.25">
      <c r="C1032" s="4748"/>
      <c r="D1032" s="4748"/>
      <c r="U1032" s="4747"/>
      <c r="V1032" s="4747"/>
    </row>
    <row r="1033" spans="3:22" x14ac:dyDescent="0.25">
      <c r="C1033" s="4748"/>
      <c r="D1033" s="4748"/>
      <c r="U1033" s="4747"/>
      <c r="V1033" s="4747"/>
    </row>
    <row r="1034" spans="3:22" x14ac:dyDescent="0.25">
      <c r="C1034" s="4748"/>
      <c r="D1034" s="4748"/>
      <c r="U1034" s="4747"/>
      <c r="V1034" s="4747"/>
    </row>
    <row r="1035" spans="3:22" x14ac:dyDescent="0.25">
      <c r="C1035" s="4748"/>
      <c r="D1035" s="4748"/>
      <c r="U1035" s="4747"/>
      <c r="V1035" s="4747"/>
    </row>
    <row r="1036" spans="3:22" x14ac:dyDescent="0.25">
      <c r="C1036" s="4748"/>
      <c r="D1036" s="4748"/>
      <c r="U1036" s="4747"/>
      <c r="V1036" s="4747"/>
    </row>
    <row r="1037" spans="3:22" x14ac:dyDescent="0.25">
      <c r="C1037" s="4748"/>
      <c r="D1037" s="4748"/>
      <c r="U1037" s="4747"/>
      <c r="V1037" s="4747"/>
    </row>
    <row r="1038" spans="3:22" x14ac:dyDescent="0.25">
      <c r="C1038" s="4748"/>
      <c r="D1038" s="4748"/>
      <c r="U1038" s="4747"/>
      <c r="V1038" s="4747"/>
    </row>
    <row r="1039" spans="3:22" x14ac:dyDescent="0.25">
      <c r="C1039" s="4748"/>
      <c r="D1039" s="4748"/>
      <c r="U1039" s="4747"/>
      <c r="V1039" s="4747"/>
    </row>
    <row r="1040" spans="3:22" x14ac:dyDescent="0.25">
      <c r="C1040" s="4748"/>
      <c r="D1040" s="4748"/>
      <c r="U1040" s="4747"/>
      <c r="V1040" s="4747"/>
    </row>
    <row r="1041" spans="3:22" x14ac:dyDescent="0.25">
      <c r="C1041" s="4748"/>
      <c r="D1041" s="4748"/>
      <c r="U1041" s="4747"/>
      <c r="V1041" s="4747"/>
    </row>
    <row r="1042" spans="3:22" x14ac:dyDescent="0.25">
      <c r="C1042" s="4748"/>
      <c r="D1042" s="4748"/>
      <c r="U1042" s="4747"/>
      <c r="V1042" s="4747"/>
    </row>
    <row r="1043" spans="3:22" x14ac:dyDescent="0.25">
      <c r="C1043" s="4748"/>
      <c r="D1043" s="4748"/>
      <c r="U1043" s="4747"/>
      <c r="V1043" s="4747"/>
    </row>
    <row r="1044" spans="3:22" x14ac:dyDescent="0.25">
      <c r="C1044" s="4748"/>
      <c r="D1044" s="4748"/>
      <c r="U1044" s="4747"/>
      <c r="V1044" s="4747"/>
    </row>
    <row r="1045" spans="3:22" x14ac:dyDescent="0.25">
      <c r="C1045" s="4748"/>
      <c r="D1045" s="4748"/>
      <c r="U1045" s="4747"/>
      <c r="V1045" s="4747"/>
    </row>
    <row r="1046" spans="3:22" x14ac:dyDescent="0.25">
      <c r="C1046" s="4748"/>
      <c r="D1046" s="4748"/>
      <c r="U1046" s="4747"/>
      <c r="V1046" s="4747"/>
    </row>
    <row r="1047" spans="3:22" x14ac:dyDescent="0.25">
      <c r="C1047" s="4748"/>
      <c r="D1047" s="4748"/>
      <c r="U1047" s="4747"/>
      <c r="V1047" s="4747"/>
    </row>
    <row r="1048" spans="3:22" x14ac:dyDescent="0.25">
      <c r="C1048" s="4748"/>
      <c r="D1048" s="4748"/>
      <c r="U1048" s="4747"/>
      <c r="V1048" s="4747"/>
    </row>
    <row r="1049" spans="3:22" x14ac:dyDescent="0.25">
      <c r="C1049" s="4748"/>
      <c r="D1049" s="4748"/>
      <c r="U1049" s="4747"/>
      <c r="V1049" s="4747"/>
    </row>
    <row r="1050" spans="3:22" x14ac:dyDescent="0.25">
      <c r="C1050" s="4748"/>
      <c r="D1050" s="4748"/>
      <c r="U1050" s="4747"/>
      <c r="V1050" s="4747"/>
    </row>
    <row r="1051" spans="3:22" x14ac:dyDescent="0.25">
      <c r="C1051" s="4748"/>
      <c r="D1051" s="4748"/>
      <c r="U1051" s="4747"/>
      <c r="V1051" s="4747"/>
    </row>
    <row r="1052" spans="3:22" x14ac:dyDescent="0.25">
      <c r="C1052" s="4748"/>
      <c r="D1052" s="4748"/>
      <c r="U1052" s="4747"/>
      <c r="V1052" s="4747"/>
    </row>
    <row r="1053" spans="3:22" x14ac:dyDescent="0.25">
      <c r="C1053" s="4748"/>
      <c r="D1053" s="4748"/>
      <c r="U1053" s="4747"/>
      <c r="V1053" s="4747"/>
    </row>
    <row r="1054" spans="3:22" x14ac:dyDescent="0.25">
      <c r="C1054" s="4748"/>
      <c r="D1054" s="4748"/>
      <c r="U1054" s="4747"/>
      <c r="V1054" s="4747"/>
    </row>
    <row r="1055" spans="3:22" x14ac:dyDescent="0.25">
      <c r="C1055" s="4748"/>
      <c r="D1055" s="4748"/>
      <c r="U1055" s="4747"/>
      <c r="V1055" s="4747"/>
    </row>
    <row r="1056" spans="3:22" x14ac:dyDescent="0.25">
      <c r="C1056" s="4748"/>
      <c r="D1056" s="4748"/>
      <c r="U1056" s="4747"/>
      <c r="V1056" s="4747"/>
    </row>
    <row r="1057" spans="3:22" x14ac:dyDescent="0.25">
      <c r="C1057" s="4748"/>
      <c r="D1057" s="4748"/>
      <c r="U1057" s="4747"/>
      <c r="V1057" s="4747"/>
    </row>
    <row r="1058" spans="3:22" x14ac:dyDescent="0.25">
      <c r="C1058" s="4748"/>
      <c r="D1058" s="4748"/>
      <c r="U1058" s="4747"/>
      <c r="V1058" s="4747"/>
    </row>
    <row r="1059" spans="3:22" x14ac:dyDescent="0.25">
      <c r="C1059" s="4748"/>
      <c r="D1059" s="4748"/>
      <c r="U1059" s="4747"/>
      <c r="V1059" s="4747"/>
    </row>
    <row r="1060" spans="3:22" x14ac:dyDescent="0.25">
      <c r="C1060" s="4748"/>
      <c r="D1060" s="4748"/>
      <c r="U1060" s="4747"/>
      <c r="V1060" s="4747"/>
    </row>
    <row r="1061" spans="3:22" x14ac:dyDescent="0.25">
      <c r="C1061" s="4748"/>
      <c r="D1061" s="4748"/>
      <c r="U1061" s="4747"/>
      <c r="V1061" s="4747"/>
    </row>
    <row r="1062" spans="3:22" x14ac:dyDescent="0.25">
      <c r="C1062" s="4748"/>
      <c r="D1062" s="4748"/>
      <c r="U1062" s="4747"/>
      <c r="V1062" s="4747"/>
    </row>
    <row r="1063" spans="3:22" x14ac:dyDescent="0.25">
      <c r="C1063" s="4748"/>
      <c r="D1063" s="4748"/>
      <c r="U1063" s="4747"/>
      <c r="V1063" s="4747"/>
    </row>
    <row r="1064" spans="3:22" x14ac:dyDescent="0.25">
      <c r="C1064" s="4748"/>
      <c r="D1064" s="4748"/>
      <c r="U1064" s="4747"/>
      <c r="V1064" s="4747"/>
    </row>
    <row r="1065" spans="3:22" x14ac:dyDescent="0.25">
      <c r="C1065" s="4748"/>
      <c r="D1065" s="4748"/>
      <c r="U1065" s="4747"/>
      <c r="V1065" s="4747"/>
    </row>
    <row r="1066" spans="3:22" x14ac:dyDescent="0.25">
      <c r="C1066" s="4748"/>
      <c r="D1066" s="4748"/>
      <c r="U1066" s="4747"/>
      <c r="V1066" s="4747"/>
    </row>
    <row r="1067" spans="3:22" x14ac:dyDescent="0.25">
      <c r="C1067" s="4748"/>
      <c r="D1067" s="4748"/>
      <c r="U1067" s="4747"/>
      <c r="V1067" s="4747"/>
    </row>
    <row r="1068" spans="3:22" x14ac:dyDescent="0.25">
      <c r="C1068" s="4748"/>
      <c r="D1068" s="4748"/>
      <c r="U1068" s="4747"/>
      <c r="V1068" s="4747"/>
    </row>
    <row r="1069" spans="3:22" x14ac:dyDescent="0.25">
      <c r="C1069" s="4748"/>
      <c r="D1069" s="4748"/>
      <c r="U1069" s="4747"/>
      <c r="V1069" s="4747"/>
    </row>
    <row r="1070" spans="3:22" x14ac:dyDescent="0.25">
      <c r="C1070" s="4748"/>
      <c r="D1070" s="4748"/>
      <c r="U1070" s="4747"/>
      <c r="V1070" s="4747"/>
    </row>
    <row r="1071" spans="3:22" x14ac:dyDescent="0.25">
      <c r="U1071" s="4747"/>
      <c r="V1071" s="4747"/>
    </row>
    <row r="1072" spans="3:22" x14ac:dyDescent="0.25">
      <c r="U1072" s="4747"/>
      <c r="V1072" s="4747"/>
    </row>
    <row r="1073" spans="21:22" x14ac:dyDescent="0.25">
      <c r="U1073" s="4747"/>
      <c r="V1073" s="4747"/>
    </row>
    <row r="1074" spans="21:22" x14ac:dyDescent="0.25">
      <c r="U1074" s="4747"/>
      <c r="V1074" s="4747"/>
    </row>
    <row r="1075" spans="21:22" x14ac:dyDescent="0.25">
      <c r="U1075" s="4747"/>
      <c r="V1075" s="4747"/>
    </row>
    <row r="1076" spans="21:22" x14ac:dyDescent="0.25">
      <c r="U1076" s="4747"/>
      <c r="V1076" s="4747"/>
    </row>
    <row r="1077" spans="21:22" x14ac:dyDescent="0.25">
      <c r="U1077" s="4747"/>
      <c r="V1077" s="4747"/>
    </row>
    <row r="1078" spans="21:22" x14ac:dyDescent="0.25">
      <c r="U1078" s="4747"/>
      <c r="V1078" s="4747"/>
    </row>
    <row r="1079" spans="21:22" x14ac:dyDescent="0.25">
      <c r="U1079" s="4747"/>
      <c r="V1079" s="4747"/>
    </row>
    <row r="1080" spans="21:22" x14ac:dyDescent="0.25">
      <c r="U1080" s="4747"/>
      <c r="V1080" s="4747"/>
    </row>
    <row r="1081" spans="21:22" x14ac:dyDescent="0.25">
      <c r="U1081" s="4747"/>
      <c r="V1081" s="4747"/>
    </row>
    <row r="1082" spans="21:22" x14ac:dyDescent="0.25">
      <c r="U1082" s="4747"/>
      <c r="V1082" s="4747"/>
    </row>
    <row r="1083" spans="21:22" x14ac:dyDescent="0.25">
      <c r="U1083" s="4747"/>
      <c r="V1083" s="4747"/>
    </row>
    <row r="1084" spans="21:22" x14ac:dyDescent="0.25">
      <c r="U1084" s="4747"/>
      <c r="V1084" s="4747"/>
    </row>
    <row r="1085" spans="21:22" x14ac:dyDescent="0.25">
      <c r="U1085" s="4747"/>
      <c r="V1085" s="4747"/>
    </row>
    <row r="1086" spans="21:22" x14ac:dyDescent="0.25">
      <c r="U1086" s="4747"/>
      <c r="V1086" s="4747"/>
    </row>
    <row r="1087" spans="21:22" x14ac:dyDescent="0.25">
      <c r="U1087" s="4747"/>
      <c r="V1087" s="4747"/>
    </row>
    <row r="1088" spans="21:22" x14ac:dyDescent="0.25">
      <c r="U1088" s="4747"/>
      <c r="V1088" s="4747"/>
    </row>
    <row r="1089" spans="21:22" x14ac:dyDescent="0.25">
      <c r="U1089" s="4747"/>
      <c r="V1089" s="4747"/>
    </row>
    <row r="1090" spans="21:22" x14ac:dyDescent="0.25">
      <c r="U1090" s="4747"/>
      <c r="V1090" s="4747"/>
    </row>
    <row r="1091" spans="21:22" x14ac:dyDescent="0.25">
      <c r="U1091" s="4747"/>
      <c r="V1091" s="4747"/>
    </row>
    <row r="1092" spans="21:22" x14ac:dyDescent="0.25">
      <c r="U1092" s="4747"/>
      <c r="V1092" s="4747"/>
    </row>
    <row r="1093" spans="21:22" x14ac:dyDescent="0.25">
      <c r="U1093" s="4747"/>
      <c r="V1093" s="4747"/>
    </row>
    <row r="1094" spans="21:22" x14ac:dyDescent="0.25">
      <c r="U1094" s="4747"/>
      <c r="V1094" s="4747"/>
    </row>
    <row r="1095" spans="21:22" x14ac:dyDescent="0.25">
      <c r="U1095" s="4747"/>
      <c r="V1095" s="4747"/>
    </row>
    <row r="1096" spans="21:22" x14ac:dyDescent="0.25">
      <c r="U1096" s="4747"/>
      <c r="V1096" s="4747"/>
    </row>
    <row r="1097" spans="21:22" x14ac:dyDescent="0.25">
      <c r="U1097" s="4747"/>
      <c r="V1097" s="4747"/>
    </row>
    <row r="1098" spans="21:22" x14ac:dyDescent="0.25">
      <c r="U1098" s="4747"/>
      <c r="V1098" s="4747"/>
    </row>
    <row r="1099" spans="21:22" x14ac:dyDescent="0.25">
      <c r="U1099" s="4747"/>
      <c r="V1099" s="4747"/>
    </row>
    <row r="1100" spans="21:22" x14ac:dyDescent="0.25">
      <c r="U1100" s="4747"/>
      <c r="V1100" s="4747"/>
    </row>
    <row r="1101" spans="21:22" x14ac:dyDescent="0.25">
      <c r="U1101" s="4747"/>
      <c r="V1101" s="4747"/>
    </row>
    <row r="1102" spans="21:22" x14ac:dyDescent="0.25">
      <c r="U1102" s="4747"/>
      <c r="V1102" s="4747"/>
    </row>
    <row r="1103" spans="21:22" x14ac:dyDescent="0.25">
      <c r="U1103" s="4747"/>
      <c r="V1103" s="4747"/>
    </row>
    <row r="1104" spans="21:22" x14ac:dyDescent="0.25">
      <c r="U1104" s="4747"/>
      <c r="V1104" s="4747"/>
    </row>
    <row r="1105" spans="21:22" x14ac:dyDescent="0.25">
      <c r="U1105" s="4747"/>
      <c r="V1105" s="4747"/>
    </row>
    <row r="1106" spans="21:22" x14ac:dyDescent="0.25">
      <c r="U1106" s="4747"/>
      <c r="V1106" s="4747"/>
    </row>
    <row r="1107" spans="21:22" x14ac:dyDescent="0.25">
      <c r="U1107" s="4747"/>
      <c r="V1107" s="4747"/>
    </row>
    <row r="1108" spans="21:22" x14ac:dyDescent="0.25">
      <c r="U1108" s="4747"/>
      <c r="V1108" s="4747"/>
    </row>
    <row r="1109" spans="21:22" x14ac:dyDescent="0.25">
      <c r="U1109" s="4747"/>
      <c r="V1109" s="4747"/>
    </row>
    <row r="1110" spans="21:22" x14ac:dyDescent="0.25">
      <c r="U1110" s="4747"/>
      <c r="V1110" s="4747"/>
    </row>
    <row r="1111" spans="21:22" x14ac:dyDescent="0.25">
      <c r="U1111" s="4747"/>
      <c r="V1111" s="4747"/>
    </row>
    <row r="1112" spans="21:22" x14ac:dyDescent="0.25">
      <c r="U1112" s="4747"/>
      <c r="V1112" s="4747"/>
    </row>
    <row r="1113" spans="21:22" x14ac:dyDescent="0.25">
      <c r="U1113" s="4747"/>
      <c r="V1113" s="4747"/>
    </row>
    <row r="1114" spans="21:22" x14ac:dyDescent="0.25">
      <c r="U1114" s="4747"/>
      <c r="V1114" s="4747"/>
    </row>
    <row r="1115" spans="21:22" x14ac:dyDescent="0.25">
      <c r="U1115" s="4747"/>
      <c r="V1115" s="4747"/>
    </row>
    <row r="1116" spans="21:22" x14ac:dyDescent="0.25">
      <c r="U1116" s="4747"/>
      <c r="V1116" s="4747"/>
    </row>
    <row r="1117" spans="21:22" x14ac:dyDescent="0.25">
      <c r="U1117" s="4747"/>
      <c r="V1117" s="4747"/>
    </row>
    <row r="1118" spans="21:22" x14ac:dyDescent="0.25">
      <c r="U1118" s="4747"/>
      <c r="V1118" s="4747"/>
    </row>
    <row r="1119" spans="21:22" x14ac:dyDescent="0.25">
      <c r="U1119" s="4747"/>
      <c r="V1119" s="4747"/>
    </row>
    <row r="1120" spans="21:22" x14ac:dyDescent="0.25">
      <c r="U1120" s="4747"/>
      <c r="V1120" s="4747"/>
    </row>
    <row r="1121" spans="21:22" x14ac:dyDescent="0.25">
      <c r="U1121" s="4747"/>
      <c r="V1121" s="4747"/>
    </row>
    <row r="1122" spans="21:22" x14ac:dyDescent="0.25">
      <c r="U1122" s="4747"/>
      <c r="V1122" s="4747"/>
    </row>
    <row r="1123" spans="21:22" x14ac:dyDescent="0.25">
      <c r="U1123" s="4747"/>
      <c r="V1123" s="4747"/>
    </row>
    <row r="1124" spans="21:22" x14ac:dyDescent="0.25">
      <c r="U1124" s="4747"/>
      <c r="V1124" s="4747"/>
    </row>
    <row r="1125" spans="21:22" x14ac:dyDescent="0.25">
      <c r="U1125" s="4747"/>
      <c r="V1125" s="4747"/>
    </row>
    <row r="1126" spans="21:22" x14ac:dyDescent="0.25">
      <c r="U1126" s="4747"/>
      <c r="V1126" s="4747"/>
    </row>
    <row r="1127" spans="21:22" x14ac:dyDescent="0.25">
      <c r="U1127" s="4747"/>
      <c r="V1127" s="4747"/>
    </row>
    <row r="1128" spans="21:22" x14ac:dyDescent="0.25">
      <c r="U1128" s="4747"/>
      <c r="V1128" s="4747"/>
    </row>
    <row r="1129" spans="21:22" x14ac:dyDescent="0.25">
      <c r="U1129" s="4747"/>
      <c r="V1129" s="4747"/>
    </row>
    <row r="1130" spans="21:22" x14ac:dyDescent="0.25">
      <c r="U1130" s="4747"/>
      <c r="V1130" s="4747"/>
    </row>
    <row r="1131" spans="21:22" x14ac:dyDescent="0.25">
      <c r="U1131" s="4747"/>
      <c r="V1131" s="4747"/>
    </row>
    <row r="1132" spans="21:22" x14ac:dyDescent="0.25">
      <c r="U1132" s="4747"/>
      <c r="V1132" s="4747"/>
    </row>
    <row r="1133" spans="21:22" x14ac:dyDescent="0.25">
      <c r="U1133" s="4747"/>
      <c r="V1133" s="4747"/>
    </row>
    <row r="1134" spans="21:22" x14ac:dyDescent="0.25">
      <c r="U1134" s="4747"/>
      <c r="V1134" s="4747"/>
    </row>
    <row r="1135" spans="21:22" x14ac:dyDescent="0.25">
      <c r="U1135" s="4747"/>
      <c r="V1135" s="4747"/>
    </row>
    <row r="1136" spans="21:22" x14ac:dyDescent="0.25">
      <c r="U1136" s="4747"/>
      <c r="V1136" s="4747"/>
    </row>
    <row r="1137" spans="21:22" x14ac:dyDescent="0.25">
      <c r="U1137" s="4747"/>
      <c r="V1137" s="4747"/>
    </row>
    <row r="1138" spans="21:22" x14ac:dyDescent="0.25">
      <c r="U1138" s="4747"/>
      <c r="V1138" s="4747"/>
    </row>
    <row r="1139" spans="21:22" x14ac:dyDescent="0.25">
      <c r="U1139" s="4747"/>
      <c r="V1139" s="4747"/>
    </row>
    <row r="1140" spans="21:22" x14ac:dyDescent="0.25">
      <c r="U1140" s="4747"/>
      <c r="V1140" s="4747"/>
    </row>
    <row r="1141" spans="21:22" x14ac:dyDescent="0.25">
      <c r="U1141" s="4747"/>
      <c r="V1141" s="4747"/>
    </row>
    <row r="1142" spans="21:22" x14ac:dyDescent="0.25">
      <c r="U1142" s="4747"/>
      <c r="V1142" s="4747"/>
    </row>
    <row r="1143" spans="21:22" x14ac:dyDescent="0.25">
      <c r="U1143" s="4747"/>
      <c r="V1143" s="4747"/>
    </row>
    <row r="1144" spans="21:22" x14ac:dyDescent="0.25">
      <c r="U1144" s="4747"/>
      <c r="V1144" s="4747"/>
    </row>
    <row r="1145" spans="21:22" x14ac:dyDescent="0.25">
      <c r="U1145" s="4747"/>
      <c r="V1145" s="4747"/>
    </row>
    <row r="1146" spans="21:22" x14ac:dyDescent="0.25">
      <c r="U1146" s="4747"/>
      <c r="V1146" s="4747"/>
    </row>
    <row r="1147" spans="21:22" x14ac:dyDescent="0.25">
      <c r="U1147" s="4747"/>
      <c r="V1147" s="4747"/>
    </row>
    <row r="1148" spans="21:22" x14ac:dyDescent="0.25">
      <c r="U1148" s="4747"/>
      <c r="V1148" s="4747"/>
    </row>
    <row r="1149" spans="21:22" x14ac:dyDescent="0.25">
      <c r="U1149" s="4747"/>
      <c r="V1149" s="4747"/>
    </row>
    <row r="1150" spans="21:22" x14ac:dyDescent="0.25">
      <c r="U1150" s="4747"/>
      <c r="V1150" s="4747"/>
    </row>
    <row r="1151" spans="21:22" x14ac:dyDescent="0.25">
      <c r="U1151" s="4747"/>
      <c r="V1151" s="4747"/>
    </row>
    <row r="1152" spans="21:22" x14ac:dyDescent="0.25">
      <c r="U1152" s="4747"/>
      <c r="V1152" s="4747"/>
    </row>
    <row r="1153" spans="21:22" x14ac:dyDescent="0.25">
      <c r="U1153" s="4747"/>
      <c r="V1153" s="4747"/>
    </row>
    <row r="1154" spans="21:22" x14ac:dyDescent="0.25">
      <c r="U1154" s="4747"/>
      <c r="V1154" s="4747"/>
    </row>
    <row r="1155" spans="21:22" x14ac:dyDescent="0.25">
      <c r="U1155" s="4747"/>
      <c r="V1155" s="4747"/>
    </row>
    <row r="1156" spans="21:22" x14ac:dyDescent="0.25">
      <c r="U1156" s="4747"/>
      <c r="V1156" s="4747"/>
    </row>
    <row r="1157" spans="21:22" x14ac:dyDescent="0.25">
      <c r="U1157" s="4747"/>
      <c r="V1157" s="4747"/>
    </row>
    <row r="1158" spans="21:22" x14ac:dyDescent="0.25">
      <c r="U1158" s="4747"/>
      <c r="V1158" s="4747"/>
    </row>
    <row r="1159" spans="21:22" x14ac:dyDescent="0.25">
      <c r="U1159" s="4747"/>
      <c r="V1159" s="4747"/>
    </row>
    <row r="1160" spans="21:22" x14ac:dyDescent="0.25">
      <c r="U1160" s="4747"/>
      <c r="V1160" s="4747"/>
    </row>
    <row r="1161" spans="21:22" x14ac:dyDescent="0.25">
      <c r="U1161" s="4747"/>
      <c r="V1161" s="4747"/>
    </row>
    <row r="1162" spans="21:22" x14ac:dyDescent="0.25">
      <c r="U1162" s="4747"/>
      <c r="V1162" s="4747"/>
    </row>
    <row r="1163" spans="21:22" x14ac:dyDescent="0.25">
      <c r="U1163" s="4747"/>
      <c r="V1163" s="4747"/>
    </row>
    <row r="1164" spans="21:22" x14ac:dyDescent="0.25">
      <c r="U1164" s="4747"/>
      <c r="V1164" s="4747"/>
    </row>
    <row r="1165" spans="21:22" x14ac:dyDescent="0.25">
      <c r="U1165" s="4747"/>
      <c r="V1165" s="4747"/>
    </row>
    <row r="1166" spans="21:22" x14ac:dyDescent="0.25">
      <c r="U1166" s="4747"/>
      <c r="V1166" s="4747"/>
    </row>
    <row r="1167" spans="21:22" x14ac:dyDescent="0.25">
      <c r="U1167" s="4747"/>
      <c r="V1167" s="4747"/>
    </row>
    <row r="1168" spans="21:22" x14ac:dyDescent="0.25">
      <c r="U1168" s="4747"/>
      <c r="V1168" s="4747"/>
    </row>
    <row r="1169" spans="21:22" x14ac:dyDescent="0.25">
      <c r="U1169" s="4747"/>
      <c r="V1169" s="4747"/>
    </row>
    <row r="1170" spans="21:22" x14ac:dyDescent="0.25">
      <c r="U1170" s="4747"/>
      <c r="V1170" s="4747"/>
    </row>
    <row r="1171" spans="21:22" x14ac:dyDescent="0.25">
      <c r="U1171" s="4747"/>
      <c r="V1171" s="4747"/>
    </row>
    <row r="1172" spans="21:22" x14ac:dyDescent="0.25">
      <c r="U1172" s="4747"/>
      <c r="V1172" s="4747"/>
    </row>
    <row r="1173" spans="21:22" x14ac:dyDescent="0.25">
      <c r="U1173" s="4747"/>
      <c r="V1173" s="4747"/>
    </row>
    <row r="1174" spans="21:22" x14ac:dyDescent="0.25">
      <c r="U1174" s="4747"/>
      <c r="V1174" s="4747"/>
    </row>
    <row r="1175" spans="21:22" x14ac:dyDescent="0.25">
      <c r="U1175" s="4747"/>
      <c r="V1175" s="4747"/>
    </row>
    <row r="1176" spans="21:22" x14ac:dyDescent="0.25">
      <c r="U1176" s="4747"/>
      <c r="V1176" s="4747"/>
    </row>
    <row r="1177" spans="21:22" x14ac:dyDescent="0.25">
      <c r="U1177" s="4747"/>
      <c r="V1177" s="4747"/>
    </row>
    <row r="1178" spans="21:22" x14ac:dyDescent="0.25">
      <c r="U1178" s="4747"/>
      <c r="V1178" s="4747"/>
    </row>
    <row r="1179" spans="21:22" x14ac:dyDescent="0.25">
      <c r="U1179" s="4747"/>
      <c r="V1179" s="4747"/>
    </row>
    <row r="1180" spans="21:22" x14ac:dyDescent="0.25">
      <c r="U1180" s="4747"/>
      <c r="V1180" s="4747"/>
    </row>
    <row r="1181" spans="21:22" x14ac:dyDescent="0.25">
      <c r="U1181" s="4747"/>
      <c r="V1181" s="4747"/>
    </row>
    <row r="1182" spans="21:22" x14ac:dyDescent="0.25">
      <c r="U1182" s="4747"/>
      <c r="V1182" s="4747"/>
    </row>
    <row r="1183" spans="21:22" x14ac:dyDescent="0.25">
      <c r="U1183" s="4747"/>
      <c r="V1183" s="4747"/>
    </row>
    <row r="1184" spans="21:22" x14ac:dyDescent="0.25">
      <c r="U1184" s="4747"/>
      <c r="V1184" s="4747"/>
    </row>
    <row r="1185" spans="21:22" x14ac:dyDescent="0.25">
      <c r="U1185" s="4747"/>
      <c r="V1185" s="4747"/>
    </row>
    <row r="1186" spans="21:22" x14ac:dyDescent="0.25">
      <c r="U1186" s="4747"/>
      <c r="V1186" s="4747"/>
    </row>
    <row r="1187" spans="21:22" x14ac:dyDescent="0.25">
      <c r="U1187" s="4747"/>
      <c r="V1187" s="4747"/>
    </row>
    <row r="1188" spans="21:22" x14ac:dyDescent="0.25">
      <c r="U1188" s="4747"/>
      <c r="V1188" s="4747"/>
    </row>
    <row r="1189" spans="21:22" x14ac:dyDescent="0.25">
      <c r="U1189" s="4747"/>
      <c r="V1189" s="4747"/>
    </row>
    <row r="1190" spans="21:22" x14ac:dyDescent="0.25">
      <c r="U1190" s="4747"/>
      <c r="V1190" s="4747"/>
    </row>
    <row r="1191" spans="21:22" x14ac:dyDescent="0.25">
      <c r="U1191" s="4747"/>
      <c r="V1191" s="4747"/>
    </row>
    <row r="1192" spans="21:22" x14ac:dyDescent="0.25">
      <c r="U1192" s="4747"/>
      <c r="V1192" s="4747"/>
    </row>
    <row r="1193" spans="21:22" x14ac:dyDescent="0.25">
      <c r="U1193" s="4747"/>
      <c r="V1193" s="4747"/>
    </row>
    <row r="1194" spans="21:22" x14ac:dyDescent="0.25">
      <c r="U1194" s="4747"/>
      <c r="V1194" s="4747"/>
    </row>
    <row r="1195" spans="21:22" x14ac:dyDescent="0.25">
      <c r="U1195" s="4747"/>
      <c r="V1195" s="4747"/>
    </row>
    <row r="1196" spans="21:22" x14ac:dyDescent="0.25">
      <c r="U1196" s="4747"/>
      <c r="V1196" s="4747"/>
    </row>
    <row r="1197" spans="21:22" x14ac:dyDescent="0.25">
      <c r="U1197" s="4747"/>
      <c r="V1197" s="4747"/>
    </row>
    <row r="1198" spans="21:22" x14ac:dyDescent="0.25">
      <c r="U1198" s="4747"/>
      <c r="V1198" s="4747"/>
    </row>
    <row r="1199" spans="21:22" x14ac:dyDescent="0.25">
      <c r="U1199" s="4747"/>
      <c r="V1199" s="4747"/>
    </row>
    <row r="1200" spans="21:22" x14ac:dyDescent="0.25">
      <c r="U1200" s="4747"/>
      <c r="V1200" s="4747"/>
    </row>
    <row r="1201" spans="21:22" x14ac:dyDescent="0.25">
      <c r="U1201" s="4747"/>
      <c r="V1201" s="4747"/>
    </row>
    <row r="1202" spans="21:22" x14ac:dyDescent="0.25">
      <c r="U1202" s="4747"/>
      <c r="V1202" s="4747"/>
    </row>
    <row r="1203" spans="21:22" x14ac:dyDescent="0.25">
      <c r="U1203" s="4747"/>
      <c r="V1203" s="4747"/>
    </row>
    <row r="1204" spans="21:22" x14ac:dyDescent="0.25">
      <c r="U1204" s="4747"/>
      <c r="V1204" s="4747"/>
    </row>
    <row r="1205" spans="21:22" x14ac:dyDescent="0.25">
      <c r="U1205" s="4747"/>
      <c r="V1205" s="4747"/>
    </row>
    <row r="1206" spans="21:22" x14ac:dyDescent="0.25">
      <c r="U1206" s="4747"/>
      <c r="V1206" s="4747"/>
    </row>
    <row r="1207" spans="21:22" x14ac:dyDescent="0.25">
      <c r="U1207" s="4747"/>
      <c r="V1207" s="4747"/>
    </row>
    <row r="1208" spans="21:22" x14ac:dyDescent="0.25">
      <c r="U1208" s="4747"/>
      <c r="V1208" s="4747"/>
    </row>
    <row r="1209" spans="21:22" x14ac:dyDescent="0.25">
      <c r="U1209" s="4747"/>
      <c r="V1209" s="4747"/>
    </row>
    <row r="1210" spans="21:22" x14ac:dyDescent="0.25">
      <c r="U1210" s="4747"/>
      <c r="V1210" s="4747"/>
    </row>
    <row r="1211" spans="21:22" x14ac:dyDescent="0.25">
      <c r="U1211" s="4747"/>
      <c r="V1211" s="4747"/>
    </row>
    <row r="1212" spans="21:22" x14ac:dyDescent="0.25">
      <c r="U1212" s="4747"/>
      <c r="V1212" s="4747"/>
    </row>
    <row r="1213" spans="21:22" x14ac:dyDescent="0.25">
      <c r="U1213" s="4747"/>
      <c r="V1213" s="4747"/>
    </row>
    <row r="1214" spans="21:22" x14ac:dyDescent="0.25">
      <c r="U1214" s="4747"/>
      <c r="V1214" s="4747"/>
    </row>
    <row r="1215" spans="21:22" x14ac:dyDescent="0.25">
      <c r="U1215" s="4747"/>
      <c r="V1215" s="4747"/>
    </row>
    <row r="1216" spans="21:22" x14ac:dyDescent="0.25">
      <c r="U1216" s="4747"/>
      <c r="V1216" s="4747"/>
    </row>
    <row r="1217" spans="21:22" x14ac:dyDescent="0.25">
      <c r="U1217" s="4747"/>
      <c r="V1217" s="4747"/>
    </row>
    <row r="1218" spans="21:22" x14ac:dyDescent="0.25">
      <c r="U1218" s="4747"/>
      <c r="V1218" s="4747"/>
    </row>
    <row r="1219" spans="21:22" x14ac:dyDescent="0.25">
      <c r="U1219" s="4747"/>
      <c r="V1219" s="4747"/>
    </row>
    <row r="1220" spans="21:22" x14ac:dyDescent="0.25">
      <c r="U1220" s="4747"/>
      <c r="V1220" s="4747"/>
    </row>
    <row r="1221" spans="21:22" x14ac:dyDescent="0.25">
      <c r="U1221" s="4747"/>
      <c r="V1221" s="4747"/>
    </row>
    <row r="1222" spans="21:22" x14ac:dyDescent="0.25">
      <c r="U1222" s="4747"/>
      <c r="V1222" s="4747"/>
    </row>
    <row r="1223" spans="21:22" x14ac:dyDescent="0.25">
      <c r="U1223" s="4747"/>
      <c r="V1223" s="4747"/>
    </row>
    <row r="1224" spans="21:22" x14ac:dyDescent="0.25">
      <c r="U1224" s="4747"/>
      <c r="V1224" s="4747"/>
    </row>
    <row r="1225" spans="21:22" x14ac:dyDescent="0.25">
      <c r="U1225" s="4747"/>
      <c r="V1225" s="4747"/>
    </row>
    <row r="1226" spans="21:22" x14ac:dyDescent="0.25">
      <c r="U1226" s="4747"/>
      <c r="V1226" s="4747"/>
    </row>
    <row r="1227" spans="21:22" x14ac:dyDescent="0.25">
      <c r="U1227" s="4747"/>
      <c r="V1227" s="4747"/>
    </row>
    <row r="1228" spans="21:22" x14ac:dyDescent="0.25">
      <c r="U1228" s="4747"/>
      <c r="V1228" s="4747"/>
    </row>
    <row r="1229" spans="21:22" x14ac:dyDescent="0.25">
      <c r="U1229" s="4747"/>
      <c r="V1229" s="4747"/>
    </row>
    <row r="1230" spans="21:22" x14ac:dyDescent="0.25">
      <c r="U1230" s="4747"/>
      <c r="V1230" s="4747"/>
    </row>
    <row r="1231" spans="21:22" x14ac:dyDescent="0.25">
      <c r="U1231" s="4747"/>
      <c r="V1231" s="4747"/>
    </row>
    <row r="1232" spans="21:22" x14ac:dyDescent="0.25">
      <c r="U1232" s="4747"/>
      <c r="V1232" s="4747"/>
    </row>
    <row r="1233" spans="21:22" x14ac:dyDescent="0.25">
      <c r="U1233" s="4747"/>
      <c r="V1233" s="4747"/>
    </row>
    <row r="1234" spans="21:22" x14ac:dyDescent="0.25">
      <c r="U1234" s="4747"/>
      <c r="V1234" s="4747"/>
    </row>
    <row r="1235" spans="21:22" x14ac:dyDescent="0.25">
      <c r="U1235" s="4747"/>
      <c r="V1235" s="4747"/>
    </row>
    <row r="1236" spans="21:22" x14ac:dyDescent="0.25">
      <c r="U1236" s="4747"/>
      <c r="V1236" s="4747"/>
    </row>
    <row r="1237" spans="21:22" x14ac:dyDescent="0.25">
      <c r="U1237" s="4747"/>
      <c r="V1237" s="4747"/>
    </row>
    <row r="1238" spans="21:22" x14ac:dyDescent="0.25">
      <c r="U1238" s="4747"/>
      <c r="V1238" s="4747"/>
    </row>
    <row r="1239" spans="21:22" x14ac:dyDescent="0.25">
      <c r="U1239" s="4747"/>
      <c r="V1239" s="4747"/>
    </row>
    <row r="1240" spans="21:22" x14ac:dyDescent="0.25">
      <c r="U1240" s="4747"/>
      <c r="V1240" s="4747"/>
    </row>
    <row r="1241" spans="21:22" x14ac:dyDescent="0.25">
      <c r="U1241" s="4747"/>
      <c r="V1241" s="4747"/>
    </row>
    <row r="1242" spans="21:22" x14ac:dyDescent="0.25">
      <c r="U1242" s="4747"/>
      <c r="V1242" s="4747"/>
    </row>
    <row r="1243" spans="21:22" x14ac:dyDescent="0.25">
      <c r="U1243" s="4747"/>
      <c r="V1243" s="4747"/>
    </row>
    <row r="1244" spans="21:22" x14ac:dyDescent="0.25">
      <c r="U1244" s="4747"/>
      <c r="V1244" s="4747"/>
    </row>
    <row r="1245" spans="21:22" x14ac:dyDescent="0.25">
      <c r="U1245" s="4747"/>
      <c r="V1245" s="4747"/>
    </row>
    <row r="1246" spans="21:22" x14ac:dyDescent="0.25">
      <c r="U1246" s="4747"/>
      <c r="V1246" s="4747"/>
    </row>
    <row r="1247" spans="21:22" x14ac:dyDescent="0.25">
      <c r="U1247" s="4747"/>
      <c r="V1247" s="4747"/>
    </row>
    <row r="1248" spans="21:22" x14ac:dyDescent="0.25">
      <c r="U1248" s="4747"/>
      <c r="V1248" s="4747"/>
    </row>
    <row r="1249" spans="21:22" x14ac:dyDescent="0.25">
      <c r="U1249" s="4747"/>
      <c r="V1249" s="4747"/>
    </row>
    <row r="1250" spans="21:22" x14ac:dyDescent="0.25">
      <c r="U1250" s="4747"/>
      <c r="V1250" s="4747"/>
    </row>
    <row r="1251" spans="21:22" x14ac:dyDescent="0.25">
      <c r="U1251" s="4747"/>
      <c r="V1251" s="4747"/>
    </row>
    <row r="1252" spans="21:22" x14ac:dyDescent="0.25">
      <c r="U1252" s="4747"/>
      <c r="V1252" s="4747"/>
    </row>
    <row r="1253" spans="21:22" x14ac:dyDescent="0.25">
      <c r="U1253" s="4747"/>
      <c r="V1253" s="4747"/>
    </row>
    <row r="1254" spans="21:22" x14ac:dyDescent="0.25">
      <c r="U1254" s="4747"/>
      <c r="V1254" s="4747"/>
    </row>
    <row r="1255" spans="21:22" x14ac:dyDescent="0.25">
      <c r="U1255" s="4747"/>
      <c r="V1255" s="4747"/>
    </row>
    <row r="1256" spans="21:22" x14ac:dyDescent="0.25">
      <c r="U1256" s="4747"/>
      <c r="V1256" s="4747"/>
    </row>
    <row r="1257" spans="21:22" x14ac:dyDescent="0.25">
      <c r="U1257" s="4747"/>
      <c r="V1257" s="4747"/>
    </row>
    <row r="1258" spans="21:22" x14ac:dyDescent="0.25">
      <c r="U1258" s="4747"/>
      <c r="V1258" s="4747"/>
    </row>
    <row r="1259" spans="21:22" x14ac:dyDescent="0.25">
      <c r="U1259" s="4747"/>
      <c r="V1259" s="4747"/>
    </row>
    <row r="1260" spans="21:22" x14ac:dyDescent="0.25">
      <c r="U1260" s="4747"/>
      <c r="V1260" s="4747"/>
    </row>
    <row r="1261" spans="21:22" x14ac:dyDescent="0.25">
      <c r="U1261" s="4747"/>
      <c r="V1261" s="4747"/>
    </row>
    <row r="1262" spans="21:22" x14ac:dyDescent="0.25">
      <c r="U1262" s="4747"/>
      <c r="V1262" s="4747"/>
    </row>
    <row r="1263" spans="21:22" x14ac:dyDescent="0.25">
      <c r="U1263" s="4747"/>
      <c r="V1263" s="4747"/>
    </row>
    <row r="1264" spans="21:22" x14ac:dyDescent="0.25">
      <c r="U1264" s="4747"/>
      <c r="V1264" s="4747"/>
    </row>
    <row r="1265" spans="21:22" x14ac:dyDescent="0.25">
      <c r="U1265" s="4747"/>
      <c r="V1265" s="4747"/>
    </row>
    <row r="1266" spans="21:22" x14ac:dyDescent="0.25">
      <c r="U1266" s="4747"/>
      <c r="V1266" s="4747"/>
    </row>
    <row r="1267" spans="21:22" x14ac:dyDescent="0.25">
      <c r="U1267" s="4747"/>
      <c r="V1267" s="4747"/>
    </row>
    <row r="1268" spans="21:22" x14ac:dyDescent="0.25">
      <c r="U1268" s="4747"/>
      <c r="V1268" s="4747"/>
    </row>
    <row r="1269" spans="21:22" x14ac:dyDescent="0.25">
      <c r="U1269" s="4747"/>
      <c r="V1269" s="4747"/>
    </row>
    <row r="1270" spans="21:22" x14ac:dyDescent="0.25">
      <c r="U1270" s="4747"/>
      <c r="V1270" s="4747"/>
    </row>
    <row r="1271" spans="21:22" x14ac:dyDescent="0.25">
      <c r="U1271" s="4747"/>
      <c r="V1271" s="4747"/>
    </row>
    <row r="1272" spans="21:22" x14ac:dyDescent="0.25">
      <c r="U1272" s="4747"/>
      <c r="V1272" s="4747"/>
    </row>
    <row r="1273" spans="21:22" x14ac:dyDescent="0.25">
      <c r="U1273" s="4747"/>
      <c r="V1273" s="4747"/>
    </row>
    <row r="1274" spans="21:22" x14ac:dyDescent="0.25">
      <c r="U1274" s="4747"/>
      <c r="V1274" s="4747"/>
    </row>
    <row r="1275" spans="21:22" x14ac:dyDescent="0.25">
      <c r="U1275" s="4747"/>
      <c r="V1275" s="4747"/>
    </row>
    <row r="1276" spans="21:22" x14ac:dyDescent="0.25">
      <c r="U1276" s="4747"/>
      <c r="V1276" s="4747"/>
    </row>
    <row r="1277" spans="21:22" x14ac:dyDescent="0.25">
      <c r="U1277" s="4747"/>
      <c r="V1277" s="4747"/>
    </row>
    <row r="1278" spans="21:22" x14ac:dyDescent="0.25">
      <c r="U1278" s="4747"/>
      <c r="V1278" s="4747"/>
    </row>
    <row r="1279" spans="21:22" x14ac:dyDescent="0.25">
      <c r="U1279" s="4747"/>
      <c r="V1279" s="4747"/>
    </row>
    <row r="1280" spans="21:22" x14ac:dyDescent="0.25">
      <c r="U1280" s="4747"/>
      <c r="V1280" s="4747"/>
    </row>
    <row r="1281" spans="21:22" x14ac:dyDescent="0.25">
      <c r="U1281" s="4747"/>
      <c r="V1281" s="4747"/>
    </row>
    <row r="1282" spans="21:22" x14ac:dyDescent="0.25">
      <c r="U1282" s="4747"/>
      <c r="V1282" s="4747"/>
    </row>
    <row r="1283" spans="21:22" x14ac:dyDescent="0.25">
      <c r="U1283" s="4747"/>
      <c r="V1283" s="4747"/>
    </row>
    <row r="1284" spans="21:22" x14ac:dyDescent="0.25">
      <c r="U1284" s="4747"/>
      <c r="V1284" s="4747"/>
    </row>
    <row r="1285" spans="21:22" x14ac:dyDescent="0.25">
      <c r="U1285" s="4747"/>
      <c r="V1285" s="4747"/>
    </row>
    <row r="1286" spans="21:22" x14ac:dyDescent="0.25">
      <c r="U1286" s="4747"/>
      <c r="V1286" s="4747"/>
    </row>
    <row r="1287" spans="21:22" x14ac:dyDescent="0.25">
      <c r="U1287" s="4747"/>
      <c r="V1287" s="4747"/>
    </row>
    <row r="1288" spans="21:22" x14ac:dyDescent="0.25">
      <c r="U1288" s="4747"/>
      <c r="V1288" s="4747"/>
    </row>
    <row r="1289" spans="21:22" x14ac:dyDescent="0.25">
      <c r="U1289" s="4747"/>
      <c r="V1289" s="4747"/>
    </row>
    <row r="1290" spans="21:22" x14ac:dyDescent="0.25">
      <c r="U1290" s="4747"/>
      <c r="V1290" s="4747"/>
    </row>
    <row r="1291" spans="21:22" x14ac:dyDescent="0.25">
      <c r="U1291" s="4747"/>
      <c r="V1291" s="4747"/>
    </row>
    <row r="1292" spans="21:22" x14ac:dyDescent="0.25">
      <c r="U1292" s="4747"/>
      <c r="V1292" s="4747"/>
    </row>
    <row r="1293" spans="21:22" x14ac:dyDescent="0.25">
      <c r="U1293" s="4747"/>
      <c r="V1293" s="4747"/>
    </row>
    <row r="1294" spans="21:22" x14ac:dyDescent="0.25">
      <c r="U1294" s="4747"/>
      <c r="V1294" s="4747"/>
    </row>
    <row r="1295" spans="21:22" x14ac:dyDescent="0.25">
      <c r="U1295" s="4747"/>
      <c r="V1295" s="4747"/>
    </row>
    <row r="1296" spans="21:22" x14ac:dyDescent="0.25">
      <c r="U1296" s="4747"/>
      <c r="V1296" s="4747"/>
    </row>
    <row r="1297" spans="21:22" x14ac:dyDescent="0.25">
      <c r="U1297" s="4747"/>
      <c r="V1297" s="4747"/>
    </row>
    <row r="1298" spans="21:22" x14ac:dyDescent="0.25">
      <c r="U1298" s="4747"/>
      <c r="V1298" s="4747"/>
    </row>
    <row r="1299" spans="21:22" x14ac:dyDescent="0.25">
      <c r="U1299" s="4747"/>
      <c r="V1299" s="4747"/>
    </row>
    <row r="1300" spans="21:22" x14ac:dyDescent="0.25">
      <c r="U1300" s="4747"/>
      <c r="V1300" s="4747"/>
    </row>
    <row r="1301" spans="21:22" x14ac:dyDescent="0.25">
      <c r="U1301" s="4747"/>
      <c r="V1301" s="4747"/>
    </row>
    <row r="1302" spans="21:22" x14ac:dyDescent="0.25">
      <c r="U1302" s="4747"/>
      <c r="V1302" s="4747"/>
    </row>
    <row r="1303" spans="21:22" x14ac:dyDescent="0.25">
      <c r="U1303" s="4747"/>
      <c r="V1303" s="4747"/>
    </row>
    <row r="1304" spans="21:22" x14ac:dyDescent="0.25">
      <c r="U1304" s="4747"/>
      <c r="V1304" s="4747"/>
    </row>
    <row r="1305" spans="21:22" x14ac:dyDescent="0.25">
      <c r="U1305" s="4747"/>
      <c r="V1305" s="4747"/>
    </row>
    <row r="1306" spans="21:22" x14ac:dyDescent="0.25">
      <c r="U1306" s="4747"/>
      <c r="V1306" s="4747"/>
    </row>
    <row r="1307" spans="21:22" x14ac:dyDescent="0.25">
      <c r="U1307" s="4747"/>
      <c r="V1307" s="4747"/>
    </row>
    <row r="1308" spans="21:22" x14ac:dyDescent="0.25">
      <c r="U1308" s="4747"/>
      <c r="V1308" s="4747"/>
    </row>
    <row r="1309" spans="21:22" x14ac:dyDescent="0.25">
      <c r="U1309" s="4747"/>
      <c r="V1309" s="4747"/>
    </row>
    <row r="1310" spans="21:22" x14ac:dyDescent="0.25">
      <c r="U1310" s="4747"/>
      <c r="V1310" s="4747"/>
    </row>
    <row r="1311" spans="21:22" x14ac:dyDescent="0.25">
      <c r="U1311" s="4747"/>
      <c r="V1311" s="4747"/>
    </row>
    <row r="1312" spans="21:22" x14ac:dyDescent="0.25">
      <c r="U1312" s="4747"/>
      <c r="V1312" s="4747"/>
    </row>
    <row r="1313" spans="21:22" x14ac:dyDescent="0.25">
      <c r="U1313" s="4747"/>
      <c r="V1313" s="4747"/>
    </row>
    <row r="1314" spans="21:22" x14ac:dyDescent="0.25">
      <c r="U1314" s="4747"/>
      <c r="V1314" s="4747"/>
    </row>
    <row r="1315" spans="21:22" x14ac:dyDescent="0.25">
      <c r="U1315" s="4747"/>
      <c r="V1315" s="4747"/>
    </row>
    <row r="1316" spans="21:22" x14ac:dyDescent="0.25">
      <c r="U1316" s="4747"/>
      <c r="V1316" s="4747"/>
    </row>
    <row r="1317" spans="21:22" x14ac:dyDescent="0.25">
      <c r="U1317" s="4747"/>
      <c r="V1317" s="4747"/>
    </row>
    <row r="1318" spans="21:22" x14ac:dyDescent="0.25">
      <c r="U1318" s="4747"/>
      <c r="V1318" s="4747"/>
    </row>
    <row r="1319" spans="21:22" x14ac:dyDescent="0.25">
      <c r="U1319" s="4747"/>
      <c r="V1319" s="4747"/>
    </row>
    <row r="1320" spans="21:22" x14ac:dyDescent="0.25">
      <c r="U1320" s="4747"/>
      <c r="V1320" s="4747"/>
    </row>
    <row r="1321" spans="21:22" x14ac:dyDescent="0.25">
      <c r="U1321" s="4747"/>
      <c r="V1321" s="4747"/>
    </row>
    <row r="1322" spans="21:22" x14ac:dyDescent="0.25">
      <c r="U1322" s="4747"/>
      <c r="V1322" s="4747"/>
    </row>
    <row r="1323" spans="21:22" x14ac:dyDescent="0.25">
      <c r="U1323" s="4747"/>
      <c r="V1323" s="4747"/>
    </row>
    <row r="1324" spans="21:22" x14ac:dyDescent="0.25">
      <c r="U1324" s="4747"/>
      <c r="V1324" s="4747"/>
    </row>
    <row r="1325" spans="21:22" x14ac:dyDescent="0.25">
      <c r="U1325" s="4747"/>
      <c r="V1325" s="4747"/>
    </row>
    <row r="1326" spans="21:22" x14ac:dyDescent="0.25">
      <c r="U1326" s="4747"/>
      <c r="V1326" s="4747"/>
    </row>
    <row r="1327" spans="21:22" x14ac:dyDescent="0.25">
      <c r="U1327" s="4747"/>
      <c r="V1327" s="4747"/>
    </row>
    <row r="1328" spans="21:22" x14ac:dyDescent="0.25">
      <c r="U1328" s="4747"/>
      <c r="V1328" s="4747"/>
    </row>
    <row r="1329" spans="21:22" x14ac:dyDescent="0.25">
      <c r="U1329" s="4747"/>
      <c r="V1329" s="4747"/>
    </row>
    <row r="1330" spans="21:22" x14ac:dyDescent="0.25">
      <c r="U1330" s="4747"/>
      <c r="V1330" s="4747"/>
    </row>
    <row r="1331" spans="21:22" x14ac:dyDescent="0.25">
      <c r="U1331" s="4747"/>
      <c r="V1331" s="4747"/>
    </row>
    <row r="1332" spans="21:22" x14ac:dyDescent="0.25">
      <c r="U1332" s="4747"/>
      <c r="V1332" s="4747"/>
    </row>
    <row r="1333" spans="21:22" x14ac:dyDescent="0.25">
      <c r="U1333" s="4747"/>
      <c r="V1333" s="4747"/>
    </row>
    <row r="1334" spans="21:22" x14ac:dyDescent="0.25">
      <c r="U1334" s="4747"/>
      <c r="V1334" s="4747"/>
    </row>
    <row r="1335" spans="21:22" x14ac:dyDescent="0.25">
      <c r="U1335" s="4747"/>
      <c r="V1335" s="4747"/>
    </row>
    <row r="1336" spans="21:22" x14ac:dyDescent="0.25">
      <c r="U1336" s="4747"/>
      <c r="V1336" s="4747"/>
    </row>
    <row r="1337" spans="21:22" x14ac:dyDescent="0.25">
      <c r="U1337" s="4747"/>
      <c r="V1337" s="4747"/>
    </row>
    <row r="1338" spans="21:22" x14ac:dyDescent="0.25">
      <c r="U1338" s="4747"/>
      <c r="V1338" s="4747"/>
    </row>
    <row r="1339" spans="21:22" x14ac:dyDescent="0.25">
      <c r="U1339" s="4747"/>
      <c r="V1339" s="4747"/>
    </row>
    <row r="1340" spans="21:22" x14ac:dyDescent="0.25">
      <c r="U1340" s="4747"/>
      <c r="V1340" s="4747"/>
    </row>
    <row r="1341" spans="21:22" x14ac:dyDescent="0.25">
      <c r="U1341" s="4747"/>
      <c r="V1341" s="4747"/>
    </row>
    <row r="1342" spans="21:22" x14ac:dyDescent="0.25">
      <c r="U1342" s="4747"/>
      <c r="V1342" s="4747"/>
    </row>
    <row r="1343" spans="21:22" x14ac:dyDescent="0.25">
      <c r="U1343" s="4747"/>
      <c r="V1343" s="4747"/>
    </row>
    <row r="1344" spans="21:22" x14ac:dyDescent="0.25">
      <c r="U1344" s="4747"/>
      <c r="V1344" s="4747"/>
    </row>
    <row r="1345" spans="21:22" x14ac:dyDescent="0.25">
      <c r="U1345" s="4747"/>
      <c r="V1345" s="4747"/>
    </row>
    <row r="1346" spans="21:22" x14ac:dyDescent="0.25">
      <c r="U1346" s="4747"/>
      <c r="V1346" s="4747"/>
    </row>
    <row r="1347" spans="21:22" x14ac:dyDescent="0.25">
      <c r="U1347" s="4747"/>
      <c r="V1347" s="4747"/>
    </row>
    <row r="1348" spans="21:22" x14ac:dyDescent="0.25">
      <c r="U1348" s="4747"/>
      <c r="V1348" s="4747"/>
    </row>
    <row r="1349" spans="21:22" x14ac:dyDescent="0.25">
      <c r="U1349" s="4747"/>
      <c r="V1349" s="4747"/>
    </row>
    <row r="1350" spans="21:22" x14ac:dyDescent="0.25">
      <c r="U1350" s="4747"/>
      <c r="V1350" s="4747"/>
    </row>
    <row r="1351" spans="21:22" x14ac:dyDescent="0.25">
      <c r="U1351" s="4747"/>
      <c r="V1351" s="4747"/>
    </row>
    <row r="1352" spans="21:22" x14ac:dyDescent="0.25">
      <c r="U1352" s="4747"/>
      <c r="V1352" s="4747"/>
    </row>
    <row r="1353" spans="21:22" x14ac:dyDescent="0.25">
      <c r="U1353" s="4747"/>
      <c r="V1353" s="4747"/>
    </row>
    <row r="1354" spans="21:22" x14ac:dyDescent="0.25">
      <c r="U1354" s="4747"/>
      <c r="V1354" s="4747"/>
    </row>
    <row r="1355" spans="21:22" x14ac:dyDescent="0.25">
      <c r="U1355" s="4747"/>
      <c r="V1355" s="4747"/>
    </row>
    <row r="1356" spans="21:22" x14ac:dyDescent="0.25">
      <c r="U1356" s="4747"/>
      <c r="V1356" s="4747"/>
    </row>
    <row r="1357" spans="21:22" x14ac:dyDescent="0.25">
      <c r="U1357" s="4747"/>
      <c r="V1357" s="4747"/>
    </row>
    <row r="1358" spans="21:22" x14ac:dyDescent="0.25">
      <c r="U1358" s="4747"/>
      <c r="V1358" s="4747"/>
    </row>
    <row r="1359" spans="21:22" x14ac:dyDescent="0.25">
      <c r="U1359" s="4747"/>
      <c r="V1359" s="4747"/>
    </row>
    <row r="1360" spans="21:22" x14ac:dyDescent="0.25">
      <c r="U1360" s="4747"/>
      <c r="V1360" s="4747"/>
    </row>
    <row r="1361" spans="21:22" x14ac:dyDescent="0.25">
      <c r="U1361" s="4747"/>
      <c r="V1361" s="4747"/>
    </row>
    <row r="1362" spans="21:22" x14ac:dyDescent="0.25">
      <c r="U1362" s="4747"/>
      <c r="V1362" s="4747"/>
    </row>
    <row r="1363" spans="21:22" x14ac:dyDescent="0.25">
      <c r="U1363" s="4747"/>
      <c r="V1363" s="4747"/>
    </row>
    <row r="1364" spans="21:22" x14ac:dyDescent="0.25">
      <c r="U1364" s="4747"/>
      <c r="V1364" s="4747"/>
    </row>
    <row r="1365" spans="21:22" x14ac:dyDescent="0.25">
      <c r="U1365" s="4747"/>
      <c r="V1365" s="4747"/>
    </row>
    <row r="1366" spans="21:22" x14ac:dyDescent="0.25">
      <c r="U1366" s="4747"/>
      <c r="V1366" s="4747"/>
    </row>
    <row r="1367" spans="21:22" x14ac:dyDescent="0.25">
      <c r="U1367" s="4747"/>
      <c r="V1367" s="4747"/>
    </row>
    <row r="1368" spans="21:22" x14ac:dyDescent="0.25">
      <c r="U1368" s="4747"/>
      <c r="V1368" s="4747"/>
    </row>
    <row r="1369" spans="21:22" x14ac:dyDescent="0.25">
      <c r="U1369" s="4747"/>
      <c r="V1369" s="4747"/>
    </row>
    <row r="1370" spans="21:22" x14ac:dyDescent="0.25">
      <c r="U1370" s="4747"/>
      <c r="V1370" s="4747"/>
    </row>
    <row r="1371" spans="21:22" x14ac:dyDescent="0.25">
      <c r="U1371" s="4747"/>
      <c r="V1371" s="4747"/>
    </row>
    <row r="1372" spans="21:22" x14ac:dyDescent="0.25">
      <c r="U1372" s="4747"/>
      <c r="V1372" s="4747"/>
    </row>
    <row r="1373" spans="21:22" x14ac:dyDescent="0.25">
      <c r="U1373" s="4747"/>
      <c r="V1373" s="4747"/>
    </row>
    <row r="1374" spans="21:22" x14ac:dyDescent="0.25">
      <c r="U1374" s="4747"/>
      <c r="V1374" s="4747"/>
    </row>
    <row r="1375" spans="21:22" x14ac:dyDescent="0.25">
      <c r="U1375" s="4747"/>
      <c r="V1375" s="4747"/>
    </row>
    <row r="1376" spans="21:22" x14ac:dyDescent="0.25">
      <c r="U1376" s="4747"/>
      <c r="V1376" s="4747"/>
    </row>
    <row r="1377" spans="21:22" x14ac:dyDescent="0.25">
      <c r="U1377" s="4747"/>
      <c r="V1377" s="4747"/>
    </row>
    <row r="1378" spans="21:22" x14ac:dyDescent="0.25">
      <c r="U1378" s="4747"/>
      <c r="V1378" s="4747"/>
    </row>
    <row r="1379" spans="21:22" x14ac:dyDescent="0.25">
      <c r="U1379" s="4747"/>
      <c r="V1379" s="4747"/>
    </row>
    <row r="1380" spans="21:22" x14ac:dyDescent="0.25">
      <c r="U1380" s="4747"/>
      <c r="V1380" s="4747"/>
    </row>
    <row r="1381" spans="21:22" x14ac:dyDescent="0.25">
      <c r="U1381" s="4747"/>
      <c r="V1381" s="4747"/>
    </row>
    <row r="1382" spans="21:22" x14ac:dyDescent="0.25">
      <c r="U1382" s="4747"/>
      <c r="V1382" s="4747"/>
    </row>
    <row r="1383" spans="21:22" x14ac:dyDescent="0.25">
      <c r="U1383" s="4747"/>
      <c r="V1383" s="4747"/>
    </row>
    <row r="1384" spans="21:22" x14ac:dyDescent="0.25">
      <c r="U1384" s="4747"/>
      <c r="V1384" s="4747"/>
    </row>
    <row r="1385" spans="21:22" x14ac:dyDescent="0.25">
      <c r="U1385" s="4747"/>
      <c r="V1385" s="4747"/>
    </row>
    <row r="1386" spans="21:22" x14ac:dyDescent="0.25">
      <c r="U1386" s="4747"/>
      <c r="V1386" s="4747"/>
    </row>
    <row r="1387" spans="21:22" x14ac:dyDescent="0.25">
      <c r="U1387" s="4747"/>
      <c r="V1387" s="4747"/>
    </row>
    <row r="1388" spans="21:22" x14ac:dyDescent="0.25">
      <c r="U1388" s="4747"/>
      <c r="V1388" s="4747"/>
    </row>
    <row r="1389" spans="21:22" x14ac:dyDescent="0.25">
      <c r="U1389" s="4747"/>
      <c r="V1389" s="4747"/>
    </row>
    <row r="1390" spans="21:22" x14ac:dyDescent="0.25">
      <c r="U1390" s="4747"/>
      <c r="V1390" s="4747"/>
    </row>
    <row r="1391" spans="21:22" x14ac:dyDescent="0.25">
      <c r="U1391" s="4747"/>
      <c r="V1391" s="4747"/>
    </row>
    <row r="1392" spans="21:22" x14ac:dyDescent="0.25">
      <c r="U1392" s="4747"/>
      <c r="V1392" s="4747"/>
    </row>
    <row r="1393" spans="21:22" x14ac:dyDescent="0.25">
      <c r="U1393" s="4747"/>
      <c r="V1393" s="4747"/>
    </row>
    <row r="1394" spans="21:22" x14ac:dyDescent="0.25">
      <c r="U1394" s="4747"/>
      <c r="V1394" s="4747"/>
    </row>
    <row r="1395" spans="21:22" x14ac:dyDescent="0.25">
      <c r="U1395" s="4747"/>
      <c r="V1395" s="4747"/>
    </row>
    <row r="1396" spans="21:22" x14ac:dyDescent="0.25">
      <c r="U1396" s="4747"/>
      <c r="V1396" s="4747"/>
    </row>
    <row r="1397" spans="21:22" x14ac:dyDescent="0.25">
      <c r="U1397" s="4747"/>
      <c r="V1397" s="4747"/>
    </row>
    <row r="1398" spans="21:22" x14ac:dyDescent="0.25">
      <c r="U1398" s="4747"/>
      <c r="V1398" s="4747"/>
    </row>
    <row r="1399" spans="21:22" x14ac:dyDescent="0.25">
      <c r="U1399" s="4747"/>
      <c r="V1399" s="4747"/>
    </row>
    <row r="1400" spans="21:22" x14ac:dyDescent="0.25">
      <c r="U1400" s="4747"/>
      <c r="V1400" s="4747"/>
    </row>
    <row r="1401" spans="21:22" x14ac:dyDescent="0.25">
      <c r="U1401" s="4747"/>
      <c r="V1401" s="4747"/>
    </row>
    <row r="1402" spans="21:22" x14ac:dyDescent="0.25">
      <c r="U1402" s="4747"/>
      <c r="V1402" s="4747"/>
    </row>
    <row r="1403" spans="21:22" x14ac:dyDescent="0.25">
      <c r="U1403" s="4747"/>
      <c r="V1403" s="4747"/>
    </row>
    <row r="1404" spans="21:22" x14ac:dyDescent="0.25">
      <c r="U1404" s="4747"/>
      <c r="V1404" s="4747"/>
    </row>
    <row r="1405" spans="21:22" x14ac:dyDescent="0.25">
      <c r="U1405" s="4747"/>
      <c r="V1405" s="4747"/>
    </row>
    <row r="1406" spans="21:22" x14ac:dyDescent="0.25">
      <c r="U1406" s="4747"/>
      <c r="V1406" s="4747"/>
    </row>
    <row r="1407" spans="21:22" x14ac:dyDescent="0.25">
      <c r="U1407" s="4747"/>
      <c r="V1407" s="4747"/>
    </row>
    <row r="1408" spans="21:22" x14ac:dyDescent="0.25">
      <c r="U1408" s="4747"/>
      <c r="V1408" s="4747"/>
    </row>
    <row r="1409" spans="21:22" x14ac:dyDescent="0.25">
      <c r="U1409" s="4747"/>
      <c r="V1409" s="4747"/>
    </row>
    <row r="1410" spans="21:22" x14ac:dyDescent="0.25">
      <c r="U1410" s="4747"/>
      <c r="V1410" s="4747"/>
    </row>
    <row r="1411" spans="21:22" x14ac:dyDescent="0.25">
      <c r="U1411" s="4747"/>
      <c r="V1411" s="4747"/>
    </row>
    <row r="1412" spans="21:22" x14ac:dyDescent="0.25">
      <c r="U1412" s="4747"/>
      <c r="V1412" s="4747"/>
    </row>
    <row r="1413" spans="21:22" x14ac:dyDescent="0.25">
      <c r="U1413" s="4747"/>
      <c r="V1413" s="4747"/>
    </row>
    <row r="1414" spans="21:22" x14ac:dyDescent="0.25">
      <c r="U1414" s="4747"/>
      <c r="V1414" s="4747"/>
    </row>
    <row r="1415" spans="21:22" x14ac:dyDescent="0.25">
      <c r="U1415" s="4747"/>
      <c r="V1415" s="4747"/>
    </row>
    <row r="1416" spans="21:22" x14ac:dyDescent="0.25">
      <c r="U1416" s="4747"/>
      <c r="V1416" s="4747"/>
    </row>
    <row r="1417" spans="21:22" x14ac:dyDescent="0.25">
      <c r="U1417" s="4747"/>
      <c r="V1417" s="4747"/>
    </row>
    <row r="1418" spans="21:22" x14ac:dyDescent="0.25">
      <c r="U1418" s="4747"/>
      <c r="V1418" s="4747"/>
    </row>
    <row r="1419" spans="21:22" x14ac:dyDescent="0.25">
      <c r="U1419" s="4747"/>
      <c r="V1419" s="4747"/>
    </row>
    <row r="1420" spans="21:22" x14ac:dyDescent="0.25">
      <c r="U1420" s="4747"/>
      <c r="V1420" s="4747"/>
    </row>
    <row r="1421" spans="21:22" x14ac:dyDescent="0.25">
      <c r="U1421" s="4747"/>
      <c r="V1421" s="4747"/>
    </row>
    <row r="1422" spans="21:22" x14ac:dyDescent="0.25">
      <c r="U1422" s="4747"/>
      <c r="V1422" s="4747"/>
    </row>
    <row r="1423" spans="21:22" x14ac:dyDescent="0.25">
      <c r="U1423" s="4747"/>
      <c r="V1423" s="4747"/>
    </row>
    <row r="1424" spans="21:22" x14ac:dyDescent="0.25">
      <c r="U1424" s="4747"/>
      <c r="V1424" s="4747"/>
    </row>
    <row r="1425" spans="21:22" x14ac:dyDescent="0.25">
      <c r="U1425" s="4747"/>
      <c r="V1425" s="4747"/>
    </row>
    <row r="1426" spans="21:22" x14ac:dyDescent="0.25">
      <c r="U1426" s="4747"/>
      <c r="V1426" s="4747"/>
    </row>
    <row r="1427" spans="21:22" x14ac:dyDescent="0.25">
      <c r="U1427" s="4747"/>
      <c r="V1427" s="4747"/>
    </row>
    <row r="1428" spans="21:22" x14ac:dyDescent="0.25">
      <c r="U1428" s="4747"/>
      <c r="V1428" s="4747"/>
    </row>
    <row r="1429" spans="21:22" x14ac:dyDescent="0.25">
      <c r="U1429" s="4747"/>
      <c r="V1429" s="4747"/>
    </row>
    <row r="1430" spans="21:22" x14ac:dyDescent="0.25">
      <c r="U1430" s="4747"/>
      <c r="V1430" s="4747"/>
    </row>
    <row r="1431" spans="21:22" x14ac:dyDescent="0.25">
      <c r="U1431" s="4747"/>
      <c r="V1431" s="4747"/>
    </row>
    <row r="1432" spans="21:22" x14ac:dyDescent="0.25">
      <c r="U1432" s="4747"/>
      <c r="V1432" s="4747"/>
    </row>
    <row r="1433" spans="21:22" x14ac:dyDescent="0.25">
      <c r="U1433" s="4747"/>
      <c r="V1433" s="4747"/>
    </row>
    <row r="1434" spans="21:22" x14ac:dyDescent="0.25">
      <c r="U1434" s="4747"/>
      <c r="V1434" s="4747"/>
    </row>
    <row r="1435" spans="21:22" x14ac:dyDescent="0.25">
      <c r="U1435" s="4747"/>
      <c r="V1435" s="4747"/>
    </row>
    <row r="1436" spans="21:22" x14ac:dyDescent="0.25">
      <c r="U1436" s="4747"/>
      <c r="V1436" s="4747"/>
    </row>
    <row r="1437" spans="21:22" x14ac:dyDescent="0.25">
      <c r="U1437" s="4747"/>
      <c r="V1437" s="4747"/>
    </row>
    <row r="1438" spans="21:22" x14ac:dyDescent="0.25">
      <c r="U1438" s="4747"/>
      <c r="V1438" s="4747"/>
    </row>
    <row r="1439" spans="21:22" x14ac:dyDescent="0.25">
      <c r="U1439" s="4747"/>
      <c r="V1439" s="4747"/>
    </row>
    <row r="1440" spans="21:22" x14ac:dyDescent="0.25">
      <c r="U1440" s="4747"/>
      <c r="V1440" s="4747"/>
    </row>
    <row r="1441" spans="21:22" x14ac:dyDescent="0.25">
      <c r="U1441" s="4747"/>
      <c r="V1441" s="4747"/>
    </row>
    <row r="1442" spans="21:22" x14ac:dyDescent="0.25">
      <c r="U1442" s="4747"/>
      <c r="V1442" s="4747"/>
    </row>
    <row r="1443" spans="21:22" x14ac:dyDescent="0.25">
      <c r="U1443" s="4747"/>
      <c r="V1443" s="4747"/>
    </row>
    <row r="1444" spans="21:22" x14ac:dyDescent="0.25">
      <c r="U1444" s="4747"/>
      <c r="V1444" s="4747"/>
    </row>
    <row r="1445" spans="21:22" x14ac:dyDescent="0.25">
      <c r="U1445" s="4747"/>
      <c r="V1445" s="4747"/>
    </row>
    <row r="1446" spans="21:22" x14ac:dyDescent="0.25">
      <c r="U1446" s="4747"/>
      <c r="V1446" s="4747"/>
    </row>
    <row r="1447" spans="21:22" x14ac:dyDescent="0.25">
      <c r="U1447" s="4747"/>
      <c r="V1447" s="4747"/>
    </row>
    <row r="1448" spans="21:22" x14ac:dyDescent="0.25">
      <c r="U1448" s="4747"/>
      <c r="V1448" s="4747"/>
    </row>
    <row r="1449" spans="21:22" x14ac:dyDescent="0.25">
      <c r="U1449" s="4747"/>
      <c r="V1449" s="4747"/>
    </row>
    <row r="1450" spans="21:22" x14ac:dyDescent="0.25">
      <c r="U1450" s="4747"/>
      <c r="V1450" s="4747"/>
    </row>
    <row r="1451" spans="21:22" x14ac:dyDescent="0.25">
      <c r="U1451" s="4747"/>
      <c r="V1451" s="4747"/>
    </row>
    <row r="1452" spans="21:22" x14ac:dyDescent="0.25">
      <c r="U1452" s="4747"/>
      <c r="V1452" s="4747"/>
    </row>
    <row r="1453" spans="21:22" x14ac:dyDescent="0.25">
      <c r="U1453" s="4747"/>
      <c r="V1453" s="4747"/>
    </row>
    <row r="1454" spans="21:22" x14ac:dyDescent="0.25">
      <c r="U1454" s="4747"/>
      <c r="V1454" s="4747"/>
    </row>
    <row r="1455" spans="21:22" x14ac:dyDescent="0.25">
      <c r="U1455" s="4747"/>
      <c r="V1455" s="4747"/>
    </row>
    <row r="1456" spans="21:22" x14ac:dyDescent="0.25">
      <c r="U1456" s="4747"/>
      <c r="V1456" s="4747"/>
    </row>
    <row r="1457" spans="21:22" x14ac:dyDescent="0.25">
      <c r="U1457" s="4747"/>
      <c r="V1457" s="4747"/>
    </row>
    <row r="1458" spans="21:22" x14ac:dyDescent="0.25">
      <c r="U1458" s="4747"/>
      <c r="V1458" s="4747"/>
    </row>
    <row r="1459" spans="21:22" x14ac:dyDescent="0.25">
      <c r="U1459" s="4747"/>
      <c r="V1459" s="4747"/>
    </row>
    <row r="1460" spans="21:22" x14ac:dyDescent="0.25">
      <c r="U1460" s="4747"/>
      <c r="V1460" s="4747"/>
    </row>
    <row r="1461" spans="21:22" x14ac:dyDescent="0.25">
      <c r="U1461" s="4747"/>
      <c r="V1461" s="4747"/>
    </row>
    <row r="1462" spans="21:22" x14ac:dyDescent="0.25">
      <c r="U1462" s="4747"/>
      <c r="V1462" s="4747"/>
    </row>
    <row r="1463" spans="21:22" x14ac:dyDescent="0.25">
      <c r="U1463" s="4747"/>
      <c r="V1463" s="4747"/>
    </row>
    <row r="1464" spans="21:22" x14ac:dyDescent="0.25">
      <c r="U1464" s="4747"/>
      <c r="V1464" s="4747"/>
    </row>
    <row r="1465" spans="21:22" x14ac:dyDescent="0.25">
      <c r="U1465" s="4747"/>
      <c r="V1465" s="4747"/>
    </row>
    <row r="1466" spans="21:22" x14ac:dyDescent="0.25">
      <c r="U1466" s="4747"/>
      <c r="V1466" s="4747"/>
    </row>
    <row r="1467" spans="21:22" x14ac:dyDescent="0.25">
      <c r="U1467" s="4747"/>
      <c r="V1467" s="4747"/>
    </row>
    <row r="1468" spans="21:22" x14ac:dyDescent="0.25">
      <c r="U1468" s="4747"/>
      <c r="V1468" s="4747"/>
    </row>
    <row r="1469" spans="21:22" x14ac:dyDescent="0.25">
      <c r="U1469" s="4747"/>
      <c r="V1469" s="4747"/>
    </row>
    <row r="1470" spans="21:22" x14ac:dyDescent="0.25">
      <c r="U1470" s="4747"/>
      <c r="V1470" s="4747"/>
    </row>
    <row r="1471" spans="21:22" x14ac:dyDescent="0.25">
      <c r="U1471" s="4747"/>
      <c r="V1471" s="4747"/>
    </row>
    <row r="1472" spans="21:22" x14ac:dyDescent="0.25">
      <c r="U1472" s="4747"/>
      <c r="V1472" s="4747"/>
    </row>
    <row r="1473" spans="21:22" x14ac:dyDescent="0.25">
      <c r="U1473" s="4747"/>
      <c r="V1473" s="4747"/>
    </row>
    <row r="1474" spans="21:22" x14ac:dyDescent="0.25">
      <c r="U1474" s="4747"/>
      <c r="V1474" s="4747"/>
    </row>
    <row r="1475" spans="21:22" x14ac:dyDescent="0.25">
      <c r="U1475" s="4747"/>
      <c r="V1475" s="4747"/>
    </row>
    <row r="1476" spans="21:22" x14ac:dyDescent="0.25">
      <c r="U1476" s="4747"/>
      <c r="V1476" s="4747"/>
    </row>
    <row r="1477" spans="21:22" x14ac:dyDescent="0.25">
      <c r="U1477" s="4747"/>
      <c r="V1477" s="4747"/>
    </row>
    <row r="1478" spans="21:22" x14ac:dyDescent="0.25">
      <c r="U1478" s="4747"/>
      <c r="V1478" s="4747"/>
    </row>
    <row r="1479" spans="21:22" x14ac:dyDescent="0.25">
      <c r="U1479" s="4747"/>
      <c r="V1479" s="4747"/>
    </row>
    <row r="1480" spans="21:22" x14ac:dyDescent="0.25">
      <c r="U1480" s="4747"/>
      <c r="V1480" s="4747"/>
    </row>
    <row r="1481" spans="21:22" x14ac:dyDescent="0.25">
      <c r="U1481" s="4747"/>
      <c r="V1481" s="4747"/>
    </row>
    <row r="1482" spans="21:22" x14ac:dyDescent="0.25">
      <c r="U1482" s="4747"/>
      <c r="V1482" s="4747"/>
    </row>
    <row r="1483" spans="21:22" x14ac:dyDescent="0.25">
      <c r="U1483" s="4747"/>
      <c r="V1483" s="4747"/>
    </row>
    <row r="1484" spans="21:22" x14ac:dyDescent="0.25">
      <c r="U1484" s="4747"/>
      <c r="V1484" s="4747"/>
    </row>
    <row r="1485" spans="21:22" x14ac:dyDescent="0.25">
      <c r="U1485" s="4747"/>
      <c r="V1485" s="4747"/>
    </row>
    <row r="1486" spans="21:22" x14ac:dyDescent="0.25">
      <c r="U1486" s="4747"/>
      <c r="V1486" s="4747"/>
    </row>
    <row r="1487" spans="21:22" x14ac:dyDescent="0.25">
      <c r="U1487" s="4747"/>
      <c r="V1487" s="4747"/>
    </row>
    <row r="1488" spans="21:22" x14ac:dyDescent="0.25">
      <c r="U1488" s="4747"/>
      <c r="V1488" s="4747"/>
    </row>
    <row r="1489" spans="21:22" x14ac:dyDescent="0.25">
      <c r="U1489" s="4747"/>
      <c r="V1489" s="4747"/>
    </row>
    <row r="1490" spans="21:22" x14ac:dyDescent="0.25">
      <c r="U1490" s="4747"/>
      <c r="V1490" s="4747"/>
    </row>
    <row r="1491" spans="21:22" x14ac:dyDescent="0.25">
      <c r="U1491" s="4747"/>
      <c r="V1491" s="4747"/>
    </row>
    <row r="1492" spans="21:22" x14ac:dyDescent="0.25">
      <c r="U1492" s="4747"/>
      <c r="V1492" s="4747"/>
    </row>
    <row r="1493" spans="21:22" x14ac:dyDescent="0.25">
      <c r="U1493" s="4747"/>
      <c r="V1493" s="4747"/>
    </row>
    <row r="1494" spans="21:22" x14ac:dyDescent="0.25">
      <c r="U1494" s="4747"/>
      <c r="V1494" s="4747"/>
    </row>
    <row r="1495" spans="21:22" x14ac:dyDescent="0.25">
      <c r="U1495" s="4747"/>
      <c r="V1495" s="4747"/>
    </row>
    <row r="1496" spans="21:22" x14ac:dyDescent="0.25">
      <c r="U1496" s="4747"/>
      <c r="V1496" s="4747"/>
    </row>
    <row r="1497" spans="21:22" x14ac:dyDescent="0.25">
      <c r="U1497" s="4747"/>
      <c r="V1497" s="4747"/>
    </row>
    <row r="1498" spans="21:22" x14ac:dyDescent="0.25">
      <c r="U1498" s="4747"/>
      <c r="V1498" s="4747"/>
    </row>
    <row r="1499" spans="21:22" x14ac:dyDescent="0.25">
      <c r="U1499" s="4747"/>
      <c r="V1499" s="4747"/>
    </row>
    <row r="1500" spans="21:22" x14ac:dyDescent="0.25">
      <c r="U1500" s="4747"/>
      <c r="V1500" s="4747"/>
    </row>
    <row r="1501" spans="21:22" x14ac:dyDescent="0.25">
      <c r="U1501" s="4747"/>
      <c r="V1501" s="4747"/>
    </row>
    <row r="1502" spans="21:22" x14ac:dyDescent="0.25">
      <c r="U1502" s="4747"/>
      <c r="V1502" s="4747"/>
    </row>
    <row r="1503" spans="21:22" x14ac:dyDescent="0.25">
      <c r="U1503" s="4747"/>
      <c r="V1503" s="4747"/>
    </row>
    <row r="1504" spans="21:22" x14ac:dyDescent="0.25">
      <c r="U1504" s="4747"/>
      <c r="V1504" s="4747"/>
    </row>
    <row r="1505" spans="21:22" x14ac:dyDescent="0.25">
      <c r="U1505" s="4747"/>
      <c r="V1505" s="4747"/>
    </row>
    <row r="1506" spans="21:22" x14ac:dyDescent="0.25">
      <c r="U1506" s="4747"/>
      <c r="V1506" s="4747"/>
    </row>
    <row r="1507" spans="21:22" x14ac:dyDescent="0.25">
      <c r="U1507" s="4747"/>
      <c r="V1507" s="4747"/>
    </row>
    <row r="1508" spans="21:22" x14ac:dyDescent="0.25">
      <c r="U1508" s="4747"/>
      <c r="V1508" s="4747"/>
    </row>
    <row r="1509" spans="21:22" x14ac:dyDescent="0.25">
      <c r="U1509" s="4747"/>
      <c r="V1509" s="4747"/>
    </row>
    <row r="1510" spans="21:22" x14ac:dyDescent="0.25">
      <c r="U1510" s="4747"/>
      <c r="V1510" s="4747"/>
    </row>
    <row r="1511" spans="21:22" x14ac:dyDescent="0.25">
      <c r="U1511" s="4747"/>
      <c r="V1511" s="4747"/>
    </row>
    <row r="1512" spans="21:22" x14ac:dyDescent="0.25">
      <c r="U1512" s="4747"/>
      <c r="V1512" s="4747"/>
    </row>
    <row r="1513" spans="21:22" x14ac:dyDescent="0.25">
      <c r="U1513" s="4747"/>
      <c r="V1513" s="4747"/>
    </row>
    <row r="1514" spans="21:22" x14ac:dyDescent="0.25">
      <c r="U1514" s="4747"/>
      <c r="V1514" s="4747"/>
    </row>
    <row r="1515" spans="21:22" x14ac:dyDescent="0.25">
      <c r="U1515" s="4747"/>
      <c r="V1515" s="4747"/>
    </row>
    <row r="1516" spans="21:22" x14ac:dyDescent="0.25">
      <c r="U1516" s="4747"/>
      <c r="V1516" s="4747"/>
    </row>
    <row r="1517" spans="21:22" x14ac:dyDescent="0.25">
      <c r="U1517" s="4747"/>
      <c r="V1517" s="4747"/>
    </row>
    <row r="1518" spans="21:22" x14ac:dyDescent="0.25">
      <c r="U1518" s="4747"/>
      <c r="V1518" s="4747"/>
    </row>
    <row r="1519" spans="21:22" x14ac:dyDescent="0.25">
      <c r="U1519" s="4747"/>
      <c r="V1519" s="4747"/>
    </row>
    <row r="1520" spans="21:22" x14ac:dyDescent="0.25">
      <c r="U1520" s="4747"/>
      <c r="V1520" s="4747"/>
    </row>
    <row r="1521" spans="21:22" x14ac:dyDescent="0.25">
      <c r="U1521" s="4747"/>
      <c r="V1521" s="4747"/>
    </row>
    <row r="1522" spans="21:22" x14ac:dyDescent="0.25">
      <c r="U1522" s="4747"/>
      <c r="V1522" s="4747"/>
    </row>
    <row r="1523" spans="21:22" x14ac:dyDescent="0.25">
      <c r="U1523" s="4747"/>
      <c r="V1523" s="4747"/>
    </row>
    <row r="1524" spans="21:22" x14ac:dyDescent="0.25">
      <c r="U1524" s="4747"/>
      <c r="V1524" s="4747"/>
    </row>
    <row r="1525" spans="21:22" x14ac:dyDescent="0.25">
      <c r="U1525" s="4747"/>
      <c r="V1525" s="4747"/>
    </row>
    <row r="1526" spans="21:22" x14ac:dyDescent="0.25">
      <c r="U1526" s="4747"/>
      <c r="V1526" s="4747"/>
    </row>
    <row r="1527" spans="21:22" x14ac:dyDescent="0.25">
      <c r="U1527" s="4747"/>
      <c r="V1527" s="4747"/>
    </row>
    <row r="1528" spans="21:22" x14ac:dyDescent="0.25">
      <c r="U1528" s="4747"/>
      <c r="V1528" s="4747"/>
    </row>
    <row r="1529" spans="21:22" x14ac:dyDescent="0.25">
      <c r="U1529" s="4747"/>
      <c r="V1529" s="4747"/>
    </row>
    <row r="1530" spans="21:22" x14ac:dyDescent="0.25">
      <c r="U1530" s="4747"/>
      <c r="V1530" s="4747"/>
    </row>
    <row r="1531" spans="21:22" x14ac:dyDescent="0.25">
      <c r="U1531" s="4747"/>
      <c r="V1531" s="4747"/>
    </row>
    <row r="1532" spans="21:22" x14ac:dyDescent="0.25">
      <c r="U1532" s="4747"/>
      <c r="V1532" s="4747"/>
    </row>
    <row r="1533" spans="21:22" x14ac:dyDescent="0.25">
      <c r="U1533" s="4747"/>
      <c r="V1533" s="4747"/>
    </row>
    <row r="1534" spans="21:22" x14ac:dyDescent="0.25">
      <c r="U1534" s="4747"/>
      <c r="V1534" s="4747"/>
    </row>
    <row r="1535" spans="21:22" x14ac:dyDescent="0.25">
      <c r="U1535" s="4747"/>
      <c r="V1535" s="4747"/>
    </row>
    <row r="1536" spans="21:22" x14ac:dyDescent="0.25">
      <c r="U1536" s="4747"/>
      <c r="V1536" s="4747"/>
    </row>
    <row r="1537" spans="21:22" x14ac:dyDescent="0.25">
      <c r="U1537" s="4747"/>
      <c r="V1537" s="4747"/>
    </row>
    <row r="1538" spans="21:22" x14ac:dyDescent="0.25">
      <c r="U1538" s="4747"/>
      <c r="V1538" s="4747"/>
    </row>
    <row r="1539" spans="21:22" x14ac:dyDescent="0.25">
      <c r="U1539" s="4747"/>
      <c r="V1539" s="4747"/>
    </row>
    <row r="1540" spans="21:22" x14ac:dyDescent="0.25">
      <c r="U1540" s="4747"/>
      <c r="V1540" s="4747"/>
    </row>
    <row r="1541" spans="21:22" x14ac:dyDescent="0.25">
      <c r="U1541" s="4747"/>
      <c r="V1541" s="4747"/>
    </row>
    <row r="1542" spans="21:22" x14ac:dyDescent="0.25">
      <c r="U1542" s="4747"/>
      <c r="V1542" s="4747"/>
    </row>
    <row r="1543" spans="21:22" x14ac:dyDescent="0.25">
      <c r="U1543" s="4747"/>
      <c r="V1543" s="4747"/>
    </row>
    <row r="1544" spans="21:22" x14ac:dyDescent="0.25">
      <c r="U1544" s="4747"/>
      <c r="V1544" s="4747"/>
    </row>
    <row r="1545" spans="21:22" x14ac:dyDescent="0.25">
      <c r="U1545" s="4747"/>
      <c r="V1545" s="4747"/>
    </row>
    <row r="1546" spans="21:22" x14ac:dyDescent="0.25">
      <c r="U1546" s="4747"/>
      <c r="V1546" s="4747"/>
    </row>
    <row r="1547" spans="21:22" x14ac:dyDescent="0.25">
      <c r="U1547" s="4747"/>
      <c r="V1547" s="4747"/>
    </row>
    <row r="1548" spans="21:22" x14ac:dyDescent="0.25">
      <c r="U1548" s="4747"/>
      <c r="V1548" s="4747"/>
    </row>
    <row r="1549" spans="21:22" x14ac:dyDescent="0.25">
      <c r="U1549" s="4747"/>
      <c r="V1549" s="4747"/>
    </row>
    <row r="1550" spans="21:22" x14ac:dyDescent="0.25">
      <c r="U1550" s="4747"/>
      <c r="V1550" s="4747"/>
    </row>
    <row r="1551" spans="21:22" x14ac:dyDescent="0.25">
      <c r="U1551" s="4747"/>
      <c r="V1551" s="4747"/>
    </row>
    <row r="1552" spans="21:22" x14ac:dyDescent="0.25">
      <c r="U1552" s="4747"/>
      <c r="V1552" s="4747"/>
    </row>
    <row r="1553" spans="21:22" x14ac:dyDescent="0.25">
      <c r="U1553" s="4747"/>
      <c r="V1553" s="4747"/>
    </row>
    <row r="1554" spans="21:22" x14ac:dyDescent="0.25">
      <c r="U1554" s="4747"/>
      <c r="V1554" s="4747"/>
    </row>
    <row r="1555" spans="21:22" x14ac:dyDescent="0.25">
      <c r="U1555" s="4747"/>
      <c r="V1555" s="4747"/>
    </row>
    <row r="1556" spans="21:22" x14ac:dyDescent="0.25">
      <c r="U1556" s="4747"/>
      <c r="V1556" s="4747"/>
    </row>
    <row r="1557" spans="21:22" x14ac:dyDescent="0.25">
      <c r="U1557" s="4747"/>
      <c r="V1557" s="4747"/>
    </row>
    <row r="1558" spans="21:22" x14ac:dyDescent="0.25">
      <c r="U1558" s="4747"/>
      <c r="V1558" s="4747"/>
    </row>
    <row r="1559" spans="21:22" x14ac:dyDescent="0.25">
      <c r="U1559" s="4747"/>
      <c r="V1559" s="4747"/>
    </row>
    <row r="1560" spans="21:22" x14ac:dyDescent="0.25">
      <c r="U1560" s="4747"/>
      <c r="V1560" s="4747"/>
    </row>
    <row r="1561" spans="21:22" x14ac:dyDescent="0.25">
      <c r="U1561" s="4747"/>
      <c r="V1561" s="4747"/>
    </row>
    <row r="1562" spans="21:22" x14ac:dyDescent="0.25">
      <c r="U1562" s="4747"/>
      <c r="V1562" s="4747"/>
    </row>
    <row r="1563" spans="21:22" x14ac:dyDescent="0.25">
      <c r="U1563" s="4747"/>
      <c r="V1563" s="4747"/>
    </row>
    <row r="1564" spans="21:22" x14ac:dyDescent="0.25">
      <c r="U1564" s="4747"/>
      <c r="V1564" s="4747"/>
    </row>
    <row r="1565" spans="21:22" x14ac:dyDescent="0.25">
      <c r="U1565" s="4747"/>
      <c r="V1565" s="4747"/>
    </row>
    <row r="1566" spans="21:22" x14ac:dyDescent="0.25">
      <c r="U1566" s="4747"/>
      <c r="V1566" s="4747"/>
    </row>
    <row r="1567" spans="21:22" x14ac:dyDescent="0.25">
      <c r="U1567" s="4747"/>
      <c r="V1567" s="4747"/>
    </row>
    <row r="1568" spans="21:22" x14ac:dyDescent="0.25">
      <c r="U1568" s="4747"/>
      <c r="V1568" s="4747"/>
    </row>
    <row r="1569" spans="21:22" x14ac:dyDescent="0.25">
      <c r="U1569" s="4747"/>
      <c r="V1569" s="4747"/>
    </row>
    <row r="1570" spans="21:22" x14ac:dyDescent="0.25">
      <c r="U1570" s="4747"/>
      <c r="V1570" s="4747"/>
    </row>
    <row r="1571" spans="21:22" x14ac:dyDescent="0.25">
      <c r="U1571" s="4747"/>
      <c r="V1571" s="4747"/>
    </row>
    <row r="1572" spans="21:22" x14ac:dyDescent="0.25">
      <c r="U1572" s="4747"/>
      <c r="V1572" s="4747"/>
    </row>
    <row r="1573" spans="21:22" x14ac:dyDescent="0.25">
      <c r="U1573" s="4747"/>
      <c r="V1573" s="4747"/>
    </row>
    <row r="1574" spans="21:22" x14ac:dyDescent="0.25">
      <c r="U1574" s="4747"/>
      <c r="V1574" s="4747"/>
    </row>
    <row r="1575" spans="21:22" x14ac:dyDescent="0.25">
      <c r="U1575" s="4747"/>
      <c r="V1575" s="4747"/>
    </row>
    <row r="1576" spans="21:22" x14ac:dyDescent="0.25">
      <c r="U1576" s="4747"/>
      <c r="V1576" s="4747"/>
    </row>
    <row r="1577" spans="21:22" x14ac:dyDescent="0.25">
      <c r="U1577" s="4747"/>
      <c r="V1577" s="4747"/>
    </row>
    <row r="1578" spans="21:22" x14ac:dyDescent="0.25">
      <c r="U1578" s="4747"/>
      <c r="V1578" s="4747"/>
    </row>
    <row r="1579" spans="21:22" x14ac:dyDescent="0.25">
      <c r="U1579" s="4747"/>
      <c r="V1579" s="4747"/>
    </row>
    <row r="1580" spans="21:22" x14ac:dyDescent="0.25">
      <c r="U1580" s="4747"/>
      <c r="V1580" s="4747"/>
    </row>
    <row r="1581" spans="21:22" x14ac:dyDescent="0.25">
      <c r="U1581" s="4747"/>
      <c r="V1581" s="4747"/>
    </row>
    <row r="1582" spans="21:22" x14ac:dyDescent="0.25">
      <c r="U1582" s="4747"/>
      <c r="V1582" s="4747"/>
    </row>
    <row r="1583" spans="21:22" x14ac:dyDescent="0.25">
      <c r="U1583" s="4747"/>
      <c r="V1583" s="4747"/>
    </row>
    <row r="1584" spans="21:22" x14ac:dyDescent="0.25">
      <c r="U1584" s="4747"/>
      <c r="V1584" s="4747"/>
    </row>
    <row r="1585" spans="21:22" x14ac:dyDescent="0.25">
      <c r="U1585" s="4747"/>
      <c r="V1585" s="4747"/>
    </row>
    <row r="1586" spans="21:22" x14ac:dyDescent="0.25">
      <c r="U1586" s="4747"/>
      <c r="V1586" s="4747"/>
    </row>
    <row r="1587" spans="21:22" x14ac:dyDescent="0.25">
      <c r="U1587" s="4747"/>
      <c r="V1587" s="4747"/>
    </row>
    <row r="1588" spans="21:22" x14ac:dyDescent="0.25">
      <c r="U1588" s="4747"/>
      <c r="V1588" s="4747"/>
    </row>
    <row r="1589" spans="21:22" x14ac:dyDescent="0.25">
      <c r="U1589" s="4747"/>
      <c r="V1589" s="4747"/>
    </row>
    <row r="1590" spans="21:22" x14ac:dyDescent="0.25">
      <c r="U1590" s="4747"/>
      <c r="V1590" s="4747"/>
    </row>
    <row r="1591" spans="21:22" x14ac:dyDescent="0.25">
      <c r="U1591" s="4747"/>
      <c r="V1591" s="4747"/>
    </row>
    <row r="1592" spans="21:22" x14ac:dyDescent="0.25">
      <c r="U1592" s="4747"/>
      <c r="V1592" s="4747"/>
    </row>
    <row r="1593" spans="21:22" x14ac:dyDescent="0.25">
      <c r="U1593" s="4747"/>
      <c r="V1593" s="4747"/>
    </row>
    <row r="1594" spans="21:22" x14ac:dyDescent="0.25">
      <c r="U1594" s="4747"/>
      <c r="V1594" s="4747"/>
    </row>
    <row r="1595" spans="21:22" x14ac:dyDescent="0.25">
      <c r="U1595" s="4747"/>
      <c r="V1595" s="4747"/>
    </row>
    <row r="1596" spans="21:22" x14ac:dyDescent="0.25">
      <c r="U1596" s="4747"/>
      <c r="V1596" s="4747"/>
    </row>
    <row r="1597" spans="21:22" x14ac:dyDescent="0.25">
      <c r="U1597" s="4747"/>
      <c r="V1597" s="4747"/>
    </row>
    <row r="1598" spans="21:22" x14ac:dyDescent="0.25">
      <c r="U1598" s="4747"/>
      <c r="V1598" s="4747"/>
    </row>
    <row r="1599" spans="21:22" x14ac:dyDescent="0.25">
      <c r="U1599" s="4747"/>
      <c r="V1599" s="4747"/>
    </row>
    <row r="1600" spans="21:22" x14ac:dyDescent="0.25">
      <c r="U1600" s="4747"/>
      <c r="V1600" s="4747"/>
    </row>
    <row r="1601" spans="21:22" x14ac:dyDescent="0.25">
      <c r="U1601" s="4747"/>
      <c r="V1601" s="4747"/>
    </row>
    <row r="1602" spans="21:22" x14ac:dyDescent="0.25">
      <c r="U1602" s="4747"/>
      <c r="V1602" s="4747"/>
    </row>
    <row r="1603" spans="21:22" x14ac:dyDescent="0.25">
      <c r="U1603" s="4747"/>
      <c r="V1603" s="4747"/>
    </row>
    <row r="1604" spans="21:22" x14ac:dyDescent="0.25">
      <c r="U1604" s="4747"/>
      <c r="V1604" s="4747"/>
    </row>
    <row r="1605" spans="21:22" x14ac:dyDescent="0.25">
      <c r="U1605" s="4747"/>
      <c r="V1605" s="4747"/>
    </row>
    <row r="1606" spans="21:22" x14ac:dyDescent="0.25">
      <c r="U1606" s="4747"/>
      <c r="V1606" s="4747"/>
    </row>
    <row r="1607" spans="21:22" x14ac:dyDescent="0.25">
      <c r="U1607" s="4747"/>
      <c r="V1607" s="4747"/>
    </row>
    <row r="1608" spans="21:22" x14ac:dyDescent="0.25">
      <c r="U1608" s="4747"/>
      <c r="V1608" s="4747"/>
    </row>
    <row r="1609" spans="21:22" x14ac:dyDescent="0.25">
      <c r="U1609" s="4747"/>
      <c r="V1609" s="4747"/>
    </row>
    <row r="1610" spans="21:22" x14ac:dyDescent="0.25">
      <c r="U1610" s="4747"/>
      <c r="V1610" s="4747"/>
    </row>
    <row r="1611" spans="21:22" x14ac:dyDescent="0.25">
      <c r="U1611" s="4747"/>
      <c r="V1611" s="4747"/>
    </row>
    <row r="1612" spans="21:22" x14ac:dyDescent="0.25">
      <c r="U1612" s="4747"/>
      <c r="V1612" s="4747"/>
    </row>
    <row r="1613" spans="21:22" x14ac:dyDescent="0.25">
      <c r="U1613" s="4747"/>
      <c r="V1613" s="4747"/>
    </row>
    <row r="1614" spans="21:22" x14ac:dyDescent="0.25">
      <c r="U1614" s="4747"/>
      <c r="V1614" s="4747"/>
    </row>
    <row r="1615" spans="21:22" x14ac:dyDescent="0.25">
      <c r="U1615" s="4747"/>
      <c r="V1615" s="4747"/>
    </row>
    <row r="1616" spans="21:22" x14ac:dyDescent="0.25">
      <c r="U1616" s="4747"/>
      <c r="V1616" s="4747"/>
    </row>
    <row r="1617" spans="21:22" x14ac:dyDescent="0.25">
      <c r="U1617" s="4747"/>
      <c r="V1617" s="4747"/>
    </row>
    <row r="1618" spans="21:22" x14ac:dyDescent="0.25">
      <c r="U1618" s="4747"/>
      <c r="V1618" s="4747"/>
    </row>
    <row r="1619" spans="21:22" x14ac:dyDescent="0.25">
      <c r="U1619" s="4747"/>
      <c r="V1619" s="4747"/>
    </row>
    <row r="1620" spans="21:22" x14ac:dyDescent="0.25">
      <c r="U1620" s="4747"/>
      <c r="V1620" s="4747"/>
    </row>
    <row r="1621" spans="21:22" x14ac:dyDescent="0.25">
      <c r="U1621" s="4747"/>
      <c r="V1621" s="4747"/>
    </row>
    <row r="1622" spans="21:22" x14ac:dyDescent="0.25">
      <c r="U1622" s="4747"/>
      <c r="V1622" s="4747"/>
    </row>
    <row r="1623" spans="21:22" x14ac:dyDescent="0.25">
      <c r="U1623" s="4747"/>
      <c r="V1623" s="4747"/>
    </row>
    <row r="1624" spans="21:22" x14ac:dyDescent="0.25">
      <c r="U1624" s="4747"/>
      <c r="V1624" s="4747"/>
    </row>
    <row r="1625" spans="21:22" x14ac:dyDescent="0.25">
      <c r="U1625" s="4747"/>
      <c r="V1625" s="4747"/>
    </row>
    <row r="1626" spans="21:22" x14ac:dyDescent="0.25">
      <c r="U1626" s="4747"/>
      <c r="V1626" s="4747"/>
    </row>
    <row r="1627" spans="21:22" x14ac:dyDescent="0.25">
      <c r="U1627" s="4747"/>
      <c r="V1627" s="4747"/>
    </row>
    <row r="1628" spans="21:22" x14ac:dyDescent="0.25">
      <c r="U1628" s="4747"/>
      <c r="V1628" s="4747"/>
    </row>
    <row r="1629" spans="21:22" x14ac:dyDescent="0.25">
      <c r="U1629" s="4747"/>
      <c r="V1629" s="4747"/>
    </row>
    <row r="1630" spans="21:22" x14ac:dyDescent="0.25">
      <c r="U1630" s="4747"/>
      <c r="V1630" s="4747"/>
    </row>
    <row r="1631" spans="21:22" x14ac:dyDescent="0.25">
      <c r="U1631" s="4747"/>
      <c r="V1631" s="4747"/>
    </row>
    <row r="1632" spans="21:22" x14ac:dyDescent="0.25">
      <c r="U1632" s="4747"/>
      <c r="V1632" s="4747"/>
    </row>
    <row r="1633" spans="21:22" x14ac:dyDescent="0.25">
      <c r="U1633" s="4747"/>
      <c r="V1633" s="4747"/>
    </row>
    <row r="1634" spans="21:22" x14ac:dyDescent="0.25">
      <c r="U1634" s="4747"/>
      <c r="V1634" s="4747"/>
    </row>
    <row r="1635" spans="21:22" x14ac:dyDescent="0.25">
      <c r="U1635" s="4747"/>
      <c r="V1635" s="4747"/>
    </row>
    <row r="1636" spans="21:22" x14ac:dyDescent="0.25">
      <c r="U1636" s="4747"/>
      <c r="V1636" s="4747"/>
    </row>
    <row r="1637" spans="21:22" x14ac:dyDescent="0.25">
      <c r="U1637" s="4747"/>
      <c r="V1637" s="4747"/>
    </row>
    <row r="1638" spans="21:22" x14ac:dyDescent="0.25">
      <c r="U1638" s="4747"/>
      <c r="V1638" s="4747"/>
    </row>
    <row r="1639" spans="21:22" x14ac:dyDescent="0.25">
      <c r="U1639" s="4747"/>
      <c r="V1639" s="4747"/>
    </row>
    <row r="1640" spans="21:22" x14ac:dyDescent="0.25">
      <c r="U1640" s="4747"/>
      <c r="V1640" s="4747"/>
    </row>
    <row r="1641" spans="21:22" x14ac:dyDescent="0.25">
      <c r="U1641" s="4747"/>
      <c r="V1641" s="4747"/>
    </row>
    <row r="1642" spans="21:22" x14ac:dyDescent="0.25">
      <c r="U1642" s="4747"/>
      <c r="V1642" s="4747"/>
    </row>
    <row r="1643" spans="21:22" x14ac:dyDescent="0.25">
      <c r="U1643" s="4747"/>
      <c r="V1643" s="4747"/>
    </row>
    <row r="1644" spans="21:22" x14ac:dyDescent="0.25">
      <c r="U1644" s="4747"/>
      <c r="V1644" s="4747"/>
    </row>
    <row r="1645" spans="21:22" x14ac:dyDescent="0.25">
      <c r="U1645" s="4747"/>
      <c r="V1645" s="4747"/>
    </row>
    <row r="1646" spans="21:22" x14ac:dyDescent="0.25">
      <c r="U1646" s="4747"/>
      <c r="V1646" s="4747"/>
    </row>
    <row r="1647" spans="21:22" x14ac:dyDescent="0.25">
      <c r="U1647" s="4747"/>
      <c r="V1647" s="4747"/>
    </row>
    <row r="1648" spans="21:22" x14ac:dyDescent="0.25">
      <c r="U1648" s="4747"/>
      <c r="V1648" s="4747"/>
    </row>
    <row r="1649" spans="21:22" x14ac:dyDescent="0.25">
      <c r="U1649" s="4747"/>
      <c r="V1649" s="4747"/>
    </row>
    <row r="1650" spans="21:22" x14ac:dyDescent="0.25">
      <c r="U1650" s="4747"/>
      <c r="V1650" s="4747"/>
    </row>
    <row r="1651" spans="21:22" x14ac:dyDescent="0.25">
      <c r="U1651" s="4747"/>
      <c r="V1651" s="4747"/>
    </row>
    <row r="1652" spans="21:22" x14ac:dyDescent="0.25">
      <c r="U1652" s="4747"/>
      <c r="V1652" s="4747"/>
    </row>
    <row r="1653" spans="21:22" x14ac:dyDescent="0.25">
      <c r="U1653" s="4747"/>
      <c r="V1653" s="4747"/>
    </row>
    <row r="1654" spans="21:22" x14ac:dyDescent="0.25">
      <c r="U1654" s="4747"/>
      <c r="V1654" s="4747"/>
    </row>
    <row r="1655" spans="21:22" x14ac:dyDescent="0.25">
      <c r="U1655" s="4747"/>
      <c r="V1655" s="4747"/>
    </row>
    <row r="1656" spans="21:22" x14ac:dyDescent="0.25">
      <c r="U1656" s="4747"/>
      <c r="V1656" s="4747"/>
    </row>
    <row r="1657" spans="21:22" x14ac:dyDescent="0.25">
      <c r="U1657" s="4747"/>
      <c r="V1657" s="4747"/>
    </row>
    <row r="1658" spans="21:22" x14ac:dyDescent="0.25">
      <c r="U1658" s="4747"/>
      <c r="V1658" s="4747"/>
    </row>
    <row r="1659" spans="21:22" x14ac:dyDescent="0.25">
      <c r="U1659" s="4747"/>
      <c r="V1659" s="4747"/>
    </row>
    <row r="1660" spans="21:22" x14ac:dyDescent="0.25">
      <c r="U1660" s="4747"/>
      <c r="V1660" s="4747"/>
    </row>
    <row r="1661" spans="21:22" x14ac:dyDescent="0.25">
      <c r="U1661" s="4747"/>
      <c r="V1661" s="4747"/>
    </row>
    <row r="1662" spans="21:22" x14ac:dyDescent="0.25">
      <c r="U1662" s="4747"/>
      <c r="V1662" s="4747"/>
    </row>
    <row r="1663" spans="21:22" x14ac:dyDescent="0.25">
      <c r="U1663" s="4747"/>
      <c r="V1663" s="4747"/>
    </row>
    <row r="1664" spans="21:22" x14ac:dyDescent="0.25">
      <c r="U1664" s="4747"/>
      <c r="V1664" s="4747"/>
    </row>
    <row r="1665" spans="21:22" x14ac:dyDescent="0.25">
      <c r="U1665" s="4747"/>
      <c r="V1665" s="4747"/>
    </row>
    <row r="1666" spans="21:22" x14ac:dyDescent="0.25">
      <c r="U1666" s="4747"/>
      <c r="V1666" s="4747"/>
    </row>
    <row r="1667" spans="21:22" x14ac:dyDescent="0.25">
      <c r="U1667" s="4747"/>
      <c r="V1667" s="4747"/>
    </row>
    <row r="1668" spans="21:22" x14ac:dyDescent="0.25">
      <c r="U1668" s="4747"/>
      <c r="V1668" s="4747"/>
    </row>
    <row r="1669" spans="21:22" x14ac:dyDescent="0.25">
      <c r="U1669" s="4747"/>
      <c r="V1669" s="4747"/>
    </row>
    <row r="1670" spans="21:22" x14ac:dyDescent="0.25">
      <c r="U1670" s="4747"/>
      <c r="V1670" s="4747"/>
    </row>
    <row r="1671" spans="21:22" x14ac:dyDescent="0.25">
      <c r="U1671" s="4747"/>
      <c r="V1671" s="4747"/>
    </row>
    <row r="1672" spans="21:22" x14ac:dyDescent="0.25">
      <c r="U1672" s="4747"/>
      <c r="V1672" s="4747"/>
    </row>
    <row r="1673" spans="21:22" x14ac:dyDescent="0.25">
      <c r="U1673" s="4747"/>
      <c r="V1673" s="4747"/>
    </row>
    <row r="1674" spans="21:22" x14ac:dyDescent="0.25">
      <c r="U1674" s="4747"/>
      <c r="V1674" s="4747"/>
    </row>
    <row r="1675" spans="21:22" x14ac:dyDescent="0.25">
      <c r="U1675" s="4747"/>
      <c r="V1675" s="4747"/>
    </row>
    <row r="1676" spans="21:22" x14ac:dyDescent="0.25">
      <c r="U1676" s="4747"/>
      <c r="V1676" s="4747"/>
    </row>
    <row r="1677" spans="21:22" x14ac:dyDescent="0.25">
      <c r="U1677" s="4747"/>
      <c r="V1677" s="4747"/>
    </row>
    <row r="1678" spans="21:22" x14ac:dyDescent="0.25">
      <c r="U1678" s="4747"/>
      <c r="V1678" s="4747"/>
    </row>
    <row r="1679" spans="21:22" x14ac:dyDescent="0.25">
      <c r="U1679" s="4747"/>
      <c r="V1679" s="4747"/>
    </row>
    <row r="1680" spans="21:22" x14ac:dyDescent="0.25">
      <c r="U1680" s="4747"/>
      <c r="V1680" s="4747"/>
    </row>
    <row r="1681" spans="21:22" x14ac:dyDescent="0.25">
      <c r="U1681" s="4747"/>
      <c r="V1681" s="4747"/>
    </row>
    <row r="1682" spans="21:22" x14ac:dyDescent="0.25">
      <c r="U1682" s="4747"/>
      <c r="V1682" s="4747"/>
    </row>
    <row r="1683" spans="21:22" x14ac:dyDescent="0.25">
      <c r="U1683" s="4747"/>
      <c r="V1683" s="4747"/>
    </row>
    <row r="1684" spans="21:22" x14ac:dyDescent="0.25">
      <c r="U1684" s="4747"/>
      <c r="V1684" s="4747"/>
    </row>
    <row r="1685" spans="21:22" x14ac:dyDescent="0.25">
      <c r="U1685" s="4747"/>
      <c r="V1685" s="4747"/>
    </row>
    <row r="1686" spans="21:22" x14ac:dyDescent="0.25">
      <c r="U1686" s="4747"/>
      <c r="V1686" s="4747"/>
    </row>
    <row r="1687" spans="21:22" x14ac:dyDescent="0.25">
      <c r="U1687" s="4747"/>
      <c r="V1687" s="4747"/>
    </row>
    <row r="1688" spans="21:22" x14ac:dyDescent="0.25">
      <c r="U1688" s="4747"/>
      <c r="V1688" s="4747"/>
    </row>
    <row r="1689" spans="21:22" x14ac:dyDescent="0.25">
      <c r="U1689" s="4747"/>
      <c r="V1689" s="4747"/>
    </row>
    <row r="1690" spans="21:22" x14ac:dyDescent="0.25">
      <c r="U1690" s="4747"/>
      <c r="V1690" s="4747"/>
    </row>
    <row r="1691" spans="21:22" x14ac:dyDescent="0.25">
      <c r="U1691" s="4747"/>
      <c r="V1691" s="4747"/>
    </row>
    <row r="1692" spans="21:22" x14ac:dyDescent="0.25">
      <c r="U1692" s="4747"/>
      <c r="V1692" s="4747"/>
    </row>
    <row r="1693" spans="21:22" x14ac:dyDescent="0.25">
      <c r="U1693" s="4747"/>
      <c r="V1693" s="4747"/>
    </row>
    <row r="1694" spans="21:22" x14ac:dyDescent="0.25">
      <c r="U1694" s="4747"/>
      <c r="V1694" s="4747"/>
    </row>
    <row r="1695" spans="21:22" x14ac:dyDescent="0.25">
      <c r="U1695" s="4747"/>
      <c r="V1695" s="4747"/>
    </row>
    <row r="1696" spans="21:22" x14ac:dyDescent="0.25">
      <c r="U1696" s="4747"/>
      <c r="V1696" s="4747"/>
    </row>
    <row r="1697" spans="21:22" x14ac:dyDescent="0.25">
      <c r="U1697" s="4747"/>
      <c r="V1697" s="4747"/>
    </row>
    <row r="1698" spans="21:22" x14ac:dyDescent="0.25">
      <c r="U1698" s="4747"/>
      <c r="V1698" s="4747"/>
    </row>
    <row r="1699" spans="21:22" x14ac:dyDescent="0.25">
      <c r="U1699" s="4747"/>
      <c r="V1699" s="4747"/>
    </row>
    <row r="1700" spans="21:22" x14ac:dyDescent="0.25">
      <c r="U1700" s="4747"/>
      <c r="V1700" s="4747"/>
    </row>
    <row r="1701" spans="21:22" x14ac:dyDescent="0.25">
      <c r="U1701" s="4747"/>
      <c r="V1701" s="4747"/>
    </row>
    <row r="1702" spans="21:22" x14ac:dyDescent="0.25">
      <c r="U1702" s="4747"/>
      <c r="V1702" s="4747"/>
    </row>
    <row r="1703" spans="21:22" x14ac:dyDescent="0.25">
      <c r="U1703" s="4747"/>
      <c r="V1703" s="4747"/>
    </row>
    <row r="1704" spans="21:22" x14ac:dyDescent="0.25">
      <c r="U1704" s="4747"/>
      <c r="V1704" s="4747"/>
    </row>
    <row r="1705" spans="21:22" x14ac:dyDescent="0.25">
      <c r="U1705" s="4747"/>
      <c r="V1705" s="4747"/>
    </row>
    <row r="1706" spans="21:22" x14ac:dyDescent="0.25">
      <c r="U1706" s="4747"/>
      <c r="V1706" s="4747"/>
    </row>
    <row r="1707" spans="21:22" x14ac:dyDescent="0.25">
      <c r="U1707" s="4747"/>
      <c r="V1707" s="4747"/>
    </row>
    <row r="1708" spans="21:22" x14ac:dyDescent="0.25">
      <c r="U1708" s="4747"/>
      <c r="V1708" s="4747"/>
    </row>
    <row r="1709" spans="21:22" x14ac:dyDescent="0.25">
      <c r="U1709" s="4747"/>
      <c r="V1709" s="4747"/>
    </row>
    <row r="1710" spans="21:22" x14ac:dyDescent="0.25">
      <c r="U1710" s="4747"/>
      <c r="V1710" s="4747"/>
    </row>
    <row r="1711" spans="21:22" x14ac:dyDescent="0.25">
      <c r="U1711" s="4747"/>
      <c r="V1711" s="4747"/>
    </row>
    <row r="1712" spans="21:22" x14ac:dyDescent="0.25">
      <c r="U1712" s="4747"/>
      <c r="V1712" s="4747"/>
    </row>
    <row r="1713" spans="21:22" x14ac:dyDescent="0.25">
      <c r="U1713" s="4747"/>
      <c r="V1713" s="4747"/>
    </row>
    <row r="1714" spans="21:22" x14ac:dyDescent="0.25">
      <c r="U1714" s="4747"/>
      <c r="V1714" s="4747"/>
    </row>
    <row r="1715" spans="21:22" x14ac:dyDescent="0.25">
      <c r="U1715" s="4747"/>
      <c r="V1715" s="4747"/>
    </row>
    <row r="1716" spans="21:22" x14ac:dyDescent="0.25">
      <c r="U1716" s="4747"/>
      <c r="V1716" s="4747"/>
    </row>
    <row r="1717" spans="21:22" x14ac:dyDescent="0.25">
      <c r="U1717" s="4747"/>
      <c r="V1717" s="4747"/>
    </row>
    <row r="1718" spans="21:22" x14ac:dyDescent="0.25">
      <c r="U1718" s="4747"/>
      <c r="V1718" s="4747"/>
    </row>
    <row r="1719" spans="21:22" x14ac:dyDescent="0.25">
      <c r="U1719" s="4747"/>
      <c r="V1719" s="4747"/>
    </row>
    <row r="1720" spans="21:22" x14ac:dyDescent="0.25">
      <c r="U1720" s="4747"/>
      <c r="V1720" s="4747"/>
    </row>
    <row r="1721" spans="21:22" x14ac:dyDescent="0.25">
      <c r="U1721" s="4747"/>
      <c r="V1721" s="4747"/>
    </row>
    <row r="1722" spans="21:22" x14ac:dyDescent="0.25">
      <c r="U1722" s="4747"/>
      <c r="V1722" s="4747"/>
    </row>
    <row r="1723" spans="21:22" x14ac:dyDescent="0.25">
      <c r="U1723" s="4747"/>
      <c r="V1723" s="4747"/>
    </row>
    <row r="1724" spans="21:22" x14ac:dyDescent="0.25">
      <c r="U1724" s="4747"/>
      <c r="V1724" s="4747"/>
    </row>
    <row r="1725" spans="21:22" x14ac:dyDescent="0.25">
      <c r="U1725" s="4747"/>
      <c r="V1725" s="4747"/>
    </row>
    <row r="1726" spans="21:22" x14ac:dyDescent="0.25">
      <c r="U1726" s="4747"/>
      <c r="V1726" s="4747"/>
    </row>
    <row r="1727" spans="21:22" x14ac:dyDescent="0.25">
      <c r="U1727" s="4747"/>
      <c r="V1727" s="4747"/>
    </row>
    <row r="1728" spans="21:22" x14ac:dyDescent="0.25">
      <c r="U1728" s="4747"/>
      <c r="V1728" s="4747"/>
    </row>
    <row r="1729" spans="21:22" x14ac:dyDescent="0.25">
      <c r="U1729" s="4747"/>
      <c r="V1729" s="4747"/>
    </row>
    <row r="1730" spans="21:22" x14ac:dyDescent="0.25">
      <c r="U1730" s="4747"/>
      <c r="V1730" s="4747"/>
    </row>
    <row r="1731" spans="21:22" x14ac:dyDescent="0.25">
      <c r="U1731" s="4747"/>
      <c r="V1731" s="4747"/>
    </row>
    <row r="1732" spans="21:22" x14ac:dyDescent="0.25">
      <c r="U1732" s="4747"/>
      <c r="V1732" s="4747"/>
    </row>
    <row r="1733" spans="21:22" x14ac:dyDescent="0.25">
      <c r="U1733" s="4747"/>
      <c r="V1733" s="4747"/>
    </row>
    <row r="1734" spans="21:22" x14ac:dyDescent="0.25">
      <c r="U1734" s="4747"/>
      <c r="V1734" s="4747"/>
    </row>
    <row r="1735" spans="21:22" x14ac:dyDescent="0.25">
      <c r="U1735" s="4747"/>
      <c r="V1735" s="4747"/>
    </row>
    <row r="1736" spans="21:22" x14ac:dyDescent="0.25">
      <c r="U1736" s="4747"/>
      <c r="V1736" s="4747"/>
    </row>
    <row r="1737" spans="21:22" x14ac:dyDescent="0.25">
      <c r="U1737" s="4747"/>
      <c r="V1737" s="4747"/>
    </row>
    <row r="1738" spans="21:22" x14ac:dyDescent="0.25">
      <c r="U1738" s="4747"/>
      <c r="V1738" s="4747"/>
    </row>
    <row r="1739" spans="21:22" x14ac:dyDescent="0.25">
      <c r="U1739" s="4747"/>
      <c r="V1739" s="4747"/>
    </row>
    <row r="1740" spans="21:22" x14ac:dyDescent="0.25">
      <c r="U1740" s="4747"/>
      <c r="V1740" s="4747"/>
    </row>
    <row r="1741" spans="21:22" x14ac:dyDescent="0.25">
      <c r="U1741" s="4747"/>
      <c r="V1741" s="4747"/>
    </row>
    <row r="1742" spans="21:22" x14ac:dyDescent="0.25">
      <c r="U1742" s="4747"/>
      <c r="V1742" s="4747"/>
    </row>
    <row r="1743" spans="21:22" x14ac:dyDescent="0.25">
      <c r="U1743" s="4747"/>
      <c r="V1743" s="4747"/>
    </row>
    <row r="1744" spans="21:22" x14ac:dyDescent="0.25">
      <c r="U1744" s="4747"/>
      <c r="V1744" s="4747"/>
    </row>
    <row r="1745" spans="21:22" x14ac:dyDescent="0.25">
      <c r="U1745" s="4747"/>
      <c r="V1745" s="4747"/>
    </row>
    <row r="1746" spans="21:22" x14ac:dyDescent="0.25">
      <c r="U1746" s="4747"/>
      <c r="V1746" s="4747"/>
    </row>
    <row r="1747" spans="21:22" x14ac:dyDescent="0.25">
      <c r="U1747" s="4747"/>
      <c r="V1747" s="4747"/>
    </row>
    <row r="1748" spans="21:22" x14ac:dyDescent="0.25">
      <c r="U1748" s="4747"/>
      <c r="V1748" s="4747"/>
    </row>
    <row r="1749" spans="21:22" x14ac:dyDescent="0.25">
      <c r="U1749" s="4747"/>
      <c r="V1749" s="4747"/>
    </row>
    <row r="1750" spans="21:22" x14ac:dyDescent="0.25">
      <c r="U1750" s="4747"/>
      <c r="V1750" s="4747"/>
    </row>
    <row r="1751" spans="21:22" x14ac:dyDescent="0.25">
      <c r="U1751" s="4747"/>
      <c r="V1751" s="4747"/>
    </row>
    <row r="1752" spans="21:22" x14ac:dyDescent="0.25">
      <c r="U1752" s="4747"/>
      <c r="V1752" s="4747"/>
    </row>
    <row r="1753" spans="21:22" x14ac:dyDescent="0.25">
      <c r="U1753" s="4747"/>
      <c r="V1753" s="4747"/>
    </row>
    <row r="1754" spans="21:22" x14ac:dyDescent="0.25">
      <c r="U1754" s="4747"/>
      <c r="V1754" s="4747"/>
    </row>
    <row r="1755" spans="21:22" x14ac:dyDescent="0.25">
      <c r="U1755" s="4747"/>
      <c r="V1755" s="4747"/>
    </row>
    <row r="1756" spans="21:22" x14ac:dyDescent="0.25">
      <c r="U1756" s="4747"/>
      <c r="V1756" s="4747"/>
    </row>
    <row r="1757" spans="21:22" x14ac:dyDescent="0.25">
      <c r="U1757" s="4747"/>
      <c r="V1757" s="4747"/>
    </row>
    <row r="1758" spans="21:22" x14ac:dyDescent="0.25">
      <c r="U1758" s="4747"/>
      <c r="V1758" s="4747"/>
    </row>
    <row r="1759" spans="21:22" x14ac:dyDescent="0.25">
      <c r="U1759" s="4747"/>
      <c r="V1759" s="4747"/>
    </row>
    <row r="1760" spans="21:22" x14ac:dyDescent="0.25">
      <c r="U1760" s="4747"/>
      <c r="V1760" s="4747"/>
    </row>
    <row r="1761" spans="21:22" x14ac:dyDescent="0.25">
      <c r="U1761" s="4747"/>
      <c r="V1761" s="4747"/>
    </row>
    <row r="1762" spans="21:22" x14ac:dyDescent="0.25">
      <c r="U1762" s="4747"/>
      <c r="V1762" s="4747"/>
    </row>
    <row r="1763" spans="21:22" x14ac:dyDescent="0.25">
      <c r="U1763" s="4747"/>
      <c r="V1763" s="4747"/>
    </row>
    <row r="1764" spans="21:22" x14ac:dyDescent="0.25">
      <c r="U1764" s="4747"/>
      <c r="V1764" s="4747"/>
    </row>
    <row r="1765" spans="21:22" x14ac:dyDescent="0.25">
      <c r="U1765" s="4747"/>
      <c r="V1765" s="4747"/>
    </row>
    <row r="1766" spans="21:22" x14ac:dyDescent="0.25">
      <c r="U1766" s="4747"/>
      <c r="V1766" s="4747"/>
    </row>
    <row r="1767" spans="21:22" x14ac:dyDescent="0.25">
      <c r="U1767" s="4747"/>
      <c r="V1767" s="4747"/>
    </row>
    <row r="1768" spans="21:22" x14ac:dyDescent="0.25">
      <c r="U1768" s="4747"/>
      <c r="V1768" s="4747"/>
    </row>
    <row r="1769" spans="21:22" x14ac:dyDescent="0.25">
      <c r="U1769" s="4747"/>
      <c r="V1769" s="4747"/>
    </row>
    <row r="1770" spans="21:22" x14ac:dyDescent="0.25">
      <c r="U1770" s="4747"/>
      <c r="V1770" s="4747"/>
    </row>
    <row r="1771" spans="21:22" x14ac:dyDescent="0.25">
      <c r="U1771" s="4747"/>
      <c r="V1771" s="4747"/>
    </row>
    <row r="1772" spans="21:22" x14ac:dyDescent="0.25">
      <c r="U1772" s="4747"/>
      <c r="V1772" s="4747"/>
    </row>
    <row r="1773" spans="21:22" x14ac:dyDescent="0.25">
      <c r="U1773" s="4747"/>
      <c r="V1773" s="4747"/>
    </row>
    <row r="1774" spans="21:22" x14ac:dyDescent="0.25">
      <c r="U1774" s="4747"/>
      <c r="V1774" s="4747"/>
    </row>
    <row r="1775" spans="21:22" x14ac:dyDescent="0.25">
      <c r="U1775" s="4747"/>
      <c r="V1775" s="4747"/>
    </row>
    <row r="1776" spans="21:22" x14ac:dyDescent="0.25">
      <c r="U1776" s="4747"/>
      <c r="V1776" s="4747"/>
    </row>
    <row r="1777" spans="21:22" x14ac:dyDescent="0.25">
      <c r="U1777" s="4747"/>
      <c r="V1777" s="4747"/>
    </row>
    <row r="1778" spans="21:22" x14ac:dyDescent="0.25">
      <c r="U1778" s="4747"/>
      <c r="V1778" s="4747"/>
    </row>
    <row r="1779" spans="21:22" x14ac:dyDescent="0.25">
      <c r="U1779" s="4747"/>
      <c r="V1779" s="4747"/>
    </row>
    <row r="1780" spans="21:22" x14ac:dyDescent="0.25">
      <c r="U1780" s="4747"/>
      <c r="V1780" s="4747"/>
    </row>
    <row r="1781" spans="21:22" x14ac:dyDescent="0.25">
      <c r="U1781" s="4747"/>
      <c r="V1781" s="4747"/>
    </row>
    <row r="1782" spans="21:22" x14ac:dyDescent="0.25">
      <c r="U1782" s="4747"/>
      <c r="V1782" s="4747"/>
    </row>
    <row r="1783" spans="21:22" x14ac:dyDescent="0.25">
      <c r="U1783" s="4747"/>
      <c r="V1783" s="4747"/>
    </row>
    <row r="1784" spans="21:22" x14ac:dyDescent="0.25">
      <c r="U1784" s="4747"/>
      <c r="V1784" s="4747"/>
    </row>
    <row r="1785" spans="21:22" x14ac:dyDescent="0.25">
      <c r="U1785" s="4747"/>
      <c r="V1785" s="4747"/>
    </row>
    <row r="1786" spans="21:22" x14ac:dyDescent="0.25">
      <c r="U1786" s="4747"/>
      <c r="V1786" s="4747"/>
    </row>
    <row r="1787" spans="21:22" x14ac:dyDescent="0.25">
      <c r="U1787" s="4747"/>
      <c r="V1787" s="4747"/>
    </row>
    <row r="1788" spans="21:22" x14ac:dyDescent="0.25">
      <c r="U1788" s="4747"/>
      <c r="V1788" s="4747"/>
    </row>
    <row r="1789" spans="21:22" x14ac:dyDescent="0.25">
      <c r="U1789" s="4747"/>
      <c r="V1789" s="4747"/>
    </row>
    <row r="1790" spans="21:22" x14ac:dyDescent="0.25">
      <c r="U1790" s="4747"/>
      <c r="V1790" s="4747"/>
    </row>
    <row r="1791" spans="21:22" x14ac:dyDescent="0.25">
      <c r="U1791" s="4747"/>
      <c r="V1791" s="4747"/>
    </row>
    <row r="1792" spans="21:22" x14ac:dyDescent="0.25">
      <c r="U1792" s="4747"/>
      <c r="V1792" s="4747"/>
    </row>
    <row r="1793" spans="21:22" x14ac:dyDescent="0.25">
      <c r="U1793" s="4747"/>
      <c r="V1793" s="4747"/>
    </row>
    <row r="1794" spans="21:22" x14ac:dyDescent="0.25">
      <c r="U1794" s="4747"/>
      <c r="V1794" s="4747"/>
    </row>
    <row r="1795" spans="21:22" x14ac:dyDescent="0.25">
      <c r="U1795" s="4747"/>
      <c r="V1795" s="4747"/>
    </row>
    <row r="1796" spans="21:22" x14ac:dyDescent="0.25">
      <c r="U1796" s="4747"/>
      <c r="V1796" s="4747"/>
    </row>
    <row r="1797" spans="21:22" x14ac:dyDescent="0.25">
      <c r="U1797" s="4747"/>
      <c r="V1797" s="4747"/>
    </row>
    <row r="1798" spans="21:22" x14ac:dyDescent="0.25">
      <c r="U1798" s="4747"/>
      <c r="V1798" s="4747"/>
    </row>
    <row r="1799" spans="21:22" x14ac:dyDescent="0.25">
      <c r="U1799" s="4747"/>
      <c r="V1799" s="4747"/>
    </row>
    <row r="1800" spans="21:22" x14ac:dyDescent="0.25">
      <c r="U1800" s="4747"/>
      <c r="V1800" s="4747"/>
    </row>
    <row r="1801" spans="21:22" x14ac:dyDescent="0.25">
      <c r="U1801" s="4747"/>
      <c r="V1801" s="4747"/>
    </row>
    <row r="1802" spans="21:22" x14ac:dyDescent="0.25">
      <c r="U1802" s="4747"/>
      <c r="V1802" s="4747"/>
    </row>
    <row r="1803" spans="21:22" x14ac:dyDescent="0.25">
      <c r="U1803" s="4747"/>
      <c r="V1803" s="4747"/>
    </row>
    <row r="1804" spans="21:22" x14ac:dyDescent="0.25">
      <c r="U1804" s="4747"/>
      <c r="V1804" s="4747"/>
    </row>
    <row r="1805" spans="21:22" x14ac:dyDescent="0.25">
      <c r="U1805" s="4747"/>
      <c r="V1805" s="4747"/>
    </row>
    <row r="1806" spans="21:22" x14ac:dyDescent="0.25">
      <c r="U1806" s="4747"/>
      <c r="V1806" s="4747"/>
    </row>
    <row r="1807" spans="21:22" x14ac:dyDescent="0.25">
      <c r="U1807" s="4747"/>
      <c r="V1807" s="4747"/>
    </row>
    <row r="1808" spans="21:22" x14ac:dyDescent="0.25">
      <c r="U1808" s="4747"/>
      <c r="V1808" s="4747"/>
    </row>
    <row r="1809" spans="21:22" x14ac:dyDescent="0.25">
      <c r="U1809" s="4747"/>
      <c r="V1809" s="4747"/>
    </row>
    <row r="1810" spans="21:22" x14ac:dyDescent="0.25">
      <c r="U1810" s="4747"/>
      <c r="V1810" s="4747"/>
    </row>
    <row r="1811" spans="21:22" x14ac:dyDescent="0.25">
      <c r="U1811" s="4747"/>
      <c r="V1811" s="4747"/>
    </row>
    <row r="1812" spans="21:22" x14ac:dyDescent="0.25">
      <c r="U1812" s="4747"/>
      <c r="V1812" s="4747"/>
    </row>
    <row r="1813" spans="21:22" x14ac:dyDescent="0.25">
      <c r="U1813" s="4747"/>
      <c r="V1813" s="4747"/>
    </row>
    <row r="1814" spans="21:22" x14ac:dyDescent="0.25">
      <c r="U1814" s="4747"/>
      <c r="V1814" s="4747"/>
    </row>
    <row r="1815" spans="21:22" x14ac:dyDescent="0.25">
      <c r="U1815" s="4747"/>
      <c r="V1815" s="4747"/>
    </row>
    <row r="1816" spans="21:22" x14ac:dyDescent="0.25">
      <c r="U1816" s="4747"/>
      <c r="V1816" s="4747"/>
    </row>
    <row r="1817" spans="21:22" x14ac:dyDescent="0.25">
      <c r="U1817" s="4747"/>
      <c r="V1817" s="4747"/>
    </row>
    <row r="1818" spans="21:22" x14ac:dyDescent="0.25">
      <c r="U1818" s="4747"/>
      <c r="V1818" s="4747"/>
    </row>
    <row r="1819" spans="21:22" x14ac:dyDescent="0.25">
      <c r="U1819" s="4747"/>
      <c r="V1819" s="4747"/>
    </row>
    <row r="1820" spans="21:22" x14ac:dyDescent="0.25">
      <c r="U1820" s="4747"/>
      <c r="V1820" s="4747"/>
    </row>
    <row r="1821" spans="21:22" x14ac:dyDescent="0.25">
      <c r="U1821" s="4747"/>
      <c r="V1821" s="4747"/>
    </row>
    <row r="1822" spans="21:22" x14ac:dyDescent="0.25">
      <c r="U1822" s="4747"/>
      <c r="V1822" s="4747"/>
    </row>
    <row r="1823" spans="21:22" x14ac:dyDescent="0.25">
      <c r="U1823" s="4747"/>
      <c r="V1823" s="4747"/>
    </row>
    <row r="1824" spans="21:22" x14ac:dyDescent="0.25">
      <c r="U1824" s="4747"/>
      <c r="V1824" s="4747"/>
    </row>
    <row r="1825" spans="21:22" x14ac:dyDescent="0.25">
      <c r="U1825" s="4747"/>
      <c r="V1825" s="4747"/>
    </row>
    <row r="1826" spans="21:22" x14ac:dyDescent="0.25">
      <c r="U1826" s="4747"/>
      <c r="V1826" s="4747"/>
    </row>
    <row r="1827" spans="21:22" x14ac:dyDescent="0.25">
      <c r="U1827" s="4747"/>
      <c r="V1827" s="4747"/>
    </row>
    <row r="1828" spans="21:22" x14ac:dyDescent="0.25">
      <c r="U1828" s="4747"/>
      <c r="V1828" s="4747"/>
    </row>
    <row r="1829" spans="21:22" x14ac:dyDescent="0.25">
      <c r="U1829" s="4747"/>
      <c r="V1829" s="4747"/>
    </row>
    <row r="1830" spans="21:22" x14ac:dyDescent="0.25">
      <c r="U1830" s="4747"/>
      <c r="V1830" s="4747"/>
    </row>
    <row r="1831" spans="21:22" x14ac:dyDescent="0.25">
      <c r="U1831" s="4747"/>
      <c r="V1831" s="4747"/>
    </row>
    <row r="1832" spans="21:22" x14ac:dyDescent="0.25">
      <c r="U1832" s="4747"/>
      <c r="V1832" s="4747"/>
    </row>
    <row r="1833" spans="21:22" x14ac:dyDescent="0.25">
      <c r="U1833" s="4747"/>
      <c r="V1833" s="4747"/>
    </row>
    <row r="1834" spans="21:22" x14ac:dyDescent="0.25">
      <c r="U1834" s="4747"/>
      <c r="V1834" s="4747"/>
    </row>
    <row r="1835" spans="21:22" x14ac:dyDescent="0.25">
      <c r="U1835" s="4747"/>
      <c r="V1835" s="4747"/>
    </row>
    <row r="1836" spans="21:22" x14ac:dyDescent="0.25">
      <c r="U1836" s="4747"/>
      <c r="V1836" s="4747"/>
    </row>
    <row r="1837" spans="21:22" x14ac:dyDescent="0.25">
      <c r="U1837" s="4747"/>
      <c r="V1837" s="4747"/>
    </row>
    <row r="1838" spans="21:22" x14ac:dyDescent="0.25">
      <c r="U1838" s="4747"/>
      <c r="V1838" s="4747"/>
    </row>
    <row r="1839" spans="21:22" x14ac:dyDescent="0.25">
      <c r="U1839" s="4747"/>
      <c r="V1839" s="4747"/>
    </row>
    <row r="1840" spans="21:22" x14ac:dyDescent="0.25">
      <c r="U1840" s="4747"/>
      <c r="V1840" s="4747"/>
    </row>
    <row r="1841" spans="21:22" x14ac:dyDescent="0.25">
      <c r="U1841" s="4747"/>
      <c r="V1841" s="4747"/>
    </row>
    <row r="1842" spans="21:22" x14ac:dyDescent="0.25">
      <c r="U1842" s="4747"/>
      <c r="V1842" s="4747"/>
    </row>
    <row r="1843" spans="21:22" x14ac:dyDescent="0.25">
      <c r="U1843" s="4747"/>
      <c r="V1843" s="4747"/>
    </row>
    <row r="1844" spans="21:22" x14ac:dyDescent="0.25">
      <c r="U1844" s="4747"/>
      <c r="V1844" s="4747"/>
    </row>
    <row r="1845" spans="21:22" x14ac:dyDescent="0.25">
      <c r="U1845" s="4747"/>
      <c r="V1845" s="4747"/>
    </row>
    <row r="1846" spans="21:22" x14ac:dyDescent="0.25">
      <c r="U1846" s="4747"/>
      <c r="V1846" s="4747"/>
    </row>
    <row r="1847" spans="21:22" x14ac:dyDescent="0.25">
      <c r="U1847" s="4747"/>
      <c r="V1847" s="4747"/>
    </row>
    <row r="1848" spans="21:22" x14ac:dyDescent="0.25">
      <c r="U1848" s="4747"/>
      <c r="V1848" s="4747"/>
    </row>
    <row r="1849" spans="21:22" x14ac:dyDescent="0.25">
      <c r="U1849" s="4747"/>
      <c r="V1849" s="4747"/>
    </row>
    <row r="1850" spans="21:22" x14ac:dyDescent="0.25">
      <c r="U1850" s="4747"/>
      <c r="V1850" s="4747"/>
    </row>
    <row r="1851" spans="21:22" x14ac:dyDescent="0.25">
      <c r="U1851" s="4747"/>
      <c r="V1851" s="4747"/>
    </row>
    <row r="1852" spans="21:22" x14ac:dyDescent="0.25">
      <c r="U1852" s="4747"/>
      <c r="V1852" s="4747"/>
    </row>
    <row r="1853" spans="21:22" x14ac:dyDescent="0.25">
      <c r="U1853" s="4747"/>
      <c r="V1853" s="4747"/>
    </row>
    <row r="1854" spans="21:22" x14ac:dyDescent="0.25">
      <c r="U1854" s="4747"/>
      <c r="V1854" s="4747"/>
    </row>
    <row r="1855" spans="21:22" x14ac:dyDescent="0.25">
      <c r="U1855" s="4747"/>
      <c r="V1855" s="4747"/>
    </row>
    <row r="1856" spans="21:22" x14ac:dyDescent="0.25">
      <c r="U1856" s="4747"/>
      <c r="V1856" s="4747"/>
    </row>
    <row r="1857" spans="21:22" x14ac:dyDescent="0.25">
      <c r="U1857" s="4747"/>
      <c r="V1857" s="4747"/>
    </row>
    <row r="1858" spans="21:22" x14ac:dyDescent="0.25">
      <c r="U1858" s="4747"/>
      <c r="V1858" s="4747"/>
    </row>
    <row r="1859" spans="21:22" x14ac:dyDescent="0.25">
      <c r="U1859" s="4747"/>
      <c r="V1859" s="4747"/>
    </row>
    <row r="1860" spans="21:22" x14ac:dyDescent="0.25">
      <c r="U1860" s="4747"/>
      <c r="V1860" s="4747"/>
    </row>
    <row r="1861" spans="21:22" x14ac:dyDescent="0.25">
      <c r="U1861" s="4747"/>
      <c r="V1861" s="4747"/>
    </row>
    <row r="1862" spans="21:22" x14ac:dyDescent="0.25">
      <c r="U1862" s="4747"/>
      <c r="V1862" s="4747"/>
    </row>
    <row r="1863" spans="21:22" x14ac:dyDescent="0.25">
      <c r="U1863" s="4747"/>
      <c r="V1863" s="4747"/>
    </row>
    <row r="1864" spans="21:22" x14ac:dyDescent="0.25">
      <c r="U1864" s="4747"/>
      <c r="V1864" s="4747"/>
    </row>
    <row r="1865" spans="21:22" x14ac:dyDescent="0.25">
      <c r="U1865" s="4747"/>
      <c r="V1865" s="4747"/>
    </row>
    <row r="1866" spans="21:22" x14ac:dyDescent="0.25">
      <c r="U1866" s="4747"/>
      <c r="V1866" s="4747"/>
    </row>
    <row r="1867" spans="21:22" x14ac:dyDescent="0.25">
      <c r="U1867" s="4747"/>
      <c r="V1867" s="4747"/>
    </row>
    <row r="1868" spans="21:22" x14ac:dyDescent="0.25">
      <c r="U1868" s="4747"/>
      <c r="V1868" s="4747"/>
    </row>
    <row r="1869" spans="21:22" x14ac:dyDescent="0.25">
      <c r="U1869" s="4747"/>
      <c r="V1869" s="4747"/>
    </row>
    <row r="1870" spans="21:22" x14ac:dyDescent="0.25">
      <c r="U1870" s="4747"/>
      <c r="V1870" s="4747"/>
    </row>
    <row r="1871" spans="21:22" x14ac:dyDescent="0.25">
      <c r="U1871" s="4747"/>
      <c r="V1871" s="4747"/>
    </row>
    <row r="1872" spans="21:22" x14ac:dyDescent="0.25">
      <c r="U1872" s="4747"/>
      <c r="V1872" s="4747"/>
    </row>
    <row r="1873" spans="21:22" x14ac:dyDescent="0.25">
      <c r="U1873" s="4747"/>
      <c r="V1873" s="4747"/>
    </row>
    <row r="1874" spans="21:22" x14ac:dyDescent="0.25">
      <c r="U1874" s="4747"/>
      <c r="V1874" s="4747"/>
    </row>
    <row r="1875" spans="21:22" x14ac:dyDescent="0.25">
      <c r="U1875" s="4747"/>
      <c r="V1875" s="4747"/>
    </row>
    <row r="1876" spans="21:22" x14ac:dyDescent="0.25">
      <c r="U1876" s="4747"/>
      <c r="V1876" s="4747"/>
    </row>
    <row r="1877" spans="21:22" x14ac:dyDescent="0.25">
      <c r="U1877" s="4747"/>
      <c r="V1877" s="4747"/>
    </row>
    <row r="1878" spans="21:22" x14ac:dyDescent="0.25">
      <c r="U1878" s="4747"/>
      <c r="V1878" s="4747"/>
    </row>
    <row r="1879" spans="21:22" x14ac:dyDescent="0.25">
      <c r="U1879" s="4747"/>
      <c r="V1879" s="4747"/>
    </row>
    <row r="1880" spans="21:22" x14ac:dyDescent="0.25">
      <c r="U1880" s="4747"/>
      <c r="V1880" s="4747"/>
    </row>
    <row r="1881" spans="21:22" x14ac:dyDescent="0.25">
      <c r="U1881" s="4747"/>
      <c r="V1881" s="4747"/>
    </row>
    <row r="1882" spans="21:22" x14ac:dyDescent="0.25">
      <c r="U1882" s="4747"/>
      <c r="V1882" s="4747"/>
    </row>
    <row r="1883" spans="21:22" x14ac:dyDescent="0.25">
      <c r="U1883" s="4747"/>
      <c r="V1883" s="4747"/>
    </row>
    <row r="1884" spans="21:22" x14ac:dyDescent="0.25">
      <c r="U1884" s="4747"/>
      <c r="V1884" s="4747"/>
    </row>
    <row r="1885" spans="21:22" x14ac:dyDescent="0.25">
      <c r="U1885" s="4747"/>
      <c r="V1885" s="4747"/>
    </row>
    <row r="1886" spans="21:22" x14ac:dyDescent="0.25">
      <c r="U1886" s="4747"/>
      <c r="V1886" s="4747"/>
    </row>
    <row r="1887" spans="21:22" x14ac:dyDescent="0.25">
      <c r="U1887" s="4747"/>
      <c r="V1887" s="4747"/>
    </row>
    <row r="1888" spans="21:22" x14ac:dyDescent="0.25">
      <c r="U1888" s="4747"/>
      <c r="V1888" s="4747"/>
    </row>
    <row r="1889" spans="21:22" x14ac:dyDescent="0.25">
      <c r="U1889" s="4747"/>
      <c r="V1889" s="4747"/>
    </row>
    <row r="1890" spans="21:22" x14ac:dyDescent="0.25">
      <c r="U1890" s="4747"/>
      <c r="V1890" s="4747"/>
    </row>
    <row r="1891" spans="21:22" x14ac:dyDescent="0.25">
      <c r="U1891" s="4747"/>
      <c r="V1891" s="4747"/>
    </row>
    <row r="1892" spans="21:22" x14ac:dyDescent="0.25">
      <c r="U1892" s="4747"/>
      <c r="V1892" s="4747"/>
    </row>
    <row r="1893" spans="21:22" x14ac:dyDescent="0.25">
      <c r="U1893" s="4747"/>
      <c r="V1893" s="4747"/>
    </row>
    <row r="1894" spans="21:22" x14ac:dyDescent="0.25">
      <c r="U1894" s="4747"/>
      <c r="V1894" s="4747"/>
    </row>
    <row r="1895" spans="21:22" x14ac:dyDescent="0.25">
      <c r="U1895" s="4747"/>
      <c r="V1895" s="4747"/>
    </row>
    <row r="1896" spans="21:22" x14ac:dyDescent="0.25">
      <c r="U1896" s="4747"/>
      <c r="V1896" s="4747"/>
    </row>
    <row r="1897" spans="21:22" x14ac:dyDescent="0.25">
      <c r="U1897" s="4747"/>
      <c r="V1897" s="4747"/>
    </row>
    <row r="1898" spans="21:22" x14ac:dyDescent="0.25">
      <c r="U1898" s="4747"/>
      <c r="V1898" s="4747"/>
    </row>
    <row r="1899" spans="21:22" x14ac:dyDescent="0.25">
      <c r="U1899" s="4747"/>
      <c r="V1899" s="4747"/>
    </row>
    <row r="1900" spans="21:22" x14ac:dyDescent="0.25">
      <c r="U1900" s="4747"/>
      <c r="V1900" s="4747"/>
    </row>
    <row r="1901" spans="21:22" x14ac:dyDescent="0.25">
      <c r="U1901" s="4747"/>
      <c r="V1901" s="4747"/>
    </row>
    <row r="1902" spans="21:22" x14ac:dyDescent="0.25">
      <c r="U1902" s="4747"/>
      <c r="V1902" s="4747"/>
    </row>
    <row r="1903" spans="21:22" x14ac:dyDescent="0.25">
      <c r="U1903" s="4747"/>
      <c r="V1903" s="4747"/>
    </row>
    <row r="1904" spans="21:22" x14ac:dyDescent="0.25">
      <c r="U1904" s="4747"/>
      <c r="V1904" s="4747"/>
    </row>
    <row r="1905" spans="21:22" x14ac:dyDescent="0.25">
      <c r="U1905" s="4747"/>
      <c r="V1905" s="4747"/>
    </row>
    <row r="1906" spans="21:22" x14ac:dyDescent="0.25">
      <c r="U1906" s="4747"/>
      <c r="V1906" s="4747"/>
    </row>
    <row r="1907" spans="21:22" x14ac:dyDescent="0.25">
      <c r="U1907" s="4747"/>
      <c r="V1907" s="4747"/>
    </row>
    <row r="1908" spans="21:22" x14ac:dyDescent="0.25">
      <c r="U1908" s="4747"/>
      <c r="V1908" s="4747"/>
    </row>
    <row r="1909" spans="21:22" x14ac:dyDescent="0.25">
      <c r="U1909" s="4747"/>
      <c r="V1909" s="4747"/>
    </row>
    <row r="1910" spans="21:22" x14ac:dyDescent="0.25">
      <c r="U1910" s="4747"/>
      <c r="V1910" s="4747"/>
    </row>
    <row r="1911" spans="21:22" x14ac:dyDescent="0.25">
      <c r="U1911" s="4747"/>
      <c r="V1911" s="4747"/>
    </row>
    <row r="1912" spans="21:22" x14ac:dyDescent="0.25">
      <c r="U1912" s="4747"/>
      <c r="V1912" s="4747"/>
    </row>
    <row r="1913" spans="21:22" x14ac:dyDescent="0.25">
      <c r="U1913" s="4747"/>
      <c r="V1913" s="4747"/>
    </row>
    <row r="1914" spans="21:22" x14ac:dyDescent="0.25">
      <c r="U1914" s="4747"/>
      <c r="V1914" s="4747"/>
    </row>
    <row r="1915" spans="21:22" x14ac:dyDescent="0.25">
      <c r="U1915" s="4747"/>
      <c r="V1915" s="4747"/>
    </row>
    <row r="1916" spans="21:22" x14ac:dyDescent="0.25">
      <c r="U1916" s="4747"/>
      <c r="V1916" s="4747"/>
    </row>
    <row r="1917" spans="21:22" x14ac:dyDescent="0.25">
      <c r="U1917" s="4747"/>
      <c r="V1917" s="4747"/>
    </row>
    <row r="1918" spans="21:22" x14ac:dyDescent="0.25">
      <c r="U1918" s="4747"/>
      <c r="V1918" s="4747"/>
    </row>
    <row r="1919" spans="21:22" x14ac:dyDescent="0.25">
      <c r="U1919" s="4747"/>
      <c r="V1919" s="4747"/>
    </row>
    <row r="1920" spans="21:22" x14ac:dyDescent="0.25">
      <c r="U1920" s="4747"/>
      <c r="V1920" s="4747"/>
    </row>
    <row r="1921" spans="21:22" x14ac:dyDescent="0.25">
      <c r="U1921" s="4747"/>
      <c r="V1921" s="4747"/>
    </row>
    <row r="1922" spans="21:22" x14ac:dyDescent="0.25">
      <c r="U1922" s="4747"/>
      <c r="V1922" s="4747"/>
    </row>
    <row r="1923" spans="21:22" x14ac:dyDescent="0.25">
      <c r="U1923" s="4747"/>
      <c r="V1923" s="4747"/>
    </row>
    <row r="1924" spans="21:22" x14ac:dyDescent="0.25">
      <c r="U1924" s="4747"/>
      <c r="V1924" s="4747"/>
    </row>
    <row r="1925" spans="21:22" x14ac:dyDescent="0.25">
      <c r="U1925" s="4747"/>
      <c r="V1925" s="4747"/>
    </row>
    <row r="1926" spans="21:22" x14ac:dyDescent="0.25">
      <c r="U1926" s="4747"/>
      <c r="V1926" s="4747"/>
    </row>
    <row r="1927" spans="21:22" x14ac:dyDescent="0.25">
      <c r="U1927" s="4747"/>
      <c r="V1927" s="4747"/>
    </row>
    <row r="1928" spans="21:22" x14ac:dyDescent="0.25">
      <c r="U1928" s="4747"/>
      <c r="V1928" s="4747"/>
    </row>
    <row r="1929" spans="21:22" x14ac:dyDescent="0.25">
      <c r="U1929" s="4747"/>
      <c r="V1929" s="4747"/>
    </row>
    <row r="1930" spans="21:22" x14ac:dyDescent="0.25">
      <c r="U1930" s="4747"/>
      <c r="V1930" s="4747"/>
    </row>
    <row r="1931" spans="21:22" x14ac:dyDescent="0.25">
      <c r="U1931" s="4747"/>
      <c r="V1931" s="4747"/>
    </row>
    <row r="1932" spans="21:22" x14ac:dyDescent="0.25">
      <c r="U1932" s="4747"/>
      <c r="V1932" s="4747"/>
    </row>
    <row r="1933" spans="21:22" x14ac:dyDescent="0.25">
      <c r="U1933" s="4747"/>
      <c r="V1933" s="4747"/>
    </row>
    <row r="1934" spans="21:22" x14ac:dyDescent="0.25">
      <c r="U1934" s="4747"/>
      <c r="V1934" s="4747"/>
    </row>
    <row r="1935" spans="21:22" x14ac:dyDescent="0.25">
      <c r="U1935" s="4747"/>
      <c r="V1935" s="4747"/>
    </row>
    <row r="1936" spans="21:22" x14ac:dyDescent="0.25">
      <c r="U1936" s="4747"/>
      <c r="V1936" s="4747"/>
    </row>
    <row r="1937" spans="21:22" x14ac:dyDescent="0.25">
      <c r="U1937" s="4747"/>
      <c r="V1937" s="4747"/>
    </row>
    <row r="1938" spans="21:22" x14ac:dyDescent="0.25">
      <c r="U1938" s="4747"/>
      <c r="V1938" s="4747"/>
    </row>
    <row r="1939" spans="21:22" x14ac:dyDescent="0.25">
      <c r="U1939" s="4747"/>
      <c r="V1939" s="4747"/>
    </row>
    <row r="1940" spans="21:22" x14ac:dyDescent="0.25">
      <c r="U1940" s="4747"/>
      <c r="V1940" s="4747"/>
    </row>
    <row r="1941" spans="21:22" x14ac:dyDescent="0.25">
      <c r="U1941" s="4747"/>
      <c r="V1941" s="4747"/>
    </row>
    <row r="1942" spans="21:22" x14ac:dyDescent="0.25">
      <c r="U1942" s="4747"/>
      <c r="V1942" s="4747"/>
    </row>
    <row r="1943" spans="21:22" x14ac:dyDescent="0.25">
      <c r="U1943" s="4747"/>
      <c r="V1943" s="4747"/>
    </row>
    <row r="1944" spans="21:22" x14ac:dyDescent="0.25">
      <c r="U1944" s="4747"/>
      <c r="V1944" s="4747"/>
    </row>
    <row r="1945" spans="21:22" x14ac:dyDescent="0.25">
      <c r="U1945" s="4747"/>
      <c r="V1945" s="4747"/>
    </row>
    <row r="1946" spans="21:22" x14ac:dyDescent="0.25">
      <c r="U1946" s="4747"/>
      <c r="V1946" s="4747"/>
    </row>
    <row r="1947" spans="21:22" x14ac:dyDescent="0.25">
      <c r="U1947" s="4747"/>
      <c r="V1947" s="4747"/>
    </row>
    <row r="1948" spans="21:22" x14ac:dyDescent="0.25">
      <c r="U1948" s="4747"/>
      <c r="V1948" s="4747"/>
    </row>
    <row r="1949" spans="21:22" x14ac:dyDescent="0.25">
      <c r="U1949" s="4747"/>
      <c r="V1949" s="4747"/>
    </row>
    <row r="1950" spans="21:22" x14ac:dyDescent="0.25">
      <c r="U1950" s="4747"/>
      <c r="V1950" s="4747"/>
    </row>
    <row r="1951" spans="21:22" x14ac:dyDescent="0.25">
      <c r="U1951" s="4747"/>
      <c r="V1951" s="4747"/>
    </row>
    <row r="1952" spans="21:22" x14ac:dyDescent="0.25">
      <c r="U1952" s="4747"/>
      <c r="V1952" s="4747"/>
    </row>
    <row r="1953" spans="21:22" x14ac:dyDescent="0.25">
      <c r="U1953" s="4747"/>
      <c r="V1953" s="4747"/>
    </row>
    <row r="1954" spans="21:22" x14ac:dyDescent="0.25">
      <c r="U1954" s="4747"/>
      <c r="V1954" s="4747"/>
    </row>
    <row r="1955" spans="21:22" x14ac:dyDescent="0.25">
      <c r="U1955" s="4747"/>
      <c r="V1955" s="4747"/>
    </row>
    <row r="1956" spans="21:22" x14ac:dyDescent="0.25">
      <c r="U1956" s="4747"/>
      <c r="V1956" s="4747"/>
    </row>
    <row r="1957" spans="21:22" x14ac:dyDescent="0.25">
      <c r="U1957" s="4747"/>
      <c r="V1957" s="4747"/>
    </row>
    <row r="1958" spans="21:22" x14ac:dyDescent="0.25">
      <c r="U1958" s="4747"/>
      <c r="V1958" s="4747"/>
    </row>
    <row r="1959" spans="21:22" x14ac:dyDescent="0.25">
      <c r="U1959" s="4747"/>
      <c r="V1959" s="4747"/>
    </row>
    <row r="1960" spans="21:22" x14ac:dyDescent="0.25">
      <c r="U1960" s="4747"/>
      <c r="V1960" s="4747"/>
    </row>
    <row r="1961" spans="21:22" x14ac:dyDescent="0.25">
      <c r="U1961" s="4747"/>
      <c r="V1961" s="4747"/>
    </row>
    <row r="1962" spans="21:22" x14ac:dyDescent="0.25">
      <c r="U1962" s="4747"/>
      <c r="V1962" s="4747"/>
    </row>
    <row r="1963" spans="21:22" x14ac:dyDescent="0.25">
      <c r="U1963" s="4747"/>
      <c r="V1963" s="4747"/>
    </row>
    <row r="1964" spans="21:22" x14ac:dyDescent="0.25">
      <c r="U1964" s="4747"/>
      <c r="V1964" s="4747"/>
    </row>
    <row r="1965" spans="21:22" x14ac:dyDescent="0.25">
      <c r="U1965" s="4747"/>
      <c r="V1965" s="4747"/>
    </row>
    <row r="1966" spans="21:22" x14ac:dyDescent="0.25">
      <c r="U1966" s="4747"/>
      <c r="V1966" s="4747"/>
    </row>
    <row r="1967" spans="21:22" x14ac:dyDescent="0.25">
      <c r="U1967" s="4747"/>
      <c r="V1967" s="4747"/>
    </row>
    <row r="1968" spans="21:22" x14ac:dyDescent="0.25">
      <c r="U1968" s="4747"/>
      <c r="V1968" s="4747"/>
    </row>
    <row r="1969" spans="21:22" x14ac:dyDescent="0.25">
      <c r="U1969" s="4747"/>
      <c r="V1969" s="4747"/>
    </row>
    <row r="1970" spans="21:22" x14ac:dyDescent="0.25">
      <c r="U1970" s="4747"/>
      <c r="V1970" s="4747"/>
    </row>
    <row r="1971" spans="21:22" x14ac:dyDescent="0.25">
      <c r="U1971" s="4747"/>
      <c r="V1971" s="4747"/>
    </row>
    <row r="1972" spans="21:22" x14ac:dyDescent="0.25">
      <c r="U1972" s="4747"/>
      <c r="V1972" s="4747"/>
    </row>
    <row r="1973" spans="21:22" x14ac:dyDescent="0.25">
      <c r="U1973" s="4747"/>
      <c r="V1973" s="4747"/>
    </row>
    <row r="1974" spans="21:22" x14ac:dyDescent="0.25">
      <c r="U1974" s="4747"/>
      <c r="V1974" s="4747"/>
    </row>
    <row r="1975" spans="21:22" x14ac:dyDescent="0.25">
      <c r="U1975" s="4747"/>
      <c r="V1975" s="4747"/>
    </row>
    <row r="1976" spans="21:22" x14ac:dyDescent="0.25">
      <c r="U1976" s="4747"/>
      <c r="V1976" s="4747"/>
    </row>
    <row r="1977" spans="21:22" x14ac:dyDescent="0.25">
      <c r="U1977" s="4747"/>
      <c r="V1977" s="4747"/>
    </row>
    <row r="1978" spans="21:22" x14ac:dyDescent="0.25">
      <c r="U1978" s="4747"/>
      <c r="V1978" s="4747"/>
    </row>
    <row r="1979" spans="21:22" x14ac:dyDescent="0.25">
      <c r="U1979" s="4747"/>
      <c r="V1979" s="4747"/>
    </row>
    <row r="1980" spans="21:22" x14ac:dyDescent="0.25">
      <c r="U1980" s="4747"/>
      <c r="V1980" s="4747"/>
    </row>
    <row r="1981" spans="21:22" x14ac:dyDescent="0.25">
      <c r="U1981" s="4747"/>
      <c r="V1981" s="4747"/>
    </row>
    <row r="1982" spans="21:22" x14ac:dyDescent="0.25">
      <c r="U1982" s="4747"/>
      <c r="V1982" s="4747"/>
    </row>
    <row r="1983" spans="21:22" x14ac:dyDescent="0.25">
      <c r="U1983" s="4747"/>
      <c r="V1983" s="4747"/>
    </row>
    <row r="1984" spans="21:22" x14ac:dyDescent="0.25">
      <c r="U1984" s="4747"/>
      <c r="V1984" s="4747"/>
    </row>
    <row r="1985" spans="21:22" x14ac:dyDescent="0.25">
      <c r="U1985" s="4747"/>
      <c r="V1985" s="4747"/>
    </row>
    <row r="1986" spans="21:22" x14ac:dyDescent="0.25">
      <c r="U1986" s="4747"/>
      <c r="V1986" s="4747"/>
    </row>
    <row r="1987" spans="21:22" x14ac:dyDescent="0.25">
      <c r="U1987" s="4747"/>
      <c r="V1987" s="4747"/>
    </row>
    <row r="1988" spans="21:22" x14ac:dyDescent="0.25">
      <c r="U1988" s="4747"/>
      <c r="V1988" s="4747"/>
    </row>
    <row r="1989" spans="21:22" x14ac:dyDescent="0.25">
      <c r="U1989" s="4747"/>
      <c r="V1989" s="4747"/>
    </row>
    <row r="1990" spans="21:22" x14ac:dyDescent="0.25">
      <c r="U1990" s="4747"/>
      <c r="V1990" s="4747"/>
    </row>
    <row r="1991" spans="21:22" x14ac:dyDescent="0.25">
      <c r="U1991" s="4747"/>
      <c r="V1991" s="4747"/>
    </row>
    <row r="1992" spans="21:22" x14ac:dyDescent="0.25">
      <c r="U1992" s="4747"/>
      <c r="V1992" s="4747"/>
    </row>
    <row r="1993" spans="21:22" x14ac:dyDescent="0.25">
      <c r="U1993" s="4747"/>
      <c r="V1993" s="4747"/>
    </row>
    <row r="1994" spans="21:22" x14ac:dyDescent="0.25">
      <c r="U1994" s="4747"/>
      <c r="V1994" s="4747"/>
    </row>
    <row r="1995" spans="21:22" x14ac:dyDescent="0.25">
      <c r="U1995" s="4747"/>
      <c r="V1995" s="4747"/>
    </row>
    <row r="1996" spans="21:22" x14ac:dyDescent="0.25">
      <c r="U1996" s="4747"/>
      <c r="V1996" s="4747"/>
    </row>
    <row r="1997" spans="21:22" x14ac:dyDescent="0.25">
      <c r="U1997" s="4747"/>
      <c r="V1997" s="4747"/>
    </row>
    <row r="1998" spans="21:22" x14ac:dyDescent="0.25">
      <c r="U1998" s="4747"/>
      <c r="V1998" s="4747"/>
    </row>
    <row r="1999" spans="21:22" x14ac:dyDescent="0.25">
      <c r="U1999" s="4747"/>
      <c r="V1999" s="4747"/>
    </row>
    <row r="2000" spans="21:22" x14ac:dyDescent="0.25">
      <c r="U2000" s="4747"/>
      <c r="V2000" s="4747"/>
    </row>
    <row r="2001" spans="21:22" x14ac:dyDescent="0.25">
      <c r="U2001" s="4747"/>
      <c r="V2001" s="4747"/>
    </row>
    <row r="2002" spans="21:22" x14ac:dyDescent="0.25">
      <c r="U2002" s="4747"/>
      <c r="V2002" s="4747"/>
    </row>
    <row r="2003" spans="21:22" x14ac:dyDescent="0.25">
      <c r="U2003" s="4747"/>
      <c r="V2003" s="4747"/>
    </row>
    <row r="2004" spans="21:22" x14ac:dyDescent="0.25">
      <c r="U2004" s="4747"/>
      <c r="V2004" s="4747"/>
    </row>
    <row r="2005" spans="21:22" x14ac:dyDescent="0.25">
      <c r="U2005" s="4747"/>
      <c r="V2005" s="4747"/>
    </row>
    <row r="2006" spans="21:22" x14ac:dyDescent="0.25">
      <c r="U2006" s="4747"/>
      <c r="V2006" s="4747"/>
    </row>
    <row r="2007" spans="21:22" x14ac:dyDescent="0.25">
      <c r="U2007" s="4747"/>
      <c r="V2007" s="4747"/>
    </row>
    <row r="2008" spans="21:22" x14ac:dyDescent="0.25">
      <c r="U2008" s="4747"/>
      <c r="V2008" s="4747"/>
    </row>
    <row r="2009" spans="21:22" x14ac:dyDescent="0.25">
      <c r="U2009" s="4747"/>
      <c r="V2009" s="4747"/>
    </row>
    <row r="2010" spans="21:22" x14ac:dyDescent="0.25">
      <c r="U2010" s="4747"/>
      <c r="V2010" s="4747"/>
    </row>
    <row r="2011" spans="21:22" x14ac:dyDescent="0.25">
      <c r="U2011" s="4747"/>
      <c r="V2011" s="4747"/>
    </row>
    <row r="2012" spans="21:22" x14ac:dyDescent="0.25">
      <c r="U2012" s="4747"/>
      <c r="V2012" s="4747"/>
    </row>
    <row r="2013" spans="21:22" x14ac:dyDescent="0.25">
      <c r="U2013" s="4747"/>
      <c r="V2013" s="4747"/>
    </row>
    <row r="2014" spans="21:22" x14ac:dyDescent="0.25">
      <c r="U2014" s="4747"/>
      <c r="V2014" s="4747"/>
    </row>
    <row r="2015" spans="21:22" x14ac:dyDescent="0.25">
      <c r="U2015" s="4747"/>
      <c r="V2015" s="4747"/>
    </row>
    <row r="2016" spans="21:22" x14ac:dyDescent="0.25">
      <c r="U2016" s="4747"/>
      <c r="V2016" s="4747"/>
    </row>
    <row r="2017" spans="21:22" x14ac:dyDescent="0.25">
      <c r="U2017" s="4747"/>
      <c r="V2017" s="4747"/>
    </row>
    <row r="2018" spans="21:22" x14ac:dyDescent="0.25">
      <c r="U2018" s="4747"/>
      <c r="V2018" s="4747"/>
    </row>
    <row r="2019" spans="21:22" x14ac:dyDescent="0.25">
      <c r="U2019" s="4747"/>
      <c r="V2019" s="4747"/>
    </row>
    <row r="2020" spans="21:22" x14ac:dyDescent="0.25">
      <c r="U2020" s="4747"/>
      <c r="V2020" s="4747"/>
    </row>
    <row r="2021" spans="21:22" x14ac:dyDescent="0.25">
      <c r="U2021" s="4747"/>
      <c r="V2021" s="4747"/>
    </row>
    <row r="2022" spans="21:22" x14ac:dyDescent="0.25">
      <c r="U2022" s="4747"/>
      <c r="V2022" s="4747"/>
    </row>
    <row r="2023" spans="21:22" x14ac:dyDescent="0.25">
      <c r="U2023" s="4747"/>
      <c r="V2023" s="4747"/>
    </row>
    <row r="2024" spans="21:22" x14ac:dyDescent="0.25">
      <c r="U2024" s="4747"/>
      <c r="V2024" s="4747"/>
    </row>
    <row r="2025" spans="21:22" x14ac:dyDescent="0.25">
      <c r="U2025" s="4747"/>
      <c r="V2025" s="4747"/>
    </row>
    <row r="2026" spans="21:22" x14ac:dyDescent="0.25">
      <c r="U2026" s="4747"/>
      <c r="V2026" s="4747"/>
    </row>
    <row r="2027" spans="21:22" x14ac:dyDescent="0.25">
      <c r="U2027" s="4747"/>
      <c r="V2027" s="4747"/>
    </row>
    <row r="2028" spans="21:22" x14ac:dyDescent="0.25">
      <c r="U2028" s="4747"/>
      <c r="V2028" s="4747"/>
    </row>
    <row r="2029" spans="21:22" x14ac:dyDescent="0.25">
      <c r="U2029" s="4747"/>
      <c r="V2029" s="4747"/>
    </row>
    <row r="2030" spans="21:22" x14ac:dyDescent="0.25">
      <c r="U2030" s="4747"/>
      <c r="V2030" s="4747"/>
    </row>
    <row r="2031" spans="21:22" x14ac:dyDescent="0.25">
      <c r="U2031" s="4747"/>
      <c r="V2031" s="4747"/>
    </row>
    <row r="2032" spans="21:22" x14ac:dyDescent="0.25">
      <c r="U2032" s="4747"/>
      <c r="V2032" s="4747"/>
    </row>
    <row r="2033" spans="21:22" x14ac:dyDescent="0.25">
      <c r="U2033" s="4747"/>
      <c r="V2033" s="4747"/>
    </row>
    <row r="2034" spans="21:22" x14ac:dyDescent="0.25">
      <c r="U2034" s="4747"/>
      <c r="V2034" s="4747"/>
    </row>
    <row r="2035" spans="21:22" x14ac:dyDescent="0.25">
      <c r="U2035" s="4747"/>
      <c r="V2035" s="4747"/>
    </row>
    <row r="2036" spans="21:22" x14ac:dyDescent="0.25">
      <c r="U2036" s="4747"/>
      <c r="V2036" s="4747"/>
    </row>
    <row r="2037" spans="21:22" x14ac:dyDescent="0.25">
      <c r="U2037" s="4747"/>
      <c r="V2037" s="4747"/>
    </row>
    <row r="2038" spans="21:22" x14ac:dyDescent="0.25">
      <c r="U2038" s="4747"/>
      <c r="V2038" s="4747"/>
    </row>
    <row r="2039" spans="21:22" x14ac:dyDescent="0.25">
      <c r="U2039" s="4747"/>
      <c r="V2039" s="4747"/>
    </row>
    <row r="2040" spans="21:22" x14ac:dyDescent="0.25">
      <c r="U2040" s="4747"/>
      <c r="V2040" s="4747"/>
    </row>
    <row r="2041" spans="21:22" x14ac:dyDescent="0.25">
      <c r="U2041" s="4747"/>
      <c r="V2041" s="4747"/>
    </row>
    <row r="2042" spans="21:22" x14ac:dyDescent="0.25">
      <c r="U2042" s="4747"/>
      <c r="V2042" s="4747"/>
    </row>
    <row r="2043" spans="21:22" x14ac:dyDescent="0.25">
      <c r="U2043" s="4747"/>
      <c r="V2043" s="4747"/>
    </row>
    <row r="2044" spans="21:22" x14ac:dyDescent="0.25">
      <c r="U2044" s="4747"/>
      <c r="V2044" s="4747"/>
    </row>
    <row r="2045" spans="21:22" x14ac:dyDescent="0.25">
      <c r="U2045" s="4747"/>
      <c r="V2045" s="4747"/>
    </row>
    <row r="2046" spans="21:22" x14ac:dyDescent="0.25">
      <c r="U2046" s="4747"/>
      <c r="V2046" s="4747"/>
    </row>
    <row r="2047" spans="21:22" x14ac:dyDescent="0.25">
      <c r="U2047" s="4747"/>
      <c r="V2047" s="4747"/>
    </row>
    <row r="2048" spans="21:22" x14ac:dyDescent="0.25">
      <c r="U2048" s="4747"/>
      <c r="V2048" s="4747"/>
    </row>
    <row r="2049" spans="21:22" x14ac:dyDescent="0.25">
      <c r="U2049" s="4747"/>
      <c r="V2049" s="4747"/>
    </row>
    <row r="2050" spans="21:22" x14ac:dyDescent="0.25">
      <c r="U2050" s="4747"/>
      <c r="V2050" s="4747"/>
    </row>
    <row r="2051" spans="21:22" x14ac:dyDescent="0.25">
      <c r="U2051" s="4747"/>
      <c r="V2051" s="4747"/>
    </row>
    <row r="2052" spans="21:22" x14ac:dyDescent="0.25">
      <c r="U2052" s="4747"/>
      <c r="V2052" s="4747"/>
    </row>
    <row r="2053" spans="21:22" x14ac:dyDescent="0.25">
      <c r="U2053" s="4747"/>
      <c r="V2053" s="4747"/>
    </row>
    <row r="2054" spans="21:22" x14ac:dyDescent="0.25">
      <c r="U2054" s="4747"/>
      <c r="V2054" s="4747"/>
    </row>
    <row r="2055" spans="21:22" x14ac:dyDescent="0.25">
      <c r="U2055" s="4747"/>
      <c r="V2055" s="4747"/>
    </row>
    <row r="2056" spans="21:22" x14ac:dyDescent="0.25">
      <c r="U2056" s="4747"/>
      <c r="V2056" s="4747"/>
    </row>
    <row r="2057" spans="21:22" x14ac:dyDescent="0.25">
      <c r="U2057" s="4747"/>
      <c r="V2057" s="4747"/>
    </row>
    <row r="2058" spans="21:22" x14ac:dyDescent="0.25">
      <c r="U2058" s="4747"/>
      <c r="V2058" s="4747"/>
    </row>
    <row r="2059" spans="21:22" x14ac:dyDescent="0.25">
      <c r="U2059" s="4747"/>
      <c r="V2059" s="4747"/>
    </row>
    <row r="2060" spans="21:22" x14ac:dyDescent="0.25">
      <c r="U2060" s="4747"/>
      <c r="V2060" s="4747"/>
    </row>
    <row r="2061" spans="21:22" x14ac:dyDescent="0.25">
      <c r="U2061" s="4747"/>
      <c r="V2061" s="4747"/>
    </row>
    <row r="2062" spans="21:22" x14ac:dyDescent="0.25">
      <c r="U2062" s="4747"/>
      <c r="V2062" s="4747"/>
    </row>
    <row r="2063" spans="21:22" x14ac:dyDescent="0.25">
      <c r="U2063" s="4747"/>
      <c r="V2063" s="4747"/>
    </row>
    <row r="2064" spans="21:22" x14ac:dyDescent="0.25">
      <c r="U2064" s="4747"/>
      <c r="V2064" s="4747"/>
    </row>
    <row r="2065" spans="21:22" x14ac:dyDescent="0.25">
      <c r="U2065" s="4747"/>
      <c r="V2065" s="4747"/>
    </row>
    <row r="2066" spans="21:22" x14ac:dyDescent="0.25">
      <c r="U2066" s="4747"/>
      <c r="V2066" s="4747"/>
    </row>
    <row r="2067" spans="21:22" x14ac:dyDescent="0.25">
      <c r="U2067" s="4747"/>
      <c r="V2067" s="4747"/>
    </row>
    <row r="2068" spans="21:22" x14ac:dyDescent="0.25">
      <c r="U2068" s="4747"/>
      <c r="V2068" s="4747"/>
    </row>
    <row r="2069" spans="21:22" x14ac:dyDescent="0.25">
      <c r="U2069" s="4747"/>
      <c r="V2069" s="4747"/>
    </row>
    <row r="2070" spans="21:22" x14ac:dyDescent="0.25">
      <c r="U2070" s="4747"/>
      <c r="V2070" s="4747"/>
    </row>
    <row r="2071" spans="21:22" x14ac:dyDescent="0.25">
      <c r="U2071" s="4747"/>
      <c r="V2071" s="4747"/>
    </row>
    <row r="2072" spans="21:22" x14ac:dyDescent="0.25">
      <c r="U2072" s="4747"/>
      <c r="V2072" s="4747"/>
    </row>
    <row r="2073" spans="21:22" x14ac:dyDescent="0.25">
      <c r="U2073" s="4747"/>
      <c r="V2073" s="4747"/>
    </row>
    <row r="2074" spans="21:22" x14ac:dyDescent="0.25">
      <c r="U2074" s="4747"/>
      <c r="V2074" s="4747"/>
    </row>
    <row r="2075" spans="21:22" x14ac:dyDescent="0.25">
      <c r="U2075" s="4747"/>
      <c r="V2075" s="4747"/>
    </row>
    <row r="2076" spans="21:22" x14ac:dyDescent="0.25">
      <c r="U2076" s="4747"/>
      <c r="V2076" s="4747"/>
    </row>
    <row r="2077" spans="21:22" x14ac:dyDescent="0.25">
      <c r="U2077" s="4747"/>
      <c r="V2077" s="4747"/>
    </row>
    <row r="2078" spans="21:22" x14ac:dyDescent="0.25">
      <c r="U2078" s="4747"/>
      <c r="V2078" s="4747"/>
    </row>
    <row r="2079" spans="21:22" x14ac:dyDescent="0.25">
      <c r="U2079" s="4747"/>
      <c r="V2079" s="4747"/>
    </row>
    <row r="2080" spans="21:22" x14ac:dyDescent="0.25">
      <c r="U2080" s="4747"/>
      <c r="V2080" s="4747"/>
    </row>
    <row r="2081" spans="21:22" x14ac:dyDescent="0.25">
      <c r="U2081" s="4747"/>
      <c r="V2081" s="4747"/>
    </row>
    <row r="2082" spans="21:22" x14ac:dyDescent="0.25">
      <c r="U2082" s="4747"/>
      <c r="V2082" s="4747"/>
    </row>
    <row r="2083" spans="21:22" x14ac:dyDescent="0.25">
      <c r="U2083" s="4747"/>
      <c r="V2083" s="4747"/>
    </row>
    <row r="2084" spans="21:22" x14ac:dyDescent="0.25">
      <c r="U2084" s="4747"/>
      <c r="V2084" s="4747"/>
    </row>
    <row r="2085" spans="21:22" x14ac:dyDescent="0.25">
      <c r="U2085" s="4747"/>
      <c r="V2085" s="4747"/>
    </row>
    <row r="2086" spans="21:22" x14ac:dyDescent="0.25">
      <c r="U2086" s="4747"/>
      <c r="V2086" s="4747"/>
    </row>
    <row r="2087" spans="21:22" x14ac:dyDescent="0.25">
      <c r="U2087" s="4747"/>
      <c r="V2087" s="4747"/>
    </row>
    <row r="2088" spans="21:22" x14ac:dyDescent="0.25">
      <c r="U2088" s="4747"/>
      <c r="V2088" s="4747"/>
    </row>
    <row r="2089" spans="21:22" x14ac:dyDescent="0.25">
      <c r="U2089" s="4747"/>
      <c r="V2089" s="4747"/>
    </row>
    <row r="2090" spans="21:22" x14ac:dyDescent="0.25">
      <c r="U2090" s="4747"/>
      <c r="V2090" s="4747"/>
    </row>
    <row r="2091" spans="21:22" x14ac:dyDescent="0.25">
      <c r="U2091" s="4747"/>
      <c r="V2091" s="4747"/>
    </row>
    <row r="2092" spans="21:22" x14ac:dyDescent="0.25">
      <c r="U2092" s="4747"/>
      <c r="V2092" s="4747"/>
    </row>
    <row r="2093" spans="21:22" x14ac:dyDescent="0.25">
      <c r="U2093" s="4747"/>
      <c r="V2093" s="4747"/>
    </row>
    <row r="2094" spans="21:22" x14ac:dyDescent="0.25">
      <c r="U2094" s="4747"/>
      <c r="V2094" s="4747"/>
    </row>
    <row r="2095" spans="21:22" x14ac:dyDescent="0.25">
      <c r="U2095" s="4747"/>
      <c r="V2095" s="4747"/>
    </row>
    <row r="2096" spans="21:22" x14ac:dyDescent="0.25">
      <c r="U2096" s="4747"/>
      <c r="V2096" s="4747"/>
    </row>
    <row r="2097" spans="21:22" x14ac:dyDescent="0.25">
      <c r="U2097" s="4747"/>
      <c r="V2097" s="4747"/>
    </row>
    <row r="2098" spans="21:22" x14ac:dyDescent="0.25">
      <c r="U2098" s="4747"/>
      <c r="V2098" s="4747"/>
    </row>
    <row r="2099" spans="21:22" x14ac:dyDescent="0.25">
      <c r="U2099" s="4747"/>
      <c r="V2099" s="4747"/>
    </row>
    <row r="2100" spans="21:22" x14ac:dyDescent="0.25">
      <c r="U2100" s="4747"/>
      <c r="V2100" s="4747"/>
    </row>
    <row r="2101" spans="21:22" x14ac:dyDescent="0.25">
      <c r="U2101" s="4747"/>
      <c r="V2101" s="4747"/>
    </row>
    <row r="2102" spans="21:22" x14ac:dyDescent="0.25">
      <c r="U2102" s="4747"/>
      <c r="V2102" s="4747"/>
    </row>
    <row r="2103" spans="21:22" x14ac:dyDescent="0.25">
      <c r="U2103" s="4747"/>
      <c r="V2103" s="4747"/>
    </row>
    <row r="2104" spans="21:22" x14ac:dyDescent="0.25">
      <c r="U2104" s="4747"/>
      <c r="V2104" s="4747"/>
    </row>
    <row r="2105" spans="21:22" x14ac:dyDescent="0.25">
      <c r="U2105" s="4747"/>
      <c r="V2105" s="4747"/>
    </row>
    <row r="2106" spans="21:22" x14ac:dyDescent="0.25">
      <c r="U2106" s="4747"/>
      <c r="V2106" s="4747"/>
    </row>
    <row r="2107" spans="21:22" x14ac:dyDescent="0.25">
      <c r="U2107" s="4747"/>
      <c r="V2107" s="4747"/>
    </row>
    <row r="2108" spans="21:22" x14ac:dyDescent="0.25">
      <c r="U2108" s="4747"/>
      <c r="V2108" s="4747"/>
    </row>
    <row r="2109" spans="21:22" x14ac:dyDescent="0.25">
      <c r="U2109" s="4747"/>
      <c r="V2109" s="4747"/>
    </row>
    <row r="2110" spans="21:22" x14ac:dyDescent="0.25">
      <c r="U2110" s="4747"/>
      <c r="V2110" s="4747"/>
    </row>
    <row r="2111" spans="21:22" x14ac:dyDescent="0.25">
      <c r="U2111" s="4747"/>
      <c r="V2111" s="4747"/>
    </row>
    <row r="2112" spans="21:22" x14ac:dyDescent="0.25">
      <c r="U2112" s="4747"/>
      <c r="V2112" s="4747"/>
    </row>
    <row r="2113" spans="21:22" x14ac:dyDescent="0.25">
      <c r="U2113" s="4747"/>
      <c r="V2113" s="4747"/>
    </row>
    <row r="2114" spans="21:22" x14ac:dyDescent="0.25">
      <c r="U2114" s="4747"/>
      <c r="V2114" s="4747"/>
    </row>
    <row r="2115" spans="21:22" x14ac:dyDescent="0.25">
      <c r="U2115" s="4747"/>
      <c r="V2115" s="4747"/>
    </row>
    <row r="2116" spans="21:22" x14ac:dyDescent="0.25">
      <c r="U2116" s="4747"/>
      <c r="V2116" s="4747"/>
    </row>
    <row r="2117" spans="21:22" x14ac:dyDescent="0.25">
      <c r="U2117" s="4747"/>
      <c r="V2117" s="4747"/>
    </row>
    <row r="2118" spans="21:22" x14ac:dyDescent="0.25">
      <c r="U2118" s="4747"/>
      <c r="V2118" s="4747"/>
    </row>
    <row r="2119" spans="21:22" x14ac:dyDescent="0.25">
      <c r="U2119" s="4747"/>
      <c r="V2119" s="4747"/>
    </row>
    <row r="2120" spans="21:22" x14ac:dyDescent="0.25">
      <c r="U2120" s="4747"/>
      <c r="V2120" s="4747"/>
    </row>
    <row r="2121" spans="21:22" x14ac:dyDescent="0.25">
      <c r="U2121" s="4747"/>
      <c r="V2121" s="4747"/>
    </row>
    <row r="2122" spans="21:22" x14ac:dyDescent="0.25">
      <c r="U2122" s="4747"/>
      <c r="V2122" s="4747"/>
    </row>
    <row r="2123" spans="21:22" x14ac:dyDescent="0.25">
      <c r="U2123" s="4747"/>
      <c r="V2123" s="4747"/>
    </row>
    <row r="2124" spans="21:22" x14ac:dyDescent="0.25">
      <c r="U2124" s="4747"/>
      <c r="V2124" s="4747"/>
    </row>
    <row r="2125" spans="21:22" x14ac:dyDescent="0.25">
      <c r="U2125" s="4747"/>
      <c r="V2125" s="4747"/>
    </row>
    <row r="2126" spans="21:22" x14ac:dyDescent="0.25">
      <c r="U2126" s="4747"/>
      <c r="V2126" s="4747"/>
    </row>
    <row r="2127" spans="21:22" x14ac:dyDescent="0.25">
      <c r="U2127" s="4747"/>
      <c r="V2127" s="4747"/>
    </row>
    <row r="2128" spans="21:22" x14ac:dyDescent="0.25">
      <c r="U2128" s="4747"/>
      <c r="V2128" s="4747"/>
    </row>
    <row r="2129" spans="21:22" x14ac:dyDescent="0.25">
      <c r="U2129" s="4747"/>
      <c r="V2129" s="4747"/>
    </row>
    <row r="2130" spans="21:22" x14ac:dyDescent="0.25">
      <c r="U2130" s="4747"/>
      <c r="V2130" s="4747"/>
    </row>
    <row r="2131" spans="21:22" x14ac:dyDescent="0.25">
      <c r="U2131" s="4747"/>
      <c r="V2131" s="4747"/>
    </row>
    <row r="2132" spans="21:22" x14ac:dyDescent="0.25">
      <c r="U2132" s="4747"/>
      <c r="V2132" s="4747"/>
    </row>
    <row r="2133" spans="21:22" x14ac:dyDescent="0.25">
      <c r="U2133" s="4747"/>
      <c r="V2133" s="4747"/>
    </row>
    <row r="2134" spans="21:22" x14ac:dyDescent="0.25">
      <c r="U2134" s="4747"/>
      <c r="V2134" s="4747"/>
    </row>
    <row r="2135" spans="21:22" x14ac:dyDescent="0.25">
      <c r="U2135" s="4747"/>
      <c r="V2135" s="4747"/>
    </row>
    <row r="2136" spans="21:22" x14ac:dyDescent="0.25">
      <c r="U2136" s="4747"/>
      <c r="V2136" s="4747"/>
    </row>
    <row r="2137" spans="21:22" x14ac:dyDescent="0.25">
      <c r="U2137" s="4747"/>
      <c r="V2137" s="4747"/>
    </row>
    <row r="2138" spans="21:22" x14ac:dyDescent="0.25">
      <c r="U2138" s="4747"/>
      <c r="V2138" s="4747"/>
    </row>
    <row r="2139" spans="21:22" x14ac:dyDescent="0.25">
      <c r="U2139" s="4747"/>
      <c r="V2139" s="4747"/>
    </row>
    <row r="2140" spans="21:22" x14ac:dyDescent="0.25">
      <c r="U2140" s="4747"/>
      <c r="V2140" s="4747"/>
    </row>
    <row r="2141" spans="21:22" x14ac:dyDescent="0.25">
      <c r="U2141" s="4747"/>
      <c r="V2141" s="4747"/>
    </row>
    <row r="2142" spans="21:22" x14ac:dyDescent="0.25">
      <c r="U2142" s="4747"/>
      <c r="V2142" s="4747"/>
    </row>
    <row r="2143" spans="21:22" x14ac:dyDescent="0.25">
      <c r="U2143" s="4747"/>
      <c r="V2143" s="4747"/>
    </row>
    <row r="2144" spans="21:22" x14ac:dyDescent="0.25">
      <c r="U2144" s="4747"/>
      <c r="V2144" s="4747"/>
    </row>
    <row r="2145" spans="21:22" x14ac:dyDescent="0.25">
      <c r="U2145" s="4747"/>
      <c r="V2145" s="4747"/>
    </row>
    <row r="2146" spans="21:22" x14ac:dyDescent="0.25">
      <c r="U2146" s="4747"/>
      <c r="V2146" s="4747"/>
    </row>
    <row r="2147" spans="21:22" x14ac:dyDescent="0.25">
      <c r="U2147" s="4747"/>
      <c r="V2147" s="4747"/>
    </row>
    <row r="2148" spans="21:22" x14ac:dyDescent="0.25">
      <c r="U2148" s="4747"/>
      <c r="V2148" s="4747"/>
    </row>
    <row r="2149" spans="21:22" x14ac:dyDescent="0.25">
      <c r="U2149" s="4747"/>
      <c r="V2149" s="4747"/>
    </row>
    <row r="2150" spans="21:22" x14ac:dyDescent="0.25">
      <c r="U2150" s="4747"/>
      <c r="V2150" s="4747"/>
    </row>
    <row r="2151" spans="21:22" x14ac:dyDescent="0.25">
      <c r="U2151" s="4747"/>
      <c r="V2151" s="4747"/>
    </row>
    <row r="2152" spans="21:22" x14ac:dyDescent="0.25">
      <c r="U2152" s="4747"/>
      <c r="V2152" s="4747"/>
    </row>
    <row r="2153" spans="21:22" x14ac:dyDescent="0.25">
      <c r="U2153" s="4747"/>
      <c r="V2153" s="4747"/>
    </row>
    <row r="2154" spans="21:22" x14ac:dyDescent="0.25">
      <c r="U2154" s="4747"/>
      <c r="V2154" s="4747"/>
    </row>
    <row r="2155" spans="21:22" x14ac:dyDescent="0.25">
      <c r="U2155" s="4747"/>
      <c r="V2155" s="4747"/>
    </row>
    <row r="2156" spans="21:22" x14ac:dyDescent="0.25">
      <c r="U2156" s="4747"/>
      <c r="V2156" s="4747"/>
    </row>
    <row r="2157" spans="21:22" x14ac:dyDescent="0.25">
      <c r="U2157" s="4747"/>
      <c r="V2157" s="4747"/>
    </row>
    <row r="2158" spans="21:22" x14ac:dyDescent="0.25">
      <c r="U2158" s="4747"/>
      <c r="V2158" s="4747"/>
    </row>
    <row r="2159" spans="21:22" x14ac:dyDescent="0.25">
      <c r="U2159" s="4747"/>
      <c r="V2159" s="4747"/>
    </row>
    <row r="2160" spans="21:22" x14ac:dyDescent="0.25">
      <c r="U2160" s="4747"/>
      <c r="V2160" s="4747"/>
    </row>
    <row r="2161" spans="21:22" x14ac:dyDescent="0.25">
      <c r="U2161" s="4747"/>
      <c r="V2161" s="4747"/>
    </row>
    <row r="2162" spans="21:22" x14ac:dyDescent="0.25">
      <c r="U2162" s="4747"/>
      <c r="V2162" s="4747"/>
    </row>
    <row r="2163" spans="21:22" x14ac:dyDescent="0.25">
      <c r="U2163" s="4747"/>
      <c r="V2163" s="4747"/>
    </row>
    <row r="2164" spans="21:22" x14ac:dyDescent="0.25">
      <c r="U2164" s="4747"/>
      <c r="V2164" s="4747"/>
    </row>
    <row r="2165" spans="21:22" x14ac:dyDescent="0.25">
      <c r="U2165" s="4747"/>
      <c r="V2165" s="4747"/>
    </row>
    <row r="2166" spans="21:22" x14ac:dyDescent="0.25">
      <c r="U2166" s="4747"/>
      <c r="V2166" s="4747"/>
    </row>
    <row r="2167" spans="21:22" x14ac:dyDescent="0.25">
      <c r="U2167" s="4747"/>
      <c r="V2167" s="4747"/>
    </row>
    <row r="2168" spans="21:22" x14ac:dyDescent="0.25">
      <c r="U2168" s="4747"/>
      <c r="V2168" s="4747"/>
    </row>
    <row r="2169" spans="21:22" x14ac:dyDescent="0.25">
      <c r="U2169" s="4747"/>
      <c r="V2169" s="4747"/>
    </row>
    <row r="2170" spans="21:22" x14ac:dyDescent="0.25">
      <c r="U2170" s="4747"/>
      <c r="V2170" s="4747"/>
    </row>
    <row r="2171" spans="21:22" x14ac:dyDescent="0.25">
      <c r="U2171" s="4747"/>
      <c r="V2171" s="4747"/>
    </row>
    <row r="2172" spans="21:22" x14ac:dyDescent="0.25">
      <c r="U2172" s="4747"/>
      <c r="V2172" s="4747"/>
    </row>
    <row r="2173" spans="21:22" x14ac:dyDescent="0.25">
      <c r="U2173" s="4747"/>
      <c r="V2173" s="4747"/>
    </row>
    <row r="2174" spans="21:22" x14ac:dyDescent="0.25">
      <c r="U2174" s="4747"/>
      <c r="V2174" s="4747"/>
    </row>
    <row r="2175" spans="21:22" x14ac:dyDescent="0.25">
      <c r="U2175" s="4747"/>
      <c r="V2175" s="4747"/>
    </row>
    <row r="2176" spans="21:22" x14ac:dyDescent="0.25">
      <c r="U2176" s="4747"/>
      <c r="V2176" s="4747"/>
    </row>
    <row r="2177" spans="21:22" x14ac:dyDescent="0.25">
      <c r="U2177" s="4747"/>
      <c r="V2177" s="4747"/>
    </row>
    <row r="2178" spans="21:22" x14ac:dyDescent="0.25">
      <c r="U2178" s="4747"/>
      <c r="V2178" s="4747"/>
    </row>
    <row r="2179" spans="21:22" x14ac:dyDescent="0.25">
      <c r="U2179" s="4747"/>
      <c r="V2179" s="4747"/>
    </row>
    <row r="2180" spans="21:22" x14ac:dyDescent="0.25">
      <c r="U2180" s="4747"/>
      <c r="V2180" s="4747"/>
    </row>
    <row r="2181" spans="21:22" x14ac:dyDescent="0.25">
      <c r="U2181" s="4747"/>
      <c r="V2181" s="4747"/>
    </row>
    <row r="2182" spans="21:22" x14ac:dyDescent="0.25">
      <c r="U2182" s="4747"/>
      <c r="V2182" s="4747"/>
    </row>
    <row r="2183" spans="21:22" x14ac:dyDescent="0.25">
      <c r="U2183" s="4747"/>
      <c r="V2183" s="4747"/>
    </row>
    <row r="2184" spans="21:22" x14ac:dyDescent="0.25">
      <c r="U2184" s="4747"/>
      <c r="V2184" s="4747"/>
    </row>
    <row r="2185" spans="21:22" x14ac:dyDescent="0.25">
      <c r="U2185" s="4747"/>
      <c r="V2185" s="4747"/>
    </row>
    <row r="2186" spans="21:22" x14ac:dyDescent="0.25">
      <c r="U2186" s="4747"/>
      <c r="V2186" s="4747"/>
    </row>
    <row r="2187" spans="21:22" x14ac:dyDescent="0.25">
      <c r="U2187" s="4747"/>
      <c r="V2187" s="4747"/>
    </row>
    <row r="2188" spans="21:22" x14ac:dyDescent="0.25">
      <c r="U2188" s="4747"/>
      <c r="V2188" s="4747"/>
    </row>
    <row r="2189" spans="21:22" x14ac:dyDescent="0.25">
      <c r="U2189" s="4747"/>
      <c r="V2189" s="4747"/>
    </row>
    <row r="2190" spans="21:22" x14ac:dyDescent="0.25">
      <c r="U2190" s="4747"/>
      <c r="V2190" s="4747"/>
    </row>
    <row r="2191" spans="21:22" x14ac:dyDescent="0.25">
      <c r="U2191" s="4747"/>
      <c r="V2191" s="4747"/>
    </row>
    <row r="2192" spans="21:22" x14ac:dyDescent="0.25">
      <c r="U2192" s="4747"/>
      <c r="V2192" s="4747"/>
    </row>
    <row r="2193" spans="21:22" x14ac:dyDescent="0.25">
      <c r="U2193" s="4747"/>
      <c r="V2193" s="4747"/>
    </row>
    <row r="2194" spans="21:22" x14ac:dyDescent="0.25">
      <c r="U2194" s="4747"/>
      <c r="V2194" s="4747"/>
    </row>
    <row r="2195" spans="21:22" x14ac:dyDescent="0.25">
      <c r="U2195" s="4747"/>
      <c r="V2195" s="4747"/>
    </row>
    <row r="2196" spans="21:22" x14ac:dyDescent="0.25">
      <c r="U2196" s="4747"/>
      <c r="V2196" s="4747"/>
    </row>
    <row r="2197" spans="21:22" x14ac:dyDescent="0.25">
      <c r="U2197" s="4747"/>
      <c r="V2197" s="4747"/>
    </row>
    <row r="2198" spans="21:22" x14ac:dyDescent="0.25">
      <c r="U2198" s="4747"/>
      <c r="V2198" s="4747"/>
    </row>
    <row r="2199" spans="21:22" x14ac:dyDescent="0.25">
      <c r="U2199" s="4747"/>
      <c r="V2199" s="4747"/>
    </row>
    <row r="2200" spans="21:22" x14ac:dyDescent="0.25">
      <c r="U2200" s="4747"/>
      <c r="V2200" s="4747"/>
    </row>
    <row r="2201" spans="21:22" x14ac:dyDescent="0.25">
      <c r="U2201" s="4747"/>
      <c r="V2201" s="4747"/>
    </row>
    <row r="2202" spans="21:22" x14ac:dyDescent="0.25">
      <c r="U2202" s="4747"/>
      <c r="V2202" s="4747"/>
    </row>
    <row r="2203" spans="21:22" x14ac:dyDescent="0.25">
      <c r="U2203" s="4747"/>
      <c r="V2203" s="4747"/>
    </row>
    <row r="2204" spans="21:22" x14ac:dyDescent="0.25">
      <c r="U2204" s="4747"/>
      <c r="V2204" s="4747"/>
    </row>
    <row r="2205" spans="21:22" x14ac:dyDescent="0.25">
      <c r="U2205" s="4747"/>
      <c r="V2205" s="4747"/>
    </row>
    <row r="2206" spans="21:22" x14ac:dyDescent="0.25">
      <c r="U2206" s="4747"/>
      <c r="V2206" s="4747"/>
    </row>
    <row r="2207" spans="21:22" x14ac:dyDescent="0.25">
      <c r="U2207" s="4747"/>
      <c r="V2207" s="4747"/>
    </row>
    <row r="2208" spans="21:22" x14ac:dyDescent="0.25">
      <c r="U2208" s="4747"/>
      <c r="V2208" s="4747"/>
    </row>
    <row r="2209" spans="21:22" x14ac:dyDescent="0.25">
      <c r="U2209" s="4747"/>
      <c r="V2209" s="4747"/>
    </row>
    <row r="2210" spans="21:22" x14ac:dyDescent="0.25">
      <c r="U2210" s="4747"/>
      <c r="V2210" s="4747"/>
    </row>
    <row r="2211" spans="21:22" x14ac:dyDescent="0.25">
      <c r="U2211" s="4747"/>
      <c r="V2211" s="4747"/>
    </row>
    <row r="2212" spans="21:22" x14ac:dyDescent="0.25">
      <c r="U2212" s="4747"/>
      <c r="V2212" s="4747"/>
    </row>
    <row r="2213" spans="21:22" x14ac:dyDescent="0.25">
      <c r="U2213" s="4747"/>
      <c r="V2213" s="4747"/>
    </row>
    <row r="2214" spans="21:22" x14ac:dyDescent="0.25">
      <c r="U2214" s="4747"/>
      <c r="V2214" s="4747"/>
    </row>
    <row r="2215" spans="21:22" x14ac:dyDescent="0.25">
      <c r="U2215" s="4747"/>
      <c r="V2215" s="4747"/>
    </row>
    <row r="2216" spans="21:22" x14ac:dyDescent="0.25">
      <c r="U2216" s="4747"/>
      <c r="V2216" s="4747"/>
    </row>
    <row r="2217" spans="21:22" x14ac:dyDescent="0.25">
      <c r="U2217" s="4747"/>
      <c r="V2217" s="4747"/>
    </row>
    <row r="2218" spans="21:22" x14ac:dyDescent="0.25">
      <c r="U2218" s="4747"/>
      <c r="V2218" s="4747"/>
    </row>
    <row r="2219" spans="21:22" x14ac:dyDescent="0.25">
      <c r="U2219" s="4747"/>
      <c r="V2219" s="4747"/>
    </row>
    <row r="2220" spans="21:22" x14ac:dyDescent="0.25">
      <c r="U2220" s="4747"/>
      <c r="V2220" s="4747"/>
    </row>
    <row r="2221" spans="21:22" x14ac:dyDescent="0.25">
      <c r="U2221" s="4747"/>
      <c r="V2221" s="4747"/>
    </row>
    <row r="2222" spans="21:22" x14ac:dyDescent="0.25">
      <c r="U2222" s="4747"/>
      <c r="V2222" s="4747"/>
    </row>
    <row r="2223" spans="21:22" x14ac:dyDescent="0.25">
      <c r="U2223" s="4747"/>
      <c r="V2223" s="4747"/>
    </row>
    <row r="2224" spans="21:22" x14ac:dyDescent="0.25">
      <c r="U2224" s="4747"/>
      <c r="V2224" s="4747"/>
    </row>
    <row r="2225" spans="21:22" x14ac:dyDescent="0.25">
      <c r="U2225" s="4747"/>
      <c r="V2225" s="4747"/>
    </row>
    <row r="2226" spans="21:22" x14ac:dyDescent="0.25">
      <c r="U2226" s="4747"/>
      <c r="V2226" s="4747"/>
    </row>
    <row r="2227" spans="21:22" x14ac:dyDescent="0.25">
      <c r="U2227" s="4747"/>
      <c r="V2227" s="4747"/>
    </row>
    <row r="2228" spans="21:22" x14ac:dyDescent="0.25">
      <c r="U2228" s="4747"/>
      <c r="V2228" s="4747"/>
    </row>
    <row r="2229" spans="21:22" x14ac:dyDescent="0.25">
      <c r="U2229" s="4747"/>
      <c r="V2229" s="4747"/>
    </row>
    <row r="2230" spans="21:22" x14ac:dyDescent="0.25">
      <c r="U2230" s="4747"/>
      <c r="V2230" s="4747"/>
    </row>
    <row r="2231" spans="21:22" x14ac:dyDescent="0.25">
      <c r="U2231" s="4747"/>
      <c r="V2231" s="4747"/>
    </row>
    <row r="2232" spans="21:22" x14ac:dyDescent="0.25">
      <c r="U2232" s="4747"/>
      <c r="V2232" s="4747"/>
    </row>
    <row r="2233" spans="21:22" x14ac:dyDescent="0.25">
      <c r="U2233" s="4747"/>
      <c r="V2233" s="4747"/>
    </row>
    <row r="2234" spans="21:22" x14ac:dyDescent="0.25">
      <c r="U2234" s="4747"/>
      <c r="V2234" s="4747"/>
    </row>
    <row r="2235" spans="21:22" x14ac:dyDescent="0.25">
      <c r="U2235" s="4747"/>
      <c r="V2235" s="4747"/>
    </row>
    <row r="2236" spans="21:22" x14ac:dyDescent="0.25">
      <c r="U2236" s="4747"/>
      <c r="V2236" s="4747"/>
    </row>
    <row r="2237" spans="21:22" x14ac:dyDescent="0.25">
      <c r="U2237" s="4747"/>
      <c r="V2237" s="4747"/>
    </row>
    <row r="2238" spans="21:22" x14ac:dyDescent="0.25">
      <c r="U2238" s="4747"/>
      <c r="V2238" s="4747"/>
    </row>
    <row r="2239" spans="21:22" x14ac:dyDescent="0.25">
      <c r="U2239" s="4747"/>
      <c r="V2239" s="4747"/>
    </row>
    <row r="2240" spans="21:22" x14ac:dyDescent="0.25">
      <c r="U2240" s="4747"/>
      <c r="V2240" s="4747"/>
    </row>
    <row r="2241" spans="21:22" x14ac:dyDescent="0.25">
      <c r="U2241" s="4747"/>
      <c r="V2241" s="4747"/>
    </row>
    <row r="2242" spans="21:22" x14ac:dyDescent="0.25">
      <c r="U2242" s="4747"/>
      <c r="V2242" s="4747"/>
    </row>
    <row r="2243" spans="21:22" x14ac:dyDescent="0.25">
      <c r="U2243" s="4747"/>
      <c r="V2243" s="4747"/>
    </row>
    <row r="2244" spans="21:22" x14ac:dyDescent="0.25">
      <c r="U2244" s="4747"/>
      <c r="V2244" s="4747"/>
    </row>
    <row r="2245" spans="21:22" x14ac:dyDescent="0.25">
      <c r="U2245" s="4747"/>
      <c r="V2245" s="4747"/>
    </row>
    <row r="2246" spans="21:22" x14ac:dyDescent="0.25">
      <c r="U2246" s="4747"/>
      <c r="V2246" s="4747"/>
    </row>
    <row r="2247" spans="21:22" x14ac:dyDescent="0.25">
      <c r="U2247" s="4747"/>
      <c r="V2247" s="4747"/>
    </row>
    <row r="2248" spans="21:22" x14ac:dyDescent="0.25">
      <c r="U2248" s="4747"/>
      <c r="V2248" s="4747"/>
    </row>
    <row r="2249" spans="21:22" x14ac:dyDescent="0.25">
      <c r="U2249" s="4747"/>
      <c r="V2249" s="4747"/>
    </row>
    <row r="2250" spans="21:22" x14ac:dyDescent="0.25">
      <c r="U2250" s="4747"/>
      <c r="V2250" s="4747"/>
    </row>
    <row r="2251" spans="21:22" x14ac:dyDescent="0.25">
      <c r="U2251" s="4747"/>
      <c r="V2251" s="4747"/>
    </row>
    <row r="2252" spans="21:22" x14ac:dyDescent="0.25">
      <c r="U2252" s="4747"/>
      <c r="V2252" s="4747"/>
    </row>
    <row r="2253" spans="21:22" x14ac:dyDescent="0.25">
      <c r="U2253" s="4747"/>
      <c r="V2253" s="4747"/>
    </row>
    <row r="2254" spans="21:22" x14ac:dyDescent="0.25">
      <c r="U2254" s="4747"/>
      <c r="V2254" s="4747"/>
    </row>
    <row r="2255" spans="21:22" x14ac:dyDescent="0.25">
      <c r="U2255" s="4747"/>
      <c r="V2255" s="4747"/>
    </row>
    <row r="2256" spans="21:22" x14ac:dyDescent="0.25">
      <c r="U2256" s="4747"/>
      <c r="V2256" s="4747"/>
    </row>
    <row r="2257" spans="21:22" x14ac:dyDescent="0.25">
      <c r="U2257" s="4747"/>
      <c r="V2257" s="4747"/>
    </row>
    <row r="2258" spans="21:22" x14ac:dyDescent="0.25">
      <c r="U2258" s="4747"/>
      <c r="V2258" s="4747"/>
    </row>
    <row r="2259" spans="21:22" x14ac:dyDescent="0.25">
      <c r="U2259" s="4747"/>
      <c r="V2259" s="4747"/>
    </row>
    <row r="2260" spans="21:22" x14ac:dyDescent="0.25">
      <c r="U2260" s="4747"/>
      <c r="V2260" s="4747"/>
    </row>
    <row r="2261" spans="21:22" x14ac:dyDescent="0.25">
      <c r="U2261" s="4747"/>
      <c r="V2261" s="4747"/>
    </row>
    <row r="2262" spans="21:22" x14ac:dyDescent="0.25">
      <c r="U2262" s="4747"/>
      <c r="V2262" s="4747"/>
    </row>
    <row r="2263" spans="21:22" x14ac:dyDescent="0.25">
      <c r="U2263" s="4747"/>
      <c r="V2263" s="4747"/>
    </row>
    <row r="2264" spans="21:22" x14ac:dyDescent="0.25">
      <c r="U2264" s="4747"/>
      <c r="V2264" s="4747"/>
    </row>
    <row r="2265" spans="21:22" x14ac:dyDescent="0.25">
      <c r="U2265" s="4747"/>
      <c r="V2265" s="4747"/>
    </row>
    <row r="2266" spans="21:22" x14ac:dyDescent="0.25">
      <c r="U2266" s="4747"/>
      <c r="V2266" s="4747"/>
    </row>
    <row r="2267" spans="21:22" x14ac:dyDescent="0.25">
      <c r="U2267" s="4747"/>
      <c r="V2267" s="4747"/>
    </row>
    <row r="2268" spans="21:22" x14ac:dyDescent="0.25">
      <c r="U2268" s="4747"/>
      <c r="V2268" s="4747"/>
    </row>
    <row r="2269" spans="21:22" x14ac:dyDescent="0.25">
      <c r="U2269" s="4747"/>
      <c r="V2269" s="4747"/>
    </row>
    <row r="2270" spans="21:22" x14ac:dyDescent="0.25">
      <c r="U2270" s="4747"/>
      <c r="V2270" s="4747"/>
    </row>
    <row r="2271" spans="21:22" x14ac:dyDescent="0.25">
      <c r="U2271" s="4747"/>
      <c r="V2271" s="4747"/>
    </row>
    <row r="2272" spans="21:22" x14ac:dyDescent="0.25">
      <c r="U2272" s="4747"/>
      <c r="V2272" s="4747"/>
    </row>
    <row r="2273" spans="21:22" x14ac:dyDescent="0.25">
      <c r="U2273" s="4747"/>
      <c r="V2273" s="4747"/>
    </row>
    <row r="2274" spans="21:22" x14ac:dyDescent="0.25">
      <c r="U2274" s="4747"/>
      <c r="V2274" s="4747"/>
    </row>
    <row r="2275" spans="21:22" x14ac:dyDescent="0.25">
      <c r="U2275" s="4747"/>
      <c r="V2275" s="4747"/>
    </row>
    <row r="2276" spans="21:22" x14ac:dyDescent="0.25">
      <c r="U2276" s="4747"/>
      <c r="V2276" s="4747"/>
    </row>
    <row r="2277" spans="21:22" x14ac:dyDescent="0.25">
      <c r="U2277" s="4747"/>
      <c r="V2277" s="4747"/>
    </row>
    <row r="2278" spans="21:22" x14ac:dyDescent="0.25">
      <c r="U2278" s="4747"/>
      <c r="V2278" s="4747"/>
    </row>
    <row r="2279" spans="21:22" x14ac:dyDescent="0.25">
      <c r="U2279" s="4747"/>
      <c r="V2279" s="4747"/>
    </row>
    <row r="2280" spans="21:22" x14ac:dyDescent="0.25">
      <c r="U2280" s="4747"/>
      <c r="V2280" s="4747"/>
    </row>
    <row r="2281" spans="21:22" x14ac:dyDescent="0.25">
      <c r="U2281" s="4747"/>
      <c r="V2281" s="4747"/>
    </row>
    <row r="2282" spans="21:22" x14ac:dyDescent="0.25">
      <c r="U2282" s="4747"/>
      <c r="V2282" s="4747"/>
    </row>
    <row r="2283" spans="21:22" x14ac:dyDescent="0.25">
      <c r="U2283" s="4747"/>
      <c r="V2283" s="4747"/>
    </row>
    <row r="2284" spans="21:22" x14ac:dyDescent="0.25">
      <c r="U2284" s="4747"/>
      <c r="V2284" s="4747"/>
    </row>
    <row r="2285" spans="21:22" x14ac:dyDescent="0.25">
      <c r="U2285" s="4747"/>
      <c r="V2285" s="4747"/>
    </row>
    <row r="2286" spans="21:22" x14ac:dyDescent="0.25">
      <c r="U2286" s="4747"/>
      <c r="V2286" s="4747"/>
    </row>
    <row r="2287" spans="21:22" x14ac:dyDescent="0.25">
      <c r="U2287" s="4747"/>
      <c r="V2287" s="4747"/>
    </row>
    <row r="2288" spans="21:22" x14ac:dyDescent="0.25">
      <c r="U2288" s="4747"/>
      <c r="V2288" s="4747"/>
    </row>
    <row r="2289" spans="21:22" x14ac:dyDescent="0.25">
      <c r="U2289" s="4747"/>
      <c r="V2289" s="4747"/>
    </row>
    <row r="2290" spans="21:22" x14ac:dyDescent="0.25">
      <c r="U2290" s="4747"/>
      <c r="V2290" s="4747"/>
    </row>
    <row r="2291" spans="21:22" x14ac:dyDescent="0.25">
      <c r="U2291" s="4747"/>
      <c r="V2291" s="4747"/>
    </row>
    <row r="2292" spans="21:22" x14ac:dyDescent="0.25">
      <c r="U2292" s="4747"/>
      <c r="V2292" s="4747"/>
    </row>
    <row r="2293" spans="21:22" x14ac:dyDescent="0.25">
      <c r="U2293" s="4747"/>
      <c r="V2293" s="4747"/>
    </row>
    <row r="2294" spans="21:22" x14ac:dyDescent="0.25">
      <c r="U2294" s="4747"/>
      <c r="V2294" s="4747"/>
    </row>
    <row r="2295" spans="21:22" x14ac:dyDescent="0.25">
      <c r="U2295" s="4747"/>
      <c r="V2295" s="4747"/>
    </row>
    <row r="2296" spans="21:22" x14ac:dyDescent="0.25">
      <c r="U2296" s="4747"/>
      <c r="V2296" s="4747"/>
    </row>
    <row r="2297" spans="21:22" x14ac:dyDescent="0.25">
      <c r="U2297" s="4747"/>
      <c r="V2297" s="4747"/>
    </row>
    <row r="2298" spans="21:22" x14ac:dyDescent="0.25">
      <c r="U2298" s="4747"/>
      <c r="V2298" s="4747"/>
    </row>
    <row r="2299" spans="21:22" x14ac:dyDescent="0.25">
      <c r="U2299" s="4747"/>
      <c r="V2299" s="4747"/>
    </row>
    <row r="2300" spans="21:22" x14ac:dyDescent="0.25">
      <c r="U2300" s="4747"/>
      <c r="V2300" s="4747"/>
    </row>
    <row r="2301" spans="21:22" x14ac:dyDescent="0.25">
      <c r="U2301" s="4747"/>
      <c r="V2301" s="4747"/>
    </row>
    <row r="2302" spans="21:22" x14ac:dyDescent="0.25">
      <c r="U2302" s="4747"/>
      <c r="V2302" s="4747"/>
    </row>
    <row r="2303" spans="21:22" x14ac:dyDescent="0.25">
      <c r="U2303" s="4747"/>
      <c r="V2303" s="4747"/>
    </row>
    <row r="2304" spans="21:22" x14ac:dyDescent="0.25">
      <c r="U2304" s="4747"/>
      <c r="V2304" s="4747"/>
    </row>
    <row r="2305" spans="21:22" x14ac:dyDescent="0.25">
      <c r="U2305" s="4747"/>
      <c r="V2305" s="4747"/>
    </row>
    <row r="2306" spans="21:22" x14ac:dyDescent="0.25">
      <c r="U2306" s="4747"/>
      <c r="V2306" s="4747"/>
    </row>
    <row r="2307" spans="21:22" x14ac:dyDescent="0.25">
      <c r="U2307" s="4747"/>
      <c r="V2307" s="4747"/>
    </row>
    <row r="2308" spans="21:22" x14ac:dyDescent="0.25">
      <c r="U2308" s="4747"/>
      <c r="V2308" s="4747"/>
    </row>
    <row r="2309" spans="21:22" x14ac:dyDescent="0.25">
      <c r="U2309" s="4747"/>
      <c r="V2309" s="4747"/>
    </row>
    <row r="2310" spans="21:22" x14ac:dyDescent="0.25">
      <c r="U2310" s="4747"/>
      <c r="V2310" s="4747"/>
    </row>
    <row r="2311" spans="21:22" x14ac:dyDescent="0.25">
      <c r="U2311" s="4747"/>
      <c r="V2311" s="4747"/>
    </row>
    <row r="2312" spans="21:22" x14ac:dyDescent="0.25">
      <c r="U2312" s="4747"/>
      <c r="V2312" s="4747"/>
    </row>
    <row r="2313" spans="21:22" x14ac:dyDescent="0.25">
      <c r="U2313" s="4747"/>
      <c r="V2313" s="4747"/>
    </row>
    <row r="2314" spans="21:22" x14ac:dyDescent="0.25">
      <c r="U2314" s="4747"/>
      <c r="V2314" s="4747"/>
    </row>
    <row r="2315" spans="21:22" x14ac:dyDescent="0.25">
      <c r="U2315" s="4747"/>
      <c r="V2315" s="4747"/>
    </row>
    <row r="2316" spans="21:22" x14ac:dyDescent="0.25">
      <c r="U2316" s="4747"/>
      <c r="V2316" s="4747"/>
    </row>
    <row r="2317" spans="21:22" x14ac:dyDescent="0.25">
      <c r="U2317" s="4747"/>
      <c r="V2317" s="4747"/>
    </row>
    <row r="2318" spans="21:22" x14ac:dyDescent="0.25">
      <c r="U2318" s="4747"/>
      <c r="V2318" s="4747"/>
    </row>
    <row r="2319" spans="21:22" x14ac:dyDescent="0.25">
      <c r="U2319" s="4747"/>
      <c r="V2319" s="4747"/>
    </row>
    <row r="2320" spans="21:22" x14ac:dyDescent="0.25">
      <c r="U2320" s="4747"/>
      <c r="V2320" s="4747"/>
    </row>
    <row r="2321" spans="21:22" x14ac:dyDescent="0.25">
      <c r="U2321" s="4747"/>
      <c r="V2321" s="4747"/>
    </row>
    <row r="2322" spans="21:22" x14ac:dyDescent="0.25">
      <c r="U2322" s="4747"/>
      <c r="V2322" s="4747"/>
    </row>
    <row r="2323" spans="21:22" x14ac:dyDescent="0.25">
      <c r="U2323" s="4747"/>
      <c r="V2323" s="4747"/>
    </row>
    <row r="2324" spans="21:22" x14ac:dyDescent="0.25">
      <c r="U2324" s="4747"/>
      <c r="V2324" s="4747"/>
    </row>
    <row r="2325" spans="21:22" x14ac:dyDescent="0.25">
      <c r="U2325" s="4747"/>
      <c r="V2325" s="4747"/>
    </row>
    <row r="2326" spans="21:22" x14ac:dyDescent="0.25">
      <c r="U2326" s="4747"/>
      <c r="V2326" s="4747"/>
    </row>
    <row r="2327" spans="21:22" x14ac:dyDescent="0.25">
      <c r="U2327" s="4747"/>
      <c r="V2327" s="4747"/>
    </row>
    <row r="2328" spans="21:22" x14ac:dyDescent="0.25">
      <c r="U2328" s="4747"/>
      <c r="V2328" s="4747"/>
    </row>
    <row r="2329" spans="21:22" x14ac:dyDescent="0.25">
      <c r="U2329" s="4747"/>
      <c r="V2329" s="4747"/>
    </row>
    <row r="2330" spans="21:22" x14ac:dyDescent="0.25">
      <c r="U2330" s="4747"/>
      <c r="V2330" s="4747"/>
    </row>
    <row r="2331" spans="21:22" x14ac:dyDescent="0.25">
      <c r="U2331" s="4747"/>
      <c r="V2331" s="4747"/>
    </row>
    <row r="2332" spans="21:22" x14ac:dyDescent="0.25">
      <c r="U2332" s="4747"/>
      <c r="V2332" s="4747"/>
    </row>
    <row r="2333" spans="21:22" x14ac:dyDescent="0.25">
      <c r="U2333" s="4747"/>
      <c r="V2333" s="4747"/>
    </row>
    <row r="2334" spans="21:22" x14ac:dyDescent="0.25">
      <c r="U2334" s="4747"/>
      <c r="V2334" s="4747"/>
    </row>
    <row r="2335" spans="21:22" x14ac:dyDescent="0.25">
      <c r="U2335" s="4747"/>
      <c r="V2335" s="4747"/>
    </row>
    <row r="2336" spans="21:22" x14ac:dyDescent="0.25">
      <c r="U2336" s="4747"/>
      <c r="V2336" s="4747"/>
    </row>
    <row r="2337" spans="21:22" x14ac:dyDescent="0.25">
      <c r="U2337" s="4747"/>
      <c r="V2337" s="4747"/>
    </row>
    <row r="2338" spans="21:22" x14ac:dyDescent="0.25">
      <c r="U2338" s="4747"/>
      <c r="V2338" s="4747"/>
    </row>
    <row r="2339" spans="21:22" x14ac:dyDescent="0.25">
      <c r="U2339" s="4747"/>
      <c r="V2339" s="4747"/>
    </row>
    <row r="2340" spans="21:22" x14ac:dyDescent="0.25">
      <c r="U2340" s="4747"/>
      <c r="V2340" s="4747"/>
    </row>
    <row r="2341" spans="21:22" x14ac:dyDescent="0.25">
      <c r="U2341" s="4747"/>
      <c r="V2341" s="4747"/>
    </row>
    <row r="2342" spans="21:22" x14ac:dyDescent="0.25">
      <c r="U2342" s="4747"/>
      <c r="V2342" s="4747"/>
    </row>
    <row r="2343" spans="21:22" x14ac:dyDescent="0.25">
      <c r="U2343" s="4747"/>
      <c r="V2343" s="4747"/>
    </row>
    <row r="2344" spans="21:22" x14ac:dyDescent="0.25">
      <c r="U2344" s="4747"/>
      <c r="V2344" s="4747"/>
    </row>
    <row r="2345" spans="21:22" x14ac:dyDescent="0.25">
      <c r="U2345" s="4747"/>
      <c r="V2345" s="4747"/>
    </row>
    <row r="2346" spans="21:22" x14ac:dyDescent="0.25">
      <c r="U2346" s="4747"/>
      <c r="V2346" s="4747"/>
    </row>
    <row r="2347" spans="21:22" x14ac:dyDescent="0.25">
      <c r="U2347" s="4747"/>
      <c r="V2347" s="4747"/>
    </row>
    <row r="2348" spans="21:22" x14ac:dyDescent="0.25">
      <c r="U2348" s="4747"/>
      <c r="V2348" s="4747"/>
    </row>
    <row r="2349" spans="21:22" x14ac:dyDescent="0.25">
      <c r="U2349" s="4747"/>
      <c r="V2349" s="4747"/>
    </row>
    <row r="2350" spans="21:22" x14ac:dyDescent="0.25">
      <c r="U2350" s="4747"/>
      <c r="V2350" s="4747"/>
    </row>
    <row r="2351" spans="21:22" x14ac:dyDescent="0.25">
      <c r="U2351" s="4747"/>
      <c r="V2351" s="4747"/>
    </row>
    <row r="2352" spans="21:22" x14ac:dyDescent="0.25">
      <c r="U2352" s="4747"/>
      <c r="V2352" s="4747"/>
    </row>
    <row r="2353" spans="21:22" x14ac:dyDescent="0.25">
      <c r="U2353" s="4747"/>
      <c r="V2353" s="4747"/>
    </row>
    <row r="2354" spans="21:22" x14ac:dyDescent="0.25">
      <c r="U2354" s="4747"/>
      <c r="V2354" s="4747"/>
    </row>
    <row r="2355" spans="21:22" x14ac:dyDescent="0.25">
      <c r="U2355" s="4747"/>
      <c r="V2355" s="4747"/>
    </row>
    <row r="2356" spans="21:22" x14ac:dyDescent="0.25">
      <c r="U2356" s="4747"/>
      <c r="V2356" s="4747"/>
    </row>
    <row r="2357" spans="21:22" x14ac:dyDescent="0.25">
      <c r="U2357" s="4747"/>
      <c r="V2357" s="4747"/>
    </row>
    <row r="2358" spans="21:22" x14ac:dyDescent="0.25">
      <c r="U2358" s="4747"/>
      <c r="V2358" s="4747"/>
    </row>
    <row r="2359" spans="21:22" x14ac:dyDescent="0.25">
      <c r="U2359" s="4747"/>
      <c r="V2359" s="4747"/>
    </row>
    <row r="2360" spans="21:22" x14ac:dyDescent="0.25">
      <c r="U2360" s="4747"/>
      <c r="V2360" s="4747"/>
    </row>
    <row r="2361" spans="21:22" x14ac:dyDescent="0.25">
      <c r="U2361" s="4747"/>
      <c r="V2361" s="4747"/>
    </row>
    <row r="2362" spans="21:22" x14ac:dyDescent="0.25">
      <c r="U2362" s="4747"/>
      <c r="V2362" s="4747"/>
    </row>
    <row r="2363" spans="21:22" x14ac:dyDescent="0.25">
      <c r="U2363" s="4747"/>
      <c r="V2363" s="4747"/>
    </row>
    <row r="2364" spans="21:22" x14ac:dyDescent="0.25">
      <c r="U2364" s="4747"/>
      <c r="V2364" s="4747"/>
    </row>
    <row r="2365" spans="21:22" x14ac:dyDescent="0.25">
      <c r="U2365" s="4747"/>
      <c r="V2365" s="4747"/>
    </row>
    <row r="2366" spans="21:22" x14ac:dyDescent="0.25">
      <c r="U2366" s="4747"/>
      <c r="V2366" s="4747"/>
    </row>
    <row r="2367" spans="21:22" x14ac:dyDescent="0.25">
      <c r="U2367" s="4747"/>
      <c r="V2367" s="4747"/>
    </row>
    <row r="2368" spans="21:22" x14ac:dyDescent="0.25">
      <c r="U2368" s="4747"/>
      <c r="V2368" s="4747"/>
    </row>
    <row r="2369" spans="21:22" x14ac:dyDescent="0.25">
      <c r="U2369" s="4747"/>
      <c r="V2369" s="4747"/>
    </row>
    <row r="2370" spans="21:22" x14ac:dyDescent="0.25">
      <c r="U2370" s="4747"/>
      <c r="V2370" s="4747"/>
    </row>
    <row r="2371" spans="21:22" x14ac:dyDescent="0.25">
      <c r="U2371" s="4747"/>
      <c r="V2371" s="4747"/>
    </row>
    <row r="2372" spans="21:22" x14ac:dyDescent="0.25">
      <c r="U2372" s="4747"/>
      <c r="V2372" s="4747"/>
    </row>
    <row r="2373" spans="21:22" x14ac:dyDescent="0.25">
      <c r="U2373" s="4747"/>
      <c r="V2373" s="4747"/>
    </row>
    <row r="2374" spans="21:22" x14ac:dyDescent="0.25">
      <c r="U2374" s="4747"/>
      <c r="V2374" s="4747"/>
    </row>
    <row r="2375" spans="21:22" x14ac:dyDescent="0.25">
      <c r="U2375" s="4747"/>
      <c r="V2375" s="4747"/>
    </row>
    <row r="2376" spans="21:22" x14ac:dyDescent="0.25">
      <c r="U2376" s="4747"/>
      <c r="V2376" s="4747"/>
    </row>
    <row r="2377" spans="21:22" x14ac:dyDescent="0.25">
      <c r="U2377" s="4747"/>
      <c r="V2377" s="4747"/>
    </row>
    <row r="2378" spans="21:22" x14ac:dyDescent="0.25">
      <c r="U2378" s="4747"/>
      <c r="V2378" s="4747"/>
    </row>
    <row r="2379" spans="21:22" x14ac:dyDescent="0.25">
      <c r="U2379" s="4747"/>
      <c r="V2379" s="4747"/>
    </row>
    <row r="2380" spans="21:22" x14ac:dyDescent="0.25">
      <c r="U2380" s="4747"/>
      <c r="V2380" s="4747"/>
    </row>
    <row r="2381" spans="21:22" x14ac:dyDescent="0.25">
      <c r="U2381" s="4747"/>
      <c r="V2381" s="4747"/>
    </row>
    <row r="2382" spans="21:22" x14ac:dyDescent="0.25">
      <c r="U2382" s="4747"/>
      <c r="V2382" s="4747"/>
    </row>
    <row r="2383" spans="21:22" x14ac:dyDescent="0.25">
      <c r="U2383" s="4747"/>
      <c r="V2383" s="4747"/>
    </row>
    <row r="2384" spans="21:22" x14ac:dyDescent="0.25">
      <c r="U2384" s="4747"/>
      <c r="V2384" s="4747"/>
    </row>
    <row r="2385" spans="21:22" x14ac:dyDescent="0.25">
      <c r="U2385" s="4747"/>
      <c r="V2385" s="4747"/>
    </row>
    <row r="2386" spans="21:22" x14ac:dyDescent="0.25">
      <c r="U2386" s="4747"/>
      <c r="V2386" s="4747"/>
    </row>
    <row r="2387" spans="21:22" x14ac:dyDescent="0.25">
      <c r="U2387" s="4747"/>
      <c r="V2387" s="4747"/>
    </row>
    <row r="2388" spans="21:22" x14ac:dyDescent="0.25">
      <c r="U2388" s="4747"/>
      <c r="V2388" s="4747"/>
    </row>
    <row r="2389" spans="21:22" x14ac:dyDescent="0.25">
      <c r="U2389" s="4747"/>
      <c r="V2389" s="4747"/>
    </row>
    <row r="2390" spans="21:22" x14ac:dyDescent="0.25">
      <c r="U2390" s="4747"/>
      <c r="V2390" s="4747"/>
    </row>
    <row r="2391" spans="21:22" x14ac:dyDescent="0.25">
      <c r="U2391" s="4747"/>
      <c r="V2391" s="4747"/>
    </row>
    <row r="2392" spans="21:22" x14ac:dyDescent="0.25">
      <c r="U2392" s="4747"/>
      <c r="V2392" s="4747"/>
    </row>
    <row r="2393" spans="21:22" x14ac:dyDescent="0.25">
      <c r="U2393" s="4747"/>
      <c r="V2393" s="4747"/>
    </row>
    <row r="2394" spans="21:22" x14ac:dyDescent="0.25">
      <c r="U2394" s="4747"/>
      <c r="V2394" s="4747"/>
    </row>
    <row r="2395" spans="21:22" x14ac:dyDescent="0.25">
      <c r="U2395" s="4747"/>
      <c r="V2395" s="4747"/>
    </row>
    <row r="2396" spans="21:22" x14ac:dyDescent="0.25">
      <c r="U2396" s="4747"/>
      <c r="V2396" s="4747"/>
    </row>
    <row r="2397" spans="21:22" x14ac:dyDescent="0.25">
      <c r="U2397" s="4747"/>
      <c r="V2397" s="4747"/>
    </row>
    <row r="2398" spans="21:22" x14ac:dyDescent="0.25">
      <c r="U2398" s="4747"/>
      <c r="V2398" s="4747"/>
    </row>
    <row r="2399" spans="21:22" x14ac:dyDescent="0.25">
      <c r="U2399" s="4747"/>
      <c r="V2399" s="4747"/>
    </row>
    <row r="2400" spans="21:22" x14ac:dyDescent="0.25">
      <c r="U2400" s="4747"/>
      <c r="V2400" s="4747"/>
    </row>
    <row r="2401" spans="21:22" x14ac:dyDescent="0.25">
      <c r="U2401" s="4747"/>
      <c r="V2401" s="4747"/>
    </row>
    <row r="2402" spans="21:22" x14ac:dyDescent="0.25">
      <c r="U2402" s="4747"/>
      <c r="V2402" s="4747"/>
    </row>
    <row r="2403" spans="21:22" x14ac:dyDescent="0.25">
      <c r="U2403" s="4747"/>
      <c r="V2403" s="4747"/>
    </row>
    <row r="2404" spans="21:22" x14ac:dyDescent="0.25">
      <c r="U2404" s="4747"/>
      <c r="V2404" s="4747"/>
    </row>
    <row r="2405" spans="21:22" x14ac:dyDescent="0.25">
      <c r="U2405" s="4747"/>
      <c r="V2405" s="4747"/>
    </row>
    <row r="2406" spans="21:22" x14ac:dyDescent="0.25">
      <c r="U2406" s="4747"/>
      <c r="V2406" s="4747"/>
    </row>
    <row r="2407" spans="21:22" x14ac:dyDescent="0.25">
      <c r="U2407" s="4747"/>
      <c r="V2407" s="4747"/>
    </row>
    <row r="2408" spans="21:22" x14ac:dyDescent="0.25">
      <c r="U2408" s="4747"/>
      <c r="V2408" s="4747"/>
    </row>
    <row r="2409" spans="21:22" x14ac:dyDescent="0.25">
      <c r="U2409" s="4747"/>
      <c r="V2409" s="4747"/>
    </row>
    <row r="2410" spans="21:22" x14ac:dyDescent="0.25">
      <c r="U2410" s="4747"/>
      <c r="V2410" s="4747"/>
    </row>
    <row r="2411" spans="21:22" x14ac:dyDescent="0.25">
      <c r="U2411" s="4747"/>
      <c r="V2411" s="4747"/>
    </row>
    <row r="2412" spans="21:22" x14ac:dyDescent="0.25">
      <c r="U2412" s="4747"/>
      <c r="V2412" s="4747"/>
    </row>
    <row r="2413" spans="21:22" x14ac:dyDescent="0.25">
      <c r="U2413" s="4747"/>
      <c r="V2413" s="4747"/>
    </row>
    <row r="2414" spans="21:22" x14ac:dyDescent="0.25">
      <c r="U2414" s="4747"/>
      <c r="V2414" s="4747"/>
    </row>
    <row r="2415" spans="21:22" x14ac:dyDescent="0.25">
      <c r="U2415" s="4747"/>
      <c r="V2415" s="4747"/>
    </row>
    <row r="2416" spans="21:22" x14ac:dyDescent="0.25">
      <c r="U2416" s="4747"/>
      <c r="V2416" s="4747"/>
    </row>
    <row r="2417" spans="21:22" x14ac:dyDescent="0.25">
      <c r="U2417" s="4747"/>
      <c r="V2417" s="4747"/>
    </row>
    <row r="2418" spans="21:22" x14ac:dyDescent="0.25">
      <c r="U2418" s="4747"/>
      <c r="V2418" s="4747"/>
    </row>
    <row r="2419" spans="21:22" x14ac:dyDescent="0.25">
      <c r="U2419" s="4747"/>
      <c r="V2419" s="4747"/>
    </row>
    <row r="2420" spans="21:22" x14ac:dyDescent="0.25">
      <c r="U2420" s="4747"/>
      <c r="V2420" s="4747"/>
    </row>
    <row r="2421" spans="21:22" x14ac:dyDescent="0.25">
      <c r="U2421" s="4747"/>
      <c r="V2421" s="4747"/>
    </row>
    <row r="2422" spans="21:22" x14ac:dyDescent="0.25">
      <c r="U2422" s="4747"/>
      <c r="V2422" s="4747"/>
    </row>
    <row r="2423" spans="21:22" x14ac:dyDescent="0.25">
      <c r="U2423" s="4747"/>
      <c r="V2423" s="4747"/>
    </row>
    <row r="2424" spans="21:22" x14ac:dyDescent="0.25">
      <c r="U2424" s="4747"/>
      <c r="V2424" s="4747"/>
    </row>
    <row r="2425" spans="21:22" x14ac:dyDescent="0.25">
      <c r="U2425" s="4747"/>
      <c r="V2425" s="4747"/>
    </row>
    <row r="2426" spans="21:22" x14ac:dyDescent="0.25">
      <c r="U2426" s="4747"/>
      <c r="V2426" s="4747"/>
    </row>
    <row r="2427" spans="21:22" x14ac:dyDescent="0.25">
      <c r="U2427" s="4747"/>
      <c r="V2427" s="4747"/>
    </row>
    <row r="2428" spans="21:22" x14ac:dyDescent="0.25">
      <c r="U2428" s="4747"/>
      <c r="V2428" s="4747"/>
    </row>
    <row r="2429" spans="21:22" x14ac:dyDescent="0.25">
      <c r="U2429" s="4747"/>
      <c r="V2429" s="4747"/>
    </row>
    <row r="2430" spans="21:22" x14ac:dyDescent="0.25">
      <c r="U2430" s="4747"/>
      <c r="V2430" s="4747"/>
    </row>
    <row r="2431" spans="21:22" x14ac:dyDescent="0.25">
      <c r="U2431" s="4747"/>
      <c r="V2431" s="4747"/>
    </row>
    <row r="2432" spans="21:22" x14ac:dyDescent="0.25">
      <c r="U2432" s="4747"/>
      <c r="V2432" s="4747"/>
    </row>
    <row r="2433" spans="21:22" x14ac:dyDescent="0.25">
      <c r="U2433" s="4747"/>
      <c r="V2433" s="4747"/>
    </row>
    <row r="2434" spans="21:22" x14ac:dyDescent="0.25">
      <c r="U2434" s="4747"/>
      <c r="V2434" s="4747"/>
    </row>
    <row r="2435" spans="21:22" x14ac:dyDescent="0.25">
      <c r="U2435" s="4747"/>
      <c r="V2435" s="4747"/>
    </row>
    <row r="2436" spans="21:22" x14ac:dyDescent="0.25">
      <c r="U2436" s="4747"/>
      <c r="V2436" s="4747"/>
    </row>
    <row r="2437" spans="21:22" x14ac:dyDescent="0.25">
      <c r="U2437" s="4747"/>
      <c r="V2437" s="4747"/>
    </row>
    <row r="2438" spans="21:22" x14ac:dyDescent="0.25">
      <c r="U2438" s="4747"/>
      <c r="V2438" s="4747"/>
    </row>
    <row r="2439" spans="21:22" x14ac:dyDescent="0.25">
      <c r="U2439" s="4747"/>
      <c r="V2439" s="4747"/>
    </row>
    <row r="2440" spans="21:22" x14ac:dyDescent="0.25">
      <c r="U2440" s="4747"/>
      <c r="V2440" s="4747"/>
    </row>
    <row r="2441" spans="21:22" x14ac:dyDescent="0.25">
      <c r="U2441" s="4747"/>
      <c r="V2441" s="4747"/>
    </row>
    <row r="2442" spans="21:22" x14ac:dyDescent="0.25">
      <c r="U2442" s="4747"/>
      <c r="V2442" s="4747"/>
    </row>
    <row r="2443" spans="21:22" x14ac:dyDescent="0.25">
      <c r="U2443" s="4747"/>
      <c r="V2443" s="4747"/>
    </row>
    <row r="2444" spans="21:22" x14ac:dyDescent="0.25">
      <c r="U2444" s="4747"/>
      <c r="V2444" s="4747"/>
    </row>
    <row r="2445" spans="21:22" x14ac:dyDescent="0.25">
      <c r="U2445" s="4747"/>
      <c r="V2445" s="4747"/>
    </row>
    <row r="2446" spans="21:22" x14ac:dyDescent="0.25">
      <c r="U2446" s="4747"/>
      <c r="V2446" s="4747"/>
    </row>
    <row r="2447" spans="21:22" x14ac:dyDescent="0.25">
      <c r="U2447" s="4747"/>
      <c r="V2447" s="4747"/>
    </row>
    <row r="2448" spans="21:22" x14ac:dyDescent="0.25">
      <c r="U2448" s="4747"/>
      <c r="V2448" s="4747"/>
    </row>
    <row r="2449" spans="21:22" x14ac:dyDescent="0.25">
      <c r="U2449" s="4747"/>
      <c r="V2449" s="4747"/>
    </row>
    <row r="2450" spans="21:22" x14ac:dyDescent="0.25">
      <c r="U2450" s="4747"/>
      <c r="V2450" s="4747"/>
    </row>
    <row r="2451" spans="21:22" x14ac:dyDescent="0.25">
      <c r="U2451" s="4747"/>
      <c r="V2451" s="4747"/>
    </row>
    <row r="2452" spans="21:22" x14ac:dyDescent="0.25">
      <c r="U2452" s="4747"/>
      <c r="V2452" s="4747"/>
    </row>
    <row r="2453" spans="21:22" x14ac:dyDescent="0.25">
      <c r="U2453" s="4747"/>
      <c r="V2453" s="4747"/>
    </row>
    <row r="2454" spans="21:22" x14ac:dyDescent="0.25">
      <c r="U2454" s="4747"/>
      <c r="V2454" s="4747"/>
    </row>
    <row r="2455" spans="21:22" x14ac:dyDescent="0.25">
      <c r="U2455" s="4747"/>
      <c r="V2455" s="4747"/>
    </row>
    <row r="2456" spans="21:22" x14ac:dyDescent="0.25">
      <c r="U2456" s="4747"/>
      <c r="V2456" s="4747"/>
    </row>
    <row r="2457" spans="21:22" x14ac:dyDescent="0.25">
      <c r="U2457" s="4747"/>
      <c r="V2457" s="4747"/>
    </row>
    <row r="2458" spans="21:22" x14ac:dyDescent="0.25">
      <c r="U2458" s="4747"/>
      <c r="V2458" s="4747"/>
    </row>
    <row r="2459" spans="21:22" x14ac:dyDescent="0.25">
      <c r="U2459" s="4747"/>
      <c r="V2459" s="4747"/>
    </row>
    <row r="2460" spans="21:22" x14ac:dyDescent="0.25">
      <c r="U2460" s="4747"/>
      <c r="V2460" s="4747"/>
    </row>
    <row r="2461" spans="21:22" x14ac:dyDescent="0.25">
      <c r="U2461" s="4747"/>
      <c r="V2461" s="4747"/>
    </row>
    <row r="2462" spans="21:22" x14ac:dyDescent="0.25">
      <c r="U2462" s="4747"/>
      <c r="V2462" s="4747"/>
    </row>
    <row r="2463" spans="21:22" x14ac:dyDescent="0.25">
      <c r="U2463" s="4747"/>
      <c r="V2463" s="4747"/>
    </row>
    <row r="2464" spans="21:22" x14ac:dyDescent="0.25">
      <c r="U2464" s="4747"/>
      <c r="V2464" s="4747"/>
    </row>
    <row r="2465" spans="21:22" x14ac:dyDescent="0.25">
      <c r="U2465" s="4747"/>
      <c r="V2465" s="4747"/>
    </row>
    <row r="2466" spans="21:22" x14ac:dyDescent="0.25">
      <c r="U2466" s="4747"/>
      <c r="V2466" s="4747"/>
    </row>
    <row r="2467" spans="21:22" x14ac:dyDescent="0.25">
      <c r="U2467" s="4747"/>
      <c r="V2467" s="4747"/>
    </row>
    <row r="2468" spans="21:22" x14ac:dyDescent="0.25">
      <c r="U2468" s="4747"/>
      <c r="V2468" s="4747"/>
    </row>
    <row r="2469" spans="21:22" x14ac:dyDescent="0.25">
      <c r="U2469" s="4747"/>
      <c r="V2469" s="4747"/>
    </row>
    <row r="2470" spans="21:22" x14ac:dyDescent="0.25">
      <c r="U2470" s="4747"/>
      <c r="V2470" s="4747"/>
    </row>
    <row r="2471" spans="21:22" x14ac:dyDescent="0.25">
      <c r="U2471" s="4747"/>
      <c r="V2471" s="4747"/>
    </row>
    <row r="2472" spans="21:22" x14ac:dyDescent="0.25">
      <c r="U2472" s="4747"/>
      <c r="V2472" s="4747"/>
    </row>
    <row r="2473" spans="21:22" x14ac:dyDescent="0.25">
      <c r="U2473" s="4747"/>
      <c r="V2473" s="4747"/>
    </row>
    <row r="2474" spans="21:22" x14ac:dyDescent="0.25">
      <c r="U2474" s="4747"/>
      <c r="V2474" s="4747"/>
    </row>
    <row r="2475" spans="21:22" x14ac:dyDescent="0.25">
      <c r="U2475" s="4747"/>
      <c r="V2475" s="4747"/>
    </row>
    <row r="2476" spans="21:22" x14ac:dyDescent="0.25">
      <c r="U2476" s="4747"/>
      <c r="V2476" s="4747"/>
    </row>
    <row r="2477" spans="21:22" x14ac:dyDescent="0.25">
      <c r="U2477" s="4747"/>
      <c r="V2477" s="4747"/>
    </row>
    <row r="2478" spans="21:22" x14ac:dyDescent="0.25">
      <c r="U2478" s="4747"/>
      <c r="V2478" s="4747"/>
    </row>
    <row r="2479" spans="21:22" x14ac:dyDescent="0.25">
      <c r="U2479" s="4747"/>
      <c r="V2479" s="4747"/>
    </row>
    <row r="2480" spans="21:22" x14ac:dyDescent="0.25">
      <c r="U2480" s="4747"/>
      <c r="V2480" s="4747"/>
    </row>
    <row r="2481" spans="21:22" x14ac:dyDescent="0.25">
      <c r="U2481" s="4747"/>
      <c r="V2481" s="4747"/>
    </row>
    <row r="2482" spans="21:22" x14ac:dyDescent="0.25">
      <c r="U2482" s="4747"/>
      <c r="V2482" s="4747"/>
    </row>
    <row r="2483" spans="21:22" x14ac:dyDescent="0.25">
      <c r="U2483" s="4747"/>
      <c r="V2483" s="4747"/>
    </row>
    <row r="2484" spans="21:22" x14ac:dyDescent="0.25">
      <c r="U2484" s="4747"/>
      <c r="V2484" s="4747"/>
    </row>
    <row r="2485" spans="21:22" x14ac:dyDescent="0.25">
      <c r="U2485" s="4747"/>
      <c r="V2485" s="4747"/>
    </row>
    <row r="2486" spans="21:22" x14ac:dyDescent="0.25">
      <c r="U2486" s="4747"/>
      <c r="V2486" s="4747"/>
    </row>
    <row r="2487" spans="21:22" x14ac:dyDescent="0.25">
      <c r="U2487" s="4747"/>
      <c r="V2487" s="4747"/>
    </row>
    <row r="2488" spans="21:22" x14ac:dyDescent="0.25">
      <c r="U2488" s="4747"/>
      <c r="V2488" s="4747"/>
    </row>
    <row r="2489" spans="21:22" x14ac:dyDescent="0.25">
      <c r="U2489" s="4747"/>
      <c r="V2489" s="4747"/>
    </row>
    <row r="2490" spans="21:22" x14ac:dyDescent="0.25">
      <c r="U2490" s="4747"/>
      <c r="V2490" s="4747"/>
    </row>
    <row r="2491" spans="21:22" x14ac:dyDescent="0.25">
      <c r="U2491" s="4747"/>
      <c r="V2491" s="4747"/>
    </row>
    <row r="2492" spans="21:22" x14ac:dyDescent="0.25">
      <c r="U2492" s="4747"/>
      <c r="V2492" s="4747"/>
    </row>
    <row r="2493" spans="21:22" x14ac:dyDescent="0.25">
      <c r="U2493" s="4747"/>
      <c r="V2493" s="4747"/>
    </row>
    <row r="2494" spans="21:22" x14ac:dyDescent="0.25">
      <c r="U2494" s="4747"/>
      <c r="V2494" s="4747"/>
    </row>
    <row r="2495" spans="21:22" x14ac:dyDescent="0.25">
      <c r="U2495" s="4747"/>
      <c r="V2495" s="4747"/>
    </row>
    <row r="2496" spans="21:22" x14ac:dyDescent="0.25">
      <c r="U2496" s="4747"/>
      <c r="V2496" s="4747"/>
    </row>
    <row r="2497" spans="21:22" x14ac:dyDescent="0.25">
      <c r="U2497" s="4747"/>
      <c r="V2497" s="4747"/>
    </row>
    <row r="2498" spans="21:22" x14ac:dyDescent="0.25">
      <c r="U2498" s="4747"/>
      <c r="V2498" s="4747"/>
    </row>
    <row r="2499" spans="21:22" x14ac:dyDescent="0.25">
      <c r="U2499" s="4747"/>
      <c r="V2499" s="4747"/>
    </row>
    <row r="2500" spans="21:22" x14ac:dyDescent="0.25">
      <c r="U2500" s="4747"/>
      <c r="V2500" s="4747"/>
    </row>
    <row r="2501" spans="21:22" x14ac:dyDescent="0.25">
      <c r="U2501" s="4747"/>
      <c r="V2501" s="4747"/>
    </row>
    <row r="2502" spans="21:22" x14ac:dyDescent="0.25">
      <c r="U2502" s="4747"/>
      <c r="V2502" s="4747"/>
    </row>
    <row r="2503" spans="21:22" x14ac:dyDescent="0.25">
      <c r="U2503" s="4747"/>
      <c r="V2503" s="4747"/>
    </row>
    <row r="2504" spans="21:22" x14ac:dyDescent="0.25">
      <c r="U2504" s="4747"/>
      <c r="V2504" s="4747"/>
    </row>
    <row r="2505" spans="21:22" x14ac:dyDescent="0.25">
      <c r="U2505" s="4747"/>
      <c r="V2505" s="4747"/>
    </row>
    <row r="2506" spans="21:22" x14ac:dyDescent="0.25">
      <c r="U2506" s="4747"/>
      <c r="V2506" s="4747"/>
    </row>
    <row r="2507" spans="21:22" x14ac:dyDescent="0.25">
      <c r="U2507" s="4747"/>
      <c r="V2507" s="4747"/>
    </row>
    <row r="2508" spans="21:22" x14ac:dyDescent="0.25">
      <c r="U2508" s="4747"/>
      <c r="V2508" s="4747"/>
    </row>
    <row r="2509" spans="21:22" x14ac:dyDescent="0.25">
      <c r="U2509" s="4747"/>
      <c r="V2509" s="4747"/>
    </row>
    <row r="2510" spans="21:22" x14ac:dyDescent="0.25">
      <c r="U2510" s="4747"/>
      <c r="V2510" s="4747"/>
    </row>
    <row r="2511" spans="21:22" x14ac:dyDescent="0.25">
      <c r="U2511" s="4747"/>
      <c r="V2511" s="4747"/>
    </row>
    <row r="2512" spans="21:22" x14ac:dyDescent="0.25">
      <c r="U2512" s="4747"/>
      <c r="V2512" s="4747"/>
    </row>
    <row r="2513" spans="21:22" x14ac:dyDescent="0.25">
      <c r="U2513" s="4747"/>
      <c r="V2513" s="4747"/>
    </row>
    <row r="2514" spans="21:22" x14ac:dyDescent="0.25">
      <c r="U2514" s="4747"/>
      <c r="V2514" s="4747"/>
    </row>
    <row r="2515" spans="21:22" x14ac:dyDescent="0.25">
      <c r="U2515" s="4747"/>
      <c r="V2515" s="4747"/>
    </row>
    <row r="2516" spans="21:22" x14ac:dyDescent="0.25">
      <c r="U2516" s="4747"/>
      <c r="V2516" s="4747"/>
    </row>
    <row r="2517" spans="21:22" x14ac:dyDescent="0.25">
      <c r="U2517" s="4747"/>
      <c r="V2517" s="4747"/>
    </row>
    <row r="2518" spans="21:22" x14ac:dyDescent="0.25">
      <c r="U2518" s="4747"/>
      <c r="V2518" s="4747"/>
    </row>
    <row r="2519" spans="21:22" x14ac:dyDescent="0.25">
      <c r="U2519" s="4747"/>
      <c r="V2519" s="4747"/>
    </row>
    <row r="2520" spans="21:22" x14ac:dyDescent="0.25">
      <c r="U2520" s="4747"/>
      <c r="V2520" s="4747"/>
    </row>
    <row r="2521" spans="21:22" x14ac:dyDescent="0.25">
      <c r="U2521" s="4747"/>
      <c r="V2521" s="4747"/>
    </row>
    <row r="2522" spans="21:22" x14ac:dyDescent="0.25">
      <c r="U2522" s="4747"/>
      <c r="V2522" s="4747"/>
    </row>
    <row r="2523" spans="21:22" x14ac:dyDescent="0.25">
      <c r="U2523" s="4747"/>
      <c r="V2523" s="4747"/>
    </row>
    <row r="2524" spans="21:22" x14ac:dyDescent="0.25">
      <c r="U2524" s="4747"/>
      <c r="V2524" s="4747"/>
    </row>
    <row r="2525" spans="21:22" x14ac:dyDescent="0.25">
      <c r="U2525" s="4747"/>
      <c r="V2525" s="4747"/>
    </row>
    <row r="2526" spans="21:22" x14ac:dyDescent="0.25">
      <c r="U2526" s="4747"/>
      <c r="V2526" s="4747"/>
    </row>
    <row r="2527" spans="21:22" x14ac:dyDescent="0.25">
      <c r="U2527" s="4747"/>
      <c r="V2527" s="4747"/>
    </row>
    <row r="2528" spans="21:22" x14ac:dyDescent="0.25">
      <c r="U2528" s="4747"/>
      <c r="V2528" s="4747"/>
    </row>
    <row r="2529" spans="21:22" x14ac:dyDescent="0.25">
      <c r="U2529" s="4747"/>
      <c r="V2529" s="4747"/>
    </row>
    <row r="2530" spans="21:22" x14ac:dyDescent="0.25">
      <c r="U2530" s="4747"/>
      <c r="V2530" s="4747"/>
    </row>
    <row r="2531" spans="21:22" x14ac:dyDescent="0.25">
      <c r="U2531" s="4747"/>
      <c r="V2531" s="4747"/>
    </row>
    <row r="2532" spans="21:22" x14ac:dyDescent="0.25">
      <c r="U2532" s="4747"/>
      <c r="V2532" s="4747"/>
    </row>
    <row r="2533" spans="21:22" x14ac:dyDescent="0.25">
      <c r="U2533" s="4747"/>
      <c r="V2533" s="4747"/>
    </row>
    <row r="2534" spans="21:22" x14ac:dyDescent="0.25">
      <c r="U2534" s="4747"/>
      <c r="V2534" s="4747"/>
    </row>
    <row r="2535" spans="21:22" x14ac:dyDescent="0.25">
      <c r="U2535" s="4747"/>
      <c r="V2535" s="4747"/>
    </row>
    <row r="2536" spans="21:22" x14ac:dyDescent="0.25">
      <c r="U2536" s="4747"/>
      <c r="V2536" s="4747"/>
    </row>
    <row r="2537" spans="21:22" x14ac:dyDescent="0.25">
      <c r="U2537" s="4747"/>
      <c r="V2537" s="4747"/>
    </row>
    <row r="2538" spans="21:22" x14ac:dyDescent="0.25">
      <c r="U2538" s="4747"/>
      <c r="V2538" s="4747"/>
    </row>
    <row r="2539" spans="21:22" x14ac:dyDescent="0.25">
      <c r="U2539" s="4747"/>
      <c r="V2539" s="4747"/>
    </row>
    <row r="2540" spans="21:22" x14ac:dyDescent="0.25">
      <c r="U2540" s="4747"/>
      <c r="V2540" s="4747"/>
    </row>
    <row r="2541" spans="21:22" x14ac:dyDescent="0.25">
      <c r="U2541" s="4747"/>
      <c r="V2541" s="4747"/>
    </row>
    <row r="2542" spans="21:22" x14ac:dyDescent="0.25">
      <c r="U2542" s="4747"/>
      <c r="V2542" s="4747"/>
    </row>
    <row r="2543" spans="21:22" x14ac:dyDescent="0.25">
      <c r="U2543" s="4747"/>
      <c r="V2543" s="4747"/>
    </row>
    <row r="2544" spans="21:22" x14ac:dyDescent="0.25">
      <c r="U2544" s="4747"/>
      <c r="V2544" s="4747"/>
    </row>
    <row r="2545" spans="21:22" x14ac:dyDescent="0.25">
      <c r="U2545" s="4747"/>
      <c r="V2545" s="4747"/>
    </row>
    <row r="2546" spans="21:22" x14ac:dyDescent="0.25">
      <c r="U2546" s="4747"/>
      <c r="V2546" s="4747"/>
    </row>
    <row r="2547" spans="21:22" x14ac:dyDescent="0.25">
      <c r="U2547" s="4747"/>
      <c r="V2547" s="4747"/>
    </row>
    <row r="2548" spans="21:22" x14ac:dyDescent="0.25">
      <c r="U2548" s="4747"/>
      <c r="V2548" s="4747"/>
    </row>
    <row r="2549" spans="21:22" x14ac:dyDescent="0.25">
      <c r="U2549" s="4747"/>
      <c r="V2549" s="4747"/>
    </row>
    <row r="2550" spans="21:22" x14ac:dyDescent="0.25">
      <c r="U2550" s="4747"/>
      <c r="V2550" s="4747"/>
    </row>
    <row r="2551" spans="21:22" x14ac:dyDescent="0.25">
      <c r="U2551" s="4747"/>
      <c r="V2551" s="4747"/>
    </row>
    <row r="2552" spans="21:22" x14ac:dyDescent="0.25">
      <c r="U2552" s="4747"/>
      <c r="V2552" s="4747"/>
    </row>
    <row r="2553" spans="21:22" x14ac:dyDescent="0.25">
      <c r="U2553" s="4747"/>
      <c r="V2553" s="4747"/>
    </row>
    <row r="2554" spans="21:22" x14ac:dyDescent="0.25">
      <c r="U2554" s="4747"/>
      <c r="V2554" s="4747"/>
    </row>
    <row r="2555" spans="21:22" x14ac:dyDescent="0.25">
      <c r="U2555" s="4747"/>
      <c r="V2555" s="4747"/>
    </row>
    <row r="2556" spans="21:22" x14ac:dyDescent="0.25">
      <c r="U2556" s="4747"/>
      <c r="V2556" s="4747"/>
    </row>
    <row r="2557" spans="21:22" x14ac:dyDescent="0.25">
      <c r="U2557" s="4747"/>
      <c r="V2557" s="4747"/>
    </row>
    <row r="2558" spans="21:22" x14ac:dyDescent="0.25">
      <c r="U2558" s="4747"/>
      <c r="V2558" s="4747"/>
    </row>
    <row r="2559" spans="21:22" x14ac:dyDescent="0.25">
      <c r="U2559" s="4747"/>
      <c r="V2559" s="4747"/>
    </row>
    <row r="2560" spans="21:22" x14ac:dyDescent="0.25">
      <c r="U2560" s="4747"/>
      <c r="V2560" s="4747"/>
    </row>
    <row r="2561" spans="21:22" x14ac:dyDescent="0.25">
      <c r="U2561" s="4747"/>
      <c r="V2561" s="4747"/>
    </row>
    <row r="2562" spans="21:22" x14ac:dyDescent="0.25">
      <c r="U2562" s="4747"/>
      <c r="V2562" s="4747"/>
    </row>
    <row r="2563" spans="21:22" x14ac:dyDescent="0.25">
      <c r="U2563" s="4747"/>
      <c r="V2563" s="4747"/>
    </row>
    <row r="2564" spans="21:22" x14ac:dyDescent="0.25">
      <c r="U2564" s="4747"/>
      <c r="V2564" s="4747"/>
    </row>
    <row r="2565" spans="21:22" x14ac:dyDescent="0.25">
      <c r="U2565" s="4747"/>
      <c r="V2565" s="4747"/>
    </row>
    <row r="2566" spans="21:22" x14ac:dyDescent="0.25">
      <c r="U2566" s="4747"/>
      <c r="V2566" s="4747"/>
    </row>
    <row r="2567" spans="21:22" x14ac:dyDescent="0.25">
      <c r="U2567" s="4747"/>
      <c r="V2567" s="4747"/>
    </row>
    <row r="2568" spans="21:22" x14ac:dyDescent="0.25">
      <c r="U2568" s="4747"/>
      <c r="V2568" s="4747"/>
    </row>
    <row r="2569" spans="21:22" x14ac:dyDescent="0.25">
      <c r="U2569" s="4747"/>
      <c r="V2569" s="4747"/>
    </row>
    <row r="2570" spans="21:22" x14ac:dyDescent="0.25">
      <c r="U2570" s="4747"/>
      <c r="V2570" s="4747"/>
    </row>
    <row r="2571" spans="21:22" x14ac:dyDescent="0.25">
      <c r="U2571" s="4747"/>
      <c r="V2571" s="4747"/>
    </row>
    <row r="2572" spans="21:22" x14ac:dyDescent="0.25">
      <c r="U2572" s="4747"/>
      <c r="V2572" s="4747"/>
    </row>
    <row r="2573" spans="21:22" x14ac:dyDescent="0.25">
      <c r="U2573" s="4747"/>
      <c r="V2573" s="4747"/>
    </row>
    <row r="2574" spans="21:22" x14ac:dyDescent="0.25">
      <c r="U2574" s="4747"/>
      <c r="V2574" s="4747"/>
    </row>
    <row r="2575" spans="21:22" x14ac:dyDescent="0.25">
      <c r="U2575" s="4747"/>
      <c r="V2575" s="4747"/>
    </row>
    <row r="2576" spans="21:22" x14ac:dyDescent="0.25">
      <c r="U2576" s="4747"/>
      <c r="V2576" s="4747"/>
    </row>
    <row r="2577" spans="21:22" x14ac:dyDescent="0.25">
      <c r="U2577" s="4747"/>
      <c r="V2577" s="4747"/>
    </row>
    <row r="2578" spans="21:22" x14ac:dyDescent="0.25">
      <c r="U2578" s="4747"/>
      <c r="V2578" s="4747"/>
    </row>
    <row r="2579" spans="21:22" x14ac:dyDescent="0.25">
      <c r="U2579" s="4747"/>
      <c r="V2579" s="4747"/>
    </row>
    <row r="2580" spans="21:22" x14ac:dyDescent="0.25">
      <c r="U2580" s="4747"/>
      <c r="V2580" s="4747"/>
    </row>
    <row r="2581" spans="21:22" x14ac:dyDescent="0.25">
      <c r="U2581" s="4747"/>
      <c r="V2581" s="4747"/>
    </row>
    <row r="2582" spans="21:22" x14ac:dyDescent="0.25">
      <c r="U2582" s="4747"/>
      <c r="V2582" s="4747"/>
    </row>
    <row r="2583" spans="21:22" x14ac:dyDescent="0.25">
      <c r="U2583" s="4747"/>
      <c r="V2583" s="4747"/>
    </row>
    <row r="2584" spans="21:22" x14ac:dyDescent="0.25">
      <c r="U2584" s="4747"/>
      <c r="V2584" s="4747"/>
    </row>
    <row r="2585" spans="21:22" x14ac:dyDescent="0.25">
      <c r="U2585" s="4747"/>
      <c r="V2585" s="4747"/>
    </row>
    <row r="2586" spans="21:22" x14ac:dyDescent="0.25">
      <c r="U2586" s="4747"/>
      <c r="V2586" s="4747"/>
    </row>
    <row r="2587" spans="21:22" x14ac:dyDescent="0.25">
      <c r="U2587" s="4747"/>
      <c r="V2587" s="4747"/>
    </row>
    <row r="2588" spans="21:22" x14ac:dyDescent="0.25">
      <c r="U2588" s="4747"/>
      <c r="V2588" s="4747"/>
    </row>
    <row r="2589" spans="21:22" x14ac:dyDescent="0.25">
      <c r="U2589" s="4747"/>
      <c r="V2589" s="4747"/>
    </row>
    <row r="2590" spans="21:22" x14ac:dyDescent="0.25">
      <c r="U2590" s="4747"/>
      <c r="V2590" s="4747"/>
    </row>
    <row r="2591" spans="21:22" x14ac:dyDescent="0.25">
      <c r="U2591" s="4747"/>
      <c r="V2591" s="4747"/>
    </row>
    <row r="2592" spans="21:22" x14ac:dyDescent="0.25">
      <c r="U2592" s="4747"/>
      <c r="V2592" s="4747"/>
    </row>
    <row r="2593" spans="21:22" x14ac:dyDescent="0.25">
      <c r="U2593" s="4747"/>
      <c r="V2593" s="4747"/>
    </row>
    <row r="2594" spans="21:22" x14ac:dyDescent="0.25">
      <c r="U2594" s="4747"/>
      <c r="V2594" s="4747"/>
    </row>
    <row r="2595" spans="21:22" x14ac:dyDescent="0.25">
      <c r="U2595" s="4747"/>
      <c r="V2595" s="4747"/>
    </row>
    <row r="2596" spans="21:22" x14ac:dyDescent="0.25">
      <c r="U2596" s="4747"/>
      <c r="V2596" s="4747"/>
    </row>
    <row r="2597" spans="21:22" x14ac:dyDescent="0.25">
      <c r="U2597" s="4747"/>
      <c r="V2597" s="4747"/>
    </row>
    <row r="2598" spans="21:22" x14ac:dyDescent="0.25">
      <c r="U2598" s="4747"/>
      <c r="V2598" s="4747"/>
    </row>
    <row r="2599" spans="21:22" x14ac:dyDescent="0.25">
      <c r="U2599" s="4747"/>
      <c r="V2599" s="4747"/>
    </row>
    <row r="2600" spans="21:22" x14ac:dyDescent="0.25">
      <c r="U2600" s="4747"/>
      <c r="V2600" s="4747"/>
    </row>
    <row r="2601" spans="21:22" x14ac:dyDescent="0.25">
      <c r="U2601" s="4747"/>
      <c r="V2601" s="4747"/>
    </row>
    <row r="2602" spans="21:22" x14ac:dyDescent="0.25">
      <c r="U2602" s="4747"/>
      <c r="V2602" s="4747"/>
    </row>
    <row r="2603" spans="21:22" x14ac:dyDescent="0.25">
      <c r="U2603" s="4747"/>
      <c r="V2603" s="4747"/>
    </row>
    <row r="2604" spans="21:22" x14ac:dyDescent="0.25">
      <c r="U2604" s="4747"/>
      <c r="V2604" s="4747"/>
    </row>
    <row r="2605" spans="21:22" x14ac:dyDescent="0.25">
      <c r="U2605" s="4747"/>
      <c r="V2605" s="4747"/>
    </row>
    <row r="2606" spans="21:22" x14ac:dyDescent="0.25">
      <c r="U2606" s="4747"/>
      <c r="V2606" s="4747"/>
    </row>
    <row r="2607" spans="21:22" x14ac:dyDescent="0.25">
      <c r="U2607" s="4747"/>
      <c r="V2607" s="4747"/>
    </row>
    <row r="2608" spans="21:22" x14ac:dyDescent="0.25">
      <c r="U2608" s="4747"/>
      <c r="V2608" s="4747"/>
    </row>
    <row r="2609" spans="21:22" x14ac:dyDescent="0.25">
      <c r="U2609" s="4747"/>
      <c r="V2609" s="4747"/>
    </row>
    <row r="2610" spans="21:22" x14ac:dyDescent="0.25">
      <c r="U2610" s="4747"/>
      <c r="V2610" s="4747"/>
    </row>
    <row r="2611" spans="21:22" x14ac:dyDescent="0.25">
      <c r="U2611" s="4747"/>
      <c r="V2611" s="4747"/>
    </row>
    <row r="2612" spans="21:22" x14ac:dyDescent="0.25">
      <c r="U2612" s="4747"/>
      <c r="V2612" s="4747"/>
    </row>
    <row r="2613" spans="21:22" x14ac:dyDescent="0.25">
      <c r="U2613" s="4747"/>
      <c r="V2613" s="4747"/>
    </row>
    <row r="2614" spans="21:22" x14ac:dyDescent="0.25">
      <c r="U2614" s="4747"/>
      <c r="V2614" s="4747"/>
    </row>
    <row r="2615" spans="21:22" x14ac:dyDescent="0.25">
      <c r="U2615" s="4747"/>
      <c r="V2615" s="4747"/>
    </row>
    <row r="2616" spans="21:22" x14ac:dyDescent="0.25">
      <c r="U2616" s="4747"/>
      <c r="V2616" s="4747"/>
    </row>
    <row r="2617" spans="21:22" x14ac:dyDescent="0.25">
      <c r="U2617" s="4747"/>
      <c r="V2617" s="4747"/>
    </row>
    <row r="2618" spans="21:22" x14ac:dyDescent="0.25">
      <c r="U2618" s="4747"/>
      <c r="V2618" s="4747"/>
    </row>
    <row r="2619" spans="21:22" x14ac:dyDescent="0.25">
      <c r="U2619" s="4747"/>
      <c r="V2619" s="4747"/>
    </row>
    <row r="2620" spans="21:22" x14ac:dyDescent="0.25">
      <c r="U2620" s="4747"/>
      <c r="V2620" s="4747"/>
    </row>
    <row r="2621" spans="21:22" x14ac:dyDescent="0.25">
      <c r="U2621" s="4747"/>
      <c r="V2621" s="4747"/>
    </row>
    <row r="2622" spans="21:22" x14ac:dyDescent="0.25">
      <c r="U2622" s="4747"/>
      <c r="V2622" s="4747"/>
    </row>
    <row r="2623" spans="21:22" x14ac:dyDescent="0.25">
      <c r="U2623" s="4747"/>
      <c r="V2623" s="4747"/>
    </row>
    <row r="2624" spans="21:22" x14ac:dyDescent="0.25">
      <c r="U2624" s="4747"/>
      <c r="V2624" s="4747"/>
    </row>
    <row r="2625" spans="21:22" x14ac:dyDescent="0.25">
      <c r="U2625" s="4747"/>
      <c r="V2625" s="4747"/>
    </row>
    <row r="2626" spans="21:22" x14ac:dyDescent="0.25">
      <c r="U2626" s="4747"/>
      <c r="V2626" s="4747"/>
    </row>
    <row r="2627" spans="21:22" x14ac:dyDescent="0.25">
      <c r="U2627" s="4747"/>
      <c r="V2627" s="4747"/>
    </row>
    <row r="2628" spans="21:22" x14ac:dyDescent="0.25">
      <c r="U2628" s="4747"/>
      <c r="V2628" s="4747"/>
    </row>
    <row r="2629" spans="21:22" x14ac:dyDescent="0.25">
      <c r="U2629" s="4747"/>
      <c r="V2629" s="4747"/>
    </row>
    <row r="2630" spans="21:22" x14ac:dyDescent="0.25">
      <c r="U2630" s="4747"/>
      <c r="V2630" s="4747"/>
    </row>
    <row r="2631" spans="21:22" x14ac:dyDescent="0.25">
      <c r="U2631" s="4747"/>
      <c r="V2631" s="4747"/>
    </row>
    <row r="2632" spans="21:22" x14ac:dyDescent="0.25">
      <c r="U2632" s="4747"/>
      <c r="V2632" s="4747"/>
    </row>
    <row r="2633" spans="21:22" x14ac:dyDescent="0.25">
      <c r="U2633" s="4747"/>
      <c r="V2633" s="4747"/>
    </row>
    <row r="2634" spans="21:22" x14ac:dyDescent="0.25">
      <c r="U2634" s="4747"/>
      <c r="V2634" s="4747"/>
    </row>
    <row r="2635" spans="21:22" x14ac:dyDescent="0.25">
      <c r="U2635" s="4747"/>
      <c r="V2635" s="4747"/>
    </row>
    <row r="2636" spans="21:22" x14ac:dyDescent="0.25">
      <c r="U2636" s="4747"/>
      <c r="V2636" s="4747"/>
    </row>
    <row r="2637" spans="21:22" x14ac:dyDescent="0.25">
      <c r="U2637" s="4747"/>
      <c r="V2637" s="4747"/>
    </row>
    <row r="2638" spans="21:22" x14ac:dyDescent="0.25">
      <c r="U2638" s="4747"/>
      <c r="V2638" s="4747"/>
    </row>
    <row r="2639" spans="21:22" x14ac:dyDescent="0.25">
      <c r="U2639" s="4747"/>
      <c r="V2639" s="4747"/>
    </row>
    <row r="2640" spans="21:22" x14ac:dyDescent="0.25">
      <c r="U2640" s="4747"/>
      <c r="V2640" s="4747"/>
    </row>
    <row r="2641" spans="21:22" x14ac:dyDescent="0.25">
      <c r="U2641" s="4747"/>
      <c r="V2641" s="4747"/>
    </row>
    <row r="2642" spans="21:22" x14ac:dyDescent="0.25">
      <c r="U2642" s="4747"/>
      <c r="V2642" s="4747"/>
    </row>
    <row r="2643" spans="21:22" x14ac:dyDescent="0.25">
      <c r="U2643" s="4747"/>
      <c r="V2643" s="4747"/>
    </row>
    <row r="2644" spans="21:22" x14ac:dyDescent="0.25">
      <c r="U2644" s="4747"/>
      <c r="V2644" s="4747"/>
    </row>
    <row r="2645" spans="21:22" x14ac:dyDescent="0.25">
      <c r="U2645" s="4747"/>
      <c r="V2645" s="4747"/>
    </row>
    <row r="2646" spans="21:22" x14ac:dyDescent="0.25">
      <c r="U2646" s="4747"/>
      <c r="V2646" s="4747"/>
    </row>
    <row r="2647" spans="21:22" x14ac:dyDescent="0.25">
      <c r="U2647" s="4747"/>
      <c r="V2647" s="4747"/>
    </row>
    <row r="2648" spans="21:22" x14ac:dyDescent="0.25">
      <c r="U2648" s="4747"/>
      <c r="V2648" s="4747"/>
    </row>
    <row r="2649" spans="21:22" x14ac:dyDescent="0.25">
      <c r="U2649" s="4747"/>
      <c r="V2649" s="4747"/>
    </row>
    <row r="2650" spans="21:22" x14ac:dyDescent="0.25">
      <c r="U2650" s="4747"/>
      <c r="V2650" s="4747"/>
    </row>
    <row r="2651" spans="21:22" x14ac:dyDescent="0.25">
      <c r="U2651" s="4747"/>
      <c r="V2651" s="4747"/>
    </row>
    <row r="2652" spans="21:22" x14ac:dyDescent="0.25">
      <c r="U2652" s="4747"/>
      <c r="V2652" s="4747"/>
    </row>
    <row r="2653" spans="21:22" x14ac:dyDescent="0.25">
      <c r="U2653" s="4747"/>
      <c r="V2653" s="4747"/>
    </row>
    <row r="2654" spans="21:22" x14ac:dyDescent="0.25">
      <c r="U2654" s="4747"/>
      <c r="V2654" s="4747"/>
    </row>
    <row r="2655" spans="21:22" x14ac:dyDescent="0.25">
      <c r="U2655" s="4747"/>
      <c r="V2655" s="4747"/>
    </row>
    <row r="2656" spans="21:22" x14ac:dyDescent="0.25">
      <c r="U2656" s="4747"/>
      <c r="V2656" s="4747"/>
    </row>
    <row r="2657" spans="21:22" x14ac:dyDescent="0.25">
      <c r="U2657" s="4747"/>
      <c r="V2657" s="4747"/>
    </row>
    <row r="2658" spans="21:22" x14ac:dyDescent="0.25">
      <c r="U2658" s="4747"/>
      <c r="V2658" s="4747"/>
    </row>
    <row r="2659" spans="21:22" x14ac:dyDescent="0.25">
      <c r="U2659" s="4747"/>
      <c r="V2659" s="4747"/>
    </row>
    <row r="2660" spans="21:22" x14ac:dyDescent="0.25">
      <c r="U2660" s="4747"/>
      <c r="V2660" s="4747"/>
    </row>
    <row r="2661" spans="21:22" x14ac:dyDescent="0.25">
      <c r="U2661" s="4747"/>
      <c r="V2661" s="4747"/>
    </row>
    <row r="2662" spans="21:22" x14ac:dyDescent="0.25">
      <c r="U2662" s="4747"/>
      <c r="V2662" s="4747"/>
    </row>
    <row r="2663" spans="21:22" x14ac:dyDescent="0.25">
      <c r="U2663" s="4747"/>
      <c r="V2663" s="4747"/>
    </row>
    <row r="2664" spans="21:22" x14ac:dyDescent="0.25">
      <c r="U2664" s="4747"/>
      <c r="V2664" s="4747"/>
    </row>
    <row r="2665" spans="21:22" x14ac:dyDescent="0.25">
      <c r="U2665" s="4747"/>
      <c r="V2665" s="4747"/>
    </row>
    <row r="2666" spans="21:22" x14ac:dyDescent="0.25">
      <c r="U2666" s="4747"/>
      <c r="V2666" s="4747"/>
    </row>
    <row r="2667" spans="21:22" x14ac:dyDescent="0.25">
      <c r="U2667" s="4747"/>
      <c r="V2667" s="4747"/>
    </row>
    <row r="2668" spans="21:22" x14ac:dyDescent="0.25">
      <c r="U2668" s="4747"/>
      <c r="V2668" s="4747"/>
    </row>
    <row r="2669" spans="21:22" x14ac:dyDescent="0.25">
      <c r="U2669" s="4747"/>
      <c r="V2669" s="4747"/>
    </row>
    <row r="2670" spans="21:22" x14ac:dyDescent="0.25">
      <c r="U2670" s="4747"/>
      <c r="V2670" s="4747"/>
    </row>
    <row r="2671" spans="21:22" x14ac:dyDescent="0.25">
      <c r="U2671" s="4747"/>
      <c r="V2671" s="4747"/>
    </row>
    <row r="2672" spans="21:22" x14ac:dyDescent="0.25">
      <c r="U2672" s="4747"/>
      <c r="V2672" s="4747"/>
    </row>
    <row r="2673" spans="21:22" x14ac:dyDescent="0.25">
      <c r="U2673" s="4747"/>
      <c r="V2673" s="4747"/>
    </row>
    <row r="2674" spans="21:22" x14ac:dyDescent="0.25">
      <c r="U2674" s="4747"/>
      <c r="V2674" s="4747"/>
    </row>
    <row r="2675" spans="21:22" x14ac:dyDescent="0.25">
      <c r="U2675" s="4747"/>
      <c r="V2675" s="4747"/>
    </row>
    <row r="2676" spans="21:22" x14ac:dyDescent="0.25">
      <c r="U2676" s="4747"/>
      <c r="V2676" s="4747"/>
    </row>
    <row r="2677" spans="21:22" x14ac:dyDescent="0.25">
      <c r="U2677" s="4747"/>
      <c r="V2677" s="4747"/>
    </row>
    <row r="2678" spans="21:22" x14ac:dyDescent="0.25">
      <c r="U2678" s="4747"/>
      <c r="V2678" s="4747"/>
    </row>
    <row r="2679" spans="21:22" x14ac:dyDescent="0.25">
      <c r="U2679" s="4747"/>
      <c r="V2679" s="4747"/>
    </row>
    <row r="2680" spans="21:22" x14ac:dyDescent="0.25">
      <c r="U2680" s="4747"/>
      <c r="V2680" s="4747"/>
    </row>
    <row r="2681" spans="21:22" x14ac:dyDescent="0.25">
      <c r="U2681" s="4747"/>
      <c r="V2681" s="4747"/>
    </row>
    <row r="2682" spans="21:22" x14ac:dyDescent="0.25">
      <c r="U2682" s="4747"/>
      <c r="V2682" s="4747"/>
    </row>
    <row r="2683" spans="21:22" x14ac:dyDescent="0.25">
      <c r="U2683" s="4747"/>
      <c r="V2683" s="4747"/>
    </row>
    <row r="2684" spans="21:22" x14ac:dyDescent="0.25">
      <c r="U2684" s="4747"/>
      <c r="V2684" s="4747"/>
    </row>
    <row r="2685" spans="21:22" x14ac:dyDescent="0.25">
      <c r="U2685" s="4747"/>
      <c r="V2685" s="4747"/>
    </row>
    <row r="2686" spans="21:22" x14ac:dyDescent="0.25">
      <c r="U2686" s="4747"/>
      <c r="V2686" s="4747"/>
    </row>
    <row r="2687" spans="21:22" x14ac:dyDescent="0.25">
      <c r="U2687" s="4747"/>
      <c r="V2687" s="4747"/>
    </row>
    <row r="2688" spans="21:22" x14ac:dyDescent="0.25">
      <c r="U2688" s="4747"/>
      <c r="V2688" s="4747"/>
    </row>
    <row r="2689" spans="21:22" x14ac:dyDescent="0.25">
      <c r="U2689" s="4747"/>
      <c r="V2689" s="4747"/>
    </row>
    <row r="2690" spans="21:22" x14ac:dyDescent="0.25">
      <c r="U2690" s="4747"/>
      <c r="V2690" s="4747"/>
    </row>
    <row r="2691" spans="21:22" x14ac:dyDescent="0.25">
      <c r="U2691" s="4747"/>
      <c r="V2691" s="4747"/>
    </row>
    <row r="2692" spans="21:22" x14ac:dyDescent="0.25">
      <c r="U2692" s="4747"/>
      <c r="V2692" s="4747"/>
    </row>
    <row r="2693" spans="21:22" x14ac:dyDescent="0.25">
      <c r="U2693" s="4747"/>
      <c r="V2693" s="4747"/>
    </row>
    <row r="2694" spans="21:22" x14ac:dyDescent="0.25">
      <c r="U2694" s="4747"/>
      <c r="V2694" s="4747"/>
    </row>
    <row r="2695" spans="21:22" x14ac:dyDescent="0.25">
      <c r="U2695" s="4747"/>
      <c r="V2695" s="4747"/>
    </row>
    <row r="2696" spans="21:22" x14ac:dyDescent="0.25">
      <c r="U2696" s="4747"/>
      <c r="V2696" s="4747"/>
    </row>
    <row r="2697" spans="21:22" x14ac:dyDescent="0.25">
      <c r="U2697" s="4747"/>
      <c r="V2697" s="4747"/>
    </row>
    <row r="2698" spans="21:22" x14ac:dyDescent="0.25">
      <c r="U2698" s="4747"/>
      <c r="V2698" s="4747"/>
    </row>
    <row r="2699" spans="21:22" x14ac:dyDescent="0.25">
      <c r="U2699" s="4747"/>
      <c r="V2699" s="4747"/>
    </row>
    <row r="2700" spans="21:22" x14ac:dyDescent="0.25">
      <c r="U2700" s="4747"/>
      <c r="V2700" s="4747"/>
    </row>
    <row r="2701" spans="21:22" x14ac:dyDescent="0.25">
      <c r="U2701" s="4747"/>
      <c r="V2701" s="4747"/>
    </row>
    <row r="2702" spans="21:22" x14ac:dyDescent="0.25">
      <c r="U2702" s="4747"/>
      <c r="V2702" s="4747"/>
    </row>
    <row r="2703" spans="21:22" x14ac:dyDescent="0.25">
      <c r="U2703" s="4747"/>
      <c r="V2703" s="4747"/>
    </row>
    <row r="2704" spans="21:22" x14ac:dyDescent="0.25">
      <c r="U2704" s="4747"/>
      <c r="V2704" s="4747"/>
    </row>
    <row r="2705" spans="21:22" x14ac:dyDescent="0.25">
      <c r="U2705" s="4747"/>
      <c r="V2705" s="4747"/>
    </row>
    <row r="2706" spans="21:22" x14ac:dyDescent="0.25">
      <c r="U2706" s="4747"/>
      <c r="V2706" s="4747"/>
    </row>
    <row r="2707" spans="21:22" x14ac:dyDescent="0.25">
      <c r="U2707" s="4747"/>
      <c r="V2707" s="4747"/>
    </row>
    <row r="2708" spans="21:22" x14ac:dyDescent="0.25">
      <c r="U2708" s="4747"/>
      <c r="V2708" s="4747"/>
    </row>
    <row r="2709" spans="21:22" x14ac:dyDescent="0.25">
      <c r="U2709" s="4747"/>
      <c r="V2709" s="4747"/>
    </row>
    <row r="2710" spans="21:22" x14ac:dyDescent="0.25">
      <c r="U2710" s="4747"/>
      <c r="V2710" s="4747"/>
    </row>
    <row r="2711" spans="21:22" x14ac:dyDescent="0.25">
      <c r="U2711" s="4747"/>
      <c r="V2711" s="4747"/>
    </row>
    <row r="2712" spans="21:22" x14ac:dyDescent="0.25">
      <c r="U2712" s="4747"/>
      <c r="V2712" s="4747"/>
    </row>
    <row r="2713" spans="21:22" x14ac:dyDescent="0.25">
      <c r="U2713" s="4747"/>
      <c r="V2713" s="4747"/>
    </row>
    <row r="2714" spans="21:22" x14ac:dyDescent="0.25">
      <c r="U2714" s="4747"/>
      <c r="V2714" s="4747"/>
    </row>
    <row r="2715" spans="21:22" x14ac:dyDescent="0.25">
      <c r="U2715" s="4747"/>
      <c r="V2715" s="4747"/>
    </row>
    <row r="2716" spans="21:22" x14ac:dyDescent="0.25">
      <c r="U2716" s="4747"/>
      <c r="V2716" s="4747"/>
    </row>
    <row r="2717" spans="21:22" x14ac:dyDescent="0.25">
      <c r="U2717" s="4747"/>
      <c r="V2717" s="4747"/>
    </row>
    <row r="2718" spans="21:22" x14ac:dyDescent="0.25">
      <c r="U2718" s="4747"/>
      <c r="V2718" s="4747"/>
    </row>
    <row r="2719" spans="21:22" x14ac:dyDescent="0.25">
      <c r="U2719" s="4747"/>
      <c r="V2719" s="4747"/>
    </row>
    <row r="2720" spans="21:22" x14ac:dyDescent="0.25">
      <c r="U2720" s="4747"/>
      <c r="V2720" s="4747"/>
    </row>
    <row r="2721" spans="21:22" x14ac:dyDescent="0.25">
      <c r="U2721" s="4747"/>
      <c r="V2721" s="4747"/>
    </row>
    <row r="2722" spans="21:22" x14ac:dyDescent="0.25">
      <c r="U2722" s="4747"/>
      <c r="V2722" s="4747"/>
    </row>
    <row r="2723" spans="21:22" x14ac:dyDescent="0.25">
      <c r="U2723" s="4747"/>
      <c r="V2723" s="4747"/>
    </row>
    <row r="2724" spans="21:22" x14ac:dyDescent="0.25">
      <c r="U2724" s="4747"/>
      <c r="V2724" s="4747"/>
    </row>
    <row r="2725" spans="21:22" x14ac:dyDescent="0.25">
      <c r="U2725" s="4747"/>
      <c r="V2725" s="4747"/>
    </row>
    <row r="2726" spans="21:22" x14ac:dyDescent="0.25">
      <c r="U2726" s="4747"/>
      <c r="V2726" s="4747"/>
    </row>
    <row r="2727" spans="21:22" x14ac:dyDescent="0.25">
      <c r="U2727" s="4747"/>
      <c r="V2727" s="4747"/>
    </row>
    <row r="2728" spans="21:22" x14ac:dyDescent="0.25">
      <c r="U2728" s="4747"/>
      <c r="V2728" s="4747"/>
    </row>
    <row r="2729" spans="21:22" x14ac:dyDescent="0.25">
      <c r="U2729" s="4747"/>
      <c r="V2729" s="4747"/>
    </row>
    <row r="2730" spans="21:22" x14ac:dyDescent="0.25">
      <c r="U2730" s="4747"/>
      <c r="V2730" s="4747"/>
    </row>
    <row r="2731" spans="21:22" x14ac:dyDescent="0.25">
      <c r="U2731" s="4747"/>
      <c r="V2731" s="4747"/>
    </row>
    <row r="2732" spans="21:22" x14ac:dyDescent="0.25">
      <c r="U2732" s="4747"/>
      <c r="V2732" s="4747"/>
    </row>
    <row r="2733" spans="21:22" x14ac:dyDescent="0.25">
      <c r="U2733" s="4747"/>
      <c r="V2733" s="4747"/>
    </row>
    <row r="2734" spans="21:22" x14ac:dyDescent="0.25">
      <c r="U2734" s="4747"/>
      <c r="V2734" s="4747"/>
    </row>
    <row r="2735" spans="21:22" x14ac:dyDescent="0.25">
      <c r="U2735" s="4747"/>
      <c r="V2735" s="4747"/>
    </row>
    <row r="2736" spans="21:22" x14ac:dyDescent="0.25">
      <c r="U2736" s="4747"/>
      <c r="V2736" s="4747"/>
    </row>
    <row r="2737" spans="21:22" x14ac:dyDescent="0.25">
      <c r="U2737" s="4747"/>
      <c r="V2737" s="4747"/>
    </row>
    <row r="2738" spans="21:22" x14ac:dyDescent="0.25">
      <c r="U2738" s="4747"/>
      <c r="V2738" s="4747"/>
    </row>
    <row r="2739" spans="21:22" x14ac:dyDescent="0.25">
      <c r="U2739" s="4747"/>
      <c r="V2739" s="4747"/>
    </row>
    <row r="2740" spans="21:22" x14ac:dyDescent="0.25">
      <c r="U2740" s="4747"/>
      <c r="V2740" s="4747"/>
    </row>
    <row r="2741" spans="21:22" x14ac:dyDescent="0.25">
      <c r="U2741" s="4747"/>
      <c r="V2741" s="4747"/>
    </row>
    <row r="2742" spans="21:22" x14ac:dyDescent="0.25">
      <c r="U2742" s="4747"/>
      <c r="V2742" s="4747"/>
    </row>
    <row r="2743" spans="21:22" x14ac:dyDescent="0.25">
      <c r="U2743" s="4747"/>
      <c r="V2743" s="4747"/>
    </row>
    <row r="2744" spans="21:22" x14ac:dyDescent="0.25">
      <c r="U2744" s="4747"/>
      <c r="V2744" s="4747"/>
    </row>
    <row r="2745" spans="21:22" x14ac:dyDescent="0.25">
      <c r="U2745" s="4747"/>
      <c r="V2745" s="4747"/>
    </row>
    <row r="2746" spans="21:22" x14ac:dyDescent="0.25">
      <c r="U2746" s="4747"/>
      <c r="V2746" s="4747"/>
    </row>
    <row r="2747" spans="21:22" x14ac:dyDescent="0.25">
      <c r="U2747" s="4747"/>
      <c r="V2747" s="4747"/>
    </row>
    <row r="2748" spans="21:22" x14ac:dyDescent="0.25">
      <c r="U2748" s="4747"/>
      <c r="V2748" s="4747"/>
    </row>
    <row r="2749" spans="21:22" x14ac:dyDescent="0.25">
      <c r="U2749" s="4747"/>
      <c r="V2749" s="4747"/>
    </row>
    <row r="2750" spans="21:22" x14ac:dyDescent="0.25">
      <c r="U2750" s="4747"/>
      <c r="V2750" s="4747"/>
    </row>
    <row r="2751" spans="21:22" x14ac:dyDescent="0.25">
      <c r="U2751" s="4747"/>
      <c r="V2751" s="4747"/>
    </row>
    <row r="2752" spans="21:22" x14ac:dyDescent="0.25">
      <c r="U2752" s="4747"/>
      <c r="V2752" s="4747"/>
    </row>
    <row r="2753" spans="21:22" x14ac:dyDescent="0.25">
      <c r="U2753" s="4747"/>
      <c r="V2753" s="4747"/>
    </row>
    <row r="2754" spans="21:22" x14ac:dyDescent="0.25">
      <c r="U2754" s="4747"/>
      <c r="V2754" s="4747"/>
    </row>
    <row r="2755" spans="21:22" x14ac:dyDescent="0.25">
      <c r="U2755" s="4747"/>
      <c r="V2755" s="4747"/>
    </row>
    <row r="2756" spans="21:22" x14ac:dyDescent="0.25">
      <c r="U2756" s="4747"/>
      <c r="V2756" s="4747"/>
    </row>
    <row r="2757" spans="21:22" x14ac:dyDescent="0.25">
      <c r="U2757" s="4747"/>
      <c r="V2757" s="4747"/>
    </row>
    <row r="2758" spans="21:22" x14ac:dyDescent="0.25">
      <c r="U2758" s="4747"/>
      <c r="V2758" s="4747"/>
    </row>
    <row r="2759" spans="21:22" x14ac:dyDescent="0.25">
      <c r="U2759" s="4747"/>
      <c r="V2759" s="4747"/>
    </row>
    <row r="2760" spans="21:22" x14ac:dyDescent="0.25">
      <c r="U2760" s="4747"/>
      <c r="V2760" s="4747"/>
    </row>
    <row r="2761" spans="21:22" x14ac:dyDescent="0.25">
      <c r="U2761" s="4747"/>
      <c r="V2761" s="4747"/>
    </row>
    <row r="2762" spans="21:22" x14ac:dyDescent="0.25">
      <c r="U2762" s="4747"/>
      <c r="V2762" s="4747"/>
    </row>
    <row r="2763" spans="21:22" x14ac:dyDescent="0.25">
      <c r="U2763" s="4747"/>
      <c r="V2763" s="4747"/>
    </row>
    <row r="2764" spans="21:22" x14ac:dyDescent="0.25">
      <c r="U2764" s="4747"/>
      <c r="V2764" s="4747"/>
    </row>
    <row r="2765" spans="21:22" x14ac:dyDescent="0.25">
      <c r="U2765" s="4747"/>
      <c r="V2765" s="4747"/>
    </row>
    <row r="2766" spans="21:22" x14ac:dyDescent="0.25">
      <c r="U2766" s="4747"/>
      <c r="V2766" s="4747"/>
    </row>
    <row r="2767" spans="21:22" x14ac:dyDescent="0.25">
      <c r="U2767" s="4747"/>
      <c r="V2767" s="4747"/>
    </row>
    <row r="2768" spans="21:22" x14ac:dyDescent="0.25">
      <c r="U2768" s="4747"/>
      <c r="V2768" s="4747"/>
    </row>
    <row r="2769" spans="21:22" x14ac:dyDescent="0.25">
      <c r="U2769" s="4747"/>
      <c r="V2769" s="4747"/>
    </row>
    <row r="2770" spans="21:22" x14ac:dyDescent="0.25">
      <c r="U2770" s="4747"/>
      <c r="V2770" s="4747"/>
    </row>
    <row r="2771" spans="21:22" x14ac:dyDescent="0.25">
      <c r="U2771" s="4747"/>
      <c r="V2771" s="4747"/>
    </row>
    <row r="2772" spans="21:22" x14ac:dyDescent="0.25">
      <c r="U2772" s="4747"/>
      <c r="V2772" s="4747"/>
    </row>
    <row r="2773" spans="21:22" x14ac:dyDescent="0.25">
      <c r="U2773" s="4747"/>
      <c r="V2773" s="4747"/>
    </row>
    <row r="2774" spans="21:22" x14ac:dyDescent="0.25">
      <c r="U2774" s="4747"/>
      <c r="V2774" s="4747"/>
    </row>
    <row r="2775" spans="21:22" x14ac:dyDescent="0.25">
      <c r="U2775" s="4747"/>
      <c r="V2775" s="4747"/>
    </row>
    <row r="2776" spans="21:22" x14ac:dyDescent="0.25">
      <c r="U2776" s="4747"/>
      <c r="V2776" s="4747"/>
    </row>
    <row r="2777" spans="21:22" x14ac:dyDescent="0.25">
      <c r="U2777" s="4747"/>
      <c r="V2777" s="4747"/>
    </row>
    <row r="2778" spans="21:22" x14ac:dyDescent="0.25">
      <c r="U2778" s="4747"/>
      <c r="V2778" s="4747"/>
    </row>
    <row r="2779" spans="21:22" x14ac:dyDescent="0.25">
      <c r="U2779" s="4747"/>
      <c r="V2779" s="4747"/>
    </row>
    <row r="2780" spans="21:22" x14ac:dyDescent="0.25">
      <c r="U2780" s="4747"/>
      <c r="V2780" s="4747"/>
    </row>
    <row r="2781" spans="21:22" x14ac:dyDescent="0.25">
      <c r="U2781" s="4747"/>
      <c r="V2781" s="4747"/>
    </row>
    <row r="2782" spans="21:22" x14ac:dyDescent="0.25">
      <c r="U2782" s="4747"/>
      <c r="V2782" s="4747"/>
    </row>
    <row r="2783" spans="21:22" x14ac:dyDescent="0.25">
      <c r="U2783" s="4747"/>
      <c r="V2783" s="4747"/>
    </row>
    <row r="2784" spans="21:22" x14ac:dyDescent="0.25">
      <c r="U2784" s="4747"/>
      <c r="V2784" s="4747"/>
    </row>
    <row r="2785" spans="21:22" x14ac:dyDescent="0.25">
      <c r="U2785" s="4747"/>
      <c r="V2785" s="4747"/>
    </row>
    <row r="2786" spans="21:22" x14ac:dyDescent="0.25">
      <c r="U2786" s="4747"/>
      <c r="V2786" s="4747"/>
    </row>
    <row r="2787" spans="21:22" x14ac:dyDescent="0.25">
      <c r="U2787" s="4747"/>
      <c r="V2787" s="4747"/>
    </row>
    <row r="2788" spans="21:22" x14ac:dyDescent="0.25">
      <c r="U2788" s="4747"/>
      <c r="V2788" s="4747"/>
    </row>
    <row r="2789" spans="21:22" x14ac:dyDescent="0.25">
      <c r="U2789" s="4747"/>
      <c r="V2789" s="4747"/>
    </row>
    <row r="2790" spans="21:22" x14ac:dyDescent="0.25">
      <c r="U2790" s="4747"/>
      <c r="V2790" s="4747"/>
    </row>
    <row r="2791" spans="21:22" x14ac:dyDescent="0.25">
      <c r="U2791" s="4747"/>
      <c r="V2791" s="4747"/>
    </row>
    <row r="2792" spans="21:22" x14ac:dyDescent="0.25">
      <c r="U2792" s="4747"/>
      <c r="V2792" s="4747"/>
    </row>
    <row r="2793" spans="21:22" x14ac:dyDescent="0.25">
      <c r="U2793" s="4747"/>
      <c r="V2793" s="4747"/>
    </row>
    <row r="2794" spans="21:22" x14ac:dyDescent="0.25">
      <c r="U2794" s="4747"/>
      <c r="V2794" s="4747"/>
    </row>
    <row r="2795" spans="21:22" x14ac:dyDescent="0.25">
      <c r="U2795" s="4747"/>
      <c r="V2795" s="4747"/>
    </row>
    <row r="2796" spans="21:22" x14ac:dyDescent="0.25">
      <c r="U2796" s="4747"/>
      <c r="V2796" s="4747"/>
    </row>
    <row r="2797" spans="21:22" x14ac:dyDescent="0.25">
      <c r="U2797" s="4747"/>
      <c r="V2797" s="4747"/>
    </row>
    <row r="2798" spans="21:22" x14ac:dyDescent="0.25">
      <c r="U2798" s="4747"/>
      <c r="V2798" s="4747"/>
    </row>
    <row r="2799" spans="21:22" x14ac:dyDescent="0.25">
      <c r="U2799" s="4747"/>
      <c r="V2799" s="4747"/>
    </row>
    <row r="2800" spans="21:22" x14ac:dyDescent="0.25">
      <c r="U2800" s="4747"/>
      <c r="V2800" s="4747"/>
    </row>
    <row r="2801" spans="21:22" x14ac:dyDescent="0.25">
      <c r="U2801" s="4747"/>
      <c r="V2801" s="4747"/>
    </row>
    <row r="2802" spans="21:22" x14ac:dyDescent="0.25">
      <c r="U2802" s="4747"/>
      <c r="V2802" s="4747"/>
    </row>
    <row r="2803" spans="21:22" x14ac:dyDescent="0.25">
      <c r="U2803" s="4747"/>
      <c r="V2803" s="4747"/>
    </row>
    <row r="2804" spans="21:22" x14ac:dyDescent="0.25">
      <c r="U2804" s="4747"/>
      <c r="V2804" s="4747"/>
    </row>
    <row r="2805" spans="21:22" x14ac:dyDescent="0.25">
      <c r="U2805" s="4747"/>
      <c r="V2805" s="4747"/>
    </row>
    <row r="2806" spans="21:22" x14ac:dyDescent="0.25">
      <c r="U2806" s="4747"/>
      <c r="V2806" s="4747"/>
    </row>
    <row r="2807" spans="21:22" x14ac:dyDescent="0.25">
      <c r="U2807" s="4747"/>
      <c r="V2807" s="4747"/>
    </row>
    <row r="2808" spans="21:22" x14ac:dyDescent="0.25">
      <c r="U2808" s="4747"/>
      <c r="V2808" s="4747"/>
    </row>
    <row r="2809" spans="21:22" x14ac:dyDescent="0.25">
      <c r="U2809" s="4747"/>
      <c r="V2809" s="4747"/>
    </row>
    <row r="2810" spans="21:22" x14ac:dyDescent="0.25">
      <c r="U2810" s="4747"/>
      <c r="V2810" s="4747"/>
    </row>
    <row r="2811" spans="21:22" x14ac:dyDescent="0.25">
      <c r="U2811" s="4747"/>
      <c r="V2811" s="4747"/>
    </row>
    <row r="2812" spans="21:22" x14ac:dyDescent="0.25">
      <c r="U2812" s="4747"/>
      <c r="V2812" s="4747"/>
    </row>
    <row r="2813" spans="21:22" x14ac:dyDescent="0.25">
      <c r="U2813" s="4747"/>
      <c r="V2813" s="4747"/>
    </row>
    <row r="2814" spans="21:22" x14ac:dyDescent="0.25">
      <c r="U2814" s="4747"/>
      <c r="V2814" s="4747"/>
    </row>
    <row r="2815" spans="21:22" x14ac:dyDescent="0.25">
      <c r="U2815" s="4747"/>
      <c r="V2815" s="4747"/>
    </row>
    <row r="2816" spans="21:22" x14ac:dyDescent="0.25">
      <c r="U2816" s="4747"/>
      <c r="V2816" s="4747"/>
    </row>
    <row r="2817" spans="21:22" x14ac:dyDescent="0.25">
      <c r="U2817" s="4747"/>
      <c r="V2817" s="4747"/>
    </row>
    <row r="2818" spans="21:22" x14ac:dyDescent="0.25">
      <c r="U2818" s="4747"/>
      <c r="V2818" s="4747"/>
    </row>
    <row r="2819" spans="21:22" x14ac:dyDescent="0.25">
      <c r="U2819" s="4747"/>
      <c r="V2819" s="4747"/>
    </row>
    <row r="2820" spans="21:22" x14ac:dyDescent="0.25">
      <c r="U2820" s="4747"/>
      <c r="V2820" s="4747"/>
    </row>
    <row r="2821" spans="21:22" x14ac:dyDescent="0.25">
      <c r="U2821" s="4747"/>
      <c r="V2821" s="4747"/>
    </row>
    <row r="2822" spans="21:22" x14ac:dyDescent="0.25">
      <c r="U2822" s="4747"/>
      <c r="V2822" s="4747"/>
    </row>
    <row r="2823" spans="21:22" x14ac:dyDescent="0.25">
      <c r="U2823" s="4747"/>
      <c r="V2823" s="4747"/>
    </row>
    <row r="2824" spans="21:22" x14ac:dyDescent="0.25">
      <c r="U2824" s="4747"/>
      <c r="V2824" s="4747"/>
    </row>
    <row r="2825" spans="21:22" x14ac:dyDescent="0.25">
      <c r="U2825" s="4747"/>
      <c r="V2825" s="4747"/>
    </row>
    <row r="2826" spans="21:22" x14ac:dyDescent="0.25">
      <c r="U2826" s="4747"/>
      <c r="V2826" s="4747"/>
    </row>
    <row r="2827" spans="21:22" x14ac:dyDescent="0.25">
      <c r="U2827" s="4747"/>
      <c r="V2827" s="4747"/>
    </row>
    <row r="2828" spans="21:22" x14ac:dyDescent="0.25">
      <c r="U2828" s="4747"/>
      <c r="V2828" s="4747"/>
    </row>
    <row r="2829" spans="21:22" x14ac:dyDescent="0.25">
      <c r="U2829" s="4747"/>
      <c r="V2829" s="4747"/>
    </row>
    <row r="2830" spans="21:22" x14ac:dyDescent="0.25">
      <c r="U2830" s="4747"/>
      <c r="V2830" s="4747"/>
    </row>
    <row r="2831" spans="21:22" x14ac:dyDescent="0.25">
      <c r="U2831" s="4747"/>
      <c r="V2831" s="4747"/>
    </row>
    <row r="2832" spans="21:22" x14ac:dyDescent="0.25">
      <c r="U2832" s="4747"/>
      <c r="V2832" s="4747"/>
    </row>
    <row r="2833" spans="21:22" x14ac:dyDescent="0.25">
      <c r="U2833" s="4747"/>
      <c r="V2833" s="4747"/>
    </row>
    <row r="2834" spans="21:22" x14ac:dyDescent="0.25">
      <c r="U2834" s="4747"/>
      <c r="V2834" s="4747"/>
    </row>
    <row r="2835" spans="21:22" x14ac:dyDescent="0.25">
      <c r="U2835" s="4747"/>
      <c r="V2835" s="4747"/>
    </row>
    <row r="2836" spans="21:22" x14ac:dyDescent="0.25">
      <c r="U2836" s="4747"/>
      <c r="V2836" s="4747"/>
    </row>
    <row r="2837" spans="21:22" x14ac:dyDescent="0.25">
      <c r="U2837" s="4747"/>
      <c r="V2837" s="4747"/>
    </row>
    <row r="2838" spans="21:22" x14ac:dyDescent="0.25">
      <c r="U2838" s="4747"/>
      <c r="V2838" s="4747"/>
    </row>
    <row r="2839" spans="21:22" x14ac:dyDescent="0.25">
      <c r="U2839" s="4747"/>
      <c r="V2839" s="4747"/>
    </row>
    <row r="2840" spans="21:22" x14ac:dyDescent="0.25">
      <c r="U2840" s="4747"/>
      <c r="V2840" s="4747"/>
    </row>
    <row r="2841" spans="21:22" x14ac:dyDescent="0.25">
      <c r="U2841" s="4747"/>
      <c r="V2841" s="4747"/>
    </row>
    <row r="2842" spans="21:22" x14ac:dyDescent="0.25">
      <c r="U2842" s="4747"/>
      <c r="V2842" s="4747"/>
    </row>
    <row r="2843" spans="21:22" x14ac:dyDescent="0.25">
      <c r="U2843" s="4747"/>
      <c r="V2843" s="4747"/>
    </row>
    <row r="2844" spans="21:22" x14ac:dyDescent="0.25">
      <c r="U2844" s="4747"/>
      <c r="V2844" s="4747"/>
    </row>
    <row r="2845" spans="21:22" x14ac:dyDescent="0.25">
      <c r="U2845" s="4747"/>
      <c r="V2845" s="4747"/>
    </row>
    <row r="2846" spans="21:22" x14ac:dyDescent="0.25">
      <c r="U2846" s="4747"/>
      <c r="V2846" s="4747"/>
    </row>
    <row r="2847" spans="21:22" x14ac:dyDescent="0.25">
      <c r="U2847" s="4747"/>
      <c r="V2847" s="4747"/>
    </row>
    <row r="2848" spans="21:22" x14ac:dyDescent="0.25">
      <c r="U2848" s="4747"/>
      <c r="V2848" s="4747"/>
    </row>
    <row r="2849" spans="21:22" x14ac:dyDescent="0.25">
      <c r="U2849" s="4747"/>
      <c r="V2849" s="4747"/>
    </row>
    <row r="2850" spans="21:22" x14ac:dyDescent="0.25">
      <c r="U2850" s="4747"/>
      <c r="V2850" s="4747"/>
    </row>
    <row r="2851" spans="21:22" x14ac:dyDescent="0.25">
      <c r="U2851" s="4747"/>
      <c r="V2851" s="4747"/>
    </row>
    <row r="2852" spans="21:22" x14ac:dyDescent="0.25">
      <c r="U2852" s="4747"/>
      <c r="V2852" s="4747"/>
    </row>
    <row r="2853" spans="21:22" x14ac:dyDescent="0.25">
      <c r="U2853" s="4747"/>
      <c r="V2853" s="4747"/>
    </row>
    <row r="2854" spans="21:22" x14ac:dyDescent="0.25">
      <c r="U2854" s="4747"/>
      <c r="V2854" s="4747"/>
    </row>
    <row r="2855" spans="21:22" x14ac:dyDescent="0.25">
      <c r="U2855" s="4747"/>
      <c r="V2855" s="4747"/>
    </row>
    <row r="2856" spans="21:22" x14ac:dyDescent="0.25">
      <c r="U2856" s="4747"/>
      <c r="V2856" s="4747"/>
    </row>
    <row r="2857" spans="21:22" x14ac:dyDescent="0.25">
      <c r="U2857" s="4747"/>
      <c r="V2857" s="4747"/>
    </row>
    <row r="2858" spans="21:22" x14ac:dyDescent="0.25">
      <c r="U2858" s="4747"/>
      <c r="V2858" s="4747"/>
    </row>
    <row r="2859" spans="21:22" x14ac:dyDescent="0.25">
      <c r="U2859" s="4747"/>
      <c r="V2859" s="4747"/>
    </row>
    <row r="2860" spans="21:22" x14ac:dyDescent="0.25">
      <c r="U2860" s="4747"/>
      <c r="V2860" s="4747"/>
    </row>
    <row r="2861" spans="21:22" x14ac:dyDescent="0.25">
      <c r="U2861" s="4747"/>
      <c r="V2861" s="4747"/>
    </row>
    <row r="2862" spans="21:22" x14ac:dyDescent="0.25">
      <c r="U2862" s="4747"/>
      <c r="V2862" s="4747"/>
    </row>
    <row r="2863" spans="21:22" x14ac:dyDescent="0.25">
      <c r="U2863" s="4747"/>
      <c r="V2863" s="4747"/>
    </row>
    <row r="2864" spans="21:22" x14ac:dyDescent="0.25">
      <c r="U2864" s="4747"/>
      <c r="V2864" s="4747"/>
    </row>
    <row r="2865" spans="21:22" x14ac:dyDescent="0.25">
      <c r="U2865" s="4747"/>
      <c r="V2865" s="4747"/>
    </row>
    <row r="2866" spans="21:22" x14ac:dyDescent="0.25">
      <c r="U2866" s="4747"/>
      <c r="V2866" s="4747"/>
    </row>
    <row r="2867" spans="21:22" x14ac:dyDescent="0.25">
      <c r="U2867" s="4747"/>
      <c r="V2867" s="4747"/>
    </row>
    <row r="2868" spans="21:22" x14ac:dyDescent="0.25">
      <c r="U2868" s="4747"/>
      <c r="V2868" s="4747"/>
    </row>
    <row r="2869" spans="21:22" x14ac:dyDescent="0.25">
      <c r="U2869" s="4747"/>
      <c r="V2869" s="4747"/>
    </row>
    <row r="2870" spans="21:22" x14ac:dyDescent="0.25">
      <c r="U2870" s="4747"/>
      <c r="V2870" s="4747"/>
    </row>
    <row r="2871" spans="21:22" x14ac:dyDescent="0.25">
      <c r="U2871" s="4747"/>
      <c r="V2871" s="4747"/>
    </row>
    <row r="2872" spans="21:22" x14ac:dyDescent="0.25">
      <c r="U2872" s="4747"/>
      <c r="V2872" s="4747"/>
    </row>
    <row r="2873" spans="21:22" x14ac:dyDescent="0.25">
      <c r="U2873" s="4747"/>
      <c r="V2873" s="4747"/>
    </row>
    <row r="2874" spans="21:22" x14ac:dyDescent="0.25">
      <c r="U2874" s="4747"/>
      <c r="V2874" s="4747"/>
    </row>
    <row r="2875" spans="21:22" x14ac:dyDescent="0.25">
      <c r="U2875" s="4747"/>
      <c r="V2875" s="4747"/>
    </row>
    <row r="2876" spans="21:22" x14ac:dyDescent="0.25">
      <c r="U2876" s="4747"/>
      <c r="V2876" s="4747"/>
    </row>
    <row r="2877" spans="21:22" x14ac:dyDescent="0.25">
      <c r="U2877" s="4747"/>
      <c r="V2877" s="4747"/>
    </row>
    <row r="2878" spans="21:22" x14ac:dyDescent="0.25">
      <c r="U2878" s="4747"/>
      <c r="V2878" s="4747"/>
    </row>
    <row r="2879" spans="21:22" x14ac:dyDescent="0.25">
      <c r="U2879" s="4747"/>
      <c r="V2879" s="4747"/>
    </row>
    <row r="2880" spans="21:22" x14ac:dyDescent="0.25">
      <c r="U2880" s="4747"/>
      <c r="V2880" s="4747"/>
    </row>
    <row r="2881" spans="21:22" x14ac:dyDescent="0.25">
      <c r="U2881" s="4747"/>
      <c r="V2881" s="4747"/>
    </row>
    <row r="2882" spans="21:22" x14ac:dyDescent="0.25">
      <c r="U2882" s="4747"/>
      <c r="V2882" s="4747"/>
    </row>
    <row r="2883" spans="21:22" x14ac:dyDescent="0.25">
      <c r="U2883" s="4747"/>
      <c r="V2883" s="4747"/>
    </row>
    <row r="2884" spans="21:22" x14ac:dyDescent="0.25">
      <c r="U2884" s="4747"/>
      <c r="V2884" s="4747"/>
    </row>
    <row r="2885" spans="21:22" x14ac:dyDescent="0.25">
      <c r="U2885" s="4747"/>
      <c r="V2885" s="4747"/>
    </row>
    <row r="2886" spans="21:22" x14ac:dyDescent="0.25">
      <c r="U2886" s="4747"/>
      <c r="V2886" s="4747"/>
    </row>
    <row r="2887" spans="21:22" x14ac:dyDescent="0.25">
      <c r="U2887" s="4747"/>
      <c r="V2887" s="4747"/>
    </row>
    <row r="2888" spans="21:22" x14ac:dyDescent="0.25">
      <c r="U2888" s="4747"/>
      <c r="V2888" s="4747"/>
    </row>
    <row r="2889" spans="21:22" x14ac:dyDescent="0.25">
      <c r="U2889" s="4747"/>
      <c r="V2889" s="4747"/>
    </row>
    <row r="2890" spans="21:22" x14ac:dyDescent="0.25">
      <c r="U2890" s="4747"/>
      <c r="V2890" s="4747"/>
    </row>
    <row r="2891" spans="21:22" x14ac:dyDescent="0.25">
      <c r="U2891" s="4747"/>
      <c r="V2891" s="4747"/>
    </row>
    <row r="2892" spans="21:22" x14ac:dyDescent="0.25">
      <c r="U2892" s="4747"/>
      <c r="V2892" s="4747"/>
    </row>
    <row r="2893" spans="21:22" x14ac:dyDescent="0.25">
      <c r="U2893" s="4747"/>
      <c r="V2893" s="4747"/>
    </row>
    <row r="2894" spans="21:22" x14ac:dyDescent="0.25">
      <c r="U2894" s="4747"/>
      <c r="V2894" s="4747"/>
    </row>
    <row r="2895" spans="21:22" x14ac:dyDescent="0.25">
      <c r="U2895" s="4747"/>
      <c r="V2895" s="4747"/>
    </row>
    <row r="2896" spans="21:22" x14ac:dyDescent="0.25">
      <c r="U2896" s="4747"/>
      <c r="V2896" s="4747"/>
    </row>
    <row r="2897" spans="21:22" x14ac:dyDescent="0.25">
      <c r="U2897" s="4747"/>
      <c r="V2897" s="4747"/>
    </row>
    <row r="2898" spans="21:22" x14ac:dyDescent="0.25">
      <c r="U2898" s="4747"/>
      <c r="V2898" s="4747"/>
    </row>
    <row r="2899" spans="21:22" x14ac:dyDescent="0.25">
      <c r="U2899" s="4747"/>
      <c r="V2899" s="4747"/>
    </row>
    <row r="2900" spans="21:22" x14ac:dyDescent="0.25">
      <c r="U2900" s="4747"/>
      <c r="V2900" s="4747"/>
    </row>
    <row r="2901" spans="21:22" x14ac:dyDescent="0.25">
      <c r="U2901" s="4747"/>
      <c r="V2901" s="4747"/>
    </row>
    <row r="2902" spans="21:22" x14ac:dyDescent="0.25">
      <c r="U2902" s="4747"/>
      <c r="V2902" s="4747"/>
    </row>
    <row r="2903" spans="21:22" x14ac:dyDescent="0.25">
      <c r="U2903" s="4747"/>
      <c r="V2903" s="4747"/>
    </row>
    <row r="2904" spans="21:22" x14ac:dyDescent="0.25">
      <c r="U2904" s="4747"/>
      <c r="V2904" s="4747"/>
    </row>
    <row r="2905" spans="21:22" x14ac:dyDescent="0.25">
      <c r="U2905" s="4747"/>
      <c r="V2905" s="4747"/>
    </row>
    <row r="2906" spans="21:22" x14ac:dyDescent="0.25">
      <c r="U2906" s="4747"/>
      <c r="V2906" s="4747"/>
    </row>
    <row r="2907" spans="21:22" x14ac:dyDescent="0.25">
      <c r="U2907" s="4747"/>
      <c r="V2907" s="4747"/>
    </row>
    <row r="2908" spans="21:22" x14ac:dyDescent="0.25">
      <c r="U2908" s="4747"/>
      <c r="V2908" s="4747"/>
    </row>
    <row r="2909" spans="21:22" x14ac:dyDescent="0.25">
      <c r="U2909" s="4747"/>
      <c r="V2909" s="4747"/>
    </row>
    <row r="2910" spans="21:22" x14ac:dyDescent="0.25">
      <c r="U2910" s="4747"/>
      <c r="V2910" s="4747"/>
    </row>
    <row r="2911" spans="21:22" x14ac:dyDescent="0.25">
      <c r="U2911" s="4747"/>
      <c r="V2911" s="4747"/>
    </row>
    <row r="2912" spans="21:22" x14ac:dyDescent="0.25">
      <c r="U2912" s="4747"/>
      <c r="V2912" s="4747"/>
    </row>
    <row r="2913" spans="21:22" x14ac:dyDescent="0.25">
      <c r="U2913" s="4747"/>
      <c r="V2913" s="4747"/>
    </row>
    <row r="2914" spans="21:22" x14ac:dyDescent="0.25">
      <c r="U2914" s="4747"/>
      <c r="V2914" s="4747"/>
    </row>
    <row r="2915" spans="21:22" x14ac:dyDescent="0.25">
      <c r="U2915" s="4747"/>
      <c r="V2915" s="4747"/>
    </row>
    <row r="2916" spans="21:22" x14ac:dyDescent="0.25">
      <c r="U2916" s="4747"/>
      <c r="V2916" s="4747"/>
    </row>
    <row r="2917" spans="21:22" x14ac:dyDescent="0.25">
      <c r="U2917" s="4747"/>
      <c r="V2917" s="4747"/>
    </row>
    <row r="2918" spans="21:22" x14ac:dyDescent="0.25">
      <c r="U2918" s="4747"/>
      <c r="V2918" s="4747"/>
    </row>
    <row r="2919" spans="21:22" x14ac:dyDescent="0.25">
      <c r="U2919" s="4747"/>
      <c r="V2919" s="4747"/>
    </row>
    <row r="2920" spans="21:22" x14ac:dyDescent="0.25">
      <c r="U2920" s="4747"/>
      <c r="V2920" s="4747"/>
    </row>
    <row r="2921" spans="21:22" x14ac:dyDescent="0.25">
      <c r="U2921" s="4747"/>
      <c r="V2921" s="4747"/>
    </row>
    <row r="2922" spans="21:22" x14ac:dyDescent="0.25">
      <c r="U2922" s="4747"/>
      <c r="V2922" s="4747"/>
    </row>
    <row r="2923" spans="21:22" x14ac:dyDescent="0.25">
      <c r="U2923" s="4747"/>
      <c r="V2923" s="4747"/>
    </row>
    <row r="2924" spans="21:22" x14ac:dyDescent="0.25">
      <c r="U2924" s="4747"/>
      <c r="V2924" s="4747"/>
    </row>
    <row r="2925" spans="21:22" x14ac:dyDescent="0.25">
      <c r="U2925" s="4747"/>
      <c r="V2925" s="4747"/>
    </row>
    <row r="2926" spans="21:22" x14ac:dyDescent="0.25">
      <c r="U2926" s="4747"/>
      <c r="V2926" s="4747"/>
    </row>
    <row r="2927" spans="21:22" x14ac:dyDescent="0.25">
      <c r="U2927" s="4747"/>
      <c r="V2927" s="4747"/>
    </row>
    <row r="2928" spans="21:22" x14ac:dyDescent="0.25">
      <c r="U2928" s="4747"/>
      <c r="V2928" s="4747"/>
    </row>
    <row r="2929" spans="21:22" x14ac:dyDescent="0.25">
      <c r="U2929" s="4747"/>
      <c r="V2929" s="4747"/>
    </row>
    <row r="2930" spans="21:22" x14ac:dyDescent="0.25">
      <c r="U2930" s="4747"/>
      <c r="V2930" s="4747"/>
    </row>
    <row r="2931" spans="21:22" x14ac:dyDescent="0.25">
      <c r="U2931" s="4747"/>
      <c r="V2931" s="4747"/>
    </row>
    <row r="2932" spans="21:22" x14ac:dyDescent="0.25">
      <c r="U2932" s="4747"/>
      <c r="V2932" s="4747"/>
    </row>
    <row r="2933" spans="21:22" x14ac:dyDescent="0.25">
      <c r="U2933" s="4747"/>
      <c r="V2933" s="4747"/>
    </row>
    <row r="2934" spans="21:22" x14ac:dyDescent="0.25">
      <c r="U2934" s="4747"/>
      <c r="V2934" s="4747"/>
    </row>
    <row r="2935" spans="21:22" x14ac:dyDescent="0.25">
      <c r="U2935" s="4747"/>
      <c r="V2935" s="4747"/>
    </row>
    <row r="2936" spans="21:22" x14ac:dyDescent="0.25">
      <c r="U2936" s="4747"/>
      <c r="V2936" s="4747"/>
    </row>
    <row r="2937" spans="21:22" x14ac:dyDescent="0.25">
      <c r="U2937" s="4747"/>
      <c r="V2937" s="4747"/>
    </row>
    <row r="2938" spans="21:22" x14ac:dyDescent="0.25">
      <c r="U2938" s="4747"/>
      <c r="V2938" s="4747"/>
    </row>
    <row r="2939" spans="21:22" x14ac:dyDescent="0.25">
      <c r="U2939" s="4747"/>
      <c r="V2939" s="4747"/>
    </row>
    <row r="2940" spans="21:22" x14ac:dyDescent="0.25">
      <c r="U2940" s="4747"/>
      <c r="V2940" s="4747"/>
    </row>
    <row r="2941" spans="21:22" x14ac:dyDescent="0.25">
      <c r="U2941" s="4747"/>
      <c r="V2941" s="4747"/>
    </row>
    <row r="2942" spans="21:22" x14ac:dyDescent="0.25">
      <c r="U2942" s="4747"/>
      <c r="V2942" s="4747"/>
    </row>
    <row r="2943" spans="21:22" x14ac:dyDescent="0.25">
      <c r="U2943" s="4747"/>
      <c r="V2943" s="4747"/>
    </row>
    <row r="2944" spans="21:22" x14ac:dyDescent="0.25">
      <c r="U2944" s="4747"/>
      <c r="V2944" s="4747"/>
    </row>
    <row r="2945" spans="21:22" x14ac:dyDescent="0.25">
      <c r="U2945" s="4747"/>
      <c r="V2945" s="4747"/>
    </row>
    <row r="2946" spans="21:22" x14ac:dyDescent="0.25">
      <c r="U2946" s="4747"/>
      <c r="V2946" s="4747"/>
    </row>
    <row r="2947" spans="21:22" x14ac:dyDescent="0.25">
      <c r="U2947" s="4747"/>
      <c r="V2947" s="4747"/>
    </row>
    <row r="2948" spans="21:22" x14ac:dyDescent="0.25">
      <c r="U2948" s="4747"/>
      <c r="V2948" s="4747"/>
    </row>
    <row r="2949" spans="21:22" x14ac:dyDescent="0.25">
      <c r="U2949" s="4747"/>
      <c r="V2949" s="4747"/>
    </row>
    <row r="2950" spans="21:22" x14ac:dyDescent="0.25">
      <c r="U2950" s="4747"/>
      <c r="V2950" s="4747"/>
    </row>
    <row r="2951" spans="21:22" x14ac:dyDescent="0.25">
      <c r="U2951" s="4747"/>
      <c r="V2951" s="4747"/>
    </row>
    <row r="2952" spans="21:22" x14ac:dyDescent="0.25">
      <c r="U2952" s="4747"/>
      <c r="V2952" s="4747"/>
    </row>
    <row r="2953" spans="21:22" x14ac:dyDescent="0.25">
      <c r="U2953" s="4747"/>
      <c r="V2953" s="4747"/>
    </row>
    <row r="2954" spans="21:22" x14ac:dyDescent="0.25">
      <c r="U2954" s="4747"/>
      <c r="V2954" s="4747"/>
    </row>
    <row r="2955" spans="21:22" x14ac:dyDescent="0.25">
      <c r="U2955" s="4747"/>
      <c r="V2955" s="4747"/>
    </row>
    <row r="2956" spans="21:22" x14ac:dyDescent="0.25">
      <c r="U2956" s="4747"/>
      <c r="V2956" s="4747"/>
    </row>
    <row r="2957" spans="21:22" x14ac:dyDescent="0.25">
      <c r="U2957" s="4747"/>
      <c r="V2957" s="4747"/>
    </row>
    <row r="2958" spans="21:22" x14ac:dyDescent="0.25">
      <c r="U2958" s="4747"/>
      <c r="V2958" s="4747"/>
    </row>
    <row r="2959" spans="21:22" x14ac:dyDescent="0.25">
      <c r="U2959" s="4747"/>
      <c r="V2959" s="4747"/>
    </row>
    <row r="2960" spans="21:22" x14ac:dyDescent="0.25">
      <c r="U2960" s="4747"/>
      <c r="V2960" s="4747"/>
    </row>
    <row r="2961" spans="21:22" x14ac:dyDescent="0.25">
      <c r="U2961" s="4747"/>
      <c r="V2961" s="4747"/>
    </row>
    <row r="2962" spans="21:22" x14ac:dyDescent="0.25">
      <c r="U2962" s="4747"/>
      <c r="V2962" s="4747"/>
    </row>
    <row r="2963" spans="21:22" x14ac:dyDescent="0.25">
      <c r="U2963" s="4747"/>
      <c r="V2963" s="4747"/>
    </row>
    <row r="2964" spans="21:22" x14ac:dyDescent="0.25">
      <c r="U2964" s="4747"/>
      <c r="V2964" s="4747"/>
    </row>
    <row r="2965" spans="21:22" x14ac:dyDescent="0.25">
      <c r="U2965" s="4747"/>
      <c r="V2965" s="4747"/>
    </row>
    <row r="2966" spans="21:22" x14ac:dyDescent="0.25">
      <c r="U2966" s="4747"/>
      <c r="V2966" s="4747"/>
    </row>
    <row r="2967" spans="21:22" x14ac:dyDescent="0.25">
      <c r="U2967" s="4747"/>
      <c r="V2967" s="4747"/>
    </row>
    <row r="2968" spans="21:22" x14ac:dyDescent="0.25">
      <c r="U2968" s="4747"/>
      <c r="V2968" s="4747"/>
    </row>
    <row r="2969" spans="21:22" x14ac:dyDescent="0.25">
      <c r="U2969" s="4747"/>
      <c r="V2969" s="4747"/>
    </row>
    <row r="2970" spans="21:22" x14ac:dyDescent="0.25">
      <c r="U2970" s="4747"/>
      <c r="V2970" s="4747"/>
    </row>
    <row r="2971" spans="21:22" x14ac:dyDescent="0.25">
      <c r="U2971" s="4747"/>
      <c r="V2971" s="4747"/>
    </row>
    <row r="2972" spans="21:22" x14ac:dyDescent="0.25">
      <c r="U2972" s="4747"/>
      <c r="V2972" s="4747"/>
    </row>
    <row r="2973" spans="21:22" x14ac:dyDescent="0.25">
      <c r="U2973" s="4747"/>
      <c r="V2973" s="4747"/>
    </row>
    <row r="2974" spans="21:22" x14ac:dyDescent="0.25">
      <c r="U2974" s="4747"/>
      <c r="V2974" s="4747"/>
    </row>
    <row r="2975" spans="21:22" x14ac:dyDescent="0.25">
      <c r="U2975" s="4747"/>
      <c r="V2975" s="4747"/>
    </row>
    <row r="2976" spans="21:22" x14ac:dyDescent="0.25">
      <c r="U2976" s="4747"/>
      <c r="V2976" s="4747"/>
    </row>
    <row r="2977" spans="21:22" x14ac:dyDescent="0.25">
      <c r="U2977" s="4747"/>
      <c r="V2977" s="4747"/>
    </row>
    <row r="2978" spans="21:22" x14ac:dyDescent="0.25">
      <c r="U2978" s="4747"/>
      <c r="V2978" s="4747"/>
    </row>
    <row r="2979" spans="21:22" x14ac:dyDescent="0.25">
      <c r="U2979" s="4747"/>
      <c r="V2979" s="4747"/>
    </row>
    <row r="2980" spans="21:22" x14ac:dyDescent="0.25">
      <c r="U2980" s="4747"/>
      <c r="V2980" s="4747"/>
    </row>
    <row r="2981" spans="21:22" x14ac:dyDescent="0.25">
      <c r="U2981" s="4747"/>
      <c r="V2981" s="4747"/>
    </row>
    <row r="2982" spans="21:22" x14ac:dyDescent="0.25">
      <c r="U2982" s="4747"/>
      <c r="V2982" s="4747"/>
    </row>
    <row r="2983" spans="21:22" x14ac:dyDescent="0.25">
      <c r="U2983" s="4747"/>
      <c r="V2983" s="4747"/>
    </row>
    <row r="2984" spans="21:22" x14ac:dyDescent="0.25">
      <c r="U2984" s="4747"/>
      <c r="V2984" s="4747"/>
    </row>
    <row r="2985" spans="21:22" x14ac:dyDescent="0.25">
      <c r="U2985" s="4747"/>
      <c r="V2985" s="4747"/>
    </row>
    <row r="2986" spans="21:22" x14ac:dyDescent="0.25">
      <c r="U2986" s="4747"/>
      <c r="V2986" s="4747"/>
    </row>
    <row r="2987" spans="21:22" x14ac:dyDescent="0.25">
      <c r="U2987" s="4747"/>
      <c r="V2987" s="4747"/>
    </row>
    <row r="2988" spans="21:22" x14ac:dyDescent="0.25">
      <c r="U2988" s="4747"/>
      <c r="V2988" s="4747"/>
    </row>
    <row r="2989" spans="21:22" x14ac:dyDescent="0.25">
      <c r="U2989" s="4747"/>
      <c r="V2989" s="4747"/>
    </row>
    <row r="2990" spans="21:22" x14ac:dyDescent="0.25">
      <c r="U2990" s="4747"/>
      <c r="V2990" s="4747"/>
    </row>
    <row r="2991" spans="21:22" x14ac:dyDescent="0.25">
      <c r="U2991" s="4747"/>
      <c r="V2991" s="4747"/>
    </row>
    <row r="2992" spans="21:22" x14ac:dyDescent="0.25">
      <c r="U2992" s="4747"/>
      <c r="V2992" s="4747"/>
    </row>
    <row r="2993" spans="21:22" x14ac:dyDescent="0.25">
      <c r="U2993" s="4747"/>
      <c r="V2993" s="4747"/>
    </row>
    <row r="2994" spans="21:22" x14ac:dyDescent="0.25">
      <c r="U2994" s="4747"/>
      <c r="V2994" s="4747"/>
    </row>
    <row r="2995" spans="21:22" x14ac:dyDescent="0.25">
      <c r="U2995" s="4747"/>
      <c r="V2995" s="4747"/>
    </row>
    <row r="2996" spans="21:22" x14ac:dyDescent="0.25">
      <c r="U2996" s="4747"/>
      <c r="V2996" s="4747"/>
    </row>
    <row r="2997" spans="21:22" x14ac:dyDescent="0.25">
      <c r="U2997" s="4747"/>
      <c r="V2997" s="4747"/>
    </row>
    <row r="2998" spans="21:22" x14ac:dyDescent="0.25">
      <c r="U2998" s="4747"/>
      <c r="V2998" s="4747"/>
    </row>
    <row r="2999" spans="21:22" x14ac:dyDescent="0.25">
      <c r="U2999" s="4747"/>
      <c r="V2999" s="4747"/>
    </row>
    <row r="3000" spans="21:22" x14ac:dyDescent="0.25">
      <c r="U3000" s="4747"/>
      <c r="V3000" s="4747"/>
    </row>
    <row r="3001" spans="21:22" x14ac:dyDescent="0.25">
      <c r="U3001" s="4747"/>
      <c r="V3001" s="4747"/>
    </row>
    <row r="3002" spans="21:22" x14ac:dyDescent="0.25">
      <c r="U3002" s="4747"/>
      <c r="V3002" s="4747"/>
    </row>
    <row r="3003" spans="21:22" x14ac:dyDescent="0.25">
      <c r="U3003" s="4747"/>
      <c r="V3003" s="4747"/>
    </row>
    <row r="3004" spans="21:22" x14ac:dyDescent="0.25">
      <c r="U3004" s="4747"/>
      <c r="V3004" s="4747"/>
    </row>
    <row r="3005" spans="21:22" x14ac:dyDescent="0.25">
      <c r="U3005" s="4747"/>
      <c r="V3005" s="4747"/>
    </row>
    <row r="3006" spans="21:22" x14ac:dyDescent="0.25">
      <c r="U3006" s="4747"/>
      <c r="V3006" s="4747"/>
    </row>
    <row r="3007" spans="21:22" x14ac:dyDescent="0.25">
      <c r="U3007" s="4747"/>
      <c r="V3007" s="4747"/>
    </row>
    <row r="3008" spans="21:22" x14ac:dyDescent="0.25">
      <c r="U3008" s="4747"/>
      <c r="V3008" s="4747"/>
    </row>
    <row r="3009" spans="21:22" x14ac:dyDescent="0.25">
      <c r="U3009" s="4747"/>
      <c r="V3009" s="4747"/>
    </row>
    <row r="3010" spans="21:22" x14ac:dyDescent="0.25">
      <c r="U3010" s="4747"/>
      <c r="V3010" s="4747"/>
    </row>
    <row r="3011" spans="21:22" x14ac:dyDescent="0.25">
      <c r="U3011" s="4747"/>
      <c r="V3011" s="4747"/>
    </row>
    <row r="3012" spans="21:22" x14ac:dyDescent="0.25">
      <c r="U3012" s="4747"/>
      <c r="V3012" s="4747"/>
    </row>
    <row r="3013" spans="21:22" x14ac:dyDescent="0.25">
      <c r="U3013" s="4747"/>
      <c r="V3013" s="4747"/>
    </row>
    <row r="3014" spans="21:22" x14ac:dyDescent="0.25">
      <c r="U3014" s="4747"/>
      <c r="V3014" s="4747"/>
    </row>
    <row r="3015" spans="21:22" x14ac:dyDescent="0.25">
      <c r="U3015" s="4747"/>
      <c r="V3015" s="4747"/>
    </row>
    <row r="3016" spans="21:22" x14ac:dyDescent="0.25">
      <c r="U3016" s="4747"/>
      <c r="V3016" s="4747"/>
    </row>
    <row r="3017" spans="21:22" x14ac:dyDescent="0.25">
      <c r="U3017" s="4747"/>
      <c r="V3017" s="4747"/>
    </row>
    <row r="3018" spans="21:22" x14ac:dyDescent="0.25">
      <c r="U3018" s="4747"/>
      <c r="V3018" s="4747"/>
    </row>
    <row r="3019" spans="21:22" x14ac:dyDescent="0.25">
      <c r="U3019" s="4747"/>
      <c r="V3019" s="4747"/>
    </row>
    <row r="3020" spans="21:22" x14ac:dyDescent="0.25">
      <c r="U3020" s="4747"/>
      <c r="V3020" s="4747"/>
    </row>
    <row r="3021" spans="21:22" x14ac:dyDescent="0.25">
      <c r="U3021" s="4747"/>
      <c r="V3021" s="4747"/>
    </row>
    <row r="3022" spans="21:22" x14ac:dyDescent="0.25">
      <c r="U3022" s="4747"/>
      <c r="V3022" s="4747"/>
    </row>
    <row r="3023" spans="21:22" x14ac:dyDescent="0.25">
      <c r="U3023" s="4747"/>
      <c r="V3023" s="4747"/>
    </row>
    <row r="3024" spans="21:22" x14ac:dyDescent="0.25">
      <c r="U3024" s="4747"/>
      <c r="V3024" s="4747"/>
    </row>
    <row r="3025" spans="21:22" x14ac:dyDescent="0.25">
      <c r="U3025" s="4747"/>
      <c r="V3025" s="4747"/>
    </row>
    <row r="3026" spans="21:22" x14ac:dyDescent="0.25">
      <c r="U3026" s="4747"/>
      <c r="V3026" s="4747"/>
    </row>
    <row r="3027" spans="21:22" x14ac:dyDescent="0.25">
      <c r="U3027" s="4747"/>
      <c r="V3027" s="4747"/>
    </row>
    <row r="3028" spans="21:22" x14ac:dyDescent="0.25">
      <c r="U3028" s="4747"/>
      <c r="V3028" s="4747"/>
    </row>
    <row r="3029" spans="21:22" x14ac:dyDescent="0.25">
      <c r="U3029" s="4747"/>
      <c r="V3029" s="4747"/>
    </row>
    <row r="3030" spans="21:22" x14ac:dyDescent="0.25">
      <c r="U3030" s="4747"/>
      <c r="V3030" s="4747"/>
    </row>
    <row r="3031" spans="21:22" x14ac:dyDescent="0.25">
      <c r="U3031" s="4747"/>
      <c r="V3031" s="4747"/>
    </row>
    <row r="3032" spans="21:22" x14ac:dyDescent="0.25">
      <c r="U3032" s="4747"/>
      <c r="V3032" s="4747"/>
    </row>
    <row r="3033" spans="21:22" x14ac:dyDescent="0.25">
      <c r="U3033" s="4747"/>
      <c r="V3033" s="4747"/>
    </row>
    <row r="3034" spans="21:22" x14ac:dyDescent="0.25">
      <c r="U3034" s="4747"/>
      <c r="V3034" s="4747"/>
    </row>
    <row r="3035" spans="21:22" x14ac:dyDescent="0.25">
      <c r="U3035" s="4747"/>
      <c r="V3035" s="4747"/>
    </row>
    <row r="3036" spans="21:22" x14ac:dyDescent="0.25">
      <c r="U3036" s="4747"/>
      <c r="V3036" s="4747"/>
    </row>
    <row r="3037" spans="21:22" x14ac:dyDescent="0.25">
      <c r="U3037" s="4747"/>
      <c r="V3037" s="4747"/>
    </row>
    <row r="3038" spans="21:22" x14ac:dyDescent="0.25">
      <c r="U3038" s="4747"/>
      <c r="V3038" s="4747"/>
    </row>
    <row r="3039" spans="21:22" x14ac:dyDescent="0.25">
      <c r="U3039" s="4747"/>
      <c r="V3039" s="4747"/>
    </row>
    <row r="3040" spans="21:22" x14ac:dyDescent="0.25">
      <c r="U3040" s="4747"/>
      <c r="V3040" s="4747"/>
    </row>
    <row r="3041" spans="21:22" x14ac:dyDescent="0.25">
      <c r="U3041" s="4747"/>
      <c r="V3041" s="4747"/>
    </row>
    <row r="3042" spans="21:22" x14ac:dyDescent="0.25">
      <c r="U3042" s="4747"/>
      <c r="V3042" s="4747"/>
    </row>
    <row r="3043" spans="21:22" x14ac:dyDescent="0.25">
      <c r="U3043" s="4747"/>
      <c r="V3043" s="4747"/>
    </row>
    <row r="3044" spans="21:22" x14ac:dyDescent="0.25">
      <c r="U3044" s="4747"/>
      <c r="V3044" s="4747"/>
    </row>
    <row r="3045" spans="21:22" x14ac:dyDescent="0.25">
      <c r="U3045" s="4747"/>
      <c r="V3045" s="4747"/>
    </row>
    <row r="3046" spans="21:22" x14ac:dyDescent="0.25">
      <c r="U3046" s="4747"/>
      <c r="V3046" s="4747"/>
    </row>
    <row r="3047" spans="21:22" x14ac:dyDescent="0.25">
      <c r="U3047" s="4747"/>
      <c r="V3047" s="4747"/>
    </row>
    <row r="3048" spans="21:22" x14ac:dyDescent="0.25">
      <c r="U3048" s="4747"/>
      <c r="V3048" s="4747"/>
    </row>
    <row r="3049" spans="21:22" x14ac:dyDescent="0.25">
      <c r="U3049" s="4747"/>
      <c r="V3049" s="4747"/>
    </row>
    <row r="3050" spans="21:22" x14ac:dyDescent="0.25">
      <c r="U3050" s="4747"/>
      <c r="V3050" s="4747"/>
    </row>
    <row r="3051" spans="21:22" x14ac:dyDescent="0.25">
      <c r="U3051" s="4747"/>
      <c r="V3051" s="4747"/>
    </row>
    <row r="3052" spans="21:22" x14ac:dyDescent="0.25">
      <c r="U3052" s="4747"/>
      <c r="V3052" s="4747"/>
    </row>
    <row r="3053" spans="21:22" x14ac:dyDescent="0.25">
      <c r="U3053" s="4747"/>
      <c r="V3053" s="4747"/>
    </row>
    <row r="3054" spans="21:22" x14ac:dyDescent="0.25">
      <c r="U3054" s="4747"/>
      <c r="V3054" s="4747"/>
    </row>
    <row r="3055" spans="21:22" x14ac:dyDescent="0.25">
      <c r="U3055" s="4747"/>
      <c r="V3055" s="4747"/>
    </row>
    <row r="3056" spans="21:22" x14ac:dyDescent="0.25">
      <c r="U3056" s="4747"/>
      <c r="V3056" s="4747"/>
    </row>
    <row r="3057" spans="21:22" x14ac:dyDescent="0.25">
      <c r="U3057" s="4747"/>
      <c r="V3057" s="4747"/>
    </row>
    <row r="3058" spans="21:22" x14ac:dyDescent="0.25">
      <c r="U3058" s="4747"/>
      <c r="V3058" s="4747"/>
    </row>
    <row r="3059" spans="21:22" x14ac:dyDescent="0.25">
      <c r="U3059" s="4747"/>
      <c r="V3059" s="4747"/>
    </row>
    <row r="3060" spans="21:22" x14ac:dyDescent="0.25">
      <c r="U3060" s="4747"/>
      <c r="V3060" s="4747"/>
    </row>
    <row r="3061" spans="21:22" x14ac:dyDescent="0.25">
      <c r="U3061" s="4747"/>
      <c r="V3061" s="4747"/>
    </row>
    <row r="3062" spans="21:22" x14ac:dyDescent="0.25">
      <c r="U3062" s="4747"/>
      <c r="V3062" s="4747"/>
    </row>
    <row r="3063" spans="21:22" x14ac:dyDescent="0.25">
      <c r="U3063" s="4747"/>
      <c r="V3063" s="4747"/>
    </row>
    <row r="3064" spans="21:22" x14ac:dyDescent="0.25">
      <c r="U3064" s="4747"/>
      <c r="V3064" s="4747"/>
    </row>
    <row r="3065" spans="21:22" x14ac:dyDescent="0.25">
      <c r="U3065" s="4747"/>
      <c r="V3065" s="4747"/>
    </row>
    <row r="3066" spans="21:22" x14ac:dyDescent="0.25">
      <c r="U3066" s="4747"/>
      <c r="V3066" s="4747"/>
    </row>
    <row r="3067" spans="21:22" x14ac:dyDescent="0.25">
      <c r="U3067" s="4747"/>
      <c r="V3067" s="4747"/>
    </row>
    <row r="3068" spans="21:22" x14ac:dyDescent="0.25">
      <c r="U3068" s="4747"/>
      <c r="V3068" s="4747"/>
    </row>
    <row r="3069" spans="21:22" x14ac:dyDescent="0.25">
      <c r="U3069" s="4747"/>
      <c r="V3069" s="4747"/>
    </row>
    <row r="3070" spans="21:22" x14ac:dyDescent="0.25">
      <c r="U3070" s="4747"/>
      <c r="V3070" s="4747"/>
    </row>
    <row r="3071" spans="21:22" x14ac:dyDescent="0.25">
      <c r="U3071" s="4747"/>
      <c r="V3071" s="4747"/>
    </row>
    <row r="3072" spans="21:22" x14ac:dyDescent="0.25">
      <c r="U3072" s="4747"/>
      <c r="V3072" s="4747"/>
    </row>
    <row r="3073" spans="21:22" x14ac:dyDescent="0.25">
      <c r="U3073" s="4747"/>
      <c r="V3073" s="4747"/>
    </row>
    <row r="3074" spans="21:22" x14ac:dyDescent="0.25">
      <c r="U3074" s="4747"/>
      <c r="V3074" s="4747"/>
    </row>
    <row r="3075" spans="21:22" x14ac:dyDescent="0.25">
      <c r="U3075" s="4747"/>
      <c r="V3075" s="4747"/>
    </row>
    <row r="3076" spans="21:22" x14ac:dyDescent="0.25">
      <c r="U3076" s="4747"/>
      <c r="V3076" s="4747"/>
    </row>
    <row r="3077" spans="21:22" x14ac:dyDescent="0.25">
      <c r="U3077" s="4747"/>
      <c r="V3077" s="4747"/>
    </row>
    <row r="3078" spans="21:22" x14ac:dyDescent="0.25">
      <c r="U3078" s="4747"/>
      <c r="V3078" s="4747"/>
    </row>
    <row r="3079" spans="21:22" x14ac:dyDescent="0.25">
      <c r="U3079" s="4747"/>
      <c r="V3079" s="4747"/>
    </row>
    <row r="3080" spans="21:22" x14ac:dyDescent="0.25">
      <c r="U3080" s="4747"/>
      <c r="V3080" s="4747"/>
    </row>
    <row r="3081" spans="21:22" x14ac:dyDescent="0.25">
      <c r="U3081" s="4747"/>
      <c r="V3081" s="4747"/>
    </row>
    <row r="3082" spans="21:22" x14ac:dyDescent="0.25">
      <c r="U3082" s="4747"/>
      <c r="V3082" s="4747"/>
    </row>
    <row r="3083" spans="21:22" x14ac:dyDescent="0.25">
      <c r="U3083" s="4747"/>
      <c r="V3083" s="4747"/>
    </row>
    <row r="3084" spans="21:22" x14ac:dyDescent="0.25">
      <c r="U3084" s="4747"/>
      <c r="V3084" s="4747"/>
    </row>
    <row r="3085" spans="21:22" x14ac:dyDescent="0.25">
      <c r="U3085" s="4747"/>
      <c r="V3085" s="4747"/>
    </row>
    <row r="3086" spans="21:22" x14ac:dyDescent="0.25">
      <c r="U3086" s="4747"/>
      <c r="V3086" s="4747"/>
    </row>
    <row r="3087" spans="21:22" x14ac:dyDescent="0.25">
      <c r="U3087" s="4747"/>
      <c r="V3087" s="4747"/>
    </row>
    <row r="3088" spans="21:22" x14ac:dyDescent="0.25">
      <c r="U3088" s="4747"/>
      <c r="V3088" s="4747"/>
    </row>
    <row r="3089" spans="21:22" x14ac:dyDescent="0.25">
      <c r="U3089" s="4747"/>
      <c r="V3089" s="4747"/>
    </row>
    <row r="3090" spans="21:22" x14ac:dyDescent="0.25">
      <c r="U3090" s="4747"/>
      <c r="V3090" s="4747"/>
    </row>
    <row r="3091" spans="21:22" x14ac:dyDescent="0.25">
      <c r="U3091" s="4747"/>
      <c r="V3091" s="4747"/>
    </row>
    <row r="3092" spans="21:22" x14ac:dyDescent="0.25">
      <c r="U3092" s="4747"/>
      <c r="V3092" s="4747"/>
    </row>
    <row r="3093" spans="21:22" x14ac:dyDescent="0.25">
      <c r="U3093" s="4747"/>
      <c r="V3093" s="4747"/>
    </row>
    <row r="3094" spans="21:22" x14ac:dyDescent="0.25">
      <c r="U3094" s="4747"/>
      <c r="V3094" s="4747"/>
    </row>
    <row r="3095" spans="21:22" x14ac:dyDescent="0.25">
      <c r="U3095" s="4747"/>
      <c r="V3095" s="4747"/>
    </row>
    <row r="3096" spans="21:22" x14ac:dyDescent="0.25">
      <c r="U3096" s="4747"/>
      <c r="V3096" s="4747"/>
    </row>
    <row r="3097" spans="21:22" x14ac:dyDescent="0.25">
      <c r="U3097" s="4747"/>
      <c r="V3097" s="4747"/>
    </row>
    <row r="3098" spans="21:22" x14ac:dyDescent="0.25">
      <c r="U3098" s="4747"/>
      <c r="V3098" s="4747"/>
    </row>
    <row r="3099" spans="21:22" x14ac:dyDescent="0.25">
      <c r="U3099" s="4747"/>
      <c r="V3099" s="4747"/>
    </row>
    <row r="3100" spans="21:22" x14ac:dyDescent="0.25">
      <c r="U3100" s="4747"/>
      <c r="V3100" s="4747"/>
    </row>
    <row r="3101" spans="21:22" x14ac:dyDescent="0.25">
      <c r="U3101" s="4747"/>
      <c r="V3101" s="4747"/>
    </row>
    <row r="3102" spans="21:22" x14ac:dyDescent="0.25">
      <c r="U3102" s="4747"/>
      <c r="V3102" s="4747"/>
    </row>
    <row r="3103" spans="21:22" x14ac:dyDescent="0.25">
      <c r="U3103" s="4747"/>
      <c r="V3103" s="4747"/>
    </row>
    <row r="3104" spans="21:22" x14ac:dyDescent="0.25">
      <c r="U3104" s="4747"/>
      <c r="V3104" s="4747"/>
    </row>
    <row r="3105" spans="21:22" x14ac:dyDescent="0.25">
      <c r="U3105" s="4747"/>
      <c r="V3105" s="4747"/>
    </row>
    <row r="3106" spans="21:22" x14ac:dyDescent="0.25">
      <c r="U3106" s="4747"/>
      <c r="V3106" s="4747"/>
    </row>
    <row r="3107" spans="21:22" x14ac:dyDescent="0.25">
      <c r="U3107" s="4747"/>
      <c r="V3107" s="4747"/>
    </row>
    <row r="3108" spans="21:22" x14ac:dyDescent="0.25">
      <c r="U3108" s="4747"/>
      <c r="V3108" s="4747"/>
    </row>
    <row r="3109" spans="21:22" x14ac:dyDescent="0.25">
      <c r="U3109" s="4747"/>
      <c r="V3109" s="4747"/>
    </row>
    <row r="3110" spans="21:22" x14ac:dyDescent="0.25">
      <c r="U3110" s="4747"/>
      <c r="V3110" s="4747"/>
    </row>
    <row r="3111" spans="21:22" x14ac:dyDescent="0.25">
      <c r="U3111" s="4747"/>
      <c r="V3111" s="4747"/>
    </row>
    <row r="3112" spans="21:22" x14ac:dyDescent="0.25">
      <c r="U3112" s="4747"/>
      <c r="V3112" s="4747"/>
    </row>
    <row r="3113" spans="21:22" x14ac:dyDescent="0.25">
      <c r="U3113" s="4747"/>
      <c r="V3113" s="4747"/>
    </row>
    <row r="3114" spans="21:22" x14ac:dyDescent="0.25">
      <c r="U3114" s="4747"/>
      <c r="V3114" s="4747"/>
    </row>
    <row r="3115" spans="21:22" x14ac:dyDescent="0.25">
      <c r="U3115" s="4747"/>
      <c r="V3115" s="4747"/>
    </row>
    <row r="3116" spans="21:22" x14ac:dyDescent="0.25">
      <c r="U3116" s="4747"/>
      <c r="V3116" s="4747"/>
    </row>
    <row r="3117" spans="21:22" x14ac:dyDescent="0.25">
      <c r="U3117" s="4747"/>
      <c r="V3117" s="4747"/>
    </row>
    <row r="3118" spans="21:22" x14ac:dyDescent="0.25">
      <c r="U3118" s="4747"/>
      <c r="V3118" s="4747"/>
    </row>
    <row r="3119" spans="21:22" x14ac:dyDescent="0.25">
      <c r="U3119" s="4747"/>
      <c r="V3119" s="4747"/>
    </row>
    <row r="3120" spans="21:22" x14ac:dyDescent="0.25">
      <c r="U3120" s="4747"/>
      <c r="V3120" s="4747"/>
    </row>
    <row r="3121" spans="21:22" x14ac:dyDescent="0.25">
      <c r="U3121" s="4747"/>
      <c r="V3121" s="4747"/>
    </row>
    <row r="3122" spans="21:22" x14ac:dyDescent="0.25">
      <c r="U3122" s="4747"/>
      <c r="V3122" s="4747"/>
    </row>
    <row r="3123" spans="21:22" x14ac:dyDescent="0.25">
      <c r="U3123" s="4747"/>
      <c r="V3123" s="4747"/>
    </row>
    <row r="3124" spans="21:22" x14ac:dyDescent="0.25">
      <c r="U3124" s="4747"/>
      <c r="V3124" s="4747"/>
    </row>
    <row r="3125" spans="21:22" x14ac:dyDescent="0.25">
      <c r="U3125" s="4747"/>
      <c r="V3125" s="4747"/>
    </row>
    <row r="3126" spans="21:22" x14ac:dyDescent="0.25">
      <c r="U3126" s="4747"/>
      <c r="V3126" s="4747"/>
    </row>
    <row r="3127" spans="21:22" x14ac:dyDescent="0.25">
      <c r="U3127" s="4747"/>
      <c r="V3127" s="4747"/>
    </row>
    <row r="3128" spans="21:22" x14ac:dyDescent="0.25">
      <c r="U3128" s="4747"/>
      <c r="V3128" s="4747"/>
    </row>
    <row r="3129" spans="21:22" x14ac:dyDescent="0.25">
      <c r="U3129" s="4747"/>
      <c r="V3129" s="4747"/>
    </row>
    <row r="3130" spans="21:22" x14ac:dyDescent="0.25">
      <c r="U3130" s="4747"/>
      <c r="V3130" s="4747"/>
    </row>
    <row r="3131" spans="21:22" x14ac:dyDescent="0.25">
      <c r="U3131" s="4747"/>
      <c r="V3131" s="4747"/>
    </row>
    <row r="3132" spans="21:22" x14ac:dyDescent="0.25">
      <c r="U3132" s="4747"/>
      <c r="V3132" s="4747"/>
    </row>
    <row r="3133" spans="21:22" x14ac:dyDescent="0.25">
      <c r="U3133" s="4747"/>
      <c r="V3133" s="4747"/>
    </row>
    <row r="3134" spans="21:22" x14ac:dyDescent="0.25">
      <c r="U3134" s="4747"/>
      <c r="V3134" s="4747"/>
    </row>
    <row r="3135" spans="21:22" x14ac:dyDescent="0.25">
      <c r="U3135" s="4747"/>
      <c r="V3135" s="4747"/>
    </row>
    <row r="3136" spans="21:22" x14ac:dyDescent="0.25">
      <c r="U3136" s="4747"/>
      <c r="V3136" s="4747"/>
    </row>
    <row r="3137" spans="21:22" x14ac:dyDescent="0.25">
      <c r="U3137" s="4747"/>
      <c r="V3137" s="4747"/>
    </row>
    <row r="3138" spans="21:22" x14ac:dyDescent="0.25">
      <c r="U3138" s="4747"/>
      <c r="V3138" s="4747"/>
    </row>
    <row r="3139" spans="21:22" x14ac:dyDescent="0.25">
      <c r="U3139" s="4747"/>
      <c r="V3139" s="4747"/>
    </row>
    <row r="3140" spans="21:22" x14ac:dyDescent="0.25">
      <c r="U3140" s="4747"/>
      <c r="V3140" s="4747"/>
    </row>
    <row r="3141" spans="21:22" x14ac:dyDescent="0.25">
      <c r="U3141" s="4747"/>
      <c r="V3141" s="4747"/>
    </row>
    <row r="3142" spans="21:22" x14ac:dyDescent="0.25">
      <c r="U3142" s="4747"/>
      <c r="V3142" s="4747"/>
    </row>
    <row r="3143" spans="21:22" x14ac:dyDescent="0.25">
      <c r="U3143" s="4747"/>
      <c r="V3143" s="4747"/>
    </row>
    <row r="3144" spans="21:22" x14ac:dyDescent="0.25">
      <c r="U3144" s="4747"/>
      <c r="V3144" s="4747"/>
    </row>
    <row r="3145" spans="21:22" x14ac:dyDescent="0.25">
      <c r="U3145" s="4747"/>
      <c r="V3145" s="4747"/>
    </row>
    <row r="3146" spans="21:22" x14ac:dyDescent="0.25">
      <c r="U3146" s="4747"/>
      <c r="V3146" s="4747"/>
    </row>
    <row r="3147" spans="21:22" x14ac:dyDescent="0.25">
      <c r="U3147" s="4747"/>
      <c r="V3147" s="4747"/>
    </row>
    <row r="3148" spans="21:22" x14ac:dyDescent="0.25">
      <c r="U3148" s="4747"/>
      <c r="V3148" s="4747"/>
    </row>
    <row r="3149" spans="21:22" x14ac:dyDescent="0.25">
      <c r="U3149" s="4747"/>
      <c r="V3149" s="4747"/>
    </row>
    <row r="3150" spans="21:22" x14ac:dyDescent="0.25">
      <c r="U3150" s="4747"/>
      <c r="V3150" s="4747"/>
    </row>
    <row r="3151" spans="21:22" x14ac:dyDescent="0.25">
      <c r="U3151" s="4747"/>
      <c r="V3151" s="4747"/>
    </row>
    <row r="3152" spans="21:22" x14ac:dyDescent="0.25">
      <c r="U3152" s="4747"/>
      <c r="V3152" s="4747"/>
    </row>
    <row r="3153" spans="21:22" x14ac:dyDescent="0.25">
      <c r="U3153" s="4747"/>
      <c r="V3153" s="4747"/>
    </row>
    <row r="3154" spans="21:22" x14ac:dyDescent="0.25">
      <c r="U3154" s="4747"/>
      <c r="V3154" s="4747"/>
    </row>
    <row r="3155" spans="21:22" x14ac:dyDescent="0.25">
      <c r="U3155" s="4747"/>
      <c r="V3155" s="4747"/>
    </row>
    <row r="3156" spans="21:22" x14ac:dyDescent="0.25">
      <c r="U3156" s="4747"/>
      <c r="V3156" s="4747"/>
    </row>
    <row r="3157" spans="21:22" x14ac:dyDescent="0.25">
      <c r="U3157" s="4747"/>
      <c r="V3157" s="4747"/>
    </row>
    <row r="3158" spans="21:22" x14ac:dyDescent="0.25">
      <c r="U3158" s="4747"/>
      <c r="V3158" s="4747"/>
    </row>
    <row r="3159" spans="21:22" x14ac:dyDescent="0.25">
      <c r="U3159" s="4747"/>
      <c r="V3159" s="4747"/>
    </row>
    <row r="3160" spans="21:22" x14ac:dyDescent="0.25">
      <c r="U3160" s="4747"/>
      <c r="V3160" s="4747"/>
    </row>
    <row r="3161" spans="21:22" x14ac:dyDescent="0.25">
      <c r="U3161" s="4747"/>
      <c r="V3161" s="4747"/>
    </row>
    <row r="3162" spans="21:22" x14ac:dyDescent="0.25">
      <c r="U3162" s="4747"/>
      <c r="V3162" s="4747"/>
    </row>
    <row r="3163" spans="21:22" x14ac:dyDescent="0.25">
      <c r="U3163" s="4747"/>
      <c r="V3163" s="4747"/>
    </row>
    <row r="3164" spans="21:22" x14ac:dyDescent="0.25">
      <c r="U3164" s="4747"/>
      <c r="V3164" s="4747"/>
    </row>
    <row r="3165" spans="21:22" x14ac:dyDescent="0.25">
      <c r="U3165" s="4747"/>
      <c r="V3165" s="4747"/>
    </row>
    <row r="3166" spans="21:22" x14ac:dyDescent="0.25">
      <c r="U3166" s="4747"/>
      <c r="V3166" s="4747"/>
    </row>
    <row r="3167" spans="21:22" x14ac:dyDescent="0.25">
      <c r="U3167" s="4747"/>
      <c r="V3167" s="4747"/>
    </row>
    <row r="3168" spans="21:22" x14ac:dyDescent="0.25">
      <c r="U3168" s="4747"/>
      <c r="V3168" s="4747"/>
    </row>
    <row r="3169" spans="21:22" x14ac:dyDescent="0.25">
      <c r="U3169" s="4747"/>
      <c r="V3169" s="4747"/>
    </row>
    <row r="3170" spans="21:22" x14ac:dyDescent="0.25">
      <c r="U3170" s="4747"/>
      <c r="V3170" s="4747"/>
    </row>
    <row r="3171" spans="21:22" x14ac:dyDescent="0.25">
      <c r="U3171" s="4747"/>
      <c r="V3171" s="4747"/>
    </row>
    <row r="3172" spans="21:22" x14ac:dyDescent="0.25">
      <c r="U3172" s="4747"/>
      <c r="V3172" s="4747"/>
    </row>
    <row r="3173" spans="21:22" x14ac:dyDescent="0.25">
      <c r="U3173" s="4747"/>
      <c r="V3173" s="4747"/>
    </row>
    <row r="3174" spans="21:22" x14ac:dyDescent="0.25">
      <c r="U3174" s="4747"/>
      <c r="V3174" s="4747"/>
    </row>
    <row r="3175" spans="21:22" x14ac:dyDescent="0.25">
      <c r="U3175" s="4747"/>
      <c r="V3175" s="4747"/>
    </row>
    <row r="3176" spans="21:22" x14ac:dyDescent="0.25">
      <c r="U3176" s="4747"/>
      <c r="V3176" s="4747"/>
    </row>
    <row r="3177" spans="21:22" x14ac:dyDescent="0.25">
      <c r="U3177" s="4747"/>
      <c r="V3177" s="4747"/>
    </row>
    <row r="3178" spans="21:22" x14ac:dyDescent="0.25">
      <c r="U3178" s="4747"/>
      <c r="V3178" s="4747"/>
    </row>
    <row r="3179" spans="21:22" x14ac:dyDescent="0.25">
      <c r="U3179" s="4747"/>
      <c r="V3179" s="4747"/>
    </row>
    <row r="3180" spans="21:22" x14ac:dyDescent="0.25">
      <c r="U3180" s="4747"/>
      <c r="V3180" s="4747"/>
    </row>
    <row r="3181" spans="21:22" x14ac:dyDescent="0.25">
      <c r="U3181" s="4747"/>
      <c r="V3181" s="4747"/>
    </row>
    <row r="3182" spans="21:22" x14ac:dyDescent="0.25">
      <c r="U3182" s="4747"/>
      <c r="V3182" s="4747"/>
    </row>
    <row r="3183" spans="21:22" x14ac:dyDescent="0.25">
      <c r="U3183" s="4747"/>
      <c r="V3183" s="4747"/>
    </row>
    <row r="3184" spans="21:22" x14ac:dyDescent="0.25">
      <c r="U3184" s="4747"/>
      <c r="V3184" s="4747"/>
    </row>
    <row r="3185" spans="21:22" x14ac:dyDescent="0.25">
      <c r="U3185" s="4747"/>
      <c r="V3185" s="4747"/>
    </row>
    <row r="3186" spans="21:22" x14ac:dyDescent="0.25">
      <c r="U3186" s="4747"/>
      <c r="V3186" s="4747"/>
    </row>
    <row r="3187" spans="21:22" x14ac:dyDescent="0.25">
      <c r="U3187" s="4747"/>
      <c r="V3187" s="4747"/>
    </row>
    <row r="3188" spans="21:22" x14ac:dyDescent="0.25">
      <c r="U3188" s="4747"/>
      <c r="V3188" s="4747"/>
    </row>
    <row r="3189" spans="21:22" x14ac:dyDescent="0.25">
      <c r="U3189" s="4747"/>
      <c r="V3189" s="4747"/>
    </row>
    <row r="3190" spans="21:22" x14ac:dyDescent="0.25">
      <c r="U3190" s="4747"/>
      <c r="V3190" s="4747"/>
    </row>
    <row r="3191" spans="21:22" x14ac:dyDescent="0.25">
      <c r="U3191" s="4747"/>
      <c r="V3191" s="4747"/>
    </row>
    <row r="3192" spans="21:22" x14ac:dyDescent="0.25">
      <c r="U3192" s="4747"/>
      <c r="V3192" s="4747"/>
    </row>
    <row r="3193" spans="21:22" x14ac:dyDescent="0.25">
      <c r="U3193" s="4747"/>
      <c r="V3193" s="4747"/>
    </row>
    <row r="3194" spans="21:22" x14ac:dyDescent="0.25">
      <c r="U3194" s="4747"/>
      <c r="V3194" s="4747"/>
    </row>
    <row r="3195" spans="21:22" x14ac:dyDescent="0.25">
      <c r="U3195" s="4747"/>
      <c r="V3195" s="4747"/>
    </row>
    <row r="3196" spans="21:22" x14ac:dyDescent="0.25">
      <c r="U3196" s="4747"/>
      <c r="V3196" s="4747"/>
    </row>
    <row r="3197" spans="21:22" x14ac:dyDescent="0.25">
      <c r="U3197" s="4747"/>
      <c r="V3197" s="4747"/>
    </row>
    <row r="3198" spans="21:22" x14ac:dyDescent="0.25">
      <c r="U3198" s="4747"/>
      <c r="V3198" s="4747"/>
    </row>
    <row r="3199" spans="21:22" x14ac:dyDescent="0.25">
      <c r="U3199" s="4747"/>
      <c r="V3199" s="4747"/>
    </row>
    <row r="3200" spans="21:22" x14ac:dyDescent="0.25">
      <c r="U3200" s="4747"/>
      <c r="V3200" s="4747"/>
    </row>
    <row r="3201" spans="21:22" x14ac:dyDescent="0.25">
      <c r="U3201" s="4747"/>
      <c r="V3201" s="4747"/>
    </row>
    <row r="3202" spans="21:22" x14ac:dyDescent="0.25">
      <c r="U3202" s="4747"/>
      <c r="V3202" s="4747"/>
    </row>
    <row r="3203" spans="21:22" x14ac:dyDescent="0.25">
      <c r="U3203" s="4747"/>
      <c r="V3203" s="4747"/>
    </row>
    <row r="3204" spans="21:22" x14ac:dyDescent="0.25">
      <c r="U3204" s="4747"/>
      <c r="V3204" s="4747"/>
    </row>
    <row r="3205" spans="21:22" x14ac:dyDescent="0.25">
      <c r="U3205" s="4747"/>
      <c r="V3205" s="4747"/>
    </row>
    <row r="3206" spans="21:22" x14ac:dyDescent="0.25">
      <c r="U3206" s="4747"/>
      <c r="V3206" s="4747"/>
    </row>
    <row r="3207" spans="21:22" x14ac:dyDescent="0.25">
      <c r="U3207" s="4747"/>
      <c r="V3207" s="4747"/>
    </row>
    <row r="3208" spans="21:22" x14ac:dyDescent="0.25">
      <c r="U3208" s="4747"/>
      <c r="V3208" s="4747"/>
    </row>
    <row r="3209" spans="21:22" x14ac:dyDescent="0.25">
      <c r="U3209" s="4747"/>
      <c r="V3209" s="4747"/>
    </row>
    <row r="3210" spans="21:22" x14ac:dyDescent="0.25">
      <c r="U3210" s="4747"/>
      <c r="V3210" s="4747"/>
    </row>
    <row r="3211" spans="21:22" x14ac:dyDescent="0.25">
      <c r="U3211" s="4747"/>
      <c r="V3211" s="4747"/>
    </row>
    <row r="3212" spans="21:22" x14ac:dyDescent="0.25">
      <c r="U3212" s="4747"/>
      <c r="V3212" s="4747"/>
    </row>
    <row r="3213" spans="21:22" x14ac:dyDescent="0.25">
      <c r="U3213" s="4747"/>
      <c r="V3213" s="4747"/>
    </row>
    <row r="3214" spans="21:22" x14ac:dyDescent="0.25">
      <c r="U3214" s="4747"/>
      <c r="V3214" s="4747"/>
    </row>
    <row r="3215" spans="21:22" x14ac:dyDescent="0.25">
      <c r="U3215" s="4747"/>
      <c r="V3215" s="4747"/>
    </row>
    <row r="3216" spans="21:22" x14ac:dyDescent="0.25">
      <c r="U3216" s="4747"/>
      <c r="V3216" s="4747"/>
    </row>
    <row r="3217" spans="21:22" x14ac:dyDescent="0.25">
      <c r="U3217" s="4747"/>
      <c r="V3217" s="4747"/>
    </row>
    <row r="3218" spans="21:22" x14ac:dyDescent="0.25">
      <c r="U3218" s="4747"/>
      <c r="V3218" s="4747"/>
    </row>
    <row r="3219" spans="21:22" x14ac:dyDescent="0.25">
      <c r="U3219" s="4747"/>
      <c r="V3219" s="4747"/>
    </row>
    <row r="3220" spans="21:22" x14ac:dyDescent="0.25">
      <c r="U3220" s="4747"/>
      <c r="V3220" s="4747"/>
    </row>
    <row r="3221" spans="21:22" x14ac:dyDescent="0.25">
      <c r="U3221" s="4747"/>
      <c r="V3221" s="4747"/>
    </row>
    <row r="3222" spans="21:22" x14ac:dyDescent="0.25">
      <c r="U3222" s="4747"/>
      <c r="V3222" s="4747"/>
    </row>
    <row r="3223" spans="21:22" x14ac:dyDescent="0.25">
      <c r="U3223" s="4747"/>
      <c r="V3223" s="4747"/>
    </row>
    <row r="3224" spans="21:22" x14ac:dyDescent="0.25">
      <c r="U3224" s="4747"/>
      <c r="V3224" s="4747"/>
    </row>
    <row r="3225" spans="21:22" x14ac:dyDescent="0.25">
      <c r="U3225" s="4747"/>
      <c r="V3225" s="4747"/>
    </row>
    <row r="3226" spans="21:22" x14ac:dyDescent="0.25">
      <c r="U3226" s="4747"/>
      <c r="V3226" s="4747"/>
    </row>
    <row r="3227" spans="21:22" x14ac:dyDescent="0.25">
      <c r="U3227" s="4747"/>
      <c r="V3227" s="4747"/>
    </row>
    <row r="3228" spans="21:22" x14ac:dyDescent="0.25">
      <c r="U3228" s="4747"/>
      <c r="V3228" s="4747"/>
    </row>
    <row r="3229" spans="21:22" x14ac:dyDescent="0.25">
      <c r="U3229" s="4747"/>
      <c r="V3229" s="4747"/>
    </row>
    <row r="3230" spans="21:22" x14ac:dyDescent="0.25">
      <c r="U3230" s="4747"/>
      <c r="V3230" s="4747"/>
    </row>
    <row r="3231" spans="21:22" x14ac:dyDescent="0.25">
      <c r="U3231" s="4747"/>
      <c r="V3231" s="4747"/>
    </row>
    <row r="3232" spans="21:22" x14ac:dyDescent="0.25">
      <c r="U3232" s="4747"/>
      <c r="V3232" s="4747"/>
    </row>
    <row r="3233" spans="21:22" x14ac:dyDescent="0.25">
      <c r="U3233" s="4747"/>
      <c r="V3233" s="4747"/>
    </row>
    <row r="3234" spans="21:22" x14ac:dyDescent="0.25">
      <c r="U3234" s="4747"/>
      <c r="V3234" s="4747"/>
    </row>
    <row r="3235" spans="21:22" x14ac:dyDescent="0.25">
      <c r="U3235" s="4747"/>
      <c r="V3235" s="4747"/>
    </row>
    <row r="3236" spans="21:22" x14ac:dyDescent="0.25">
      <c r="U3236" s="4747"/>
      <c r="V3236" s="4747"/>
    </row>
    <row r="3237" spans="21:22" x14ac:dyDescent="0.25">
      <c r="U3237" s="4747"/>
      <c r="V3237" s="4747"/>
    </row>
    <row r="3238" spans="21:22" x14ac:dyDescent="0.25">
      <c r="U3238" s="4747"/>
      <c r="V3238" s="4747"/>
    </row>
    <row r="3239" spans="21:22" x14ac:dyDescent="0.25">
      <c r="U3239" s="4747"/>
      <c r="V3239" s="4747"/>
    </row>
    <row r="3240" spans="21:22" x14ac:dyDescent="0.25">
      <c r="U3240" s="4747"/>
      <c r="V3240" s="4747"/>
    </row>
    <row r="3241" spans="21:22" x14ac:dyDescent="0.25">
      <c r="U3241" s="4747"/>
      <c r="V3241" s="4747"/>
    </row>
    <row r="3242" spans="21:22" x14ac:dyDescent="0.25">
      <c r="U3242" s="4747"/>
      <c r="V3242" s="4747"/>
    </row>
    <row r="3243" spans="21:22" x14ac:dyDescent="0.25">
      <c r="U3243" s="4747"/>
      <c r="V3243" s="4747"/>
    </row>
    <row r="3244" spans="21:22" x14ac:dyDescent="0.25">
      <c r="U3244" s="4747"/>
      <c r="V3244" s="4747"/>
    </row>
    <row r="3245" spans="21:22" x14ac:dyDescent="0.25">
      <c r="U3245" s="4747"/>
      <c r="V3245" s="4747"/>
    </row>
    <row r="3246" spans="21:22" x14ac:dyDescent="0.25">
      <c r="U3246" s="4747"/>
      <c r="V3246" s="4747"/>
    </row>
    <row r="3247" spans="21:22" x14ac:dyDescent="0.25">
      <c r="U3247" s="4747"/>
      <c r="V3247" s="4747"/>
    </row>
    <row r="3248" spans="21:22" x14ac:dyDescent="0.25">
      <c r="U3248" s="4747"/>
      <c r="V3248" s="4747"/>
    </row>
    <row r="3249" spans="21:22" x14ac:dyDescent="0.25">
      <c r="U3249" s="4747"/>
      <c r="V3249" s="4747"/>
    </row>
    <row r="3250" spans="21:22" x14ac:dyDescent="0.25">
      <c r="U3250" s="4747"/>
      <c r="V3250" s="4747"/>
    </row>
    <row r="3251" spans="21:22" x14ac:dyDescent="0.25">
      <c r="U3251" s="4747"/>
      <c r="V3251" s="4747"/>
    </row>
    <row r="3252" spans="21:22" x14ac:dyDescent="0.25">
      <c r="U3252" s="4747"/>
      <c r="V3252" s="4747"/>
    </row>
    <row r="3253" spans="21:22" x14ac:dyDescent="0.25">
      <c r="U3253" s="4747"/>
      <c r="V3253" s="4747"/>
    </row>
    <row r="3254" spans="21:22" x14ac:dyDescent="0.25">
      <c r="U3254" s="4747"/>
      <c r="V3254" s="4747"/>
    </row>
    <row r="3255" spans="21:22" x14ac:dyDescent="0.25">
      <c r="U3255" s="4747"/>
      <c r="V3255" s="4747"/>
    </row>
    <row r="3256" spans="21:22" x14ac:dyDescent="0.25">
      <c r="U3256" s="4747"/>
      <c r="V3256" s="4747"/>
    </row>
    <row r="3257" spans="21:22" x14ac:dyDescent="0.25">
      <c r="U3257" s="4747"/>
      <c r="V3257" s="4747"/>
    </row>
    <row r="3258" spans="21:22" x14ac:dyDescent="0.25">
      <c r="U3258" s="4747"/>
      <c r="V3258" s="4747"/>
    </row>
    <row r="3259" spans="21:22" x14ac:dyDescent="0.25">
      <c r="U3259" s="4747"/>
      <c r="V3259" s="4747"/>
    </row>
    <row r="3260" spans="21:22" x14ac:dyDescent="0.25">
      <c r="U3260" s="4747"/>
      <c r="V3260" s="4747"/>
    </row>
    <row r="3261" spans="21:22" x14ac:dyDescent="0.25">
      <c r="U3261" s="4747"/>
      <c r="V3261" s="4747"/>
    </row>
    <row r="3262" spans="21:22" x14ac:dyDescent="0.25">
      <c r="U3262" s="4747"/>
      <c r="V3262" s="4747"/>
    </row>
    <row r="3263" spans="21:22" x14ac:dyDescent="0.25">
      <c r="U3263" s="4747"/>
      <c r="V3263" s="4747"/>
    </row>
    <row r="3264" spans="21:22" x14ac:dyDescent="0.25">
      <c r="U3264" s="4747"/>
      <c r="V3264" s="4747"/>
    </row>
    <row r="3265" spans="21:22" x14ac:dyDescent="0.25">
      <c r="U3265" s="4747"/>
      <c r="V3265" s="4747"/>
    </row>
    <row r="3266" spans="21:22" x14ac:dyDescent="0.25">
      <c r="U3266" s="4747"/>
      <c r="V3266" s="4747"/>
    </row>
    <row r="3267" spans="21:22" x14ac:dyDescent="0.25">
      <c r="U3267" s="4747"/>
      <c r="V3267" s="4747"/>
    </row>
    <row r="3268" spans="21:22" x14ac:dyDescent="0.25">
      <c r="U3268" s="4747"/>
      <c r="V3268" s="4747"/>
    </row>
    <row r="3269" spans="21:22" x14ac:dyDescent="0.25">
      <c r="U3269" s="4747"/>
      <c r="V3269" s="4747"/>
    </row>
    <row r="3270" spans="21:22" x14ac:dyDescent="0.25">
      <c r="U3270" s="4747"/>
      <c r="V3270" s="4747"/>
    </row>
    <row r="3271" spans="21:22" x14ac:dyDescent="0.25">
      <c r="U3271" s="4747"/>
      <c r="V3271" s="4747"/>
    </row>
    <row r="3272" spans="21:22" x14ac:dyDescent="0.25">
      <c r="U3272" s="4747"/>
      <c r="V3272" s="4747"/>
    </row>
    <row r="3273" spans="21:22" x14ac:dyDescent="0.25">
      <c r="U3273" s="4747"/>
      <c r="V3273" s="4747"/>
    </row>
    <row r="3274" spans="21:22" x14ac:dyDescent="0.25">
      <c r="U3274" s="4747"/>
      <c r="V3274" s="4747"/>
    </row>
    <row r="3275" spans="21:22" x14ac:dyDescent="0.25">
      <c r="U3275" s="4747"/>
      <c r="V3275" s="4747"/>
    </row>
    <row r="3276" spans="21:22" x14ac:dyDescent="0.25">
      <c r="U3276" s="4747"/>
      <c r="V3276" s="4747"/>
    </row>
    <row r="3277" spans="21:22" x14ac:dyDescent="0.25">
      <c r="U3277" s="4747"/>
      <c r="V3277" s="4747"/>
    </row>
    <row r="3278" spans="21:22" x14ac:dyDescent="0.25">
      <c r="U3278" s="4747"/>
      <c r="V3278" s="4747"/>
    </row>
    <row r="3279" spans="21:22" x14ac:dyDescent="0.25">
      <c r="U3279" s="4747"/>
      <c r="V3279" s="4747"/>
    </row>
    <row r="3280" spans="21:22" x14ac:dyDescent="0.25">
      <c r="U3280" s="4747"/>
      <c r="V3280" s="4747"/>
    </row>
    <row r="3281" spans="21:22" x14ac:dyDescent="0.25">
      <c r="U3281" s="4747"/>
      <c r="V3281" s="4747"/>
    </row>
    <row r="3282" spans="21:22" x14ac:dyDescent="0.25">
      <c r="U3282" s="4747"/>
      <c r="V3282" s="4747"/>
    </row>
    <row r="3283" spans="21:22" x14ac:dyDescent="0.25">
      <c r="U3283" s="4747"/>
      <c r="V3283" s="4747"/>
    </row>
    <row r="3284" spans="21:22" x14ac:dyDescent="0.25">
      <c r="U3284" s="4747"/>
      <c r="V3284" s="4747"/>
    </row>
    <row r="3285" spans="21:22" x14ac:dyDescent="0.25">
      <c r="U3285" s="4747"/>
      <c r="V3285" s="4747"/>
    </row>
    <row r="3286" spans="21:22" x14ac:dyDescent="0.25">
      <c r="U3286" s="4747"/>
      <c r="V3286" s="4747"/>
    </row>
    <row r="3287" spans="21:22" x14ac:dyDescent="0.25">
      <c r="U3287" s="4747"/>
      <c r="V3287" s="4747"/>
    </row>
    <row r="3288" spans="21:22" x14ac:dyDescent="0.25">
      <c r="U3288" s="4747"/>
      <c r="V3288" s="4747"/>
    </row>
    <row r="3289" spans="21:22" x14ac:dyDescent="0.25">
      <c r="U3289" s="4747"/>
      <c r="V3289" s="4747"/>
    </row>
    <row r="3290" spans="21:22" x14ac:dyDescent="0.25">
      <c r="U3290" s="4747"/>
      <c r="V3290" s="4747"/>
    </row>
    <row r="3291" spans="21:22" x14ac:dyDescent="0.25">
      <c r="U3291" s="4747"/>
      <c r="V3291" s="4747"/>
    </row>
    <row r="3292" spans="21:22" x14ac:dyDescent="0.25">
      <c r="U3292" s="4747"/>
      <c r="V3292" s="4747"/>
    </row>
    <row r="3293" spans="21:22" x14ac:dyDescent="0.25">
      <c r="U3293" s="4747"/>
      <c r="V3293" s="4747"/>
    </row>
    <row r="3294" spans="21:22" x14ac:dyDescent="0.25">
      <c r="U3294" s="4747"/>
      <c r="V3294" s="4747"/>
    </row>
    <row r="3295" spans="21:22" x14ac:dyDescent="0.25">
      <c r="U3295" s="4747"/>
      <c r="V3295" s="4747"/>
    </row>
    <row r="3296" spans="21:22" x14ac:dyDescent="0.25">
      <c r="U3296" s="4747"/>
      <c r="V3296" s="4747"/>
    </row>
    <row r="3297" spans="21:22" x14ac:dyDescent="0.25">
      <c r="U3297" s="4747"/>
      <c r="V3297" s="4747"/>
    </row>
    <row r="3298" spans="21:22" x14ac:dyDescent="0.25">
      <c r="U3298" s="4747"/>
      <c r="V3298" s="4747"/>
    </row>
    <row r="3299" spans="21:22" x14ac:dyDescent="0.25">
      <c r="U3299" s="4747"/>
      <c r="V3299" s="4747"/>
    </row>
    <row r="3300" spans="21:22" x14ac:dyDescent="0.25">
      <c r="U3300" s="4747"/>
      <c r="V3300" s="4747"/>
    </row>
    <row r="3301" spans="21:22" x14ac:dyDescent="0.25">
      <c r="U3301" s="4747"/>
      <c r="V3301" s="4747"/>
    </row>
    <row r="3302" spans="21:22" x14ac:dyDescent="0.25">
      <c r="U3302" s="4747"/>
      <c r="V3302" s="4747"/>
    </row>
    <row r="3303" spans="21:22" x14ac:dyDescent="0.25">
      <c r="U3303" s="4747"/>
      <c r="V3303" s="4747"/>
    </row>
    <row r="3304" spans="21:22" x14ac:dyDescent="0.25">
      <c r="U3304" s="4747"/>
      <c r="V3304" s="4747"/>
    </row>
    <row r="3305" spans="21:22" x14ac:dyDescent="0.25">
      <c r="U3305" s="4747"/>
      <c r="V3305" s="4747"/>
    </row>
    <row r="3306" spans="21:22" x14ac:dyDescent="0.25">
      <c r="U3306" s="4747"/>
      <c r="V3306" s="4747"/>
    </row>
    <row r="3307" spans="21:22" x14ac:dyDescent="0.25">
      <c r="U3307" s="4747"/>
      <c r="V3307" s="4747"/>
    </row>
    <row r="3308" spans="21:22" x14ac:dyDescent="0.25">
      <c r="U3308" s="4747"/>
      <c r="V3308" s="4747"/>
    </row>
    <row r="3309" spans="21:22" x14ac:dyDescent="0.25">
      <c r="U3309" s="4747"/>
      <c r="V3309" s="4747"/>
    </row>
    <row r="3310" spans="21:22" x14ac:dyDescent="0.25">
      <c r="U3310" s="4747"/>
      <c r="V3310" s="4747"/>
    </row>
    <row r="3311" spans="21:22" x14ac:dyDescent="0.25">
      <c r="U3311" s="4747"/>
      <c r="V3311" s="4747"/>
    </row>
    <row r="3312" spans="21:22" x14ac:dyDescent="0.25">
      <c r="U3312" s="4747"/>
      <c r="V3312" s="4747"/>
    </row>
    <row r="3313" spans="21:22" x14ac:dyDescent="0.25">
      <c r="U3313" s="4747"/>
      <c r="V3313" s="4747"/>
    </row>
    <row r="3314" spans="21:22" x14ac:dyDescent="0.25">
      <c r="U3314" s="4747"/>
      <c r="V3314" s="4747"/>
    </row>
    <row r="3315" spans="21:22" x14ac:dyDescent="0.25">
      <c r="U3315" s="4747"/>
      <c r="V3315" s="4747"/>
    </row>
    <row r="3316" spans="21:22" x14ac:dyDescent="0.25">
      <c r="U3316" s="4747"/>
      <c r="V3316" s="4747"/>
    </row>
    <row r="3317" spans="21:22" x14ac:dyDescent="0.25">
      <c r="U3317" s="4747"/>
      <c r="V3317" s="4747"/>
    </row>
    <row r="3318" spans="21:22" x14ac:dyDescent="0.25">
      <c r="U3318" s="4747"/>
      <c r="V3318" s="4747"/>
    </row>
    <row r="3319" spans="21:22" x14ac:dyDescent="0.25">
      <c r="U3319" s="4747"/>
      <c r="V3319" s="4747"/>
    </row>
    <row r="3320" spans="21:22" x14ac:dyDescent="0.25">
      <c r="U3320" s="4747"/>
      <c r="V3320" s="4747"/>
    </row>
    <row r="3321" spans="21:22" x14ac:dyDescent="0.25">
      <c r="U3321" s="4747"/>
      <c r="V3321" s="4747"/>
    </row>
    <row r="3322" spans="21:22" x14ac:dyDescent="0.25">
      <c r="U3322" s="4747"/>
      <c r="V3322" s="4747"/>
    </row>
    <row r="3323" spans="21:22" x14ac:dyDescent="0.25">
      <c r="U3323" s="4747"/>
      <c r="V3323" s="4747"/>
    </row>
    <row r="3324" spans="21:22" x14ac:dyDescent="0.25">
      <c r="U3324" s="4747"/>
      <c r="V3324" s="4747"/>
    </row>
    <row r="3325" spans="21:22" x14ac:dyDescent="0.25">
      <c r="U3325" s="4747"/>
      <c r="V3325" s="4747"/>
    </row>
    <row r="3326" spans="21:22" x14ac:dyDescent="0.25">
      <c r="U3326" s="4747"/>
      <c r="V3326" s="4747"/>
    </row>
    <row r="3327" spans="21:22" x14ac:dyDescent="0.25">
      <c r="U3327" s="4747"/>
      <c r="V3327" s="4747"/>
    </row>
    <row r="3328" spans="21:22" x14ac:dyDescent="0.25">
      <c r="U3328" s="4747"/>
      <c r="V3328" s="4747"/>
    </row>
    <row r="3329" spans="21:22" x14ac:dyDescent="0.25">
      <c r="U3329" s="4747"/>
      <c r="V3329" s="4747"/>
    </row>
    <row r="3330" spans="21:22" x14ac:dyDescent="0.25">
      <c r="U3330" s="4747"/>
      <c r="V3330" s="4747"/>
    </row>
    <row r="3331" spans="21:22" x14ac:dyDescent="0.25">
      <c r="U3331" s="4747"/>
      <c r="V3331" s="4747"/>
    </row>
    <row r="3332" spans="21:22" x14ac:dyDescent="0.25">
      <c r="U3332" s="4747"/>
      <c r="V3332" s="4747"/>
    </row>
    <row r="3333" spans="21:22" x14ac:dyDescent="0.25">
      <c r="U3333" s="4747"/>
      <c r="V3333" s="4747"/>
    </row>
    <row r="3334" spans="21:22" x14ac:dyDescent="0.25">
      <c r="U3334" s="4747"/>
      <c r="V3334" s="4747"/>
    </row>
    <row r="3335" spans="21:22" x14ac:dyDescent="0.25">
      <c r="U3335" s="4747"/>
      <c r="V3335" s="4747"/>
    </row>
    <row r="3336" spans="21:22" x14ac:dyDescent="0.25">
      <c r="U3336" s="4747"/>
      <c r="V3336" s="4747"/>
    </row>
    <row r="3337" spans="21:22" x14ac:dyDescent="0.25">
      <c r="U3337" s="4747"/>
      <c r="V3337" s="4747"/>
    </row>
    <row r="3338" spans="21:22" x14ac:dyDescent="0.25">
      <c r="U3338" s="4747"/>
      <c r="V3338" s="4747"/>
    </row>
    <row r="3339" spans="21:22" x14ac:dyDescent="0.25">
      <c r="U3339" s="4747"/>
      <c r="V3339" s="4747"/>
    </row>
    <row r="3340" spans="21:22" x14ac:dyDescent="0.25">
      <c r="U3340" s="4747"/>
      <c r="V3340" s="4747"/>
    </row>
    <row r="3341" spans="21:22" x14ac:dyDescent="0.25">
      <c r="U3341" s="4747"/>
      <c r="V3341" s="4747"/>
    </row>
    <row r="3342" spans="21:22" x14ac:dyDescent="0.25">
      <c r="U3342" s="4747"/>
      <c r="V3342" s="4747"/>
    </row>
    <row r="3343" spans="21:22" x14ac:dyDescent="0.25">
      <c r="U3343" s="4747"/>
      <c r="V3343" s="4747"/>
    </row>
    <row r="3344" spans="21:22" x14ac:dyDescent="0.25">
      <c r="U3344" s="4747"/>
      <c r="V3344" s="4747"/>
    </row>
    <row r="3345" spans="21:22" x14ac:dyDescent="0.25">
      <c r="U3345" s="4747"/>
      <c r="V3345" s="4747"/>
    </row>
    <row r="3346" spans="21:22" x14ac:dyDescent="0.25">
      <c r="U3346" s="4747"/>
      <c r="V3346" s="4747"/>
    </row>
    <row r="3347" spans="21:22" x14ac:dyDescent="0.25">
      <c r="U3347" s="4747"/>
      <c r="V3347" s="4747"/>
    </row>
    <row r="3348" spans="21:22" x14ac:dyDescent="0.25">
      <c r="U3348" s="4747"/>
      <c r="V3348" s="4747"/>
    </row>
    <row r="3349" spans="21:22" x14ac:dyDescent="0.25">
      <c r="U3349" s="4747"/>
      <c r="V3349" s="4747"/>
    </row>
    <row r="3350" spans="21:22" x14ac:dyDescent="0.25">
      <c r="U3350" s="4747"/>
      <c r="V3350" s="4747"/>
    </row>
    <row r="3351" spans="21:22" x14ac:dyDescent="0.25">
      <c r="U3351" s="4747"/>
      <c r="V3351" s="4747"/>
    </row>
    <row r="3352" spans="21:22" x14ac:dyDescent="0.25">
      <c r="U3352" s="4747"/>
      <c r="V3352" s="4747"/>
    </row>
    <row r="3353" spans="21:22" x14ac:dyDescent="0.25">
      <c r="U3353" s="4747"/>
      <c r="V3353" s="4747"/>
    </row>
    <row r="3354" spans="21:22" x14ac:dyDescent="0.25">
      <c r="U3354" s="4747"/>
      <c r="V3354" s="4747"/>
    </row>
    <row r="3355" spans="21:22" x14ac:dyDescent="0.25">
      <c r="U3355" s="4747"/>
      <c r="V3355" s="4747"/>
    </row>
    <row r="3356" spans="21:22" x14ac:dyDescent="0.25">
      <c r="U3356" s="4747"/>
      <c r="V3356" s="4747"/>
    </row>
    <row r="3357" spans="21:22" x14ac:dyDescent="0.25">
      <c r="U3357" s="4747"/>
      <c r="V3357" s="4747"/>
    </row>
    <row r="3358" spans="21:22" x14ac:dyDescent="0.25">
      <c r="U3358" s="4747"/>
      <c r="V3358" s="4747"/>
    </row>
    <row r="3359" spans="21:22" x14ac:dyDescent="0.25">
      <c r="U3359" s="4747"/>
      <c r="V3359" s="4747"/>
    </row>
    <row r="3360" spans="21:22" x14ac:dyDescent="0.25">
      <c r="U3360" s="4747"/>
      <c r="V3360" s="4747"/>
    </row>
    <row r="3361" spans="21:22" x14ac:dyDescent="0.25">
      <c r="U3361" s="4747"/>
      <c r="V3361" s="4747"/>
    </row>
    <row r="3362" spans="21:22" x14ac:dyDescent="0.25">
      <c r="U3362" s="4747"/>
      <c r="V3362" s="4747"/>
    </row>
    <row r="3363" spans="21:22" x14ac:dyDescent="0.25">
      <c r="U3363" s="4747"/>
      <c r="V3363" s="4747"/>
    </row>
    <row r="3364" spans="21:22" x14ac:dyDescent="0.25">
      <c r="U3364" s="4747"/>
      <c r="V3364" s="4747"/>
    </row>
    <row r="3365" spans="21:22" x14ac:dyDescent="0.25">
      <c r="U3365" s="4747"/>
      <c r="V3365" s="4747"/>
    </row>
    <row r="3366" spans="21:22" x14ac:dyDescent="0.25">
      <c r="U3366" s="4747"/>
      <c r="V3366" s="4747"/>
    </row>
    <row r="3367" spans="21:22" x14ac:dyDescent="0.25">
      <c r="U3367" s="4747"/>
      <c r="V3367" s="4747"/>
    </row>
    <row r="3368" spans="21:22" x14ac:dyDescent="0.25">
      <c r="U3368" s="4747"/>
      <c r="V3368" s="4747"/>
    </row>
    <row r="3369" spans="21:22" x14ac:dyDescent="0.25">
      <c r="U3369" s="4747"/>
      <c r="V3369" s="4747"/>
    </row>
    <row r="3370" spans="21:22" x14ac:dyDescent="0.25">
      <c r="U3370" s="4747"/>
      <c r="V3370" s="4747"/>
    </row>
    <row r="3371" spans="21:22" x14ac:dyDescent="0.25">
      <c r="U3371" s="4747"/>
      <c r="V3371" s="4747"/>
    </row>
    <row r="3372" spans="21:22" x14ac:dyDescent="0.25">
      <c r="U3372" s="4747"/>
      <c r="V3372" s="4747"/>
    </row>
    <row r="3373" spans="21:22" x14ac:dyDescent="0.25">
      <c r="U3373" s="4747"/>
      <c r="V3373" s="4747"/>
    </row>
    <row r="3374" spans="21:22" x14ac:dyDescent="0.25">
      <c r="U3374" s="4747"/>
      <c r="V3374" s="4747"/>
    </row>
    <row r="3375" spans="21:22" x14ac:dyDescent="0.25">
      <c r="U3375" s="4747"/>
      <c r="V3375" s="4747"/>
    </row>
    <row r="3376" spans="21:22" x14ac:dyDescent="0.25">
      <c r="U3376" s="4747"/>
      <c r="V3376" s="4747"/>
    </row>
    <row r="3377" spans="21:22" x14ac:dyDescent="0.25">
      <c r="U3377" s="4747"/>
      <c r="V3377" s="4747"/>
    </row>
    <row r="3378" spans="21:22" x14ac:dyDescent="0.25">
      <c r="U3378" s="4747"/>
      <c r="V3378" s="4747"/>
    </row>
    <row r="3379" spans="21:22" x14ac:dyDescent="0.25">
      <c r="U3379" s="4747"/>
      <c r="V3379" s="4747"/>
    </row>
    <row r="3380" spans="21:22" x14ac:dyDescent="0.25">
      <c r="U3380" s="4747"/>
      <c r="V3380" s="4747"/>
    </row>
    <row r="3381" spans="21:22" x14ac:dyDescent="0.25">
      <c r="U3381" s="4747"/>
      <c r="V3381" s="4747"/>
    </row>
    <row r="3382" spans="21:22" x14ac:dyDescent="0.25">
      <c r="U3382" s="4747"/>
      <c r="V3382" s="4747"/>
    </row>
    <row r="3383" spans="21:22" x14ac:dyDescent="0.25">
      <c r="U3383" s="4747"/>
      <c r="V3383" s="4747"/>
    </row>
    <row r="3384" spans="21:22" x14ac:dyDescent="0.25">
      <c r="U3384" s="4747"/>
      <c r="V3384" s="4747"/>
    </row>
    <row r="3385" spans="21:22" x14ac:dyDescent="0.25">
      <c r="U3385" s="4747"/>
      <c r="V3385" s="4747"/>
    </row>
    <row r="3386" spans="21:22" x14ac:dyDescent="0.25">
      <c r="U3386" s="4747"/>
      <c r="V3386" s="4747"/>
    </row>
    <row r="3387" spans="21:22" x14ac:dyDescent="0.25">
      <c r="U3387" s="4747"/>
      <c r="V3387" s="4747"/>
    </row>
    <row r="3388" spans="21:22" x14ac:dyDescent="0.25">
      <c r="U3388" s="4747"/>
      <c r="V3388" s="4747"/>
    </row>
    <row r="3389" spans="21:22" x14ac:dyDescent="0.25">
      <c r="U3389" s="4747"/>
      <c r="V3389" s="4747"/>
    </row>
    <row r="3390" spans="21:22" x14ac:dyDescent="0.25">
      <c r="U3390" s="4747"/>
      <c r="V3390" s="4747"/>
    </row>
    <row r="3391" spans="21:22" x14ac:dyDescent="0.25">
      <c r="U3391" s="4747"/>
      <c r="V3391" s="4747"/>
    </row>
    <row r="3392" spans="21:22" x14ac:dyDescent="0.25">
      <c r="U3392" s="4747"/>
      <c r="V3392" s="4747"/>
    </row>
    <row r="3393" spans="21:22" x14ac:dyDescent="0.25">
      <c r="U3393" s="4747"/>
      <c r="V3393" s="4747"/>
    </row>
    <row r="3394" spans="21:22" x14ac:dyDescent="0.25">
      <c r="U3394" s="4747"/>
      <c r="V3394" s="4747"/>
    </row>
    <row r="3395" spans="21:22" x14ac:dyDescent="0.25">
      <c r="U3395" s="4747"/>
      <c r="V3395" s="4747"/>
    </row>
    <row r="3396" spans="21:22" x14ac:dyDescent="0.25">
      <c r="U3396" s="4747"/>
      <c r="V3396" s="4747"/>
    </row>
    <row r="3397" spans="21:22" x14ac:dyDescent="0.25">
      <c r="U3397" s="4747"/>
      <c r="V3397" s="4747"/>
    </row>
    <row r="3398" spans="21:22" x14ac:dyDescent="0.25">
      <c r="U3398" s="4747"/>
      <c r="V3398" s="4747"/>
    </row>
    <row r="3399" spans="21:22" x14ac:dyDescent="0.25">
      <c r="U3399" s="4747"/>
      <c r="V3399" s="4747"/>
    </row>
    <row r="3400" spans="21:22" x14ac:dyDescent="0.25">
      <c r="U3400" s="4747"/>
      <c r="V3400" s="4747"/>
    </row>
    <row r="3401" spans="21:22" x14ac:dyDescent="0.25">
      <c r="U3401" s="4747"/>
      <c r="V3401" s="4747"/>
    </row>
    <row r="3402" spans="21:22" x14ac:dyDescent="0.25">
      <c r="U3402" s="4747"/>
      <c r="V3402" s="4747"/>
    </row>
    <row r="3403" spans="21:22" x14ac:dyDescent="0.25">
      <c r="U3403" s="4747"/>
      <c r="V3403" s="4747"/>
    </row>
    <row r="3404" spans="21:22" x14ac:dyDescent="0.25">
      <c r="U3404" s="4747"/>
      <c r="V3404" s="4747"/>
    </row>
    <row r="3405" spans="21:22" x14ac:dyDescent="0.25">
      <c r="U3405" s="4747"/>
      <c r="V3405" s="4747"/>
    </row>
    <row r="3406" spans="21:22" x14ac:dyDescent="0.25">
      <c r="U3406" s="4747"/>
      <c r="V3406" s="4747"/>
    </row>
    <row r="3407" spans="21:22" x14ac:dyDescent="0.25">
      <c r="U3407" s="4747"/>
      <c r="V3407" s="4747"/>
    </row>
    <row r="3408" spans="21:22" x14ac:dyDescent="0.25">
      <c r="U3408" s="4747"/>
      <c r="V3408" s="4747"/>
    </row>
    <row r="3409" spans="21:22" x14ac:dyDescent="0.25">
      <c r="U3409" s="4747"/>
      <c r="V3409" s="4747"/>
    </row>
    <row r="3410" spans="21:22" x14ac:dyDescent="0.25">
      <c r="U3410" s="4747"/>
      <c r="V3410" s="4747"/>
    </row>
    <row r="3411" spans="21:22" x14ac:dyDescent="0.25">
      <c r="U3411" s="4747"/>
      <c r="V3411" s="4747"/>
    </row>
    <row r="3412" spans="21:22" x14ac:dyDescent="0.25">
      <c r="U3412" s="4747"/>
      <c r="V3412" s="4747"/>
    </row>
    <row r="3413" spans="21:22" x14ac:dyDescent="0.25">
      <c r="U3413" s="4747"/>
      <c r="V3413" s="4747"/>
    </row>
    <row r="3414" spans="21:22" x14ac:dyDescent="0.25">
      <c r="U3414" s="4747"/>
      <c r="V3414" s="4747"/>
    </row>
    <row r="3415" spans="21:22" x14ac:dyDescent="0.25">
      <c r="U3415" s="4747"/>
      <c r="V3415" s="4747"/>
    </row>
    <row r="3416" spans="21:22" x14ac:dyDescent="0.25">
      <c r="U3416" s="4747"/>
      <c r="V3416" s="4747"/>
    </row>
    <row r="3417" spans="21:22" x14ac:dyDescent="0.25">
      <c r="U3417" s="4747"/>
      <c r="V3417" s="4747"/>
    </row>
    <row r="3418" spans="21:22" x14ac:dyDescent="0.25">
      <c r="U3418" s="4747"/>
      <c r="V3418" s="4747"/>
    </row>
    <row r="3419" spans="21:22" x14ac:dyDescent="0.25">
      <c r="U3419" s="4747"/>
      <c r="V3419" s="4747"/>
    </row>
    <row r="3420" spans="21:22" x14ac:dyDescent="0.25">
      <c r="U3420" s="4747"/>
      <c r="V3420" s="4747"/>
    </row>
    <row r="3421" spans="21:22" x14ac:dyDescent="0.25">
      <c r="U3421" s="4747"/>
      <c r="V3421" s="4747"/>
    </row>
    <row r="3422" spans="21:22" x14ac:dyDescent="0.25">
      <c r="U3422" s="4747"/>
      <c r="V3422" s="4747"/>
    </row>
    <row r="3423" spans="21:22" x14ac:dyDescent="0.25">
      <c r="U3423" s="4747"/>
      <c r="V3423" s="4747"/>
    </row>
    <row r="3424" spans="21:22" x14ac:dyDescent="0.25">
      <c r="U3424" s="4747"/>
      <c r="V3424" s="4747"/>
    </row>
    <row r="3425" spans="21:22" x14ac:dyDescent="0.25">
      <c r="U3425" s="4747"/>
      <c r="V3425" s="4747"/>
    </row>
    <row r="3426" spans="21:22" x14ac:dyDescent="0.25">
      <c r="U3426" s="4747"/>
      <c r="V3426" s="4747"/>
    </row>
    <row r="3427" spans="21:22" x14ac:dyDescent="0.25">
      <c r="U3427" s="4747"/>
      <c r="V3427" s="4747"/>
    </row>
    <row r="3428" spans="21:22" x14ac:dyDescent="0.25">
      <c r="U3428" s="4747"/>
      <c r="V3428" s="4747"/>
    </row>
    <row r="3429" spans="21:22" x14ac:dyDescent="0.25">
      <c r="U3429" s="4747"/>
      <c r="V3429" s="4747"/>
    </row>
    <row r="3430" spans="21:22" x14ac:dyDescent="0.25">
      <c r="U3430" s="4747"/>
      <c r="V3430" s="4747"/>
    </row>
    <row r="3431" spans="21:22" x14ac:dyDescent="0.25">
      <c r="U3431" s="4747"/>
      <c r="V3431" s="4747"/>
    </row>
    <row r="3432" spans="21:22" x14ac:dyDescent="0.25">
      <c r="U3432" s="4747"/>
      <c r="V3432" s="4747"/>
    </row>
    <row r="3433" spans="21:22" x14ac:dyDescent="0.25">
      <c r="U3433" s="4747"/>
      <c r="V3433" s="4747"/>
    </row>
    <row r="3434" spans="21:22" x14ac:dyDescent="0.25">
      <c r="U3434" s="4747"/>
      <c r="V3434" s="4747"/>
    </row>
    <row r="3435" spans="21:22" x14ac:dyDescent="0.25">
      <c r="U3435" s="4747"/>
      <c r="V3435" s="4747"/>
    </row>
    <row r="3436" spans="21:22" x14ac:dyDescent="0.25">
      <c r="U3436" s="4747"/>
      <c r="V3436" s="4747"/>
    </row>
    <row r="3437" spans="21:22" x14ac:dyDescent="0.25">
      <c r="U3437" s="4747"/>
      <c r="V3437" s="4747"/>
    </row>
    <row r="3438" spans="21:22" x14ac:dyDescent="0.25">
      <c r="U3438" s="4747"/>
      <c r="V3438" s="4747"/>
    </row>
    <row r="3439" spans="21:22" x14ac:dyDescent="0.25">
      <c r="U3439" s="4747"/>
      <c r="V3439" s="4747"/>
    </row>
    <row r="3440" spans="21:22" x14ac:dyDescent="0.25">
      <c r="U3440" s="4747"/>
      <c r="V3440" s="4747"/>
    </row>
    <row r="3441" spans="21:22" x14ac:dyDescent="0.25">
      <c r="U3441" s="4747"/>
      <c r="V3441" s="4747"/>
    </row>
    <row r="3442" spans="21:22" x14ac:dyDescent="0.25">
      <c r="U3442" s="4747"/>
      <c r="V3442" s="4747"/>
    </row>
    <row r="3443" spans="21:22" x14ac:dyDescent="0.25">
      <c r="U3443" s="4747"/>
      <c r="V3443" s="4747"/>
    </row>
    <row r="3444" spans="21:22" x14ac:dyDescent="0.25">
      <c r="U3444" s="4747"/>
      <c r="V3444" s="4747"/>
    </row>
    <row r="3445" spans="21:22" x14ac:dyDescent="0.25">
      <c r="U3445" s="4747"/>
      <c r="V3445" s="4747"/>
    </row>
    <row r="3446" spans="21:22" x14ac:dyDescent="0.25">
      <c r="U3446" s="4747"/>
      <c r="V3446" s="4747"/>
    </row>
    <row r="3447" spans="21:22" x14ac:dyDescent="0.25">
      <c r="U3447" s="4747"/>
      <c r="V3447" s="4747"/>
    </row>
    <row r="3448" spans="21:22" x14ac:dyDescent="0.25">
      <c r="U3448" s="4747"/>
      <c r="V3448" s="4747"/>
    </row>
    <row r="3449" spans="21:22" x14ac:dyDescent="0.25">
      <c r="U3449" s="4747"/>
      <c r="V3449" s="4747"/>
    </row>
    <row r="3450" spans="21:22" x14ac:dyDescent="0.25">
      <c r="U3450" s="4747"/>
      <c r="V3450" s="4747"/>
    </row>
    <row r="3451" spans="21:22" x14ac:dyDescent="0.25">
      <c r="U3451" s="4747"/>
      <c r="V3451" s="4747"/>
    </row>
    <row r="3452" spans="21:22" x14ac:dyDescent="0.25">
      <c r="U3452" s="4747"/>
      <c r="V3452" s="4747"/>
    </row>
    <row r="3453" spans="21:22" x14ac:dyDescent="0.25">
      <c r="U3453" s="4747"/>
      <c r="V3453" s="4747"/>
    </row>
    <row r="3454" spans="21:22" x14ac:dyDescent="0.25">
      <c r="U3454" s="4747"/>
      <c r="V3454" s="4747"/>
    </row>
    <row r="3455" spans="21:22" x14ac:dyDescent="0.25">
      <c r="U3455" s="4747"/>
      <c r="V3455" s="4747"/>
    </row>
    <row r="3456" spans="21:22" x14ac:dyDescent="0.25">
      <c r="U3456" s="4747"/>
      <c r="V3456" s="4747"/>
    </row>
    <row r="3457" spans="21:22" x14ac:dyDescent="0.25">
      <c r="U3457" s="4747"/>
      <c r="V3457" s="4747"/>
    </row>
    <row r="3458" spans="21:22" x14ac:dyDescent="0.25">
      <c r="U3458" s="4747"/>
      <c r="V3458" s="4747"/>
    </row>
    <row r="3459" spans="21:22" x14ac:dyDescent="0.25">
      <c r="U3459" s="4747"/>
      <c r="V3459" s="4747"/>
    </row>
    <row r="3460" spans="21:22" x14ac:dyDescent="0.25">
      <c r="U3460" s="4747"/>
      <c r="V3460" s="4747"/>
    </row>
    <row r="3461" spans="21:22" x14ac:dyDescent="0.25">
      <c r="U3461" s="4747"/>
      <c r="V3461" s="4747"/>
    </row>
    <row r="3462" spans="21:22" x14ac:dyDescent="0.25">
      <c r="U3462" s="4747"/>
      <c r="V3462" s="4747"/>
    </row>
    <row r="3463" spans="21:22" x14ac:dyDescent="0.25">
      <c r="U3463" s="4747"/>
      <c r="V3463" s="4747"/>
    </row>
    <row r="3464" spans="21:22" x14ac:dyDescent="0.25">
      <c r="U3464" s="4747"/>
      <c r="V3464" s="4747"/>
    </row>
    <row r="3465" spans="21:22" x14ac:dyDescent="0.25">
      <c r="U3465" s="4747"/>
      <c r="V3465" s="4747"/>
    </row>
    <row r="3466" spans="21:22" x14ac:dyDescent="0.25">
      <c r="U3466" s="4747"/>
      <c r="V3466" s="4747"/>
    </row>
    <row r="3467" spans="21:22" x14ac:dyDescent="0.25">
      <c r="U3467" s="4747"/>
      <c r="V3467" s="4747"/>
    </row>
    <row r="3468" spans="21:22" x14ac:dyDescent="0.25">
      <c r="U3468" s="4747"/>
      <c r="V3468" s="4747"/>
    </row>
    <row r="3469" spans="21:22" x14ac:dyDescent="0.25">
      <c r="U3469" s="4747"/>
      <c r="V3469" s="4747"/>
    </row>
    <row r="3470" spans="21:22" x14ac:dyDescent="0.25">
      <c r="U3470" s="4747"/>
      <c r="V3470" s="4747"/>
    </row>
    <row r="3471" spans="21:22" x14ac:dyDescent="0.25">
      <c r="U3471" s="4747"/>
      <c r="V3471" s="4747"/>
    </row>
    <row r="3472" spans="21:22" x14ac:dyDescent="0.25">
      <c r="U3472" s="4747"/>
      <c r="V3472" s="4747"/>
    </row>
    <row r="3473" spans="21:22" x14ac:dyDescent="0.25">
      <c r="U3473" s="4747"/>
      <c r="V3473" s="4747"/>
    </row>
    <row r="3474" spans="21:22" x14ac:dyDescent="0.25">
      <c r="U3474" s="4747"/>
      <c r="V3474" s="4747"/>
    </row>
    <row r="3475" spans="21:22" x14ac:dyDescent="0.25">
      <c r="U3475" s="4747"/>
      <c r="V3475" s="4747"/>
    </row>
    <row r="3476" spans="21:22" x14ac:dyDescent="0.25">
      <c r="U3476" s="4747"/>
      <c r="V3476" s="4747"/>
    </row>
    <row r="3477" spans="21:22" x14ac:dyDescent="0.25">
      <c r="U3477" s="4747"/>
      <c r="V3477" s="4747"/>
    </row>
    <row r="3478" spans="21:22" x14ac:dyDescent="0.25">
      <c r="U3478" s="4747"/>
      <c r="V3478" s="4747"/>
    </row>
    <row r="3479" spans="21:22" x14ac:dyDescent="0.25">
      <c r="U3479" s="4747"/>
      <c r="V3479" s="4747"/>
    </row>
    <row r="3480" spans="21:22" x14ac:dyDescent="0.25">
      <c r="U3480" s="4747"/>
      <c r="V3480" s="4747"/>
    </row>
    <row r="3481" spans="21:22" x14ac:dyDescent="0.25">
      <c r="U3481" s="4747"/>
      <c r="V3481" s="4747"/>
    </row>
    <row r="3482" spans="21:22" x14ac:dyDescent="0.25">
      <c r="U3482" s="4747"/>
      <c r="V3482" s="4747"/>
    </row>
    <row r="3483" spans="21:22" x14ac:dyDescent="0.25">
      <c r="U3483" s="4747"/>
      <c r="V3483" s="4747"/>
    </row>
    <row r="3484" spans="21:22" x14ac:dyDescent="0.25">
      <c r="U3484" s="4747"/>
      <c r="V3484" s="4747"/>
    </row>
    <row r="3485" spans="21:22" x14ac:dyDescent="0.25">
      <c r="U3485" s="4747"/>
      <c r="V3485" s="4747"/>
    </row>
    <row r="3486" spans="21:22" x14ac:dyDescent="0.25">
      <c r="U3486" s="4747"/>
      <c r="V3486" s="4747"/>
    </row>
    <row r="3487" spans="21:22" x14ac:dyDescent="0.25">
      <c r="U3487" s="4747"/>
      <c r="V3487" s="4747"/>
    </row>
    <row r="3488" spans="21:22" x14ac:dyDescent="0.25">
      <c r="U3488" s="4747"/>
      <c r="V3488" s="4747"/>
    </row>
    <row r="3489" spans="21:22" x14ac:dyDescent="0.25">
      <c r="U3489" s="4747"/>
      <c r="V3489" s="4747"/>
    </row>
    <row r="3490" spans="21:22" x14ac:dyDescent="0.25">
      <c r="U3490" s="4747"/>
      <c r="V3490" s="4747"/>
    </row>
    <row r="3491" spans="21:22" x14ac:dyDescent="0.25">
      <c r="U3491" s="4747"/>
      <c r="V3491" s="4747"/>
    </row>
    <row r="3492" spans="21:22" x14ac:dyDescent="0.25">
      <c r="U3492" s="4747"/>
      <c r="V3492" s="4747"/>
    </row>
    <row r="3493" spans="21:22" x14ac:dyDescent="0.25">
      <c r="U3493" s="4747"/>
      <c r="V3493" s="4747"/>
    </row>
    <row r="3494" spans="21:22" x14ac:dyDescent="0.25">
      <c r="U3494" s="4747"/>
      <c r="V3494" s="4747"/>
    </row>
    <row r="3495" spans="21:22" x14ac:dyDescent="0.25">
      <c r="U3495" s="4747"/>
      <c r="V3495" s="4747"/>
    </row>
    <row r="3496" spans="21:22" x14ac:dyDescent="0.25">
      <c r="U3496" s="4747"/>
      <c r="V3496" s="4747"/>
    </row>
    <row r="3497" spans="21:22" x14ac:dyDescent="0.25">
      <c r="U3497" s="4747"/>
      <c r="V3497" s="4747"/>
    </row>
    <row r="3498" spans="21:22" x14ac:dyDescent="0.25">
      <c r="U3498" s="4747"/>
      <c r="V3498" s="4747"/>
    </row>
    <row r="3499" spans="21:22" x14ac:dyDescent="0.25">
      <c r="U3499" s="4747"/>
      <c r="V3499" s="4747"/>
    </row>
    <row r="3500" spans="21:22" x14ac:dyDescent="0.25">
      <c r="U3500" s="4747"/>
      <c r="V3500" s="4747"/>
    </row>
    <row r="3501" spans="21:22" x14ac:dyDescent="0.25">
      <c r="U3501" s="4747"/>
      <c r="V3501" s="4747"/>
    </row>
    <row r="3502" spans="21:22" x14ac:dyDescent="0.25">
      <c r="U3502" s="4747"/>
      <c r="V3502" s="4747"/>
    </row>
    <row r="3503" spans="21:22" x14ac:dyDescent="0.25">
      <c r="U3503" s="4747"/>
      <c r="V3503" s="4747"/>
    </row>
    <row r="3504" spans="21:22" x14ac:dyDescent="0.25">
      <c r="U3504" s="4747"/>
      <c r="V3504" s="4747"/>
    </row>
    <row r="3505" spans="21:22" x14ac:dyDescent="0.25">
      <c r="U3505" s="4747"/>
      <c r="V3505" s="4747"/>
    </row>
    <row r="3506" spans="21:22" x14ac:dyDescent="0.25">
      <c r="U3506" s="4747"/>
      <c r="V3506" s="4747"/>
    </row>
    <row r="3507" spans="21:22" x14ac:dyDescent="0.25">
      <c r="U3507" s="4747"/>
      <c r="V3507" s="4747"/>
    </row>
    <row r="3508" spans="21:22" x14ac:dyDescent="0.25">
      <c r="U3508" s="4747"/>
      <c r="V3508" s="4747"/>
    </row>
    <row r="3509" spans="21:22" x14ac:dyDescent="0.25">
      <c r="U3509" s="4747"/>
      <c r="V3509" s="4747"/>
    </row>
    <row r="3510" spans="21:22" x14ac:dyDescent="0.25">
      <c r="U3510" s="4747"/>
      <c r="V3510" s="4747"/>
    </row>
    <row r="3511" spans="21:22" x14ac:dyDescent="0.25">
      <c r="U3511" s="4747"/>
      <c r="V3511" s="4747"/>
    </row>
    <row r="3512" spans="21:22" x14ac:dyDescent="0.25">
      <c r="U3512" s="4747"/>
      <c r="V3512" s="4747"/>
    </row>
    <row r="3513" spans="21:22" x14ac:dyDescent="0.25">
      <c r="U3513" s="4747"/>
      <c r="V3513" s="4747"/>
    </row>
    <row r="3514" spans="21:22" x14ac:dyDescent="0.25">
      <c r="U3514" s="4747"/>
      <c r="V3514" s="4747"/>
    </row>
    <row r="3515" spans="21:22" x14ac:dyDescent="0.25">
      <c r="U3515" s="4747"/>
      <c r="V3515" s="4747"/>
    </row>
    <row r="3516" spans="21:22" x14ac:dyDescent="0.25">
      <c r="U3516" s="4747"/>
      <c r="V3516" s="4747"/>
    </row>
    <row r="3517" spans="21:22" x14ac:dyDescent="0.25">
      <c r="U3517" s="4747"/>
      <c r="V3517" s="4747"/>
    </row>
    <row r="3518" spans="21:22" x14ac:dyDescent="0.25">
      <c r="U3518" s="4747"/>
      <c r="V3518" s="4747"/>
    </row>
    <row r="3519" spans="21:22" x14ac:dyDescent="0.25">
      <c r="U3519" s="4747"/>
      <c r="V3519" s="4747"/>
    </row>
    <row r="3520" spans="21:22" x14ac:dyDescent="0.25">
      <c r="U3520" s="4747"/>
      <c r="V3520" s="4747"/>
    </row>
    <row r="3521" spans="21:22" x14ac:dyDescent="0.25">
      <c r="U3521" s="4747"/>
      <c r="V3521" s="4747"/>
    </row>
    <row r="3522" spans="21:22" x14ac:dyDescent="0.25">
      <c r="U3522" s="4747"/>
      <c r="V3522" s="4747"/>
    </row>
    <row r="3523" spans="21:22" x14ac:dyDescent="0.25">
      <c r="U3523" s="4747"/>
      <c r="V3523" s="4747"/>
    </row>
    <row r="3524" spans="21:22" x14ac:dyDescent="0.25">
      <c r="U3524" s="4747"/>
      <c r="V3524" s="4747"/>
    </row>
    <row r="3525" spans="21:22" x14ac:dyDescent="0.25">
      <c r="U3525" s="4747"/>
      <c r="V3525" s="4747"/>
    </row>
    <row r="3526" spans="21:22" x14ac:dyDescent="0.25">
      <c r="U3526" s="4747"/>
      <c r="V3526" s="4747"/>
    </row>
    <row r="3527" spans="21:22" x14ac:dyDescent="0.25">
      <c r="U3527" s="4747"/>
      <c r="V3527" s="4747"/>
    </row>
    <row r="3528" spans="21:22" x14ac:dyDescent="0.25">
      <c r="U3528" s="4747"/>
      <c r="V3528" s="4747"/>
    </row>
    <row r="3529" spans="21:22" x14ac:dyDescent="0.25">
      <c r="U3529" s="4747"/>
      <c r="V3529" s="4747"/>
    </row>
    <row r="3530" spans="21:22" x14ac:dyDescent="0.25">
      <c r="U3530" s="4747"/>
      <c r="V3530" s="4747"/>
    </row>
    <row r="3531" spans="21:22" x14ac:dyDescent="0.25">
      <c r="U3531" s="4747"/>
      <c r="V3531" s="4747"/>
    </row>
    <row r="3532" spans="21:22" x14ac:dyDescent="0.25">
      <c r="U3532" s="4747"/>
      <c r="V3532" s="4747"/>
    </row>
    <row r="3533" spans="21:22" x14ac:dyDescent="0.25">
      <c r="U3533" s="4747"/>
      <c r="V3533" s="4747"/>
    </row>
    <row r="3534" spans="21:22" x14ac:dyDescent="0.25">
      <c r="U3534" s="4747"/>
      <c r="V3534" s="4747"/>
    </row>
    <row r="3535" spans="21:22" x14ac:dyDescent="0.25">
      <c r="U3535" s="4747"/>
      <c r="V3535" s="4747"/>
    </row>
    <row r="3536" spans="21:22" x14ac:dyDescent="0.25">
      <c r="U3536" s="4747"/>
      <c r="V3536" s="4747"/>
    </row>
    <row r="3537" spans="21:22" x14ac:dyDescent="0.25">
      <c r="U3537" s="4747"/>
      <c r="V3537" s="4747"/>
    </row>
    <row r="3538" spans="21:22" x14ac:dyDescent="0.25">
      <c r="U3538" s="4747"/>
      <c r="V3538" s="4747"/>
    </row>
    <row r="3539" spans="21:22" x14ac:dyDescent="0.25">
      <c r="U3539" s="4747"/>
      <c r="V3539" s="4747"/>
    </row>
    <row r="3540" spans="21:22" x14ac:dyDescent="0.25">
      <c r="U3540" s="4747"/>
      <c r="V3540" s="4747"/>
    </row>
    <row r="3541" spans="21:22" x14ac:dyDescent="0.25">
      <c r="U3541" s="4747"/>
      <c r="V3541" s="4747"/>
    </row>
    <row r="3542" spans="21:22" x14ac:dyDescent="0.25">
      <c r="U3542" s="4747"/>
      <c r="V3542" s="4747"/>
    </row>
    <row r="3543" spans="21:22" x14ac:dyDescent="0.25">
      <c r="U3543" s="4747"/>
      <c r="V3543" s="4747"/>
    </row>
    <row r="3544" spans="21:22" x14ac:dyDescent="0.25">
      <c r="U3544" s="4747"/>
      <c r="V3544" s="4747"/>
    </row>
    <row r="3545" spans="21:22" x14ac:dyDescent="0.25">
      <c r="U3545" s="4747"/>
      <c r="V3545" s="4747"/>
    </row>
    <row r="3546" spans="21:22" x14ac:dyDescent="0.25">
      <c r="U3546" s="4747"/>
      <c r="V3546" s="4747"/>
    </row>
    <row r="3547" spans="21:22" x14ac:dyDescent="0.25">
      <c r="U3547" s="4747"/>
      <c r="V3547" s="4747"/>
    </row>
    <row r="3548" spans="21:22" x14ac:dyDescent="0.25">
      <c r="U3548" s="4747"/>
      <c r="V3548" s="4747"/>
    </row>
    <row r="3549" spans="21:22" x14ac:dyDescent="0.25">
      <c r="U3549" s="4747"/>
      <c r="V3549" s="4747"/>
    </row>
    <row r="3550" spans="21:22" x14ac:dyDescent="0.25">
      <c r="U3550" s="4747"/>
      <c r="V3550" s="4747"/>
    </row>
    <row r="3551" spans="21:22" x14ac:dyDescent="0.25">
      <c r="U3551" s="4747"/>
      <c r="V3551" s="4747"/>
    </row>
    <row r="3552" spans="21:22" x14ac:dyDescent="0.25">
      <c r="U3552" s="4747"/>
      <c r="V3552" s="4747"/>
    </row>
    <row r="3553" spans="21:22" x14ac:dyDescent="0.25">
      <c r="U3553" s="4747"/>
      <c r="V3553" s="4747"/>
    </row>
    <row r="3554" spans="21:22" x14ac:dyDescent="0.25">
      <c r="U3554" s="4747"/>
      <c r="V3554" s="4747"/>
    </row>
    <row r="3555" spans="21:22" x14ac:dyDescent="0.25">
      <c r="U3555" s="4747"/>
      <c r="V3555" s="4747"/>
    </row>
    <row r="3556" spans="21:22" x14ac:dyDescent="0.25">
      <c r="U3556" s="4747"/>
      <c r="V3556" s="4747"/>
    </row>
    <row r="3557" spans="21:22" x14ac:dyDescent="0.25">
      <c r="U3557" s="4747"/>
      <c r="V3557" s="4747"/>
    </row>
    <row r="3558" spans="21:22" x14ac:dyDescent="0.25">
      <c r="U3558" s="4747"/>
      <c r="V3558" s="4747"/>
    </row>
    <row r="3559" spans="21:22" x14ac:dyDescent="0.25">
      <c r="U3559" s="4747"/>
      <c r="V3559" s="4747"/>
    </row>
    <row r="3560" spans="21:22" x14ac:dyDescent="0.25">
      <c r="U3560" s="4747"/>
      <c r="V3560" s="4747"/>
    </row>
    <row r="3561" spans="21:22" x14ac:dyDescent="0.25">
      <c r="U3561" s="4747"/>
      <c r="V3561" s="4747"/>
    </row>
    <row r="3562" spans="21:22" x14ac:dyDescent="0.25">
      <c r="U3562" s="4747"/>
      <c r="V3562" s="4747"/>
    </row>
    <row r="3563" spans="21:22" x14ac:dyDescent="0.25">
      <c r="U3563" s="4747"/>
      <c r="V3563" s="4747"/>
    </row>
    <row r="3564" spans="21:22" x14ac:dyDescent="0.25">
      <c r="U3564" s="4747"/>
      <c r="V3564" s="4747"/>
    </row>
    <row r="3565" spans="21:22" x14ac:dyDescent="0.25">
      <c r="U3565" s="4747"/>
      <c r="V3565" s="4747"/>
    </row>
    <row r="3566" spans="21:22" x14ac:dyDescent="0.25">
      <c r="U3566" s="4747"/>
      <c r="V3566" s="4747"/>
    </row>
    <row r="3567" spans="21:22" x14ac:dyDescent="0.25">
      <c r="U3567" s="4747"/>
      <c r="V3567" s="4747"/>
    </row>
    <row r="3568" spans="21:22" x14ac:dyDescent="0.25">
      <c r="U3568" s="4747"/>
      <c r="V3568" s="4747"/>
    </row>
    <row r="3569" spans="21:22" x14ac:dyDescent="0.25">
      <c r="U3569" s="4747"/>
      <c r="V3569" s="4747"/>
    </row>
    <row r="3570" spans="21:22" x14ac:dyDescent="0.25">
      <c r="U3570" s="4747"/>
      <c r="V3570" s="4747"/>
    </row>
    <row r="3571" spans="21:22" x14ac:dyDescent="0.25">
      <c r="U3571" s="4747"/>
      <c r="V3571" s="4747"/>
    </row>
    <row r="3572" spans="21:22" x14ac:dyDescent="0.25">
      <c r="U3572" s="4747"/>
      <c r="V3572" s="4747"/>
    </row>
    <row r="3573" spans="21:22" x14ac:dyDescent="0.25">
      <c r="U3573" s="4747"/>
      <c r="V3573" s="4747"/>
    </row>
    <row r="3574" spans="21:22" x14ac:dyDescent="0.25">
      <c r="U3574" s="4747"/>
      <c r="V3574" s="4747"/>
    </row>
    <row r="3575" spans="21:22" x14ac:dyDescent="0.25">
      <c r="U3575" s="4747"/>
      <c r="V3575" s="4747"/>
    </row>
    <row r="3576" spans="21:22" x14ac:dyDescent="0.25">
      <c r="U3576" s="4747"/>
      <c r="V3576" s="4747"/>
    </row>
    <row r="3577" spans="21:22" x14ac:dyDescent="0.25">
      <c r="U3577" s="4747"/>
      <c r="V3577" s="4747"/>
    </row>
    <row r="3578" spans="21:22" x14ac:dyDescent="0.25">
      <c r="U3578" s="4747"/>
      <c r="V3578" s="4747"/>
    </row>
    <row r="3579" spans="21:22" x14ac:dyDescent="0.25">
      <c r="U3579" s="4747"/>
      <c r="V3579" s="4747"/>
    </row>
    <row r="3580" spans="21:22" x14ac:dyDescent="0.25">
      <c r="U3580" s="4747"/>
      <c r="V3580" s="4747"/>
    </row>
    <row r="3581" spans="21:22" x14ac:dyDescent="0.25">
      <c r="U3581" s="4747"/>
      <c r="V3581" s="4747"/>
    </row>
    <row r="3582" spans="21:22" x14ac:dyDescent="0.25">
      <c r="U3582" s="4747"/>
      <c r="V3582" s="4747"/>
    </row>
    <row r="3583" spans="21:22" x14ac:dyDescent="0.25">
      <c r="U3583" s="4747"/>
      <c r="V3583" s="4747"/>
    </row>
    <row r="3584" spans="21:22" x14ac:dyDescent="0.25">
      <c r="U3584" s="4747"/>
      <c r="V3584" s="4747"/>
    </row>
    <row r="3585" spans="21:22" x14ac:dyDescent="0.25">
      <c r="U3585" s="4747"/>
      <c r="V3585" s="4747"/>
    </row>
    <row r="3586" spans="21:22" x14ac:dyDescent="0.25">
      <c r="U3586" s="4747"/>
      <c r="V3586" s="4747"/>
    </row>
    <row r="3587" spans="21:22" x14ac:dyDescent="0.25">
      <c r="U3587" s="4747"/>
      <c r="V3587" s="4747"/>
    </row>
    <row r="3588" spans="21:22" x14ac:dyDescent="0.25">
      <c r="U3588" s="4747"/>
      <c r="V3588" s="4747"/>
    </row>
    <row r="3589" spans="21:22" x14ac:dyDescent="0.25">
      <c r="U3589" s="4747"/>
      <c r="V3589" s="4747"/>
    </row>
    <row r="3590" spans="21:22" x14ac:dyDescent="0.25">
      <c r="U3590" s="4747"/>
      <c r="V3590" s="4747"/>
    </row>
    <row r="3591" spans="21:22" x14ac:dyDescent="0.25">
      <c r="U3591" s="4747"/>
      <c r="V3591" s="4747"/>
    </row>
    <row r="3592" spans="21:22" x14ac:dyDescent="0.25">
      <c r="U3592" s="4747"/>
      <c r="V3592" s="4747"/>
    </row>
    <row r="3593" spans="21:22" x14ac:dyDescent="0.25">
      <c r="U3593" s="4747"/>
      <c r="V3593" s="4747"/>
    </row>
    <row r="3594" spans="21:22" x14ac:dyDescent="0.25">
      <c r="U3594" s="4747"/>
      <c r="V3594" s="4747"/>
    </row>
    <row r="3595" spans="21:22" x14ac:dyDescent="0.25">
      <c r="U3595" s="4747"/>
      <c r="V3595" s="4747"/>
    </row>
    <row r="3596" spans="21:22" x14ac:dyDescent="0.25">
      <c r="U3596" s="4747"/>
      <c r="V3596" s="4747"/>
    </row>
    <row r="3597" spans="21:22" x14ac:dyDescent="0.25">
      <c r="U3597" s="4747"/>
      <c r="V3597" s="4747"/>
    </row>
    <row r="3598" spans="21:22" x14ac:dyDescent="0.25">
      <c r="U3598" s="4747"/>
      <c r="V3598" s="4747"/>
    </row>
    <row r="3599" spans="21:22" x14ac:dyDescent="0.25">
      <c r="U3599" s="4747"/>
      <c r="V3599" s="4747"/>
    </row>
    <row r="3600" spans="21:22" x14ac:dyDescent="0.25">
      <c r="U3600" s="4747"/>
      <c r="V3600" s="4747"/>
    </row>
    <row r="3601" spans="21:22" x14ac:dyDescent="0.25">
      <c r="U3601" s="4747"/>
      <c r="V3601" s="4747"/>
    </row>
    <row r="3602" spans="21:22" x14ac:dyDescent="0.25">
      <c r="U3602" s="4747"/>
      <c r="V3602" s="4747"/>
    </row>
    <row r="3603" spans="21:22" x14ac:dyDescent="0.25">
      <c r="U3603" s="4747"/>
      <c r="V3603" s="4747"/>
    </row>
    <row r="3604" spans="21:22" x14ac:dyDescent="0.25">
      <c r="U3604" s="4747"/>
      <c r="V3604" s="4747"/>
    </row>
    <row r="3605" spans="21:22" x14ac:dyDescent="0.25">
      <c r="U3605" s="4747"/>
      <c r="V3605" s="4747"/>
    </row>
    <row r="3606" spans="21:22" x14ac:dyDescent="0.25">
      <c r="U3606" s="4747"/>
      <c r="V3606" s="4747"/>
    </row>
    <row r="3607" spans="21:22" x14ac:dyDescent="0.25">
      <c r="U3607" s="4747"/>
      <c r="V3607" s="4747"/>
    </row>
    <row r="3608" spans="21:22" x14ac:dyDescent="0.25">
      <c r="U3608" s="4747"/>
      <c r="V3608" s="4747"/>
    </row>
    <row r="3609" spans="21:22" x14ac:dyDescent="0.25">
      <c r="U3609" s="4747"/>
      <c r="V3609" s="4747"/>
    </row>
    <row r="3610" spans="21:22" x14ac:dyDescent="0.25">
      <c r="U3610" s="4747"/>
      <c r="V3610" s="4747"/>
    </row>
    <row r="3611" spans="21:22" x14ac:dyDescent="0.25">
      <c r="U3611" s="4747"/>
      <c r="V3611" s="4747"/>
    </row>
    <row r="3612" spans="21:22" x14ac:dyDescent="0.25">
      <c r="U3612" s="4747"/>
      <c r="V3612" s="4747"/>
    </row>
    <row r="3613" spans="21:22" x14ac:dyDescent="0.25">
      <c r="U3613" s="4747"/>
      <c r="V3613" s="4747"/>
    </row>
    <row r="3614" spans="21:22" x14ac:dyDescent="0.25">
      <c r="U3614" s="4747"/>
      <c r="V3614" s="4747"/>
    </row>
    <row r="3615" spans="21:22" x14ac:dyDescent="0.25">
      <c r="U3615" s="4747"/>
      <c r="V3615" s="4747"/>
    </row>
    <row r="3616" spans="21:22" x14ac:dyDescent="0.25">
      <c r="U3616" s="4747"/>
      <c r="V3616" s="4747"/>
    </row>
    <row r="3617" spans="21:22" x14ac:dyDescent="0.25">
      <c r="U3617" s="4747"/>
      <c r="V3617" s="4747"/>
    </row>
    <row r="3618" spans="21:22" x14ac:dyDescent="0.25">
      <c r="U3618" s="4747"/>
      <c r="V3618" s="4747"/>
    </row>
    <row r="3619" spans="21:22" x14ac:dyDescent="0.25">
      <c r="U3619" s="4747"/>
      <c r="V3619" s="4747"/>
    </row>
    <row r="3620" spans="21:22" x14ac:dyDescent="0.25">
      <c r="U3620" s="4747"/>
      <c r="V3620" s="4747"/>
    </row>
    <row r="3621" spans="21:22" x14ac:dyDescent="0.25">
      <c r="U3621" s="4747"/>
      <c r="V3621" s="4747"/>
    </row>
    <row r="3622" spans="21:22" x14ac:dyDescent="0.25">
      <c r="U3622" s="4747"/>
      <c r="V3622" s="4747"/>
    </row>
    <row r="3623" spans="21:22" x14ac:dyDescent="0.25">
      <c r="U3623" s="4747"/>
      <c r="V3623" s="4747"/>
    </row>
    <row r="3624" spans="21:22" x14ac:dyDescent="0.25">
      <c r="U3624" s="4747"/>
      <c r="V3624" s="4747"/>
    </row>
    <row r="3625" spans="21:22" x14ac:dyDescent="0.25">
      <c r="U3625" s="4747"/>
      <c r="V3625" s="4747"/>
    </row>
    <row r="3626" spans="21:22" x14ac:dyDescent="0.25">
      <c r="U3626" s="4747"/>
      <c r="V3626" s="4747"/>
    </row>
    <row r="3627" spans="21:22" x14ac:dyDescent="0.25">
      <c r="U3627" s="4747"/>
      <c r="V3627" s="4747"/>
    </row>
    <row r="3628" spans="21:22" x14ac:dyDescent="0.25">
      <c r="U3628" s="4747"/>
      <c r="V3628" s="4747"/>
    </row>
    <row r="3629" spans="21:22" x14ac:dyDescent="0.25">
      <c r="U3629" s="4747"/>
      <c r="V3629" s="4747"/>
    </row>
    <row r="3630" spans="21:22" x14ac:dyDescent="0.25">
      <c r="U3630" s="4747"/>
      <c r="V3630" s="4747"/>
    </row>
    <row r="3631" spans="21:22" x14ac:dyDescent="0.25">
      <c r="U3631" s="4747"/>
      <c r="V3631" s="4747"/>
    </row>
    <row r="3632" spans="21:22" x14ac:dyDescent="0.25">
      <c r="U3632" s="4747"/>
      <c r="V3632" s="4747"/>
    </row>
    <row r="3633" spans="21:22" x14ac:dyDescent="0.25">
      <c r="U3633" s="4747"/>
      <c r="V3633" s="4747"/>
    </row>
    <row r="3634" spans="21:22" x14ac:dyDescent="0.25">
      <c r="U3634" s="4747"/>
      <c r="V3634" s="4747"/>
    </row>
    <row r="3635" spans="21:22" x14ac:dyDescent="0.25">
      <c r="U3635" s="4747"/>
      <c r="V3635" s="4747"/>
    </row>
    <row r="3636" spans="21:22" x14ac:dyDescent="0.25">
      <c r="U3636" s="4747"/>
      <c r="V3636" s="4747"/>
    </row>
    <row r="3637" spans="21:22" x14ac:dyDescent="0.25">
      <c r="U3637" s="4747"/>
      <c r="V3637" s="4747"/>
    </row>
    <row r="3638" spans="21:22" x14ac:dyDescent="0.25">
      <c r="U3638" s="4747"/>
      <c r="V3638" s="4747"/>
    </row>
    <row r="3639" spans="21:22" x14ac:dyDescent="0.25">
      <c r="U3639" s="4747"/>
      <c r="V3639" s="4747"/>
    </row>
    <row r="3640" spans="21:22" x14ac:dyDescent="0.25">
      <c r="U3640" s="4747"/>
      <c r="V3640" s="4747"/>
    </row>
    <row r="3641" spans="21:22" x14ac:dyDescent="0.25">
      <c r="U3641" s="4747"/>
      <c r="V3641" s="4747"/>
    </row>
    <row r="3642" spans="21:22" x14ac:dyDescent="0.25">
      <c r="U3642" s="4747"/>
      <c r="V3642" s="4747"/>
    </row>
    <row r="3643" spans="21:22" x14ac:dyDescent="0.25">
      <c r="U3643" s="4747"/>
      <c r="V3643" s="4747"/>
    </row>
    <row r="3644" spans="21:22" x14ac:dyDescent="0.25">
      <c r="U3644" s="4747"/>
      <c r="V3644" s="4747"/>
    </row>
    <row r="3645" spans="21:22" x14ac:dyDescent="0.25">
      <c r="U3645" s="4747"/>
      <c r="V3645" s="4747"/>
    </row>
    <row r="3646" spans="21:22" x14ac:dyDescent="0.25">
      <c r="U3646" s="4747"/>
      <c r="V3646" s="4747"/>
    </row>
    <row r="3647" spans="21:22" x14ac:dyDescent="0.25">
      <c r="U3647" s="4747"/>
      <c r="V3647" s="4747"/>
    </row>
    <row r="3648" spans="21:22" x14ac:dyDescent="0.25">
      <c r="U3648" s="4747"/>
      <c r="V3648" s="4747"/>
    </row>
    <row r="3649" spans="21:22" x14ac:dyDescent="0.25">
      <c r="U3649" s="4747"/>
      <c r="V3649" s="4747"/>
    </row>
    <row r="3650" spans="21:22" x14ac:dyDescent="0.25">
      <c r="U3650" s="4747"/>
      <c r="V3650" s="4747"/>
    </row>
    <row r="3651" spans="21:22" x14ac:dyDescent="0.25">
      <c r="U3651" s="4747"/>
      <c r="V3651" s="4747"/>
    </row>
    <row r="3652" spans="21:22" x14ac:dyDescent="0.25">
      <c r="U3652" s="4747"/>
      <c r="V3652" s="4747"/>
    </row>
    <row r="3653" spans="21:22" x14ac:dyDescent="0.25">
      <c r="U3653" s="4747"/>
      <c r="V3653" s="4747"/>
    </row>
    <row r="3654" spans="21:22" x14ac:dyDescent="0.25">
      <c r="U3654" s="4747"/>
      <c r="V3654" s="4747"/>
    </row>
    <row r="3655" spans="21:22" x14ac:dyDescent="0.25">
      <c r="U3655" s="4747"/>
      <c r="V3655" s="4747"/>
    </row>
    <row r="3656" spans="21:22" x14ac:dyDescent="0.25">
      <c r="U3656" s="4747"/>
      <c r="V3656" s="4747"/>
    </row>
    <row r="3657" spans="21:22" x14ac:dyDescent="0.25">
      <c r="U3657" s="4747"/>
      <c r="V3657" s="4747"/>
    </row>
    <row r="3658" spans="21:22" x14ac:dyDescent="0.25">
      <c r="U3658" s="4747"/>
      <c r="V3658" s="4747"/>
    </row>
    <row r="3659" spans="21:22" x14ac:dyDescent="0.25">
      <c r="U3659" s="4747"/>
      <c r="V3659" s="4747"/>
    </row>
    <row r="3660" spans="21:22" x14ac:dyDescent="0.25">
      <c r="U3660" s="4747"/>
      <c r="V3660" s="4747"/>
    </row>
    <row r="3661" spans="21:22" x14ac:dyDescent="0.25">
      <c r="U3661" s="4747"/>
      <c r="V3661" s="4747"/>
    </row>
    <row r="3662" spans="21:22" x14ac:dyDescent="0.25">
      <c r="U3662" s="4747"/>
      <c r="V3662" s="4747"/>
    </row>
    <row r="3663" spans="21:22" x14ac:dyDescent="0.25">
      <c r="U3663" s="4747"/>
      <c r="V3663" s="4747"/>
    </row>
    <row r="3664" spans="21:22" x14ac:dyDescent="0.25">
      <c r="U3664" s="4747"/>
      <c r="V3664" s="4747"/>
    </row>
    <row r="3665" spans="21:22" x14ac:dyDescent="0.25">
      <c r="U3665" s="4747"/>
      <c r="V3665" s="4747"/>
    </row>
    <row r="3666" spans="21:22" x14ac:dyDescent="0.25">
      <c r="U3666" s="4747"/>
      <c r="V3666" s="4747"/>
    </row>
    <row r="3667" spans="21:22" x14ac:dyDescent="0.25">
      <c r="U3667" s="4747"/>
      <c r="V3667" s="4747"/>
    </row>
    <row r="3668" spans="21:22" x14ac:dyDescent="0.25">
      <c r="U3668" s="4747"/>
      <c r="V3668" s="4747"/>
    </row>
    <row r="3669" spans="21:22" x14ac:dyDescent="0.25">
      <c r="U3669" s="4747"/>
      <c r="V3669" s="4747"/>
    </row>
    <row r="3670" spans="21:22" x14ac:dyDescent="0.25">
      <c r="U3670" s="4747"/>
      <c r="V3670" s="4747"/>
    </row>
    <row r="3671" spans="21:22" x14ac:dyDescent="0.25">
      <c r="U3671" s="4747"/>
      <c r="V3671" s="4747"/>
    </row>
    <row r="3672" spans="21:22" x14ac:dyDescent="0.25">
      <c r="U3672" s="4747"/>
      <c r="V3672" s="4747"/>
    </row>
    <row r="3673" spans="21:22" x14ac:dyDescent="0.25">
      <c r="U3673" s="4747"/>
      <c r="V3673" s="4747"/>
    </row>
    <row r="3674" spans="21:22" x14ac:dyDescent="0.25">
      <c r="U3674" s="4747"/>
      <c r="V3674" s="4747"/>
    </row>
    <row r="3675" spans="21:22" x14ac:dyDescent="0.25">
      <c r="U3675" s="4747"/>
      <c r="V3675" s="4747"/>
    </row>
    <row r="3676" spans="21:22" x14ac:dyDescent="0.25">
      <c r="U3676" s="4747"/>
      <c r="V3676" s="4747"/>
    </row>
    <row r="3677" spans="21:22" x14ac:dyDescent="0.25">
      <c r="U3677" s="4747"/>
      <c r="V3677" s="4747"/>
    </row>
    <row r="3678" spans="21:22" x14ac:dyDescent="0.25">
      <c r="U3678" s="4747"/>
      <c r="V3678" s="4747"/>
    </row>
    <row r="3679" spans="21:22" x14ac:dyDescent="0.25">
      <c r="U3679" s="4747"/>
      <c r="V3679" s="4747"/>
    </row>
    <row r="3680" spans="21:22" x14ac:dyDescent="0.25">
      <c r="U3680" s="4747"/>
      <c r="V3680" s="4747"/>
    </row>
    <row r="3681" spans="21:22" x14ac:dyDescent="0.25">
      <c r="U3681" s="4747"/>
      <c r="V3681" s="4747"/>
    </row>
    <row r="3682" spans="21:22" x14ac:dyDescent="0.25">
      <c r="U3682" s="4747"/>
      <c r="V3682" s="4747"/>
    </row>
    <row r="3683" spans="21:22" x14ac:dyDescent="0.25">
      <c r="U3683" s="4747"/>
      <c r="V3683" s="4747"/>
    </row>
    <row r="3684" spans="21:22" x14ac:dyDescent="0.25">
      <c r="U3684" s="4747"/>
      <c r="V3684" s="4747"/>
    </row>
    <row r="3685" spans="21:22" x14ac:dyDescent="0.25">
      <c r="U3685" s="4747"/>
      <c r="V3685" s="4747"/>
    </row>
    <row r="3686" spans="21:22" x14ac:dyDescent="0.25">
      <c r="U3686" s="4747"/>
      <c r="V3686" s="4747"/>
    </row>
    <row r="3687" spans="21:22" x14ac:dyDescent="0.25">
      <c r="U3687" s="4747"/>
      <c r="V3687" s="4747"/>
    </row>
    <row r="3688" spans="21:22" x14ac:dyDescent="0.25">
      <c r="U3688" s="4747"/>
      <c r="V3688" s="4747"/>
    </row>
    <row r="3689" spans="21:22" x14ac:dyDescent="0.25">
      <c r="U3689" s="4747"/>
      <c r="V3689" s="4747"/>
    </row>
    <row r="3690" spans="21:22" x14ac:dyDescent="0.25">
      <c r="U3690" s="4747"/>
      <c r="V3690" s="4747"/>
    </row>
    <row r="3691" spans="21:22" x14ac:dyDescent="0.25">
      <c r="U3691" s="4747"/>
      <c r="V3691" s="4747"/>
    </row>
    <row r="3692" spans="21:22" x14ac:dyDescent="0.25">
      <c r="U3692" s="4747"/>
      <c r="V3692" s="4747"/>
    </row>
    <row r="3693" spans="21:22" x14ac:dyDescent="0.25">
      <c r="U3693" s="4747"/>
      <c r="V3693" s="4747"/>
    </row>
    <row r="3694" spans="21:22" x14ac:dyDescent="0.25">
      <c r="U3694" s="4747"/>
      <c r="V3694" s="4747"/>
    </row>
    <row r="3695" spans="21:22" x14ac:dyDescent="0.25">
      <c r="U3695" s="4747"/>
      <c r="V3695" s="4747"/>
    </row>
    <row r="3696" spans="21:22" x14ac:dyDescent="0.25">
      <c r="U3696" s="4747"/>
      <c r="V3696" s="4747"/>
    </row>
    <row r="3697" spans="21:22" x14ac:dyDescent="0.25">
      <c r="U3697" s="4747"/>
      <c r="V3697" s="4747"/>
    </row>
    <row r="3698" spans="21:22" x14ac:dyDescent="0.25">
      <c r="U3698" s="4747"/>
      <c r="V3698" s="4747"/>
    </row>
    <row r="3699" spans="21:22" x14ac:dyDescent="0.25">
      <c r="U3699" s="4747"/>
      <c r="V3699" s="4747"/>
    </row>
    <row r="3700" spans="21:22" x14ac:dyDescent="0.25">
      <c r="U3700" s="4747"/>
      <c r="V3700" s="4747"/>
    </row>
    <row r="3701" spans="21:22" x14ac:dyDescent="0.25">
      <c r="U3701" s="4747"/>
      <c r="V3701" s="4747"/>
    </row>
    <row r="3702" spans="21:22" x14ac:dyDescent="0.25">
      <c r="U3702" s="4747"/>
      <c r="V3702" s="4747"/>
    </row>
    <row r="3703" spans="21:22" x14ac:dyDescent="0.25">
      <c r="U3703" s="4747"/>
      <c r="V3703" s="4747"/>
    </row>
    <row r="3704" spans="21:22" x14ac:dyDescent="0.25">
      <c r="U3704" s="4747"/>
      <c r="V3704" s="4747"/>
    </row>
    <row r="3705" spans="21:22" x14ac:dyDescent="0.25">
      <c r="U3705" s="4747"/>
      <c r="V3705" s="4747"/>
    </row>
    <row r="3706" spans="21:22" x14ac:dyDescent="0.25">
      <c r="U3706" s="4747"/>
      <c r="V3706" s="4747"/>
    </row>
    <row r="3707" spans="21:22" x14ac:dyDescent="0.25">
      <c r="U3707" s="4747"/>
      <c r="V3707" s="4747"/>
    </row>
    <row r="3708" spans="21:22" x14ac:dyDescent="0.25">
      <c r="U3708" s="4747"/>
      <c r="V3708" s="4747"/>
    </row>
    <row r="3709" spans="21:22" x14ac:dyDescent="0.25">
      <c r="U3709" s="4747"/>
      <c r="V3709" s="4747"/>
    </row>
    <row r="3710" spans="21:22" x14ac:dyDescent="0.25">
      <c r="U3710" s="4747"/>
      <c r="V3710" s="4747"/>
    </row>
    <row r="3711" spans="21:22" x14ac:dyDescent="0.25">
      <c r="U3711" s="4747"/>
      <c r="V3711" s="4747"/>
    </row>
    <row r="3712" spans="21:22" x14ac:dyDescent="0.25">
      <c r="U3712" s="4747"/>
      <c r="V3712" s="4747"/>
    </row>
    <row r="3713" spans="21:22" x14ac:dyDescent="0.25">
      <c r="U3713" s="4747"/>
      <c r="V3713" s="4747"/>
    </row>
    <row r="3714" spans="21:22" x14ac:dyDescent="0.25">
      <c r="U3714" s="4747"/>
      <c r="V3714" s="4747"/>
    </row>
    <row r="3715" spans="21:22" x14ac:dyDescent="0.25">
      <c r="U3715" s="4747"/>
      <c r="V3715" s="4747"/>
    </row>
    <row r="3716" spans="21:22" x14ac:dyDescent="0.25">
      <c r="U3716" s="4747"/>
      <c r="V3716" s="4747"/>
    </row>
    <row r="3717" spans="21:22" x14ac:dyDescent="0.25">
      <c r="U3717" s="4747"/>
      <c r="V3717" s="4747"/>
    </row>
    <row r="3718" spans="21:22" x14ac:dyDescent="0.25">
      <c r="U3718" s="4747"/>
      <c r="V3718" s="4747"/>
    </row>
    <row r="3719" spans="21:22" x14ac:dyDescent="0.25">
      <c r="U3719" s="4747"/>
      <c r="V3719" s="4747"/>
    </row>
    <row r="3720" spans="21:22" x14ac:dyDescent="0.25">
      <c r="U3720" s="4747"/>
      <c r="V3720" s="4747"/>
    </row>
    <row r="3721" spans="21:22" x14ac:dyDescent="0.25">
      <c r="U3721" s="4747"/>
      <c r="V3721" s="4747"/>
    </row>
    <row r="3722" spans="21:22" x14ac:dyDescent="0.25">
      <c r="U3722" s="4747"/>
      <c r="V3722" s="4747"/>
    </row>
    <row r="3723" spans="21:22" x14ac:dyDescent="0.25">
      <c r="U3723" s="4747"/>
      <c r="V3723" s="4747"/>
    </row>
    <row r="3724" spans="21:22" x14ac:dyDescent="0.25">
      <c r="U3724" s="4747"/>
      <c r="V3724" s="4747"/>
    </row>
    <row r="3725" spans="21:22" x14ac:dyDescent="0.25">
      <c r="U3725" s="4747"/>
      <c r="V3725" s="4747"/>
    </row>
    <row r="3726" spans="21:22" x14ac:dyDescent="0.25">
      <c r="U3726" s="4747"/>
      <c r="V3726" s="4747"/>
    </row>
    <row r="3727" spans="21:22" x14ac:dyDescent="0.25">
      <c r="U3727" s="4747"/>
      <c r="V3727" s="4747"/>
    </row>
    <row r="3728" spans="21:22" x14ac:dyDescent="0.25">
      <c r="U3728" s="4747"/>
      <c r="V3728" s="4747"/>
    </row>
    <row r="3729" spans="21:22" x14ac:dyDescent="0.25">
      <c r="U3729" s="4747"/>
      <c r="V3729" s="4747"/>
    </row>
    <row r="3730" spans="21:22" x14ac:dyDescent="0.25">
      <c r="U3730" s="4747"/>
      <c r="V3730" s="4747"/>
    </row>
    <row r="3731" spans="21:22" x14ac:dyDescent="0.25">
      <c r="U3731" s="4747"/>
      <c r="V3731" s="4747"/>
    </row>
    <row r="3732" spans="21:22" x14ac:dyDescent="0.25">
      <c r="U3732" s="4747"/>
      <c r="V3732" s="4747"/>
    </row>
    <row r="3733" spans="21:22" x14ac:dyDescent="0.25">
      <c r="U3733" s="4747"/>
      <c r="V3733" s="4747"/>
    </row>
    <row r="3734" spans="21:22" x14ac:dyDescent="0.25">
      <c r="U3734" s="4747"/>
      <c r="V3734" s="4747"/>
    </row>
    <row r="3735" spans="21:22" x14ac:dyDescent="0.25">
      <c r="U3735" s="4747"/>
      <c r="V3735" s="4747"/>
    </row>
    <row r="3736" spans="21:22" x14ac:dyDescent="0.25">
      <c r="U3736" s="4747"/>
      <c r="V3736" s="4747"/>
    </row>
    <row r="3737" spans="21:22" x14ac:dyDescent="0.25">
      <c r="U3737" s="4747"/>
      <c r="V3737" s="4747"/>
    </row>
    <row r="3738" spans="21:22" x14ac:dyDescent="0.25">
      <c r="U3738" s="4747"/>
      <c r="V3738" s="4747"/>
    </row>
    <row r="3739" spans="21:22" x14ac:dyDescent="0.25">
      <c r="U3739" s="4747"/>
      <c r="V3739" s="4747"/>
    </row>
    <row r="3740" spans="21:22" x14ac:dyDescent="0.25">
      <c r="U3740" s="4747"/>
      <c r="V3740" s="4747"/>
    </row>
  </sheetData>
  <mergeCells count="713">
    <mergeCell ref="H100:H101"/>
    <mergeCell ref="S90:S93"/>
    <mergeCell ref="L1:M1"/>
    <mergeCell ref="J85:J103"/>
    <mergeCell ref="Q85:R85"/>
    <mergeCell ref="Q86:R86"/>
    <mergeCell ref="Q88:R88"/>
    <mergeCell ref="B80:B83"/>
    <mergeCell ref="T69:T70"/>
    <mergeCell ref="Q82:R82"/>
    <mergeCell ref="Q83:R83"/>
    <mergeCell ref="P69:P70"/>
    <mergeCell ref="C90:C103"/>
    <mergeCell ref="U211:V211"/>
    <mergeCell ref="A52:A84"/>
    <mergeCell ref="U58:V58"/>
    <mergeCell ref="U63:V63"/>
    <mergeCell ref="U64:V64"/>
    <mergeCell ref="U66:V66"/>
    <mergeCell ref="U67:V67"/>
    <mergeCell ref="U68:V68"/>
    <mergeCell ref="Q98:R99"/>
    <mergeCell ref="Q100:R101"/>
    <mergeCell ref="U208:V208"/>
    <mergeCell ref="U209:V209"/>
    <mergeCell ref="U207:V207"/>
    <mergeCell ref="U202:V202"/>
    <mergeCell ref="U199:V199"/>
    <mergeCell ref="U81:V81"/>
    <mergeCell ref="U90:V93"/>
    <mergeCell ref="U82:V82"/>
    <mergeCell ref="U194:V194"/>
    <mergeCell ref="U195:V196"/>
    <mergeCell ref="U163:V163"/>
    <mergeCell ref="M168:M169"/>
    <mergeCell ref="U216:V216"/>
    <mergeCell ref="U217:V217"/>
    <mergeCell ref="U54:V54"/>
    <mergeCell ref="U55:V55"/>
    <mergeCell ref="U57:V57"/>
    <mergeCell ref="U210:V210"/>
    <mergeCell ref="U203:V203"/>
    <mergeCell ref="U204:V204"/>
    <mergeCell ref="U89:V89"/>
    <mergeCell ref="C177:V177"/>
    <mergeCell ref="K144:K149"/>
    <mergeCell ref="H144:H149"/>
    <mergeCell ref="T118:T119"/>
    <mergeCell ref="U141:V141"/>
    <mergeCell ref="U142:V142"/>
    <mergeCell ref="U143:V143"/>
    <mergeCell ref="U138:V138"/>
    <mergeCell ref="U149:V149"/>
    <mergeCell ref="U83:V83"/>
    <mergeCell ref="U84:V84"/>
    <mergeCell ref="U85:V85"/>
    <mergeCell ref="U86:V86"/>
    <mergeCell ref="U87:V87"/>
    <mergeCell ref="U88:V88"/>
    <mergeCell ref="U13:V13"/>
    <mergeCell ref="U14:V14"/>
    <mergeCell ref="U17:V17"/>
    <mergeCell ref="U15:V15"/>
    <mergeCell ref="U16:V16"/>
    <mergeCell ref="U218:V218"/>
    <mergeCell ref="U213:V213"/>
    <mergeCell ref="U214:V214"/>
    <mergeCell ref="U215:V215"/>
    <mergeCell ref="U62:V62"/>
    <mergeCell ref="U7:V7"/>
    <mergeCell ref="U8:V8"/>
    <mergeCell ref="U9:V9"/>
    <mergeCell ref="U10:V10"/>
    <mergeCell ref="U11:V11"/>
    <mergeCell ref="U12:V12"/>
    <mergeCell ref="U46:V46"/>
    <mergeCell ref="U52:V52"/>
    <mergeCell ref="U53:V53"/>
    <mergeCell ref="U40:V40"/>
    <mergeCell ref="U49:V50"/>
    <mergeCell ref="U60:V60"/>
    <mergeCell ref="U59:V59"/>
    <mergeCell ref="U33:V33"/>
    <mergeCell ref="U34:V34"/>
    <mergeCell ref="U41:V41"/>
    <mergeCell ref="U42:V42"/>
    <mergeCell ref="U43:V43"/>
    <mergeCell ref="U45:V45"/>
    <mergeCell ref="U47:V48"/>
    <mergeCell ref="U61:V61"/>
    <mergeCell ref="U139:V139"/>
    <mergeCell ref="U18:V18"/>
    <mergeCell ref="U19:V19"/>
    <mergeCell ref="U20:V20"/>
    <mergeCell ref="U25:V25"/>
    <mergeCell ref="U29:V29"/>
    <mergeCell ref="U30:V30"/>
    <mergeCell ref="U32:V32"/>
    <mergeCell ref="U188:V188"/>
    <mergeCell ref="U190:V190"/>
    <mergeCell ref="U191:V191"/>
    <mergeCell ref="U192:V192"/>
    <mergeCell ref="U193:V193"/>
    <mergeCell ref="U205:V205"/>
    <mergeCell ref="U198:V198"/>
    <mergeCell ref="U200:V200"/>
    <mergeCell ref="U201:V201"/>
    <mergeCell ref="U197:V197"/>
    <mergeCell ref="Q96:R97"/>
    <mergeCell ref="J118:J120"/>
    <mergeCell ref="K90:K103"/>
    <mergeCell ref="H90:H93"/>
    <mergeCell ref="H94:H95"/>
    <mergeCell ref="U212:V212"/>
    <mergeCell ref="U183:V183"/>
    <mergeCell ref="U185:V185"/>
    <mergeCell ref="U186:V186"/>
    <mergeCell ref="U187:V187"/>
    <mergeCell ref="I152:I167"/>
    <mergeCell ref="Q132:R132"/>
    <mergeCell ref="P122:S122"/>
    <mergeCell ref="Q121:R121"/>
    <mergeCell ref="Q137:R137"/>
    <mergeCell ref="H152:H156"/>
    <mergeCell ref="Q156:R156"/>
    <mergeCell ref="N152:N153"/>
    <mergeCell ref="U39:V39"/>
    <mergeCell ref="P106:P107"/>
    <mergeCell ref="Q106:R107"/>
    <mergeCell ref="Q108:R109"/>
    <mergeCell ref="Q110:R111"/>
    <mergeCell ref="H102:H103"/>
    <mergeCell ref="D85:I89"/>
    <mergeCell ref="S108:S109"/>
    <mergeCell ref="Q104:R105"/>
    <mergeCell ref="Q94:R95"/>
    <mergeCell ref="Q81:R81"/>
    <mergeCell ref="Q79:R79"/>
    <mergeCell ref="T26:T27"/>
    <mergeCell ref="U26:V27"/>
    <mergeCell ref="T21:T22"/>
    <mergeCell ref="U21:V22"/>
    <mergeCell ref="T23:T24"/>
    <mergeCell ref="U23:V24"/>
    <mergeCell ref="U36:V36"/>
    <mergeCell ref="U37:V37"/>
    <mergeCell ref="Q89:R89"/>
    <mergeCell ref="J80:J83"/>
    <mergeCell ref="K80:K83"/>
    <mergeCell ref="D90:D93"/>
    <mergeCell ref="S98:S99"/>
    <mergeCell ref="S100:S101"/>
    <mergeCell ref="S94:S95"/>
    <mergeCell ref="Q90:R93"/>
    <mergeCell ref="I90:I103"/>
    <mergeCell ref="P84:T84"/>
    <mergeCell ref="J39:J43"/>
    <mergeCell ref="K39:K43"/>
    <mergeCell ref="J52:J59"/>
    <mergeCell ref="J60:J67"/>
    <mergeCell ref="J68:J73"/>
    <mergeCell ref="D46:S46"/>
    <mergeCell ref="D45:L45"/>
    <mergeCell ref="I49:I51"/>
    <mergeCell ref="L56:L58"/>
    <mergeCell ref="Q58:R58"/>
    <mergeCell ref="P51:V51"/>
    <mergeCell ref="U80:V80"/>
    <mergeCell ref="Q60:R60"/>
    <mergeCell ref="Q59:R59"/>
    <mergeCell ref="Q62:R62"/>
    <mergeCell ref="J78:J79"/>
    <mergeCell ref="K78:K79"/>
    <mergeCell ref="U69:V70"/>
    <mergeCell ref="U71:V71"/>
    <mergeCell ref="U65:V65"/>
    <mergeCell ref="Q67:R67"/>
    <mergeCell ref="Q80:R80"/>
    <mergeCell ref="P52:T52"/>
    <mergeCell ref="P53:T53"/>
    <mergeCell ref="P54:T54"/>
    <mergeCell ref="P55:T55"/>
    <mergeCell ref="S69:S70"/>
    <mergeCell ref="H52:H55"/>
    <mergeCell ref="I52:I61"/>
    <mergeCell ref="C47:O48"/>
    <mergeCell ref="A49:A51"/>
    <mergeCell ref="B49:B51"/>
    <mergeCell ref="B47:B48"/>
    <mergeCell ref="D49:D51"/>
    <mergeCell ref="Q47:R47"/>
    <mergeCell ref="Q64:R64"/>
    <mergeCell ref="Q73:R73"/>
    <mergeCell ref="Q56:R56"/>
    <mergeCell ref="H62:H64"/>
    <mergeCell ref="I66:I68"/>
    <mergeCell ref="P62:P64"/>
    <mergeCell ref="Q61:R61"/>
    <mergeCell ref="Q71:R71"/>
    <mergeCell ref="Q57:R57"/>
    <mergeCell ref="N56:N58"/>
    <mergeCell ref="O56:O58"/>
    <mergeCell ref="A47:A48"/>
    <mergeCell ref="J74:J77"/>
    <mergeCell ref="K74:K77"/>
    <mergeCell ref="P74:P77"/>
    <mergeCell ref="Q74:R77"/>
    <mergeCell ref="S74:S77"/>
    <mergeCell ref="B74:B77"/>
    <mergeCell ref="C74:C77"/>
    <mergeCell ref="C49:C51"/>
    <mergeCell ref="Q65:R65"/>
    <mergeCell ref="B11:B12"/>
    <mergeCell ref="H42:H43"/>
    <mergeCell ref="S30:S31"/>
    <mergeCell ref="H40:H41"/>
    <mergeCell ref="Q34:R34"/>
    <mergeCell ref="I39:I44"/>
    <mergeCell ref="D39:H39"/>
    <mergeCell ref="L39:T39"/>
    <mergeCell ref="Q32:R32"/>
    <mergeCell ref="Q13:R13"/>
    <mergeCell ref="A39:A44"/>
    <mergeCell ref="S26:S27"/>
    <mergeCell ref="Q30:R31"/>
    <mergeCell ref="J13:J37"/>
    <mergeCell ref="E4:E6"/>
    <mergeCell ref="F4:F6"/>
    <mergeCell ref="A13:A38"/>
    <mergeCell ref="B13:B38"/>
    <mergeCell ref="Q28:R28"/>
    <mergeCell ref="A11:A12"/>
    <mergeCell ref="I13:I20"/>
    <mergeCell ref="S21:S22"/>
    <mergeCell ref="D13:H14"/>
    <mergeCell ref="D18:D20"/>
    <mergeCell ref="M5:M6"/>
    <mergeCell ref="D35:D36"/>
    <mergeCell ref="L4:L6"/>
    <mergeCell ref="Q10:R10"/>
    <mergeCell ref="K4:K6"/>
    <mergeCell ref="B9:S9"/>
    <mergeCell ref="A7:S7"/>
    <mergeCell ref="K13:K37"/>
    <mergeCell ref="Q36:R36"/>
    <mergeCell ref="Q35:R35"/>
    <mergeCell ref="Q29:R29"/>
    <mergeCell ref="P18:P19"/>
    <mergeCell ref="Q33:R33"/>
    <mergeCell ref="S23:S24"/>
    <mergeCell ref="O1:S1"/>
    <mergeCell ref="Q5:R6"/>
    <mergeCell ref="Q23:R24"/>
    <mergeCell ref="Q25:R25"/>
    <mergeCell ref="H18:H20"/>
    <mergeCell ref="Q19:R19"/>
    <mergeCell ref="I4:I6"/>
    <mergeCell ref="A8:S8"/>
    <mergeCell ref="C4:C6"/>
    <mergeCell ref="J4:J6"/>
    <mergeCell ref="D114:L114"/>
    <mergeCell ref="S96:S97"/>
    <mergeCell ref="H108:H109"/>
    <mergeCell ref="I118:I120"/>
    <mergeCell ref="S104:S105"/>
    <mergeCell ref="S110:S111"/>
    <mergeCell ref="P110:P111"/>
    <mergeCell ref="P98:P99"/>
    <mergeCell ref="P100:P101"/>
    <mergeCell ref="I104:I111"/>
    <mergeCell ref="Q116:R116"/>
    <mergeCell ref="P117:S117"/>
    <mergeCell ref="J116:J117"/>
    <mergeCell ref="K116:K117"/>
    <mergeCell ref="H116:H117"/>
    <mergeCell ref="H118:H120"/>
    <mergeCell ref="G78:G79"/>
    <mergeCell ref="D74:D77"/>
    <mergeCell ref="C39:C44"/>
    <mergeCell ref="H35:H36"/>
    <mergeCell ref="D80:D83"/>
    <mergeCell ref="I74:I83"/>
    <mergeCell ref="H74:H77"/>
    <mergeCell ref="P26:P27"/>
    <mergeCell ref="Q14:R14"/>
    <mergeCell ref="Q12:R12"/>
    <mergeCell ref="Q17:R17"/>
    <mergeCell ref="C80:C83"/>
    <mergeCell ref="D56:D58"/>
    <mergeCell ref="D69:D70"/>
    <mergeCell ref="I69:I73"/>
    <mergeCell ref="E74:E77"/>
    <mergeCell ref="F74:F77"/>
    <mergeCell ref="D4:D6"/>
    <mergeCell ref="H4:H6"/>
    <mergeCell ref="P5:P6"/>
    <mergeCell ref="D21:D22"/>
    <mergeCell ref="I133:I151"/>
    <mergeCell ref="C11:S11"/>
    <mergeCell ref="Q26:R27"/>
    <mergeCell ref="H23:H24"/>
    <mergeCell ref="D23:D24"/>
    <mergeCell ref="H29:H31"/>
    <mergeCell ref="Q150:R150"/>
    <mergeCell ref="N150:N151"/>
    <mergeCell ref="O150:O151"/>
    <mergeCell ref="Q145:R145"/>
    <mergeCell ref="Q148:R148"/>
    <mergeCell ref="S138:S139"/>
    <mergeCell ref="S5:S6"/>
    <mergeCell ref="B4:B6"/>
    <mergeCell ref="L152:L153"/>
    <mergeCell ref="M152:M153"/>
    <mergeCell ref="P23:P24"/>
    <mergeCell ref="Q15:R15"/>
    <mergeCell ref="K49:K51"/>
    <mergeCell ref="D150:D151"/>
    <mergeCell ref="H150:H151"/>
    <mergeCell ref="Q151:R151"/>
    <mergeCell ref="O154:O156"/>
    <mergeCell ref="D123:I123"/>
    <mergeCell ref="D135:D136"/>
    <mergeCell ref="H16:H17"/>
    <mergeCell ref="D16:D17"/>
    <mergeCell ref="Q21:R22"/>
    <mergeCell ref="I21:I29"/>
    <mergeCell ref="P21:P22"/>
    <mergeCell ref="Q149:R149"/>
    <mergeCell ref="O144:O149"/>
    <mergeCell ref="O135:O136"/>
    <mergeCell ref="M135:M136"/>
    <mergeCell ref="N135:N136"/>
    <mergeCell ref="Q135:R135"/>
    <mergeCell ref="I121:I122"/>
    <mergeCell ref="L135:L136"/>
    <mergeCell ref="Q133:R133"/>
    <mergeCell ref="Q134:R134"/>
    <mergeCell ref="P218:S218"/>
    <mergeCell ref="C197:C213"/>
    <mergeCell ref="A4:A6"/>
    <mergeCell ref="Q49:R49"/>
    <mergeCell ref="J121:J122"/>
    <mergeCell ref="K121:K122"/>
    <mergeCell ref="I124:I132"/>
    <mergeCell ref="J123:J133"/>
    <mergeCell ref="J145:J155"/>
    <mergeCell ref="J134:J144"/>
    <mergeCell ref="K197:K209"/>
    <mergeCell ref="Q208:R208"/>
    <mergeCell ref="Q212:R212"/>
    <mergeCell ref="Q203:R203"/>
    <mergeCell ref="Q200:R200"/>
    <mergeCell ref="Q209:R209"/>
    <mergeCell ref="Q201:R201"/>
    <mergeCell ref="Q202:R202"/>
    <mergeCell ref="Q204:R204"/>
    <mergeCell ref="Q206:R206"/>
    <mergeCell ref="Q207:R207"/>
    <mergeCell ref="D214:L214"/>
    <mergeCell ref="C224:L224"/>
    <mergeCell ref="M224:O224"/>
    <mergeCell ref="K219:O219"/>
    <mergeCell ref="B215:L215"/>
    <mergeCell ref="M222:O222"/>
    <mergeCell ref="B197:B213"/>
    <mergeCell ref="D197:H197"/>
    <mergeCell ref="H210:H211"/>
    <mergeCell ref="Q223:S223"/>
    <mergeCell ref="P214:T214"/>
    <mergeCell ref="D210:D211"/>
    <mergeCell ref="Q199:R199"/>
    <mergeCell ref="I197:I209"/>
    <mergeCell ref="J197:J212"/>
    <mergeCell ref="A220:O220"/>
    <mergeCell ref="A197:A213"/>
    <mergeCell ref="Q224:S224"/>
    <mergeCell ref="Q225:S225"/>
    <mergeCell ref="Q226:S226"/>
    <mergeCell ref="Q227:S227"/>
    <mergeCell ref="Q228:S228"/>
    <mergeCell ref="C225:L225"/>
    <mergeCell ref="M225:O225"/>
    <mergeCell ref="C226:L226"/>
    <mergeCell ref="M226:O226"/>
    <mergeCell ref="Q234:S234"/>
    <mergeCell ref="Q235:S235"/>
    <mergeCell ref="Q233:S233"/>
    <mergeCell ref="Q230:S230"/>
    <mergeCell ref="C227:L227"/>
    <mergeCell ref="B218:L218"/>
    <mergeCell ref="Q229:S229"/>
    <mergeCell ref="M227:O227"/>
    <mergeCell ref="C223:L223"/>
    <mergeCell ref="M223:O223"/>
    <mergeCell ref="M233:O233"/>
    <mergeCell ref="M228:O228"/>
    <mergeCell ref="C229:L229"/>
    <mergeCell ref="C234:L234"/>
    <mergeCell ref="M234:O234"/>
    <mergeCell ref="C230:L230"/>
    <mergeCell ref="M230:O230"/>
    <mergeCell ref="C232:H232"/>
    <mergeCell ref="M232:O232"/>
    <mergeCell ref="M229:O229"/>
    <mergeCell ref="D173:D175"/>
    <mergeCell ref="Q188:R188"/>
    <mergeCell ref="Q165:R165"/>
    <mergeCell ref="Q231:S231"/>
    <mergeCell ref="Q232:S232"/>
    <mergeCell ref="C235:L235"/>
    <mergeCell ref="M235:O235"/>
    <mergeCell ref="C231:L231"/>
    <mergeCell ref="M231:O231"/>
    <mergeCell ref="C233:L233"/>
    <mergeCell ref="Q160:R160"/>
    <mergeCell ref="L180:L182"/>
    <mergeCell ref="J178:J179"/>
    <mergeCell ref="Q173:R173"/>
    <mergeCell ref="Q163:R163"/>
    <mergeCell ref="Q161:R161"/>
    <mergeCell ref="Q164:R164"/>
    <mergeCell ref="Q182:R182"/>
    <mergeCell ref="K180:K183"/>
    <mergeCell ref="Q178:R178"/>
    <mergeCell ref="J184:J194"/>
    <mergeCell ref="A173:A175"/>
    <mergeCell ref="S195:S196"/>
    <mergeCell ref="I184:I187"/>
    <mergeCell ref="A184:A194"/>
    <mergeCell ref="J180:J183"/>
    <mergeCell ref="K178:K179"/>
    <mergeCell ref="P179:T179"/>
    <mergeCell ref="P176:V176"/>
    <mergeCell ref="D176:L176"/>
    <mergeCell ref="M180:M182"/>
    <mergeCell ref="N180:N182"/>
    <mergeCell ref="P183:S183"/>
    <mergeCell ref="Q187:R187"/>
    <mergeCell ref="Q192:R192"/>
    <mergeCell ref="K184:K194"/>
    <mergeCell ref="O180:O182"/>
    <mergeCell ref="Q181:R181"/>
    <mergeCell ref="Q180:R180"/>
    <mergeCell ref="Q191:R191"/>
    <mergeCell ref="P194:S194"/>
    <mergeCell ref="Q186:R186"/>
    <mergeCell ref="Q193:R193"/>
    <mergeCell ref="Q190:R190"/>
    <mergeCell ref="Q175:R175"/>
    <mergeCell ref="U165:V165"/>
    <mergeCell ref="U166:V166"/>
    <mergeCell ref="U167:V167"/>
    <mergeCell ref="B184:B194"/>
    <mergeCell ref="A178:A179"/>
    <mergeCell ref="I188:I194"/>
    <mergeCell ref="D184:H184"/>
    <mergeCell ref="B173:B175"/>
    <mergeCell ref="C173:C175"/>
    <mergeCell ref="Q184:R184"/>
    <mergeCell ref="H180:H183"/>
    <mergeCell ref="I180:I183"/>
    <mergeCell ref="C178:C179"/>
    <mergeCell ref="I178:I179"/>
    <mergeCell ref="H178:H179"/>
    <mergeCell ref="H195:H196"/>
    <mergeCell ref="C184:C194"/>
    <mergeCell ref="Q157:R157"/>
    <mergeCell ref="Q189:R189"/>
    <mergeCell ref="A195:A196"/>
    <mergeCell ref="I195:I196"/>
    <mergeCell ref="A180:A183"/>
    <mergeCell ref="B180:B183"/>
    <mergeCell ref="D180:D183"/>
    <mergeCell ref="B178:B179"/>
    <mergeCell ref="D178:D179"/>
    <mergeCell ref="C180:C183"/>
    <mergeCell ref="E193:E194"/>
    <mergeCell ref="D193:D194"/>
    <mergeCell ref="J163:J167"/>
    <mergeCell ref="Q140:R140"/>
    <mergeCell ref="Q144:R144"/>
    <mergeCell ref="Q159:R159"/>
    <mergeCell ref="D152:D156"/>
    <mergeCell ref="K173:K175"/>
    <mergeCell ref="J173:J175"/>
    <mergeCell ref="I173:I175"/>
    <mergeCell ref="Q210:R210"/>
    <mergeCell ref="H168:H169"/>
    <mergeCell ref="P195:P196"/>
    <mergeCell ref="Q195:R196"/>
    <mergeCell ref="Q205:R205"/>
    <mergeCell ref="H140:H143"/>
    <mergeCell ref="Q143:R143"/>
    <mergeCell ref="H165:H166"/>
    <mergeCell ref="O152:O153"/>
    <mergeCell ref="Q162:R162"/>
    <mergeCell ref="A112:A113"/>
    <mergeCell ref="D140:D142"/>
    <mergeCell ref="Q167:R167"/>
    <mergeCell ref="Q185:R185"/>
    <mergeCell ref="Q146:R146"/>
    <mergeCell ref="Q152:R152"/>
    <mergeCell ref="Q158:R158"/>
    <mergeCell ref="N168:N169"/>
    <mergeCell ref="O168:O169"/>
    <mergeCell ref="L168:L169"/>
    <mergeCell ref="C13:C38"/>
    <mergeCell ref="J49:J51"/>
    <mergeCell ref="H106:H107"/>
    <mergeCell ref="H104:H105"/>
    <mergeCell ref="D94:D95"/>
    <mergeCell ref="H26:H27"/>
    <mergeCell ref="G74:G77"/>
    <mergeCell ref="D78:D79"/>
    <mergeCell ref="E78:E79"/>
    <mergeCell ref="F78:F79"/>
    <mergeCell ref="A3:S3"/>
    <mergeCell ref="C116:C117"/>
    <mergeCell ref="E80:E83"/>
    <mergeCell ref="F80:F83"/>
    <mergeCell ref="G80:G83"/>
    <mergeCell ref="H80:H83"/>
    <mergeCell ref="Q78:R78"/>
    <mergeCell ref="Q48:R48"/>
    <mergeCell ref="Q66:R66"/>
    <mergeCell ref="Q37:R37"/>
    <mergeCell ref="D116:D117"/>
    <mergeCell ref="H49:H51"/>
    <mergeCell ref="D137:D139"/>
    <mergeCell ref="Q198:R198"/>
    <mergeCell ref="Q142:R142"/>
    <mergeCell ref="H135:H136"/>
    <mergeCell ref="Q155:R155"/>
    <mergeCell ref="L197:T197"/>
    <mergeCell ref="G193:G194"/>
    <mergeCell ref="F193:F194"/>
    <mergeCell ref="M56:M58"/>
    <mergeCell ref="K104:K113"/>
    <mergeCell ref="Q112:R112"/>
    <mergeCell ref="Q113:R113"/>
    <mergeCell ref="P108:P109"/>
    <mergeCell ref="P90:P93"/>
    <mergeCell ref="P102:P103"/>
    <mergeCell ref="P94:P95"/>
    <mergeCell ref="P96:P97"/>
    <mergeCell ref="Q102:R103"/>
    <mergeCell ref="D121:D122"/>
    <mergeCell ref="Q125:R125"/>
    <mergeCell ref="I116:I117"/>
    <mergeCell ref="P30:P31"/>
    <mergeCell ref="S106:S107"/>
    <mergeCell ref="H124:H132"/>
    <mergeCell ref="Q129:R129"/>
    <mergeCell ref="H69:H70"/>
    <mergeCell ref="H56:H58"/>
    <mergeCell ref="Q68:R68"/>
    <mergeCell ref="Q131:R131"/>
    <mergeCell ref="Q154:R154"/>
    <mergeCell ref="M154:M156"/>
    <mergeCell ref="H66:H67"/>
    <mergeCell ref="H71:H72"/>
    <mergeCell ref="H121:H122"/>
    <mergeCell ref="Q69:R70"/>
    <mergeCell ref="Q153:R153"/>
    <mergeCell ref="Q138:R139"/>
    <mergeCell ref="Q136:R136"/>
    <mergeCell ref="U4:U6"/>
    <mergeCell ref="V4:V6"/>
    <mergeCell ref="H173:H175"/>
    <mergeCell ref="Q174:R174"/>
    <mergeCell ref="P168:P169"/>
    <mergeCell ref="Q168:R169"/>
    <mergeCell ref="S168:S169"/>
    <mergeCell ref="U173:V173"/>
    <mergeCell ref="U164:V164"/>
    <mergeCell ref="U148:V148"/>
    <mergeCell ref="D42:D43"/>
    <mergeCell ref="D40:D41"/>
    <mergeCell ref="H137:H139"/>
    <mergeCell ref="Q141:R141"/>
    <mergeCell ref="U184:V184"/>
    <mergeCell ref="U123:V123"/>
    <mergeCell ref="U140:V140"/>
    <mergeCell ref="U146:V146"/>
    <mergeCell ref="U150:V150"/>
    <mergeCell ref="M150:M151"/>
    <mergeCell ref="T110:T111"/>
    <mergeCell ref="U112:V112"/>
    <mergeCell ref="U110:V111"/>
    <mergeCell ref="U108:V109"/>
    <mergeCell ref="H78:H79"/>
    <mergeCell ref="U78:V79"/>
    <mergeCell ref="J104:J113"/>
    <mergeCell ref="P104:P105"/>
    <mergeCell ref="I112:I113"/>
    <mergeCell ref="S102:S103"/>
    <mergeCell ref="P4:T4"/>
    <mergeCell ref="T5:T6"/>
    <mergeCell ref="P114:V114"/>
    <mergeCell ref="P44:V44"/>
    <mergeCell ref="P38:V38"/>
    <mergeCell ref="P40:P43"/>
    <mergeCell ref="T90:T93"/>
    <mergeCell ref="U56:V56"/>
    <mergeCell ref="U35:V35"/>
    <mergeCell ref="T96:T97"/>
    <mergeCell ref="Q130:R130"/>
    <mergeCell ref="N154:N156"/>
    <mergeCell ref="Q147:R147"/>
    <mergeCell ref="L150:L151"/>
    <mergeCell ref="A121:A122"/>
    <mergeCell ref="B78:B79"/>
    <mergeCell ref="C78:C79"/>
    <mergeCell ref="B121:B122"/>
    <mergeCell ref="C121:C122"/>
    <mergeCell ref="Q124:R124"/>
    <mergeCell ref="D108:D109"/>
    <mergeCell ref="D100:D101"/>
    <mergeCell ref="D102:D103"/>
    <mergeCell ref="U147:V147"/>
    <mergeCell ref="L144:L149"/>
    <mergeCell ref="L154:L156"/>
    <mergeCell ref="M144:M149"/>
    <mergeCell ref="N144:N149"/>
    <mergeCell ref="Q127:R127"/>
    <mergeCell ref="Q128:R128"/>
    <mergeCell ref="A116:A117"/>
    <mergeCell ref="B116:B117"/>
    <mergeCell ref="H110:H111"/>
    <mergeCell ref="D96:D97"/>
    <mergeCell ref="H96:H97"/>
    <mergeCell ref="D98:D99"/>
    <mergeCell ref="H98:H99"/>
    <mergeCell ref="D110:D111"/>
    <mergeCell ref="D104:D105"/>
    <mergeCell ref="D106:D107"/>
    <mergeCell ref="U133:V133"/>
    <mergeCell ref="U134:V134"/>
    <mergeCell ref="U135:V135"/>
    <mergeCell ref="U130:V130"/>
    <mergeCell ref="U162:V162"/>
    <mergeCell ref="U157:V157"/>
    <mergeCell ref="U151:V151"/>
    <mergeCell ref="S118:S119"/>
    <mergeCell ref="Q118:R119"/>
    <mergeCell ref="P118:P119"/>
    <mergeCell ref="U129:V129"/>
    <mergeCell ref="U124:V124"/>
    <mergeCell ref="U127:V127"/>
    <mergeCell ref="U128:V128"/>
    <mergeCell ref="U125:V125"/>
    <mergeCell ref="U126:V126"/>
    <mergeCell ref="Q126:R126"/>
    <mergeCell ref="U155:V155"/>
    <mergeCell ref="T195:T196"/>
    <mergeCell ref="U180:V180"/>
    <mergeCell ref="U178:V179"/>
    <mergeCell ref="U116:V117"/>
    <mergeCell ref="U118:V120"/>
    <mergeCell ref="U121:V122"/>
    <mergeCell ref="U136:V136"/>
    <mergeCell ref="U132:V132"/>
    <mergeCell ref="U131:V131"/>
    <mergeCell ref="T168:T169"/>
    <mergeCell ref="C115:V115"/>
    <mergeCell ref="U145:V145"/>
    <mergeCell ref="U144:V144"/>
    <mergeCell ref="T138:T139"/>
    <mergeCell ref="L123:T123"/>
    <mergeCell ref="U153:V153"/>
    <mergeCell ref="U152:V152"/>
    <mergeCell ref="U154:V154"/>
    <mergeCell ref="U156:V156"/>
    <mergeCell ref="T108:T109"/>
    <mergeCell ref="U104:V105"/>
    <mergeCell ref="U94:V95"/>
    <mergeCell ref="U96:V97"/>
    <mergeCell ref="U98:V99"/>
    <mergeCell ref="U100:V101"/>
    <mergeCell ref="U102:V103"/>
    <mergeCell ref="T104:T105"/>
    <mergeCell ref="T102:T103"/>
    <mergeCell ref="T100:T101"/>
    <mergeCell ref="Q18:R18"/>
    <mergeCell ref="M4:O4"/>
    <mergeCell ref="N5:N6"/>
    <mergeCell ref="O5:O6"/>
    <mergeCell ref="U168:V169"/>
    <mergeCell ref="U170:V172"/>
    <mergeCell ref="U106:V107"/>
    <mergeCell ref="T94:T95"/>
    <mergeCell ref="T98:T99"/>
    <mergeCell ref="T106:T107"/>
    <mergeCell ref="U77:V77"/>
    <mergeCell ref="A2:V2"/>
    <mergeCell ref="D66:D67"/>
    <mergeCell ref="D71:D72"/>
    <mergeCell ref="G4:G6"/>
    <mergeCell ref="C12:O12"/>
    <mergeCell ref="L18:L20"/>
    <mergeCell ref="Q20:R20"/>
    <mergeCell ref="H21:H22"/>
    <mergeCell ref="Q16:R16"/>
    <mergeCell ref="T1:V1"/>
    <mergeCell ref="T40:T43"/>
    <mergeCell ref="S40:S43"/>
    <mergeCell ref="Q40:R43"/>
    <mergeCell ref="T74:T77"/>
    <mergeCell ref="U72:V72"/>
    <mergeCell ref="U73:V73"/>
    <mergeCell ref="U74:V74"/>
    <mergeCell ref="U75:V75"/>
    <mergeCell ref="U76:V76"/>
  </mergeCells>
  <printOptions horizontalCentered="1" verticalCentered="1"/>
  <pageMargins left="0.70866141732283472" right="0.70866141732283472" top="0.74803149606299213" bottom="0.74803149606299213" header="0.31496062992125984" footer="0.31496062992125984"/>
  <pageSetup paperSize="9" scale="61" firstPageNumber="40" fitToHeight="0" orientation="landscape" useFirstPageNumber="1" r:id="rId1"/>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7</vt:i4>
      </vt:variant>
    </vt:vector>
  </HeadingPairs>
  <TitlesOfParts>
    <vt:vector size="24" baseType="lpstr">
      <vt:lpstr>1 programa</vt:lpstr>
      <vt:lpstr>2 programa</vt:lpstr>
      <vt:lpstr>3 programa</vt:lpstr>
      <vt:lpstr>4 programa</vt:lpstr>
      <vt:lpstr>5 programa</vt:lpstr>
      <vt:lpstr>6 programa</vt:lpstr>
      <vt:lpstr>8 programa</vt:lpstr>
      <vt:lpstr>9 programa</vt:lpstr>
      <vt:lpstr>10 programa</vt:lpstr>
      <vt:lpstr>11 programa</vt:lpstr>
      <vt:lpstr>12 programa</vt:lpstr>
      <vt:lpstr>13 programa</vt:lpstr>
      <vt:lpstr>14 programa</vt:lpstr>
      <vt:lpstr>15 programa</vt:lpstr>
      <vt:lpstr>16 programa</vt:lpstr>
      <vt:lpstr>Priemonių vykdytojų kodai</vt:lpstr>
      <vt:lpstr>Lapas8</vt:lpstr>
      <vt:lpstr>'9 programa'!Excel_BuiltIn__FilterDatabase</vt:lpstr>
      <vt:lpstr>'1 programa'!Print_Area</vt:lpstr>
      <vt:lpstr>'11 programa'!Print_Area</vt:lpstr>
      <vt:lpstr>'15 programa'!Print_Area</vt:lpstr>
      <vt:lpstr>'16 programa'!Print_Area</vt:lpstr>
      <vt:lpstr>'9 programa'!Print_Area</vt:lpstr>
      <vt:lpstr>'14 programa'!tekstoAntraste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dcterms:created xsi:type="dcterms:W3CDTF">2022-03-30T08:17:27Z</dcterms:created>
  <dcterms:modified xsi:type="dcterms:W3CDTF">2022-03-30T08:38:00Z</dcterms:modified>
</cp:coreProperties>
</file>