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ana2\Desktop\Metinis veiklos planas 2022 m\1 keitimas\"/>
    </mc:Choice>
  </mc:AlternateContent>
  <bookViews>
    <workbookView xWindow="0" yWindow="0" windowWidth="28800" windowHeight="12435"/>
  </bookViews>
  <sheets>
    <sheet name="2 programa" sheetId="2" r:id="rId1"/>
    <sheet name="10 programa" sheetId="1" r:id="rId2"/>
    <sheet name="13 programa" sheetId="3" r:id="rId3"/>
    <sheet name="14 programa" sheetId="4" r:id="rId4"/>
    <sheet name="16 programa" sheetId="5" r:id="rId5"/>
    <sheet name="Priemonių vykdytojų kodai" sheetId="6" r:id="rId6"/>
  </sheets>
  <definedNames>
    <definedName name="_xlnm._FilterDatabase" localSheetId="1" hidden="1">'10 programa'!$A$6:$L$427</definedName>
    <definedName name="_xlnm.Print_Area" localSheetId="1">'10 programa'!$A$1:$O$449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7" i="5" l="1"/>
  <c r="L19" i="5"/>
  <c r="L20" i="5"/>
  <c r="L24" i="5"/>
  <c r="L30" i="5" s="1"/>
  <c r="L29" i="5"/>
  <c r="L37" i="5"/>
  <c r="L51" i="5" s="1"/>
  <c r="L38" i="5"/>
  <c r="L44" i="5"/>
  <c r="L48" i="5"/>
  <c r="L31" i="5" l="1"/>
  <c r="L32" i="5" s="1"/>
  <c r="L19" i="4"/>
  <c r="L21" i="4"/>
  <c r="L24" i="4"/>
  <c r="L45" i="4" s="1"/>
  <c r="L88" i="4" s="1"/>
  <c r="L89" i="4" s="1"/>
  <c r="L26" i="4"/>
  <c r="L30" i="4"/>
  <c r="L49" i="4"/>
  <c r="L52" i="4"/>
  <c r="L54" i="4"/>
  <c r="L56" i="4"/>
  <c r="L58" i="4"/>
  <c r="L60" i="4"/>
  <c r="L62" i="4"/>
  <c r="L64" i="4"/>
  <c r="L71" i="4"/>
  <c r="L73" i="4"/>
  <c r="L74" i="4"/>
  <c r="L94" i="4" s="1"/>
  <c r="L93" i="4" s="1"/>
  <c r="L107" i="4" s="1"/>
  <c r="L77" i="4"/>
  <c r="L75" i="4" s="1"/>
  <c r="L80" i="4" s="1"/>
  <c r="L79" i="4"/>
  <c r="L84" i="4"/>
  <c r="L86" i="4"/>
  <c r="L87" i="4"/>
  <c r="L105" i="4"/>
  <c r="L21" i="3" l="1"/>
  <c r="L25" i="3" s="1"/>
  <c r="L77" i="3" s="1"/>
  <c r="L32" i="3"/>
  <c r="L33" i="3"/>
  <c r="L35" i="3"/>
  <c r="L39" i="3"/>
  <c r="L40" i="3"/>
  <c r="L45" i="3"/>
  <c r="L52" i="3"/>
  <c r="L64" i="3"/>
  <c r="L66" i="3"/>
  <c r="L68" i="3"/>
  <c r="L71" i="3"/>
  <c r="L76" i="3"/>
  <c r="L81" i="3"/>
  <c r="L85" i="3" s="1"/>
  <c r="L148" i="3" s="1"/>
  <c r="L83" i="3"/>
  <c r="L191" i="3" s="1"/>
  <c r="L88" i="3"/>
  <c r="L91" i="3"/>
  <c r="L94" i="3"/>
  <c r="L98" i="3"/>
  <c r="L101" i="3"/>
  <c r="L103" i="3"/>
  <c r="L107" i="3"/>
  <c r="L110" i="3"/>
  <c r="L113" i="3"/>
  <c r="L115" i="3"/>
  <c r="L117" i="3"/>
  <c r="L119" i="3"/>
  <c r="L122" i="3"/>
  <c r="L125" i="3"/>
  <c r="L128" i="3"/>
  <c r="L130" i="3"/>
  <c r="L132" i="3"/>
  <c r="L134" i="3"/>
  <c r="L136" i="3"/>
  <c r="L138" i="3"/>
  <c r="L140" i="3"/>
  <c r="L143" i="3"/>
  <c r="L145" i="3"/>
  <c r="L156" i="3"/>
  <c r="L158" i="3"/>
  <c r="L161" i="3"/>
  <c r="L163" i="3"/>
  <c r="L164" i="3"/>
  <c r="L165" i="3"/>
  <c r="L182" i="3"/>
  <c r="L184" i="3"/>
  <c r="L149" i="3" l="1"/>
  <c r="L166" i="3" s="1"/>
  <c r="L187" i="3"/>
  <c r="L181" i="3" s="1"/>
  <c r="L195" i="3" s="1"/>
  <c r="L15" i="2"/>
  <c r="L16" i="2"/>
  <c r="L17" i="2"/>
  <c r="L18" i="2"/>
  <c r="L21" i="2" s="1"/>
  <c r="L64" i="2" s="1"/>
  <c r="L65" i="2" s="1"/>
  <c r="L19" i="2"/>
  <c r="L27" i="2"/>
  <c r="L33" i="2"/>
  <c r="L39" i="2"/>
  <c r="L45" i="2"/>
  <c r="L46" i="2"/>
  <c r="L47" i="2"/>
  <c r="L505" i="2" s="1"/>
  <c r="L48" i="2"/>
  <c r="L49" i="2"/>
  <c r="L50" i="2"/>
  <c r="L51" i="2"/>
  <c r="L57" i="2"/>
  <c r="L63" i="2"/>
  <c r="L71" i="2"/>
  <c r="L72" i="2"/>
  <c r="L73" i="2"/>
  <c r="L74" i="2"/>
  <c r="L76" i="2" s="1"/>
  <c r="L75" i="2"/>
  <c r="L82" i="2"/>
  <c r="L88" i="2"/>
  <c r="L94" i="2"/>
  <c r="L95" i="2"/>
  <c r="L100" i="2" s="1"/>
  <c r="L96" i="2"/>
  <c r="L97" i="2"/>
  <c r="L503" i="2" s="1"/>
  <c r="L98" i="2"/>
  <c r="L99" i="2"/>
  <c r="L106" i="2"/>
  <c r="L112" i="2"/>
  <c r="L119" i="2"/>
  <c r="L124" i="2" s="1"/>
  <c r="L120" i="2"/>
  <c r="L121" i="2"/>
  <c r="L122" i="2"/>
  <c r="L123" i="2"/>
  <c r="L497" i="2" s="1"/>
  <c r="L130" i="2"/>
  <c r="L136" i="2"/>
  <c r="L137" i="2"/>
  <c r="L142" i="2" s="1"/>
  <c r="L138" i="2"/>
  <c r="L139" i="2"/>
  <c r="L140" i="2"/>
  <c r="L141" i="2"/>
  <c r="L148" i="2"/>
  <c r="L152" i="2"/>
  <c r="L157" i="2" s="1"/>
  <c r="L164" i="2" s="1"/>
  <c r="L153" i="2"/>
  <c r="L154" i="2"/>
  <c r="L155" i="2"/>
  <c r="L156" i="2"/>
  <c r="L163" i="2"/>
  <c r="L170" i="2"/>
  <c r="L171" i="2"/>
  <c r="L172" i="2"/>
  <c r="L173" i="2"/>
  <c r="L175" i="2" s="1"/>
  <c r="L230" i="2" s="1"/>
  <c r="L231" i="2" s="1"/>
  <c r="L174" i="2"/>
  <c r="L181" i="2"/>
  <c r="L187" i="2"/>
  <c r="L193" i="2"/>
  <c r="L199" i="2"/>
  <c r="L205" i="2"/>
  <c r="L211" i="2"/>
  <c r="L217" i="2"/>
  <c r="L223" i="2"/>
  <c r="L229" i="2"/>
  <c r="L236" i="2"/>
  <c r="L237" i="2"/>
  <c r="L238" i="2"/>
  <c r="L241" i="2" s="1"/>
  <c r="L248" i="2" s="1"/>
  <c r="L279" i="2" s="1"/>
  <c r="L239" i="2"/>
  <c r="L240" i="2"/>
  <c r="L247" i="2"/>
  <c r="L251" i="2"/>
  <c r="L252" i="2"/>
  <c r="L253" i="2"/>
  <c r="L256" i="2" s="1"/>
  <c r="L263" i="2" s="1"/>
  <c r="L254" i="2"/>
  <c r="L255" i="2"/>
  <c r="L262" i="2"/>
  <c r="L266" i="2"/>
  <c r="L267" i="2"/>
  <c r="L268" i="2"/>
  <c r="L271" i="2" s="1"/>
  <c r="L278" i="2" s="1"/>
  <c r="L269" i="2"/>
  <c r="L270" i="2"/>
  <c r="L277" i="2"/>
  <c r="L284" i="2"/>
  <c r="L285" i="2"/>
  <c r="L286" i="2"/>
  <c r="L287" i="2"/>
  <c r="L288" i="2"/>
  <c r="L289" i="2"/>
  <c r="L296" i="2" s="1"/>
  <c r="L295" i="2"/>
  <c r="L299" i="2"/>
  <c r="L300" i="2"/>
  <c r="L301" i="2"/>
  <c r="L302" i="2"/>
  <c r="L303" i="2"/>
  <c r="L304" i="2"/>
  <c r="L311" i="2" s="1"/>
  <c r="L310" i="2"/>
  <c r="L314" i="2"/>
  <c r="L315" i="2"/>
  <c r="L319" i="2" s="1"/>
  <c r="L380" i="2" s="1"/>
  <c r="L316" i="2"/>
  <c r="L317" i="2"/>
  <c r="L318" i="2"/>
  <c r="L325" i="2"/>
  <c r="L331" i="2"/>
  <c r="L337" i="2"/>
  <c r="L343" i="2"/>
  <c r="L349" i="2"/>
  <c r="L355" i="2"/>
  <c r="L361" i="2"/>
  <c r="L367" i="2"/>
  <c r="L373" i="2"/>
  <c r="L379" i="2"/>
  <c r="L386" i="2"/>
  <c r="L387" i="2"/>
  <c r="L388" i="2"/>
  <c r="L391" i="2" s="1"/>
  <c r="L410" i="2" s="1"/>
  <c r="L411" i="2" s="1"/>
  <c r="L389" i="2"/>
  <c r="L390" i="2"/>
  <c r="L397" i="2"/>
  <c r="L398" i="2"/>
  <c r="L403" i="2" s="1"/>
  <c r="L399" i="2"/>
  <c r="L400" i="2"/>
  <c r="L401" i="2"/>
  <c r="L402" i="2"/>
  <c r="L409" i="2"/>
  <c r="L416" i="2"/>
  <c r="L417" i="2"/>
  <c r="L418" i="2"/>
  <c r="L419" i="2"/>
  <c r="L422" i="2" s="1"/>
  <c r="L448" i="2" s="1"/>
  <c r="L449" i="2" s="1"/>
  <c r="L420" i="2"/>
  <c r="L421" i="2"/>
  <c r="L429" i="2"/>
  <c r="L435" i="2"/>
  <c r="L441" i="2"/>
  <c r="L447" i="2"/>
  <c r="L454" i="2"/>
  <c r="L455" i="2"/>
  <c r="L456" i="2"/>
  <c r="L459" i="2" s="1"/>
  <c r="L485" i="2" s="1"/>
  <c r="L486" i="2" s="1"/>
  <c r="L457" i="2"/>
  <c r="L458" i="2"/>
  <c r="L465" i="2"/>
  <c r="L471" i="2"/>
  <c r="L476" i="2"/>
  <c r="L480" i="2"/>
  <c r="L484" i="2"/>
  <c r="L499" i="2"/>
  <c r="L506" i="2"/>
  <c r="L381" i="2" l="1"/>
  <c r="L149" i="2"/>
  <c r="L165" i="2" s="1"/>
  <c r="L113" i="2"/>
  <c r="L114" i="2" s="1"/>
  <c r="L488" i="2" s="1"/>
  <c r="L487" i="2" s="1"/>
  <c r="L504" i="2"/>
  <c r="L495" i="2"/>
  <c r="L494" i="2" s="1"/>
  <c r="L508" i="2" s="1"/>
  <c r="L15" i="1"/>
  <c r="L20" i="1" s="1"/>
  <c r="L21" i="1" s="1"/>
  <c r="L19" i="1"/>
  <c r="L29" i="1"/>
  <c r="L34" i="1" s="1"/>
  <c r="L42" i="1" s="1"/>
  <c r="L33" i="1"/>
  <c r="L39" i="1"/>
  <c r="L41" i="1"/>
  <c r="L45" i="1"/>
  <c r="L47" i="1"/>
  <c r="L50" i="1" s="1"/>
  <c r="L49" i="1"/>
  <c r="L57" i="1"/>
  <c r="L59" i="1"/>
  <c r="L60" i="1"/>
  <c r="L67" i="1"/>
  <c r="L69" i="1"/>
  <c r="L73" i="1"/>
  <c r="L76" i="1" s="1"/>
  <c r="L75" i="1"/>
  <c r="L85" i="1"/>
  <c r="L87" i="1"/>
  <c r="L90" i="1"/>
  <c r="L96" i="1"/>
  <c r="L92" i="1" s="1"/>
  <c r="L100" i="1"/>
  <c r="L104" i="1"/>
  <c r="L108" i="1"/>
  <c r="L110" i="1"/>
  <c r="L113" i="1" s="1"/>
  <c r="L117" i="1"/>
  <c r="L122" i="1"/>
  <c r="L125" i="1" s="1"/>
  <c r="L128" i="1"/>
  <c r="L129" i="1"/>
  <c r="L133" i="1" s="1"/>
  <c r="L131" i="1"/>
  <c r="L137" i="1"/>
  <c r="L141" i="1"/>
  <c r="L145" i="1"/>
  <c r="L151" i="1"/>
  <c r="L155" i="1"/>
  <c r="L159" i="1"/>
  <c r="L163" i="1"/>
  <c r="L167" i="1"/>
  <c r="L171" i="1"/>
  <c r="L175" i="1"/>
  <c r="L179" i="1"/>
  <c r="L181" i="1"/>
  <c r="L184" i="1" s="1"/>
  <c r="L183" i="1"/>
  <c r="L188" i="1"/>
  <c r="L192" i="1"/>
  <c r="L196" i="1"/>
  <c r="L200" i="1"/>
  <c r="L204" i="1"/>
  <c r="L208" i="1"/>
  <c r="L212" i="1"/>
  <c r="L216" i="1"/>
  <c r="L223" i="1"/>
  <c r="L226" i="1" s="1"/>
  <c r="L357" i="1" s="1"/>
  <c r="L224" i="1"/>
  <c r="L225" i="1"/>
  <c r="L230" i="1"/>
  <c r="L234" i="1"/>
  <c r="L238" i="1"/>
  <c r="L242" i="1"/>
  <c r="L246" i="1"/>
  <c r="L250" i="1"/>
  <c r="L254" i="1"/>
  <c r="L258" i="1"/>
  <c r="L262" i="1"/>
  <c r="L266" i="1"/>
  <c r="L270" i="1"/>
  <c r="L274" i="1"/>
  <c r="L278" i="1"/>
  <c r="L282" i="1"/>
  <c r="L286" i="1"/>
  <c r="L290" i="1"/>
  <c r="L291" i="1"/>
  <c r="L294" i="1" s="1"/>
  <c r="L292" i="1"/>
  <c r="L293" i="1"/>
  <c r="L298" i="1"/>
  <c r="L302" i="1"/>
  <c r="L306" i="1"/>
  <c r="L310" i="1"/>
  <c r="L314" i="1"/>
  <c r="L316" i="1"/>
  <c r="L320" i="1"/>
  <c r="L325" i="1"/>
  <c r="L326" i="1"/>
  <c r="L328" i="1" s="1"/>
  <c r="L332" i="1"/>
  <c r="L336" i="1"/>
  <c r="L340" i="1"/>
  <c r="L341" i="1"/>
  <c r="L342" i="1"/>
  <c r="L344" i="1" s="1"/>
  <c r="L343" i="1"/>
  <c r="L348" i="1"/>
  <c r="L352" i="1"/>
  <c r="L356" i="1"/>
  <c r="L363" i="1"/>
  <c r="L365" i="1"/>
  <c r="L369" i="1"/>
  <c r="L371" i="1"/>
  <c r="L372" i="1"/>
  <c r="L374" i="1"/>
  <c r="L425" i="1" s="1"/>
  <c r="L376" i="1"/>
  <c r="L399" i="1"/>
  <c r="L403" i="1" s="1"/>
  <c r="L400" i="1"/>
  <c r="L437" i="1" s="1"/>
  <c r="L401" i="1"/>
  <c r="L439" i="1" s="1"/>
  <c r="L402" i="1"/>
  <c r="L435" i="1"/>
  <c r="L445" i="1"/>
  <c r="L447" i="1"/>
  <c r="L426" i="1" l="1"/>
  <c r="L217" i="1"/>
  <c r="L118" i="1"/>
  <c r="L218" i="1" s="1"/>
  <c r="L77" i="1"/>
  <c r="L427" i="1" s="1"/>
  <c r="L438" i="1"/>
  <c r="L434" i="1" s="1"/>
  <c r="L433" i="1" s="1"/>
  <c r="L449" i="1" s="1"/>
</calcChain>
</file>

<file path=xl/sharedStrings.xml><?xml version="1.0" encoding="utf-8"?>
<sst xmlns="http://schemas.openxmlformats.org/spreadsheetml/2006/main" count="4033" uniqueCount="837">
  <si>
    <t>IŠ VISO:</t>
  </si>
  <si>
    <r>
      <t>Valstybės biudžeto lėšos, kurios neapskaitomos biudžete (</t>
    </r>
    <r>
      <rPr>
        <b/>
        <sz val="9"/>
        <rFont val="Times New Roman"/>
        <family val="1"/>
        <charset val="186"/>
      </rPr>
      <t>VBN</t>
    </r>
    <r>
      <rPr>
        <sz val="9"/>
        <rFont val="Times New Roman"/>
        <family val="1"/>
      </rPr>
      <t>)</t>
    </r>
  </si>
  <si>
    <t>KITI ŠALTINIAI, IŠ VISO:</t>
  </si>
  <si>
    <r>
      <rPr>
        <sz val="9"/>
        <rFont val="Times New Roman"/>
        <family val="1"/>
        <charset val="186"/>
      </rPr>
      <t>ES struktūrinių fondų lėšos (</t>
    </r>
    <r>
      <rPr>
        <b/>
        <sz val="9"/>
        <rFont val="Times New Roman"/>
        <family val="1"/>
        <charset val="186"/>
      </rPr>
      <t>ES)</t>
    </r>
  </si>
  <si>
    <r>
      <t>Praėjusių metų lėšų likutis (</t>
    </r>
    <r>
      <rPr>
        <b/>
        <sz val="9"/>
        <rFont val="Times New Roman"/>
        <family val="1"/>
        <charset val="186"/>
      </rPr>
      <t>L</t>
    </r>
    <r>
      <rPr>
        <sz val="9"/>
        <rFont val="Times New Roman"/>
        <family val="1"/>
        <charset val="186"/>
      </rPr>
      <t>)</t>
    </r>
  </si>
  <si>
    <r>
      <t>Europos Sąjungos paramos lėšos (</t>
    </r>
    <r>
      <rPr>
        <b/>
        <sz val="9"/>
        <rFont val="Times New Roman"/>
        <family val="1"/>
        <charset val="186"/>
      </rPr>
      <t>ES)</t>
    </r>
  </si>
  <si>
    <r>
      <t>Paskolų lėšos investicijų projektams įgyvendinti (</t>
    </r>
    <r>
      <rPr>
        <b/>
        <sz val="9"/>
        <rFont val="Times New Roman"/>
        <family val="1"/>
        <charset val="186"/>
      </rPr>
      <t>P</t>
    </r>
    <r>
      <rPr>
        <sz val="9"/>
        <rFont val="Times New Roman"/>
        <family val="1"/>
        <charset val="186"/>
      </rPr>
      <t>)</t>
    </r>
  </si>
  <si>
    <r>
      <t>Valstybės biudžeto specialioji tikslinė dotacija regioninėms įstaigoms ir klasėms finansuoti (</t>
    </r>
    <r>
      <rPr>
        <b/>
        <sz val="9"/>
        <rFont val="Times New Roman"/>
        <family val="1"/>
        <charset val="186"/>
      </rPr>
      <t>VBSR)</t>
    </r>
  </si>
  <si>
    <r>
      <t>Valstybės biudžeto specialiosios tikslinės dotacijos lėšos valstybės funkcijoms atlikti (</t>
    </r>
    <r>
      <rPr>
        <b/>
        <sz val="9"/>
        <rFont val="Times New Roman"/>
        <family val="1"/>
        <charset val="186"/>
      </rPr>
      <t>VBSF)</t>
    </r>
  </si>
  <si>
    <r>
      <t>Ugdymo reikmių lėšos (</t>
    </r>
    <r>
      <rPr>
        <b/>
        <sz val="9"/>
        <rFont val="Times New Roman"/>
        <family val="1"/>
        <charset val="186"/>
      </rPr>
      <t>ML</t>
    </r>
    <r>
      <rPr>
        <sz val="9"/>
        <rFont val="Times New Roman"/>
        <family val="1"/>
        <charset val="186"/>
      </rPr>
      <t>)</t>
    </r>
  </si>
  <si>
    <r>
      <t>Valstybės lėšos kapitalo investicijoms (</t>
    </r>
    <r>
      <rPr>
        <b/>
        <sz val="9"/>
        <rFont val="Times New Roman"/>
        <family val="1"/>
        <charset val="186"/>
      </rPr>
      <t>VKI)</t>
    </r>
  </si>
  <si>
    <r>
      <t>Valstybės lėšos vietinės reikšmės keliams (gatvėms) tiesti, taisyti, prižiūrėti ir saugaus eismo sąlygoms užtikrinti (</t>
    </r>
    <r>
      <rPr>
        <b/>
        <sz val="9"/>
        <rFont val="Times New Roman"/>
        <family val="1"/>
        <charset val="186"/>
      </rPr>
      <t>KPP</t>
    </r>
    <r>
      <rPr>
        <sz val="9"/>
        <rFont val="Times New Roman"/>
        <family val="1"/>
        <charset val="186"/>
      </rPr>
      <t>)</t>
    </r>
  </si>
  <si>
    <r>
      <t>Valstybės biudžeto lėšos (</t>
    </r>
    <r>
      <rPr>
        <b/>
        <sz val="9"/>
        <rFont val="Times New Roman"/>
        <family val="1"/>
        <charset val="186"/>
      </rPr>
      <t>VB)</t>
    </r>
  </si>
  <si>
    <r>
      <t>Įstaigų  pajamos už paslaugas (</t>
    </r>
    <r>
      <rPr>
        <b/>
        <sz val="9"/>
        <rFont val="Times New Roman"/>
        <family val="1"/>
        <charset val="186"/>
      </rPr>
      <t>SP</t>
    </r>
    <r>
      <rPr>
        <sz val="9"/>
        <rFont val="Times New Roman"/>
        <family val="1"/>
        <charset val="186"/>
      </rPr>
      <t>)</t>
    </r>
  </si>
  <si>
    <r>
      <t>Savivaldybės biudžeto lėšos</t>
    </r>
    <r>
      <rPr>
        <b/>
        <sz val="9"/>
        <rFont val="Times New Roman"/>
        <family val="1"/>
        <charset val="186"/>
      </rPr>
      <t xml:space="preserve"> (SB)</t>
    </r>
  </si>
  <si>
    <t xml:space="preserve">Savivaldybės biudžetas, iš jo: </t>
  </si>
  <si>
    <t>SAVIVALDYBĖS  LĖŠOS, IŠ VISO:</t>
  </si>
  <si>
    <t>Lėšos  2022 metams</t>
  </si>
  <si>
    <r>
      <t>Finansavimo šaltiniai</t>
    </r>
    <r>
      <rPr>
        <b/>
        <sz val="10"/>
        <color rgb="FFFF0000"/>
        <rFont val="Times New Roman"/>
        <family val="1"/>
        <charset val="186"/>
      </rPr>
      <t xml:space="preserve"> </t>
    </r>
  </si>
  <si>
    <t>Finansavimo šaltinių suvestinė</t>
  </si>
  <si>
    <t>*Priemonės požymis – nauja priemonė / pažangos projektas (P), tęstinė priemonė / projektas (T)</t>
  </si>
  <si>
    <t>Iš viso programai:</t>
  </si>
  <si>
    <t>Iš viso tikslui:</t>
  </si>
  <si>
    <t>03</t>
  </si>
  <si>
    <t>Iš viso uždaviniui:</t>
  </si>
  <si>
    <t>02</t>
  </si>
  <si>
    <t>vnt.</t>
  </si>
  <si>
    <t>Atlikti paprastojo remonto darbai</t>
  </si>
  <si>
    <t xml:space="preserve">SB </t>
  </si>
  <si>
    <t>Švietimo įstaigų remontas</t>
  </si>
  <si>
    <t>10</t>
  </si>
  <si>
    <t>04</t>
  </si>
  <si>
    <t>VB</t>
  </si>
  <si>
    <t>Sumontuotos signalizacijos bendro ugdymo įstaigose</t>
  </si>
  <si>
    <t>Signalizacijų įvedimas bendrojo ugdymo mokyklose</t>
  </si>
  <si>
    <t>09</t>
  </si>
  <si>
    <t>L</t>
  </si>
  <si>
    <t>Atlikti projektavimo darbai, įrengtas kolumbariumas</t>
  </si>
  <si>
    <t>288724610</t>
  </si>
  <si>
    <t xml:space="preserve">Kolumbariumo darbo projekto parengimo ir statybos darbai </t>
  </si>
  <si>
    <t>08</t>
  </si>
  <si>
    <t>Atlikti techniniai projektai</t>
  </si>
  <si>
    <t>3.2.4.</t>
  </si>
  <si>
    <t>Projektavimo darbai</t>
  </si>
  <si>
    <t>07</t>
  </si>
  <si>
    <t>Išvalyta Nevėžio upės vaga- salos išardymas už Vakarinės gatvės</t>
  </si>
  <si>
    <t>Nevėžio upės vagos valymo darbai(salos išardymas už Vakarinės gatvės)</t>
  </si>
  <si>
    <t>06</t>
  </si>
  <si>
    <t>vnt</t>
  </si>
  <si>
    <t>Atliktas techninis projektas</t>
  </si>
  <si>
    <t>Panevėžio sporto centro „Aukštaitijos“ sporto komplekso, A. Jakšto g. 1, Panevėžys, pastato dalies patalpų remontas</t>
  </si>
  <si>
    <t>05</t>
  </si>
  <si>
    <t>Parengtas techninis projektas "BMX dviračių takų įrengimas J. Janonio g."</t>
  </si>
  <si>
    <t xml:space="preserve">BMX dviračių takų įrengimas J. Janonio gatvėje   </t>
  </si>
  <si>
    <t>VKI</t>
  </si>
  <si>
    <t>Parengtas techninis darbo projektas „Pripučiamo futbolo maniežo įrengimas Beržų g. 37, Panevėžyje“, atlikta projekto ekspertizė, maniežo įrengimo darbai</t>
  </si>
  <si>
    <t>Techninio darbo projekto „Pripučiamo futbolo maniežo įrengimas Beržų g. 37, Panevėžyje“ parengimas , projekto ekspertizė, įrengimo darbai</t>
  </si>
  <si>
    <t>Parengtas projektas objektui "Centralizuotos buhalterijos patalpų remontas" ir atlikti remonto darbai</t>
  </si>
  <si>
    <t>Centralizuotos buhalterijos patalpų remontas</t>
  </si>
  <si>
    <t>Atnaujinta stadiono danga</t>
  </si>
  <si>
    <t xml:space="preserve">V. Žemkalnio gimnazijos stadiono remonto darbai </t>
  </si>
  <si>
    <t>01</t>
  </si>
  <si>
    <t>Iš viso:</t>
  </si>
  <si>
    <t>SB</t>
  </si>
  <si>
    <t>Miesto infrastruktūros skyrius</t>
  </si>
  <si>
    <t>7</t>
  </si>
  <si>
    <t>Savivaldybei priklausančių pastatų ir inžinerinių statinių rekonstravimas, atnaujinimas (modernizavimas)  ir remontas</t>
  </si>
  <si>
    <t>Draudimo paslaugoms apmokėti (įgyvendinus projektą „Lopšelio-darželio „Rugelis“ vidaus patalpų ir ugdymo aplinkos modernizavimas“) (baldų)</t>
  </si>
  <si>
    <t>Draudimo paslaugoms apmokėti (įgyvendinus projektą „Regos centro „Linelis“ vidaus patalpų ir ugdymo aplinkos modernizavimas“) (baldų)</t>
  </si>
  <si>
    <t>3.2.3.</t>
  </si>
  <si>
    <t>Draudimo paslaugoms apmokėti (įgyvendinus projektą „Socialinio būsto plėtra“) (pastato)</t>
  </si>
  <si>
    <t>Draudimo paslaugoms apmokėti (įgyvendinus projektą „Skate parko įrengimas Panevėžyje skatinant turistų srautus“)</t>
  </si>
  <si>
    <t>Draudimo paslaugoms apmokėti (įgyvendinus projektą „Poeto J. Čerkeso –Besparnio sodybos sutvarkymas“  (I ir II etapai) (pastatas, baldai)</t>
  </si>
  <si>
    <t xml:space="preserve">Draudimo paslaugoms apmokėti įgyvendinus projektą „Panevėžio miesto ir Panevėžio rajono turizmo informacinės infrastruktūros plėtra“ </t>
  </si>
  <si>
    <t xml:space="preserve">Draudimo paslaugoms apmokėti (įgyvendinus projektą „Darnaus judumo priemonių diegimas Panevėžio mieste“) </t>
  </si>
  <si>
    <t>Draudimo paslaugoms apmokėti (įgyvendinus projektą „Panevėžio miesto dailės galerijos aktualizavimas“)</t>
  </si>
  <si>
    <t xml:space="preserve">Draudimo paslaugoms apmokėti (įgyvendinus projektą „Moigių namų pastatų komplekso modernizavimas ir pritaikymas visuomenės poreikiams“) </t>
  </si>
  <si>
    <t xml:space="preserve">Draudimo paslaugoms apmokėti (įgyvendinus projektą „Oro kokybės valdymo plano parengimas ir taršos mažinimo priemonių įgyvendinimas“) (3 gatvių šlavimo automobiliai) </t>
  </si>
  <si>
    <t xml:space="preserve">Draudimo paslaugoms apmokėti (įgyvendinus projektą „Elektromobilių įkrovimo prieigų tinklo kūrimas Panevėžio mieste“) </t>
  </si>
  <si>
    <t>Turto, sukurto įgyvendinant projektus finansuojamus iš ES lėšų, draudimas</t>
  </si>
  <si>
    <t>Apdrausti objektai</t>
  </si>
  <si>
    <t>Inesticijų projektų skyrius</t>
  </si>
  <si>
    <t>15</t>
  </si>
  <si>
    <t>Užsakovo funkcijų vykdymas</t>
  </si>
  <si>
    <t>Išimta statybą leidžiančių dokumentų</t>
  </si>
  <si>
    <t>Apdrausti statybos techniniai prižiūrėtojai, draudimo polisai</t>
  </si>
  <si>
    <t>3.2.2.</t>
  </si>
  <si>
    <t>Gedimų, įvykusių Savivaldybei priklausančiuose statiniuose, likvidavimas, statinių nugriovimas</t>
  </si>
  <si>
    <t>Likviduota gedimų</t>
  </si>
  <si>
    <t>3.2.1.</t>
  </si>
  <si>
    <t>5</t>
  </si>
  <si>
    <t>proc.</t>
  </si>
  <si>
    <t xml:space="preserve">Savivaldybei priklausiančių pastatų kasmet pagerintos būklės dalis (nuo visų priklausančių pastatų) </t>
  </si>
  <si>
    <t>Savivaldybei priklausančius statinius rekonstruoti, atnaujinti, modernizuoti, remontuoti, apdrausti ir plėtoti</t>
  </si>
  <si>
    <t>KPP</t>
  </si>
  <si>
    <t>Palaidota vienišų ir neatpažintų žmonių palaikų</t>
  </si>
  <si>
    <t>3.1.6</t>
  </si>
  <si>
    <t>Vienišų ir neatpažintų žmonių palaikų laidojimas</t>
  </si>
  <si>
    <t>Panevėžio miesto savivaldybės teritorijoje mirusių žmonių palaikų vežimo ir laikymo paslaugos</t>
  </si>
  <si>
    <t>Kapinių skaitmeninimo informacinės sistemos palaikymas</t>
  </si>
  <si>
    <t xml:space="preserve">tūkst. m2 </t>
  </si>
  <si>
    <t>Vykdomas kapinių atnaujinimas ir  priežiūra</t>
  </si>
  <si>
    <t xml:space="preserve">Kapinių teritorijos atnaujinimas ir priežiūra </t>
  </si>
  <si>
    <t>Organizuoti kapinių priežiūrą, vienišų žmonių laidojimą</t>
  </si>
  <si>
    <t>Atnaujintų objektų skaičius</t>
  </si>
  <si>
    <t>Įrengtų, atnaujintų vaikų žaidimų aikštelių skaičius</t>
  </si>
  <si>
    <t>3.1.5</t>
  </si>
  <si>
    <t xml:space="preserve">Daugiabučių gyvenamųjų namų teritorijų infrastruktūros objektų atnaujinimas dalyvaujant fiziniams ir  (ar) juridiniams asmenims </t>
  </si>
  <si>
    <t>Atnaujintų šaligatvių skaičius</t>
  </si>
  <si>
    <t>Daugiabučių gyvenamųjų namų teritorijose esančių šaligatvių remontas</t>
  </si>
  <si>
    <t>Atnaujintų vidaus kelių, automobilių aikštelių skaičius</t>
  </si>
  <si>
    <t>Daugiabučių gyvenamųjų namų teritorijose esančių vidaus kelių (įvažų) remontas</t>
  </si>
  <si>
    <t>Daugiabučių gyvenamųjų namų teritorijų infrastruktūros atnaujinimas ir plėtra</t>
  </si>
  <si>
    <t>Kapitališkai suremontuotų tiltų skaičius</t>
  </si>
  <si>
    <t>Atliktų tiltų ir kitos infrastruktūros  remonto ar rekonstrukcijos skaičius</t>
  </si>
  <si>
    <t xml:space="preserve">Tilto per Nevėžį Nemuno gatvėje, Panevėžio mieste kapitalinis remontas </t>
  </si>
  <si>
    <t>3.1.4</t>
  </si>
  <si>
    <t>Esamų tiltų ir kitos infrastruktūros remontas ir rekonstrukcija</t>
  </si>
  <si>
    <t xml:space="preserve">Žvyruotų gatvių dulkėtumo mažinimas   </t>
  </si>
  <si>
    <t>km</t>
  </si>
  <si>
    <t>Vietinės reikšmės kelių ir gatvių su žvyro danga priežiūra, naudojant dulkėjimą mažinančias priemones, ilgis</t>
  </si>
  <si>
    <t>Žvyruotų gatvių, kuriose sumažintas dulkėtumas, ilgis</t>
  </si>
  <si>
    <t>3.1.3</t>
  </si>
  <si>
    <t>Abonentų skaičius</t>
  </si>
  <si>
    <t>3.1.2</t>
  </si>
  <si>
    <t xml:space="preserve">Naujų elektros abonentų, beapskaitinių vartotojų prijungimas </t>
  </si>
  <si>
    <t>Įrengta, rekonstruota apšvietimo tinklų</t>
  </si>
  <si>
    <t>Miesto gatvių ir vidaus  kelių apšvietimo tinklų remonto projektavimo ir rangos darbai</t>
  </si>
  <si>
    <t>GWh</t>
  </si>
  <si>
    <t>Suvartota el. energijos</t>
  </si>
  <si>
    <t xml:space="preserve">Elektros energijos sunaudojimas miesto gatvių apšvietimui, renginiams, elektromobilių įkrovos stotelėms </t>
  </si>
  <si>
    <t xml:space="preserve">Eksploatuojama šviestuvų    </t>
  </si>
  <si>
    <t>Miesto gatvių ir viešųjų erdvių apšvietimo tinklų eksploatavimas  ir remontas</t>
  </si>
  <si>
    <t xml:space="preserve">Miesto gatvių ir viešųjų erdvių apšvietimo tinklų eksploatavimas, įrengimas, rekonstrukcija ir remontas, viešųjų erdvių ir gatvių apšvietimas, naujų abonentų prijungimas </t>
  </si>
  <si>
    <t>Atlikti statinių kadastriniai matavimai</t>
  </si>
  <si>
    <t>3.1.1</t>
  </si>
  <si>
    <t>Statinių kadastriniai matavimai</t>
  </si>
  <si>
    <t>16</t>
  </si>
  <si>
    <t>Atlikti  inžinerinių statinių techniniai projektai</t>
  </si>
  <si>
    <t>Kapitališkai suremontuotos Sietyno g. su asfalto danga ilgis</t>
  </si>
  <si>
    <t>Sietyno gatvės kapitalinis remontas</t>
  </si>
  <si>
    <t>14</t>
  </si>
  <si>
    <t>Kapitališkai suremontuotų gatvių su asfalto danga ilgis</t>
  </si>
  <si>
    <t xml:space="preserve">Panevėžio miesto centrinės miesto dalies viešųjų erdvių bei gatvių (kitaip Laisvės aikštės prieigų II dalis) sutvarkymo (II etapo) darbo projekto parengimas ir statybos darbai (Respublikos g. atkarpos (nuo Vasario 16-osios g. iki Respublikos g. 44) kapitalinis remontas) </t>
  </si>
  <si>
    <t>13</t>
  </si>
  <si>
    <t>Kapitališkai suremontuotos Žvaigždžių g. su asfalto danga ilgis</t>
  </si>
  <si>
    <t xml:space="preserve">Žvaigždžių gatvės dalies (nuo Kniaudiškių g. iki J. Zikaro g.) kapitalinis remontas  </t>
  </si>
  <si>
    <t>12</t>
  </si>
  <si>
    <t xml:space="preserve">Parko gatvės dalies (nuo Tulpių g. iki Nemuno g.) kapitalinis remontas  </t>
  </si>
  <si>
    <t>11</t>
  </si>
  <si>
    <t xml:space="preserve">Beržų gatvės dalies (nuo Pilėnų g. iki Ramygalos g.) rekonstravimas  </t>
  </si>
  <si>
    <t xml:space="preserve">Smėlynės gatvės dalies (nuo geležinkelio pervažos iki miesto ribos) kapitalinis remontas </t>
  </si>
  <si>
    <t xml:space="preserve">V. Alanto g. statyba (III etapas – nuo Projektuotojų g. iki V. Alanto g. – Savitiškio g. (Vakarinės g. ) žiedinės sankryžos),  (IV etapas – žiedinė sankryža V. Alanto g. – Savitiškio g. (Vakarinės g.)) </t>
  </si>
  <si>
    <t>Kapitališkai suremontuotos Rėklių g. su žvyro danga ilgis</t>
  </si>
  <si>
    <t xml:space="preserve">Rėklių gatvės kapitalinis remontas  </t>
  </si>
  <si>
    <t>Kapitališkai suremontuotos Matininkų g. su žvyro danga ilgis</t>
  </si>
  <si>
    <t>Matininkų gatvės kapitalinis remontas</t>
  </si>
  <si>
    <t>Kapitališkai suremontuotų gatvių su žvyro danga ilgis  (nuo Kazio Naruševičiaus g. 16 iki Panevėžio miesto ribos)</t>
  </si>
  <si>
    <t>Kazio Naruševičiaus gatvės dalies (nuo Kazio Naruševičiaus g. 16 iki Panevėžio miesto ribos) kapitalinis remontas</t>
  </si>
  <si>
    <t>Kapitališkai suremontuotos Bendrijų g. su žvyro danga ilgis</t>
  </si>
  <si>
    <t xml:space="preserve">Bendrijų gatvės kapitalinis remontas  </t>
  </si>
  <si>
    <t>Atnaujintų gatvių su asfalto danga ilgis</t>
  </si>
  <si>
    <t>Vietinės reikšmės kelių ir gatvių su asfalto danga atnaujinimas</t>
  </si>
  <si>
    <t>Vietinės reikšmės kelių ir gatvių su žvyro danga ilgis</t>
  </si>
  <si>
    <t>Vietinės reikšmės kelių ir gatvių su žvyro danga remontas ir priežiūra</t>
  </si>
  <si>
    <t>Vietinės reikšmės kelių ir gatvių su asfalto danga ilgis</t>
  </si>
  <si>
    <t>Vietinės reikšmės kelių ir gatvių su asfalto danga remontas ir priežiūra</t>
  </si>
  <si>
    <t>Miesto vietinės reikšmės kelių ir gatvių infrastruktūros atnaujinimas ir plėtra</t>
  </si>
  <si>
    <t>Atnaujintų ir naujai įrengtų vietinės reikšmės kelių ir gatvių ilgis</t>
  </si>
  <si>
    <t>Modernizuoti esamą ir tvariai vystyti naują miesto infrastruktūrą</t>
  </si>
  <si>
    <t>1,5</t>
  </si>
  <si>
    <t>mln. kv. m</t>
  </si>
  <si>
    <t xml:space="preserve">Apšviestų teritorijų plotas </t>
  </si>
  <si>
    <t xml:space="preserve">Skatinti miesto plėtrą ir tvarią transformaciją   </t>
  </si>
  <si>
    <t>+</t>
  </si>
  <si>
    <t>Skaičiuojama nuo gatvių ir statinių stogų ploto</t>
  </si>
  <si>
    <t>2.2.3</t>
  </si>
  <si>
    <t xml:space="preserve">Mokestis už lietaus nuotekas   </t>
  </si>
  <si>
    <t>Papuošta miesto eglė ir Laisvės aikštė, kartą per metus</t>
  </si>
  <si>
    <t>Teritorijų planavimo ir architektūros skyrius</t>
  </si>
  <si>
    <t xml:space="preserve">Miesto puošimas švenčių ir renginių metu  </t>
  </si>
  <si>
    <t>Renkama rinkliava (parkomatai)</t>
  </si>
  <si>
    <t xml:space="preserve">Rinkliavos už transporto stovėjimą gatvėse ir aikštėse organizavimas  </t>
  </si>
  <si>
    <t>Vaizdo stebėjimo kameros</t>
  </si>
  <si>
    <t xml:space="preserve">Vaizdo stebėjimo sistemos duomenų perdavimo ir stebėjimo paslaugos  </t>
  </si>
  <si>
    <t>Km</t>
  </si>
  <si>
    <t>Sutvarkyta Nevėžio upės pakrantė</t>
  </si>
  <si>
    <t>Nevėžio upės pakrančių tvarkymas</t>
  </si>
  <si>
    <t>Prižiūrėti miesto fontanai</t>
  </si>
  <si>
    <t>Fontanų priežiūros paslaugos</t>
  </si>
  <si>
    <t>Sutvarkytos poilsio zonos</t>
  </si>
  <si>
    <t>Viešųjų erdvių ir poilsio zonų infrastruktūros objektų atnaujinimas, remontas ir priežiūra</t>
  </si>
  <si>
    <t xml:space="preserve">Įrengta vaikų žaidimo aikštelių        </t>
  </si>
  <si>
    <t xml:space="preserve"> vnt.</t>
  </si>
  <si>
    <t xml:space="preserve">Prižiūrima vaikų žaidimo aikštelių        </t>
  </si>
  <si>
    <t xml:space="preserve">Vaikų žaidimo aikštelių ir treniruoklių atnaujinimas, remontas ir priežiūra </t>
  </si>
  <si>
    <r>
      <t>Viešųjų erdvių ir poilsio zonų infrastruktūros objektų atnaujinimas, remontas ir priežiūra, rinkliava už transporto stovėjimą, miesto puošimas švenčių proga</t>
    </r>
    <r>
      <rPr>
        <b/>
        <sz val="11"/>
        <color rgb="FFFF0000"/>
        <rFont val="Times New Roman"/>
        <family val="1"/>
        <charset val="186"/>
      </rPr>
      <t xml:space="preserve"> </t>
    </r>
  </si>
  <si>
    <t>Atlikti nenumatyti miesto infrastruktūros darbai, paslaugos</t>
  </si>
  <si>
    <t>2.2.2</t>
  </si>
  <si>
    <t>Miesto infrastruktūros skyriaus nenumatytos išlaidos</t>
  </si>
  <si>
    <t>Įsigyti tekstilės atliekų surinkimo konteinerius</t>
  </si>
  <si>
    <t>Tekstilės atliekų surinkimo konteineriams pirkti</t>
  </si>
  <si>
    <t xml:space="preserve">Sterilizuoti bešeimininkų kačių   </t>
  </si>
  <si>
    <t>Bešeimininkių gyvūnų  (kačių) augintinių skaičiaus mažinimo programai vykdyti</t>
  </si>
  <si>
    <t xml:space="preserve">Stebimų aplinkos komponentų skaičius, </t>
  </si>
  <si>
    <t>Panevėžio miesto aplinkos komponentų stebėsena</t>
  </si>
  <si>
    <t>Atliktas pagal poreikį konteinerių su požeminiais konteineriais remontas</t>
  </si>
  <si>
    <t>Požeminių atliekų surinkimo konteinerių aikštelių su požeminiais konteineriais remontas</t>
  </si>
  <si>
    <t xml:space="preserve">Suteikti laikinąją priežiūrą bepriežiūriams, bešeimininkiams gyvūnams </t>
  </si>
  <si>
    <t>Bepriežiūrių, bešeimininkių gyvūnų  laikinoji priežiūra</t>
  </si>
  <si>
    <t>Atlikti darbus ir suteikti paslaugas (pastatyti biotualetus, atliekų surinkimo konteinerius, išvalyti teritorijas ir kt.) planuojamiems miesto renginiams</t>
  </si>
  <si>
    <t>Paruošiamųjų darbų atlikimas ir paslaugų suteikimas miesto renginiams</t>
  </si>
  <si>
    <r>
      <t>tūkst. m</t>
    </r>
    <r>
      <rPr>
        <vertAlign val="superscript"/>
        <sz val="10"/>
        <rFont val="Times New Roman"/>
        <family val="1"/>
        <charset val="186"/>
      </rPr>
      <t xml:space="preserve">2   </t>
    </r>
  </si>
  <si>
    <t xml:space="preserve">Valomi šaligatviai </t>
  </si>
  <si>
    <t xml:space="preserve">Valomos gatvės  </t>
  </si>
  <si>
    <t>Prižiūrimos šiukšlių dėžės</t>
  </si>
  <si>
    <t>Prižiūrimi viešieji tualetai</t>
  </si>
  <si>
    <t xml:space="preserve">Miesto    teritorijų, viešųjų tualetų valymas, priežiūra, šiukšliadėžių priežiūra </t>
  </si>
  <si>
    <t>Medžių priežiūros paslaugos Panevėžio mieste</t>
  </si>
  <si>
    <t>Miesto želdynų atnaujinimas ir priežiūra</t>
  </si>
  <si>
    <r>
      <t>m</t>
    </r>
    <r>
      <rPr>
        <vertAlign val="superscript"/>
        <sz val="10"/>
        <rFont val="Times New Roman"/>
        <family val="1"/>
        <charset val="186"/>
      </rPr>
      <t>2</t>
    </r>
  </si>
  <si>
    <t>Sodinamos gėlės ir dekoratyviniai augalai</t>
  </si>
  <si>
    <t>Prižiūrimi ir atnaujinami miesto gėlynai</t>
  </si>
  <si>
    <t>Miesto gėlynų atnaujinimas ir priežiūra</t>
  </si>
  <si>
    <t>ha</t>
  </si>
  <si>
    <t>Vykdoma vejų ir žolynų (želdinių) priežiūra mieste</t>
  </si>
  <si>
    <t>Miesto vejų ir žolynų atnaujinimas ir priežiūra</t>
  </si>
  <si>
    <t>Miesto viešųjų erdvių atnaujinimas, priežiūra</t>
  </si>
  <si>
    <t>Dalyvaujamojo biudžeto modelio taikymas</t>
  </si>
  <si>
    <t>Dalyvaujamojo biudžeto dalies didėjimas (kasmet)</t>
  </si>
  <si>
    <t>2.2.1</t>
  </si>
  <si>
    <t>Įgyvendintų eko sistemą stiprinančių projektų skaičius</t>
  </si>
  <si>
    <t xml:space="preserve">Suformuotų erdvių skaičius </t>
  </si>
  <si>
    <t>Patobulinti miesto erdvių ir objektų kokybę, jų priežiūrą (SPP 2.2.3.)</t>
  </si>
  <si>
    <t>Namų ūkių (būstų) šildymo įrenginių inventorizavimas ir vartotojų sąmoningumo didinimas</t>
  </si>
  <si>
    <t>Naujus aplinkai draugiškesnius šilumos būdus įdiegusių savivaldybės įmonių / organizacijų skaičius</t>
  </si>
  <si>
    <t>kompl.</t>
  </si>
  <si>
    <t>Atlikta namų ūkių (būstų) šildymo įrenginių inventorizacija</t>
  </si>
  <si>
    <t>2.1.4</t>
  </si>
  <si>
    <t xml:space="preserve">Savivaldybės viešųjų pastatų modernizavimas, taikant energijos išteklių panaudojimo efektyvumo didinimo priemones </t>
  </si>
  <si>
    <t>  Naujų modernizuotų viešųjų pastatų skaičius</t>
  </si>
  <si>
    <t>2.1.3</t>
  </si>
  <si>
    <t>kompl</t>
  </si>
  <si>
    <t>Parengtas atsinaujinančių išteklių energijos naudojimo plėtros planas</t>
  </si>
  <si>
    <t>2.1.2</t>
  </si>
  <si>
    <t>Atsinaujinančių išteklių energijos naudojimo plėtros plano  parengimas</t>
  </si>
  <si>
    <t>2.1.2.</t>
  </si>
  <si>
    <t>Atsinaujinančių išteklių energijos naudojimo plėtros plano  parengimas ir įgyvendinimas</t>
  </si>
  <si>
    <t>Kvartalinės renovacijos skatinimas ir plėtra taikant kompleksines energetinio efektyvumo didinimo priemones</t>
  </si>
  <si>
    <t>Kompleksiškai renovuotų daugiabučių namų skaičius</t>
  </si>
  <si>
    <t>2.1.1.</t>
  </si>
  <si>
    <t>Savivaldybės darnios energetikos plėtros indeksas</t>
  </si>
  <si>
    <t>Paskatinti energijos taupymą, atsinaujinančių ir alternatyvių energijos išteklių naudojimą</t>
  </si>
  <si>
    <t>Žalumo indeksas</t>
  </si>
  <si>
    <t xml:space="preserve">Mažinti poveikį klimato kaitai ir prisitaikyti prie jos </t>
  </si>
  <si>
    <t>„Rail Baltica“ transporto mazgo integravimas į Panevėžio miesto transporto tinklą</t>
  </si>
  <si>
    <t>Naujų maršrutų skaičius</t>
  </si>
  <si>
    <t>1.5.2</t>
  </si>
  <si>
    <r>
      <t>Naujos autobusų stoties įrengimas ir prieigų sutvarkymas</t>
    </r>
    <r>
      <rPr>
        <u/>
        <sz val="10"/>
        <rFont val="Times New Roman"/>
        <family val="1"/>
        <charset val="186"/>
      </rPr>
      <t xml:space="preserve"> </t>
    </r>
  </si>
  <si>
    <t xml:space="preserve"> Įrengta nauja autobusų stotis ir sutvarkytos prieigos</t>
  </si>
  <si>
    <t>1.5.1</t>
  </si>
  <si>
    <r>
      <t>Naujos autobusų stoties įrengimas ir prieigų sutvarkymas</t>
    </r>
    <r>
      <rPr>
        <b/>
        <u/>
        <sz val="10"/>
        <rFont val="Times New Roman"/>
        <family val="1"/>
        <charset val="186"/>
      </rPr>
      <t xml:space="preserve"> </t>
    </r>
  </si>
  <si>
    <t>Veikiančių subjektų, siūlančių nuomotis / dalintis automobilius, dviračius ir kitas transporto priemones, skaičius</t>
  </si>
  <si>
    <t>25</t>
  </si>
  <si>
    <t>Mažiau teršiančių, elektra ir (ar) dujomis varomų viešojo transporto priemonių dalis nuo visų viešojo transporto priemonių</t>
  </si>
  <si>
    <t>Išplėsti viešojo transporto ir susisiekimo infrastruktūrą bei atnaujinti viešojo transporto priemones</t>
  </si>
  <si>
    <t xml:space="preserve">Viešojo transporto maršrutinio tinklo optimizavimas. Viešojo transporto infrastruktūros modernizavimas </t>
  </si>
  <si>
    <t>1.4.1</t>
  </si>
  <si>
    <t>3</t>
  </si>
  <si>
    <t>Keleivių pasitenkinimo viešojo transporto paslaugomis pokytis</t>
  </si>
  <si>
    <t>2</t>
  </si>
  <si>
    <t>Vietinio susisiekimo bendrų maršrutų su kitomis savivaldybėmis skaičius</t>
  </si>
  <si>
    <t xml:space="preserve"> Keleivių naudojimosi viešojo transporto paslaugomis pokytis </t>
  </si>
  <si>
    <r>
      <t>Padidinti naudojimosi viešuoju transportu mastą</t>
    </r>
    <r>
      <rPr>
        <u/>
        <sz val="11"/>
        <rFont val="Times New Roman"/>
        <family val="1"/>
        <charset val="186"/>
      </rPr>
      <t xml:space="preserve"> </t>
    </r>
  </si>
  <si>
    <t xml:space="preserve">Elektromobilių įkrovimo prieigų tinklo plėtra </t>
  </si>
  <si>
    <t>Elektromobilių įkrovimo prieigų skaičius</t>
  </si>
  <si>
    <t>1.3.1</t>
  </si>
  <si>
    <t xml:space="preserve">Zonų be CO2  skaičius </t>
  </si>
  <si>
    <r>
      <t>Pasiekti skirtingų transporto būdų darną miesto sistemoje</t>
    </r>
    <r>
      <rPr>
        <u/>
        <sz val="11"/>
        <rFont val="Times New Roman"/>
        <family val="1"/>
        <charset val="186"/>
      </rPr>
      <t xml:space="preserve"> </t>
    </r>
  </si>
  <si>
    <t>Ramaus eismo gatvių be tranzitinio transporto tinklo plėtra. Eismo intensyvumo miesto centre mažinimas</t>
  </si>
  <si>
    <t>Įrengtas Šiaurinis apvažiavimas</t>
  </si>
  <si>
    <t>Naujai rekonstruotų gatvių, kuriose sumažinti pertekliniai parametrai ilgis</t>
  </si>
  <si>
    <t>Gatvės, kurioms taikomas „gyvenamosios zonos“ eismo statusas</t>
  </si>
  <si>
    <t>Bendras gatvių ilgis, kuriose pritaikytos tranzitą ribojančios priemonės</t>
  </si>
  <si>
    <t>1.2.2</t>
  </si>
  <si>
    <t>Kelio ženklų, užtvarų ir kitų eismo saugumo gerinimo priemonių įrengimas ir priežiūra</t>
  </si>
  <si>
    <t>Horizontaliai paženklintos, paženklinimu atnaujintos gatvės</t>
  </si>
  <si>
    <t>1.2.1</t>
  </si>
  <si>
    <t>Miesto gatvių horizontalus ir vertikalus ženklinimas</t>
  </si>
  <si>
    <t>Šviesoforų postų priežiūra ir eksplotavimas</t>
  </si>
  <si>
    <t>Modernizuotos, įdiegiant inžinerines eismo saugos priemones, nereguliuojamos pėsčiųjų perėjos</t>
  </si>
  <si>
    <t>Išmaniųjų pėsčiųjų perėjų įrengimas ir esamų modernizavimas. Šviesoforų postų priežiūra ir eksplotavimas</t>
  </si>
  <si>
    <t>Naujų įrengtų išmaniųjų (reaguojanti į srautą ir keičianti signalus) perėjų skaičius</t>
  </si>
  <si>
    <t xml:space="preserve">Sankryžų modernizavimas ir saugaus eismo užtikrinimas </t>
  </si>
  <si>
    <t>Modernizuotų šviesoforinių sankryžų skaičius</t>
  </si>
  <si>
    <t>Įskaitinių eismo įvykių skaičius</t>
  </si>
  <si>
    <t>Padidinti eismo saugumą</t>
  </si>
  <si>
    <t>Kapitališkai suremontuoto nuo Vilniaus g. iki  Nemuno g./ Aukštaičių g. šaligatvio  ilgis</t>
  </si>
  <si>
    <t xml:space="preserve">Ramygalos g. dalies (nuo Vilniaus g. iki  Nemuno g./ Aukštaičių g.) šaligatvio kapitalinio remonto darbai </t>
  </si>
  <si>
    <t>Dviračių ir pėsčiųjų takų ilgis (šalia gatvių)</t>
  </si>
  <si>
    <t>Dviračių trasų, pėsčiųjų takų mieste ir jo prieigose remontas ir priežiūra</t>
  </si>
  <si>
    <t>1.1.1</t>
  </si>
  <si>
    <t xml:space="preserve">Dviračių trasų, pėsčiųjų takų mieste ir jo prieigose įrengimas, atnaujinimas užtikrinant tęstinumą bei junglumą </t>
  </si>
  <si>
    <t>Įskaitinių eismo įvykių, kuriuose sužeidžiami pėstieji ir dviratininkai, skaičius</t>
  </si>
  <si>
    <t xml:space="preserve">Paskatinti netaršaus mikrotransporto (paspirtukai, dviračiai, riedžiai ir kt.) infrastruktūros plėtrą </t>
  </si>
  <si>
    <t>Parų skaičius, kai buvo viršyta kietųjų dalelių KD10 paros ribinė vertė 50 µg/m3</t>
  </si>
  <si>
    <t xml:space="preserve">Vykdyti kryptingą darnaus judumo politiką savivaldybėje </t>
  </si>
  <si>
    <t>Planuojama reikšmė</t>
  </si>
  <si>
    <t>mato vnt.</t>
  </si>
  <si>
    <t>pavadinimas</t>
  </si>
  <si>
    <t>Indėlio kriterijaus</t>
  </si>
  <si>
    <t>Finansavimo šaltinis</t>
  </si>
  <si>
    <t>Vykdytojas (skyrius, darbuotojas) ar projekto vadovas</t>
  </si>
  <si>
    <t>Priemonės vykdytojo kodas</t>
  </si>
  <si>
    <t xml:space="preserve">Asignavimų valdytojo kodas </t>
  </si>
  <si>
    <t>Priemonės kodas</t>
  </si>
  <si>
    <t>Pavadinimas</t>
  </si>
  <si>
    <t>Priemonės požymis</t>
  </si>
  <si>
    <t>Papriemonės kodas</t>
  </si>
  <si>
    <t>Uždavinio kodas</t>
  </si>
  <si>
    <t>Programos tikslo kodas</t>
  </si>
  <si>
    <t>tūkst. Eur</t>
  </si>
  <si>
    <t xml:space="preserve">             TIKSLŲ, UŽDAVINIŲ, PRIEMONIŲ IR PAPRIEMONIŲ, IŠLAIDŲ IR VERTINIMO KRITERIJŲ SUVESTINĖ                                        </t>
  </si>
  <si>
    <t>PANEVĖŽIO MIESTO SAVIVALDYBĖS ADMINISTRACIJOS 2022 METŲ VEIKLOS PLANO             
MIESTO INFRASTRUKTŪROS OBJEKTŲ PLĖTROS, MODERNIZAVIMO IR PRIEŽIŪROS  PROGRAMOS (NR. 10)</t>
  </si>
  <si>
    <t xml:space="preserve">
Panevėžio miesto savivaldybės 
administracijos direktoriaus 2022-04-01 įsakymo Nr. AF-76                                2 priedas</t>
  </si>
  <si>
    <r>
      <t>Valstybės biudžeto lėšos VB, kurios neapskaitomos biudžete (</t>
    </r>
    <r>
      <rPr>
        <b/>
        <sz val="11"/>
        <rFont val="Times New Roman"/>
        <family val="1"/>
        <charset val="186"/>
      </rPr>
      <t>VBN</t>
    </r>
    <r>
      <rPr>
        <sz val="11"/>
        <rFont val="Times New Roman"/>
        <family val="1"/>
      </rPr>
      <t>)</t>
    </r>
  </si>
  <si>
    <r>
      <t>Praėjusių metų lėšų likutis (</t>
    </r>
    <r>
      <rPr>
        <b/>
        <sz val="11"/>
        <rFont val="Times New Roman"/>
        <family val="1"/>
        <charset val="186"/>
      </rPr>
      <t xml:space="preserve"> L)</t>
    </r>
  </si>
  <si>
    <r>
      <t>Europos Sąjungos paramos lėšos (</t>
    </r>
    <r>
      <rPr>
        <b/>
        <sz val="11"/>
        <rFont val="Times New Roman"/>
        <family val="1"/>
        <charset val="186"/>
      </rPr>
      <t>ES)</t>
    </r>
  </si>
  <si>
    <r>
      <t>Paskolų lėšos investicijų projektams įgyvendinti (</t>
    </r>
    <r>
      <rPr>
        <b/>
        <sz val="11"/>
        <rFont val="Times New Roman"/>
        <family val="1"/>
        <charset val="186"/>
      </rPr>
      <t>P</t>
    </r>
    <r>
      <rPr>
        <sz val="11"/>
        <rFont val="Times New Roman"/>
        <family val="1"/>
        <charset val="186"/>
      </rPr>
      <t>)</t>
    </r>
  </si>
  <si>
    <r>
      <t>Valstybės biudžeto specialioji tikslinė dotacija regioninėms įstaigoms ir klasėms finansuoti. (</t>
    </r>
    <r>
      <rPr>
        <b/>
        <sz val="11"/>
        <rFont val="Times New Roman"/>
        <family val="1"/>
        <charset val="186"/>
      </rPr>
      <t>VBSR)</t>
    </r>
  </si>
  <si>
    <r>
      <t>Valstybės biudžeto specialiosios tikslinės dotacijos lėšos valstybės funkcijoms atlikti (</t>
    </r>
    <r>
      <rPr>
        <b/>
        <sz val="11"/>
        <rFont val="Times New Roman"/>
        <family val="1"/>
        <charset val="186"/>
      </rPr>
      <t>VBSF)</t>
    </r>
  </si>
  <si>
    <r>
      <t>Ugdymo reikmių lėšos (</t>
    </r>
    <r>
      <rPr>
        <b/>
        <sz val="11"/>
        <rFont val="Times New Roman"/>
        <family val="1"/>
        <charset val="186"/>
      </rPr>
      <t>ML</t>
    </r>
    <r>
      <rPr>
        <sz val="11"/>
        <rFont val="Times New Roman"/>
        <family val="1"/>
        <charset val="186"/>
      </rPr>
      <t>)</t>
    </r>
  </si>
  <si>
    <r>
      <t>Valstybės lėšos kapitalo investicijoms (</t>
    </r>
    <r>
      <rPr>
        <b/>
        <sz val="11"/>
        <rFont val="Times New Roman"/>
        <family val="1"/>
        <charset val="186"/>
      </rPr>
      <t>VKI)</t>
    </r>
  </si>
  <si>
    <r>
      <t>Valstybės lėšos vietinės reikšmės keliams (gatvėms) tiesti, taisyti, prižiūrėti ir saugaus eismo sąlygoms užtikrinti (</t>
    </r>
    <r>
      <rPr>
        <b/>
        <sz val="11"/>
        <rFont val="Times New Roman"/>
        <family val="1"/>
        <charset val="186"/>
      </rPr>
      <t>KPP</t>
    </r>
    <r>
      <rPr>
        <sz val="11"/>
        <rFont val="Times New Roman"/>
        <family val="1"/>
        <charset val="186"/>
      </rPr>
      <t>)</t>
    </r>
  </si>
  <si>
    <r>
      <t>Valstybės biudžeto lėšos (</t>
    </r>
    <r>
      <rPr>
        <b/>
        <sz val="11"/>
        <rFont val="Times New Roman"/>
        <family val="1"/>
        <charset val="186"/>
      </rPr>
      <t>VB)</t>
    </r>
  </si>
  <si>
    <r>
      <t>Įstaigų  pajamos už paslaugas (</t>
    </r>
    <r>
      <rPr>
        <b/>
        <sz val="11"/>
        <rFont val="Times New Roman"/>
        <family val="1"/>
        <charset val="186"/>
      </rPr>
      <t>SP</t>
    </r>
    <r>
      <rPr>
        <sz val="11"/>
        <rFont val="Times New Roman"/>
        <family val="1"/>
        <charset val="186"/>
      </rPr>
      <t xml:space="preserve"> )</t>
    </r>
  </si>
  <si>
    <r>
      <t>Savivaldybės biudžeto lėšos</t>
    </r>
    <r>
      <rPr>
        <b/>
        <sz val="11"/>
        <rFont val="Times New Roman"/>
        <family val="1"/>
        <charset val="186"/>
      </rPr>
      <t xml:space="preserve"> (SB)</t>
    </r>
  </si>
  <si>
    <t>Lėšos 2022 metams</t>
  </si>
  <si>
    <t>Finansavimo šaltinių susvestinė</t>
  </si>
  <si>
    <t>Iš viso Programai</t>
  </si>
  <si>
    <t>Iš viso programai be likučio</t>
  </si>
  <si>
    <t>Iš viso tikslui</t>
  </si>
  <si>
    <t>Iš viso uždaviniui</t>
  </si>
  <si>
    <t>P</t>
  </si>
  <si>
    <t>Investicijų projektų skyrius</t>
  </si>
  <si>
    <t>0;15</t>
  </si>
  <si>
    <t>9.1.1.</t>
  </si>
  <si>
    <t xml:space="preserve">Vykdyti investicijų projektus, naudojant bankų paskolos, Savivaldybės biudžeto ir likučio lėšas </t>
  </si>
  <si>
    <t xml:space="preserve">Administruoti investicijų projektus </t>
  </si>
  <si>
    <t>Parengti investicijų projektai / kiti dokumentai</t>
  </si>
  <si>
    <t>Parengti dokumentus, reikalingus Europos Sąjungos fondų investicijoms gauti</t>
  </si>
  <si>
    <t>ES</t>
  </si>
  <si>
    <t>Suremontuotos / modernizuotos gatvės</t>
  </si>
  <si>
    <t>Suremontuotų / modernizuotų gatvių ilgis</t>
  </si>
  <si>
    <t>Projekto vadovas Darius Linkonas</t>
  </si>
  <si>
    <t>Įgyvendintas projektas</t>
  </si>
  <si>
    <t xml:space="preserve">Miesto infrastruktūros skyrius </t>
  </si>
  <si>
    <t>0;7</t>
  </si>
  <si>
    <t xml:space="preserve"> Įgyvendinti projektą „Infrastruktūros Biliūno g., Elektronikos g., Tinklų g. rengimas / modernizavimas, sukuriant palankias sąlygas verslo vystymuisi Panevėžio mieste“</t>
  </si>
  <si>
    <t>Modernizuota sankryžų</t>
  </si>
  <si>
    <t>Projekto vadovas Donatas Mickevičius</t>
  </si>
  <si>
    <t xml:space="preserve"> Įgyvendinti projektą „Susisiekimo su Panevėžio LEZ gerinimas, modernizuojant J. Janonio g.–Vakarinės g.–Pramonės g. sankryžą“</t>
  </si>
  <si>
    <t>Įgyvendinti projektai</t>
  </si>
  <si>
    <t>Panevėžio miesto savivaldybės administracija</t>
  </si>
  <si>
    <t>0</t>
  </si>
  <si>
    <t xml:space="preserve">Pažangios pramonės ir paslaugų sektorių plėtrai reikalingos infrastruktūros ir įrangos plėtra </t>
  </si>
  <si>
    <t>Objektų, modernizuotų verslo plėtros sąlygų gerinimui, skaičius</t>
  </si>
  <si>
    <t xml:space="preserve">Sudaryti palankias sąlygas verslo plėtrai ir investicijų pritraukimui </t>
  </si>
  <si>
    <t>Įgyvendinti investicijų projektai, didinantys verslo aplinkos konkurencingumą</t>
  </si>
  <si>
    <t xml:space="preserve">Didinti miesto verslo aplinkos konkurencingumą </t>
  </si>
  <si>
    <t>Mokyklų, kuriose modernizuota gamtos ir technologinių mokslų mokymo(si) aplinka, skaičius</t>
  </si>
  <si>
    <t>8.1.1.</t>
  </si>
  <si>
    <t>Miesto plėtros skyrius</t>
  </si>
  <si>
    <t>0;8</t>
  </si>
  <si>
    <t xml:space="preserve"> Įgyvendinti projektą „Mokyklų aprūpinimas gamtos ir technologinių mokslų priemonėmis“</t>
  </si>
  <si>
    <t>Įrengta fotografijos studija Dailės mokykloje</t>
  </si>
  <si>
    <t>Atnaujinta Muzikos mokyklos koncertinė salė</t>
  </si>
  <si>
    <t>Miesto infrastrukltūros skyrius</t>
  </si>
  <si>
    <t xml:space="preserve"> Įgyvendinti projektą „Neformaliojo švietimo infrastruktūros tobulinimas“</t>
  </si>
  <si>
    <t>Modernizuota įstaigos infrastruktūra</t>
  </si>
  <si>
    <t>Projekto vadovas Gintaras Lebedevas</t>
  </si>
  <si>
    <t>Įgyvendinti projektą „Regos centro „Linelis“  pastato vidaus patalpų  ir ugdymo aplinkos modernizavimas“</t>
  </si>
  <si>
    <t>Modernizuotas objektas</t>
  </si>
  <si>
    <t xml:space="preserve"> Įgyvendinti projektą „Panevėžio „Vilties“ progimnazijos infrastruktūros modernizavimas“ </t>
  </si>
  <si>
    <t>Modernizuota objektų</t>
  </si>
  <si>
    <t xml:space="preserve">Mokyklų infrastruktūros modernizavimas  </t>
  </si>
  <si>
    <t>Įgyvendintų ikimokyklinio, bendrojo ir neformaliojo ugdymo mokyklų infrastruktūros modernizavimo projektų skaičius</t>
  </si>
  <si>
    <t xml:space="preserve">Užtikrinti sveiką, saugią emocinę ir fizinę aplinką  švietimo įstaigose </t>
  </si>
  <si>
    <t>Modernizuoti švietimo sistemos objektai, gerinant jų prieinamumą ir kokybę</t>
  </si>
  <si>
    <t xml:space="preserve">Didinti švietimo sistemos prieinamumą ir kokybę </t>
  </si>
  <si>
    <t>Rekonstruotos gatvės ilgis</t>
  </si>
  <si>
    <t xml:space="preserve">Projekto vadovas Donatas Mickevičius </t>
  </si>
  <si>
    <t>7.1.2.</t>
  </si>
  <si>
    <t>Įgyvendinti projektą „Panevėžio A. Jakšto g. rekonstrukcija“</t>
  </si>
  <si>
    <t xml:space="preserve"> </t>
  </si>
  <si>
    <t>Atnaujintos kelių infrastruktūros ilgis</t>
  </si>
  <si>
    <t xml:space="preserve">Miesto vietinės reikšmės kelių ir gatvių infrastruktūros atnaujinimas ir plėtra </t>
  </si>
  <si>
    <t xml:space="preserve">Įrengti nauji paviršinių nuotekų valymo įrenginiai </t>
  </si>
  <si>
    <t>Projekto koordinatorius Jokūbas Leipus</t>
  </si>
  <si>
    <t>Rekonstruotos lietaus vandens surinkimo, valymo ir nuotekų  bei drenažo sistemos ilgis</t>
  </si>
  <si>
    <t>7.1.1.</t>
  </si>
  <si>
    <t xml:space="preserve"> Įgyvendinti projektą „Lietaus vandens surinkimo, valymo ir nuotekų  bei drenažo sistemų projektavimas, diegimas ir renovavimas“ </t>
  </si>
  <si>
    <t>Igyvendinti projektai</t>
  </si>
  <si>
    <t>Paviršinių nuotekų surinkimo  ir valymo sistemos (tinklų, irenginių) modernizavimas ir plėtra</t>
  </si>
  <si>
    <t xml:space="preserve">Modernizuoti esamą ir tvariai vystyti naują miesto infrastruktūrą </t>
  </si>
  <si>
    <t>Projektų, gavusių finansavimą miesto tvariai plėtrai ir transformacijai, skaičius</t>
  </si>
  <si>
    <t xml:space="preserve">Skatinti miesto tvarią plėtrą ir transformaciją </t>
  </si>
  <si>
    <t>kv.m.</t>
  </si>
  <si>
    <t xml:space="preserve">Sutvarkyta teritorija </t>
  </si>
  <si>
    <t>Projekto vadovė Ieva Skiotienė</t>
  </si>
  <si>
    <t>0;14</t>
  </si>
  <si>
    <t>6.3.1.</t>
  </si>
  <si>
    <t>Įgyvendinti projektą „Kraštovaizdžio formavimas ir ekologinės būklės gerinimas Panevėžio mieste“</t>
  </si>
  <si>
    <t>Sukurtas integruotas viešųjų erdvių patrauklumo didinimo planas</t>
  </si>
  <si>
    <t>Projekto vadovė Dalia Gurskienė</t>
  </si>
  <si>
    <t>Komunikacijos skyrius</t>
  </si>
  <si>
    <t>0;5</t>
  </si>
  <si>
    <t xml:space="preserve"> Įgyvendinti projektą „Erdvės žmonėms“</t>
  </si>
  <si>
    <t xml:space="preserve"> Įgyvendinti projektą „Transformacija iš apleistų erdvių į išpuoselėtas“</t>
  </si>
  <si>
    <t>Projekto vadovė Vita Bubliauskaitė</t>
  </si>
  <si>
    <t xml:space="preserve"> Įgyvendinti projektą „Laisvės aikštės ir jos prieigų sutvarkymas“</t>
  </si>
  <si>
    <t xml:space="preserve"> Įgyvendinti projektą „Jaunimo sodo sutvarkymas“</t>
  </si>
  <si>
    <t>Projekto vadovas Tadas Stanikūnas</t>
  </si>
  <si>
    <t xml:space="preserve"> Įgyvendinti projektą „Teritorijos prie „Ekrano“ marių  konversija, pritaikant ją aktyviam poilsiui, užimtumui ir vietos verslo skatinimui“</t>
  </si>
  <si>
    <t xml:space="preserve"> Įgyvendinti projektą „Nepriklausomybės aikštės ir jos prieigų sutvarkymas“</t>
  </si>
  <si>
    <t xml:space="preserve"> Įgyvendinti projektą „Viešųjų erdvių prie Panevėžio bendruomenių rūmų sutvarkymas“</t>
  </si>
  <si>
    <t xml:space="preserve"> Įgyvendinti projektą „Skaistakalnio parko ir jo prieigų sutvarkymas“</t>
  </si>
  <si>
    <t>Projekto vadovas Marius Garbauskas</t>
  </si>
  <si>
    <t xml:space="preserve"> Įgyvendinti projektą „Panevėžio senvagės teritorijos kompleksinis sutvarkymas“</t>
  </si>
  <si>
    <t>Atnaujintos / pritaikytos erdvės</t>
  </si>
  <si>
    <t>Įgyvendinta projektų</t>
  </si>
  <si>
    <t xml:space="preserve">Viešųjų erdvių pritaikymas įvairioms socialinėms grupėms </t>
  </si>
  <si>
    <t>Suformuotų, patobulintų erdvių skaičius</t>
  </si>
  <si>
    <t xml:space="preserve">Patobulinti  miesto erdvių ir objektų kokybę, jų priežiūrą </t>
  </si>
  <si>
    <t>Įrengta požeminių komunalinių atliekų surinkimo konteinerių aikštelių</t>
  </si>
  <si>
    <t>Įrengta  antžeminių komunalinių atliekų ir antrinių  žaliavų surinkimo  aikštelių</t>
  </si>
  <si>
    <t>Projekto vadovas Mindaugas Šagamogas</t>
  </si>
  <si>
    <t>6.2.1.</t>
  </si>
  <si>
    <t xml:space="preserve"> Įgyvendinti projektą „Komunalinių atliekų rūšiuojamojo surinkimo infrastruktūra“</t>
  </si>
  <si>
    <t>Įrengta surūšiuotų atliekų surinkimo aikštelių</t>
  </si>
  <si>
    <t xml:space="preserve">Pakartotinai naudojamų ir perdirbamų komunalinių atliekų kiekio didinimas </t>
  </si>
  <si>
    <t>Įdiegti nauji žiedinės ekonomikos sprendimai</t>
  </si>
  <si>
    <t xml:space="preserve">Užtikrinti saugią ir švarią aplinką bei įdiegti žiedinės ekonomikos (beatliekės gamybos) principus </t>
  </si>
  <si>
    <t>Modernizuotos miesto apšvietimo sistemos dalis</t>
  </si>
  <si>
    <t>Projekto vadovas Arvydas Šatas</t>
  </si>
  <si>
    <t>6.1.1.</t>
  </si>
  <si>
    <t xml:space="preserve"> Įgyvendinti projektą „Panevėžio miesto gatvių apšvietimo modernizavimas“</t>
  </si>
  <si>
    <t xml:space="preserve">Miesto apšvietimo sistemų modernizavimas ir efektyvumo didinimas </t>
  </si>
  <si>
    <t>Įgyvendinami projektai, gavę finansavimą energijos taupymo, atsinaujinančių išteklių naudojimo skatinimui</t>
  </si>
  <si>
    <t xml:space="preserve">Paskatinti energijos taupymą, atsinaujinančių  ir alternatyvių  energijos išteklių naudojimą  </t>
  </si>
  <si>
    <t>kv.m.    Vnt.</t>
  </si>
  <si>
    <t>Atnaujintos / suformuotos viešosios erdvės, želdynai;  finansavimą gavę klimato kaitos mažinimo sprendimai</t>
  </si>
  <si>
    <t>Įdiegta el. bilieto sistema</t>
  </si>
  <si>
    <t>Projekto vadovas Jokūbas Leipus</t>
  </si>
  <si>
    <t>5.3.1.</t>
  </si>
  <si>
    <t xml:space="preserve"> Įgyvendinti projektą „Darnaus judumo priemonių diegimas Panevėžio mieste“</t>
  </si>
  <si>
    <t>Įdiegta intelektinių el.priemonių viešąjame transporte</t>
  </si>
  <si>
    <t xml:space="preserve">Intelektinių elektroninių  priemonių diegimas viešajame transporte </t>
  </si>
  <si>
    <t>Įgyvendintų projektų, didinančių naudojimosi viešuoju transportu mastą, skaičius</t>
  </si>
  <si>
    <t xml:space="preserve">Padidinti naudojimosi viešuoju transportu mastą </t>
  </si>
  <si>
    <t>5.2.1.</t>
  </si>
  <si>
    <t xml:space="preserve"> Įgyvendinti projektą „Intelektinės transporto sistemos  diegimas Panevėžio mieste“</t>
  </si>
  <si>
    <t>Modernizuotų šviesoforinių arba žiedinių sankryžų skaičius</t>
  </si>
  <si>
    <t xml:space="preserve">Sankryžų modernizavimas siekiant užtikrinti saugumą </t>
  </si>
  <si>
    <t>Finansavimą eismo saugumo didinimui gavę miesto eismo objektai</t>
  </si>
  <si>
    <t xml:space="preserve">Padidinti eismo saugumą </t>
  </si>
  <si>
    <t>Atnaujintų dviračių takų ilgis</t>
  </si>
  <si>
    <t>Parengtas techninis projektas</t>
  </si>
  <si>
    <t>5.1.1.</t>
  </si>
  <si>
    <t xml:space="preserve"> Igyvendinti projektą „Dviračio tako nuo Vakarinės g. link Berčiūnų gyvenvietės  modernizavimas“</t>
  </si>
  <si>
    <t xml:space="preserve">Dviračių trąsų, pėsčiųjų takų mieste ir jo prieigose įrengimas užtikrinant tęstinumą ir junglumą </t>
  </si>
  <si>
    <t>Atnaujintų atkarpų, skatinant netaršaus mikrotransporto infrastruktūros plėtrą, ilgis</t>
  </si>
  <si>
    <t xml:space="preserve">Paskatinti netaršaus  mikrotransporto (paspirtukai, dviračiai, riedžiai ir kt.) infrastruktūros plėtrą </t>
  </si>
  <si>
    <t>Įdiegtų/patobulintų darnaus judimo priemonių skaičius</t>
  </si>
  <si>
    <t>Tarptautinių  renginių skaičius</t>
  </si>
  <si>
    <t>4.1.1.</t>
  </si>
  <si>
    <t xml:space="preserve">Įgyvendinti projektą „Iššūkiai jaunimui“ </t>
  </si>
  <si>
    <t xml:space="preserve">Įgyvendinti projektą „Įtrauki Europos Sąjunga“  </t>
  </si>
  <si>
    <t xml:space="preserve">Įgyvendinti projektą „Žalioji kryptis“  </t>
  </si>
  <si>
    <t>Įgyvendinti projektą „Sportas visiems“</t>
  </si>
  <si>
    <t xml:space="preserve">vnt. </t>
  </si>
  <si>
    <t xml:space="preserve">Įgyvendinti projektą „Bendruomenė ir aplinka“ </t>
  </si>
  <si>
    <t>VVG strategijos administravimas</t>
  </si>
  <si>
    <t>Prisidėti prie BIVP (Bendruomenės inicijuota vietos plėtra) strategijos įgyvendinimo</t>
  </si>
  <si>
    <t>Vietos renginių skaičius</t>
  </si>
  <si>
    <t xml:space="preserve"> Įgyvendinti projektą „Tiltas“ </t>
  </si>
  <si>
    <t>Pagerintų / modernizuotų paslaugų skaičius</t>
  </si>
  <si>
    <t>Projekto vadovė Asta Puodžiūnienė</t>
  </si>
  <si>
    <t>Strateginio planavimo ir finansų skyrius</t>
  </si>
  <si>
    <t>0;11</t>
  </si>
  <si>
    <t xml:space="preserve"> Įgyvendinti projektą „Paslaugų ir asmenų aptarnavimo kokybės gerinimas Panevėžio miesto ir Panevėžio rajono savivaldybėse“</t>
  </si>
  <si>
    <t>Atliktų analizių skaičius</t>
  </si>
  <si>
    <t xml:space="preserve">Įgyvendinti projektą „Lyčių lygybės kraštovaizdis – tvarus ir skirtingus poreikius atitinkantis miestų plėtros metodas“ </t>
  </si>
  <si>
    <t xml:space="preserve">Gyventojų pilietiškumo ir sąmoningumo skatinimas </t>
  </si>
  <si>
    <t>Renginių, skatinančių bendruomeniškumą ir įsitraukimą, skaičius</t>
  </si>
  <si>
    <t xml:space="preserve">Paskatinti gyventojų bendruomeniškumą ir įtraukti į savivaldos procesus </t>
  </si>
  <si>
    <t>Įgyvendinamų miesto projektų, skatinančių gyventojų socialinį aktyvumą ir pilietinę atsakomybę, skaičius</t>
  </si>
  <si>
    <t xml:space="preserve">Didinti gyventojų socialinį aktyvumą ir pilietinę atsakomybę </t>
  </si>
  <si>
    <t>Įrengti socialiniai būstai</t>
  </si>
  <si>
    <t>Įgyvendinti projektą „Socialinio būsto plėtra“</t>
  </si>
  <si>
    <t xml:space="preserve">Socialinio būsto plėtra </t>
  </si>
  <si>
    <t>asm.</t>
  </si>
  <si>
    <t>Aprūpinti būstu asmenys</t>
  </si>
  <si>
    <t xml:space="preserve">Vystyti socialinės paramos individualizuoto kompleksiškumo teikimo modelį </t>
  </si>
  <si>
    <t>Projekto dalyvių skaičius</t>
  </si>
  <si>
    <t>Projekto vadovė Indrė Juodikė</t>
  </si>
  <si>
    <t xml:space="preserve"> Įgyvendinti projektą „Kūrybos užuovėja“</t>
  </si>
  <si>
    <t>Soc. riziką patiriančių asmenų, dalyvavusių veiklose, skaičius</t>
  </si>
  <si>
    <t xml:space="preserve">Socialinių paslaugų integracijos bendruomenėje plėtra </t>
  </si>
  <si>
    <t>Įkurtas kompleksinių paslaugų centras vaikams su negalia ir jų šeimos nariams</t>
  </si>
  <si>
    <t>IŠIMTI</t>
  </si>
  <si>
    <t>248209780</t>
  </si>
  <si>
    <t>Įgyvendinti projektą „Kompleksinių paslaugų centro „Harmonijos miestas„ vaikams, turintiems negalią ir jų šeimos nariams statyba Panevėžio mieste„</t>
  </si>
  <si>
    <t>Asmenų, gavusių kompleksines paslaugas, skaičius</t>
  </si>
  <si>
    <t>Projekto vadovė Rasa Urbonavičienė</t>
  </si>
  <si>
    <t>Socialinių reikalų skyrius</t>
  </si>
  <si>
    <t>0;9</t>
  </si>
  <si>
    <t xml:space="preserve"> Įgyvendinti projektą „Panevėžio bendruomeniniai šeimos namai“ </t>
  </si>
  <si>
    <t xml:space="preserve">Kompleksinių paslaugų šeimoms ir vaikams teikimas </t>
  </si>
  <si>
    <t>Asmenų, gavusių kompleksines paslaugas/dalyvavusių veiklose, skaičius</t>
  </si>
  <si>
    <t xml:space="preserve">Užtikrinti kokybišką ir efektyvią socialinę paramą bendruomenėje </t>
  </si>
  <si>
    <t>Asmenų, gavusių paslaugas, mažinančias socialinę atskirtį bei didinančias socialinį saugumą (įskaitant aprūpinimą būstu), skaičius</t>
  </si>
  <si>
    <t xml:space="preserve">Skatinti socialinės atskirties mažėjimą ir socialinį saugumą </t>
  </si>
  <si>
    <t>Įrengtas naujas sporto objektas</t>
  </si>
  <si>
    <t>Projekto vdovas Darius Linkonas</t>
  </si>
  <si>
    <r>
      <t xml:space="preserve"> Įgyvendinti projektą „</t>
    </r>
    <r>
      <rPr>
        <i/>
        <sz val="11"/>
        <rFont val="Times New Roman"/>
        <family val="1"/>
        <charset val="186"/>
      </rPr>
      <t>Skate</t>
    </r>
    <r>
      <rPr>
        <sz val="11"/>
        <rFont val="Times New Roman"/>
        <family val="1"/>
        <charset val="186"/>
      </rPr>
      <t xml:space="preserve"> parko įrengimas Panevėžyje skatinant turistų srautus“</t>
    </r>
  </si>
  <si>
    <t xml:space="preserve">VB VKI </t>
  </si>
  <si>
    <t>Parengtas darbo projektas</t>
  </si>
  <si>
    <t xml:space="preserve"> Įgyvendinti projektą „Panevėžio  daugiafunkcinio  sporto ir sveikatingumo centro „Aukštaitija“  rekonstravimas A. Jakšto g. 1, Panevėžio mieste“  </t>
  </si>
  <si>
    <t>Rekonstruotos sporto bazės / nauji sporto objektai</t>
  </si>
  <si>
    <t xml:space="preserve">Sporto ir viešosios  aktyvaus laisvalaikio infrastruktūros  daugiafunkciškumo  plėtojimas ir pritaikymas nustatytiems kokybės standartams </t>
  </si>
  <si>
    <t>Paslaugas gavusių asmenų skaičius</t>
  </si>
  <si>
    <t>Projekto vadovė Raimonda Juodviršienė</t>
  </si>
  <si>
    <t>2.1.1</t>
  </si>
  <si>
    <t xml:space="preserve"> Įgyvendinti projektą „Priemonių, gerinančių ambulatorinių  sveikatos paslaugų prieinamumą tuberkulioze sergantiems asmenims, įgyvendinimas Panevėžio mieste“ </t>
  </si>
  <si>
    <t>Projekto koordinatorius Mindaugas Burba</t>
  </si>
  <si>
    <t>Įstaigų, dalyvaujančių projekte gerinant teikiamų paslaugų kokybę, skaičius</t>
  </si>
  <si>
    <t>0; 9</t>
  </si>
  <si>
    <t xml:space="preserve"> Įgyvendinti projektą „Pirminės sveikatos priežiūros veiklos efektyvumo didinimas“</t>
  </si>
  <si>
    <t>Projekto koordinatorė Dalia Lauruškienė</t>
  </si>
  <si>
    <t xml:space="preserve"> Įgyvendinti projektą „Sveikos gyvensenos skatinimas Panevėžio mieste“ </t>
  </si>
  <si>
    <r>
      <rPr>
        <b/>
        <sz val="11"/>
        <color theme="1"/>
        <rFont val="Times New Roman"/>
        <family val="1"/>
        <charset val="186"/>
      </rPr>
      <t xml:space="preserve">Savivaldybės sveikatos priežiūros įstaigų  teikiamų paslaugų stiprinimas  ir plėtra  bei atsparumo ekstremalioms situacijoms didinimas </t>
    </r>
    <r>
      <rPr>
        <sz val="11"/>
        <color theme="1"/>
        <rFont val="Times New Roman"/>
        <family val="1"/>
        <charset val="186"/>
      </rPr>
      <t xml:space="preserve"> </t>
    </r>
  </si>
  <si>
    <t xml:space="preserve"> Atnaujintų / naujų įrengtų sporto objektų skaičius</t>
  </si>
  <si>
    <t xml:space="preserve">Užtikrinti kokybišką ir efektyvią sveikatos priežiūrą </t>
  </si>
  <si>
    <t>Įgyvendintų projektų, stiprinančių gyventojų sveikatą ir skatinančių fizinį aktyvumą, skaičius</t>
  </si>
  <si>
    <t xml:space="preserve">Stiprinti gyventojų sveikatą ir skatinti fizinį aktyvumą siekiant aukšto sporto meistriškumo </t>
  </si>
  <si>
    <t>Įrengtos ekspozicijos</t>
  </si>
  <si>
    <t>Projekto koordinatorė Asta Čeponienė</t>
  </si>
  <si>
    <t xml:space="preserve">Kultūros renginių skaičius </t>
  </si>
  <si>
    <t>Kultūros ir meno skyrius</t>
  </si>
  <si>
    <t>0;6</t>
  </si>
  <si>
    <t>1.1.2</t>
  </si>
  <si>
    <t xml:space="preserve"> Įgyvendinti projektą „Istorinio ir kultūrinio paveldo sklaida tarp kaimyninių šalių pasitelkiant inovacijas muziejuose“ </t>
  </si>
  <si>
    <t xml:space="preserve">Tarptautinių kultūros renginių skaičius </t>
  </si>
  <si>
    <t>Igyvendintas projektas</t>
  </si>
  <si>
    <t xml:space="preserve"> Įgyvendinti projektą „Tarpvalstybinė lojalumo programa kultūrai  ir  turizmui skatinti“</t>
  </si>
  <si>
    <t xml:space="preserve">Kultūros įstaigų veiklos modernizavimas (aktualinimas), siekiant didesnės gyventojų įtraukties  </t>
  </si>
  <si>
    <t xml:space="preserve">Parengtas techninis projektas </t>
  </si>
  <si>
    <t>Įgyvendinti projektą „Panevėžio  bendruomenių rūmų renovacija, modernizuojant viešąją kultūros  infrastruktūrą“ (I etapas)</t>
  </si>
  <si>
    <t>Projekto vadovė Sigita Biveinienė</t>
  </si>
  <si>
    <t xml:space="preserve">Įrengtas kultūros objektas </t>
  </si>
  <si>
    <t xml:space="preserve"> Įgyvendinti projektą „Vienijantis kūrybiškumo centras – Pragiedrulių sodyba“</t>
  </si>
  <si>
    <t>Rekonstruotas kultūros objektas</t>
  </si>
  <si>
    <t xml:space="preserve"> Įgyvendinti projektą „Poeto J. Čerkeso-Besparnio sodybos sutvarkymas“ (I etapas)</t>
  </si>
  <si>
    <t xml:space="preserve"> VKI </t>
  </si>
  <si>
    <t>Įgyvendinti projektą „Stasio Eidrigevičiaus menų centro įkūrimas  modernizuojant  viešąją kultūros infrastruktūrą“</t>
  </si>
  <si>
    <t xml:space="preserve">VB </t>
  </si>
  <si>
    <t>Modernizuotų / įrengtų ir pritaikytų daugiafunkcėms ir daugiakultūrėms paslaugoms istaigų / objektų skaičius</t>
  </si>
  <si>
    <t xml:space="preserve">Kultūros paslaugų  prieinamumo ir patrauklumo  didinimas, modernizuojant kultūros įstaigų  infrastruktūrą ir pritaikant daugiafunkcėms ir daugiakultūrėms paslaugoms  </t>
  </si>
  <si>
    <t>Panevėžio miesto kultūros įstaigų, įgyvendinančių projektus gerinant paslaugų kokybę ir prieinamumą, skaičius</t>
  </si>
  <si>
    <t xml:space="preserve">Užtikrinti Panevėžio miesto savivaldybės  kultūros įstaigų veiklos kokybės  ir paslaugų prieinamumo gerinimą </t>
  </si>
  <si>
    <t>Įgyvendintų projektų, kuriančių tvarią socialinę ir ekonominę kultūros vertę, skaičius</t>
  </si>
  <si>
    <t>Kurti tvarią socialinę ir ekonominę kultūros vertę Panevėžyje</t>
  </si>
  <si>
    <t>Asignavimų valdytojo kodas</t>
  </si>
  <si>
    <t>*Priemonės požymis</t>
  </si>
  <si>
    <t xml:space="preserve"> TIKSLŲ, UŽDAVINIŲ, PRIEMONIŲ IR PAPRIEMONIŲ, IŠLAIDŲ IR VERTINIMO KRITERIJŲ SUVESTINĖ          </t>
  </si>
  <si>
    <t xml:space="preserve"> INVESTICIJŲ PROJEKTŲ PROGRAMOS (NR. 02)                                                                                             
</t>
  </si>
  <si>
    <t xml:space="preserve">PANEVĖŽIO MIESTO SAVIVALDYBĖS ADMINISTRACIJOS 2022 METŲ VEIKLOS PLANO             </t>
  </si>
  <si>
    <t xml:space="preserve">Panevėžio miesto savivaldybės 
administracijos direktoriaus                                                                                  2022-04-01 įsakymo Nr. AF-76                                                                           1 priedas  
                           </t>
  </si>
  <si>
    <r>
      <t>Valstybės biudžeto lėšos VB, kurios neapskaitomos biudžete (</t>
    </r>
    <r>
      <rPr>
        <b/>
        <sz val="9"/>
        <rFont val="Times New Roman"/>
        <family val="1"/>
        <charset val="186"/>
      </rPr>
      <t>VBN</t>
    </r>
    <r>
      <rPr>
        <sz val="9"/>
        <rFont val="Times New Roman"/>
        <family val="1"/>
      </rPr>
      <t>)</t>
    </r>
  </si>
  <si>
    <r>
      <t>Praėjusių metų lėšų likutis (</t>
    </r>
    <r>
      <rPr>
        <b/>
        <sz val="9"/>
        <rFont val="Times New Roman"/>
        <family val="1"/>
        <charset val="186"/>
      </rPr>
      <t xml:space="preserve"> L)</t>
    </r>
  </si>
  <si>
    <r>
      <t>Valstybės biudžeto specialioji tikslinė dotacija regioninėms įstaigoms ir klasėms finansuoti. (</t>
    </r>
    <r>
      <rPr>
        <b/>
        <sz val="9"/>
        <rFont val="Times New Roman"/>
        <family val="1"/>
        <charset val="186"/>
      </rPr>
      <t>VBSR)</t>
    </r>
  </si>
  <si>
    <r>
      <t>Įstaigų  pajamos už paslaugas (</t>
    </r>
    <r>
      <rPr>
        <b/>
        <sz val="9"/>
        <rFont val="Times New Roman"/>
        <family val="1"/>
        <charset val="186"/>
      </rPr>
      <t>SP</t>
    </r>
    <r>
      <rPr>
        <sz val="9"/>
        <rFont val="Times New Roman"/>
        <family val="1"/>
        <charset val="186"/>
      </rPr>
      <t xml:space="preserve"> )</t>
    </r>
  </si>
  <si>
    <t xml:space="preserve">Iš viso  programai: </t>
  </si>
  <si>
    <t>`</t>
  </si>
  <si>
    <t>Profesinio mokymo ir aukštojo mokslo įstaigų išteklių, reikalingų Pramonė 4.0 srities specialistams rengti, vystymas</t>
  </si>
  <si>
    <t xml:space="preserve">Besimokančių studentų ir mokinių skaičius mokymo programose, susijusiose su Pramonės 4.0 sritimi, kurių praktinio mokymo metu ne mažiau kaip 50 proc. laiko naudojama nauja (ne senesnė nei 10 m įranga) įranga, dalis </t>
  </si>
  <si>
    <t>Praktinio mokymo dirbtuvės, pritaikytos Pramonė 4.0 profesiniam ugdymui</t>
  </si>
  <si>
    <t>Švietimo skyrius</t>
  </si>
  <si>
    <t>0;12</t>
  </si>
  <si>
    <t xml:space="preserve">Kryptingos profesinio orientavimo sistemos bendradarbiaujant Panevėžio miesto bendrojo ugdymo, profesinio mokymo ir aukštojo mokslo įstaigoms bei verslo įmonėms sukūrimas ir įgyvendinimas </t>
  </si>
  <si>
    <t xml:space="preserve"> Naujų miesto lygmens profesinio orientavimo priemonių skaičius</t>
  </si>
  <si>
    <t>Profesijos patarėjų etatų skaičius</t>
  </si>
  <si>
    <t>proc. nuo visų absolventų</t>
  </si>
  <si>
    <t>Pirmą kartą po studijų baigimo pagal specialybę įsidarbinę Panevėžio profesinio rengimo centro, Panevėžio kolegijos ir KTU fakulteto absolventai</t>
  </si>
  <si>
    <r>
      <t>Paskatinti aukštojo mokslo ir profesinio mokymo įstaigų teikiamų paslaugų atitiktį trumpalaikėms ir ilgalaikėms darbo rinkos poreikių prognozėms</t>
    </r>
    <r>
      <rPr>
        <sz val="11"/>
        <color rgb="FF000000"/>
        <rFont val="Times New Roman"/>
        <family val="1"/>
        <charset val="186"/>
      </rPr>
      <t xml:space="preserve"> </t>
    </r>
  </si>
  <si>
    <t xml:space="preserve">Užimtų gyventojų pagal profesijų grupes, išskyrus nekvalifikuotus darbininkus, dalis </t>
  </si>
  <si>
    <t xml:space="preserve">Didinti kvalifikuotų darbuotojų pasiūlą </t>
  </si>
  <si>
    <t>Švietimo pažangos planas</t>
  </si>
  <si>
    <t>Švietimo skyrius, vyriausioji specialistė Minole Petronytė-Kairienė</t>
  </si>
  <si>
    <t>Švietimo pažangos plano parengimas</t>
  </si>
  <si>
    <t>24</t>
  </si>
  <si>
    <t>Biudžetinių įstaigų, kuriose buhalterija vykdoma centralizuotai</t>
  </si>
  <si>
    <t>Švietimo skyrius, vyriausioji specialistė Simona Vizbarienė</t>
  </si>
  <si>
    <t>Centralizuotos buhalterijos įgyvendinimas</t>
  </si>
  <si>
    <t>23</t>
  </si>
  <si>
    <t>Dalyvaujančių projekte mokyklų skaičius</t>
  </si>
  <si>
    <t>Švietimo skyrius, vyriausioji specialistė Minolė Petronytė-Kairienė</t>
  </si>
  <si>
    <t>Projekto „Kokybės krepšelis“ finansavimas</t>
  </si>
  <si>
    <t>22</t>
  </si>
  <si>
    <t>Finansuotų neformaliojo suaugusiųjų švietimo ir tęstinio mokymosi programų skaičius</t>
  </si>
  <si>
    <t>Švietimo skyrius, vyriausioji specialistė Audronė Bagdanskienė</t>
  </si>
  <si>
    <t>Neformaliojo suaugusiųjų švietimo projektai</t>
  </si>
  <si>
    <t>21</t>
  </si>
  <si>
    <t>Neformaliojo vaikų švietimo mokyklų   išorinis auditas</t>
  </si>
  <si>
    <t>Švietimo skyrius, vyriausioji specialistė Vilma Bartašienė</t>
  </si>
  <si>
    <t>Neformaliojo vaikų švietimo mokyklų išorinio audito vykdymas</t>
  </si>
  <si>
    <t>20</t>
  </si>
  <si>
    <t>Apdovanotųjų skaičius</t>
  </si>
  <si>
    <t>Fotografijų konkurso organizavimas</t>
  </si>
  <si>
    <t>19</t>
  </si>
  <si>
    <t>Pirmokų skaičius miesto mokyklose</t>
  </si>
  <si>
    <t>Mokyklų aprūpinimas priemonėmis, skirtoms šventėms organizuoti</t>
  </si>
  <si>
    <t>18</t>
  </si>
  <si>
    <t>Švietimo įstaigų turtui apdrausti (apdraustų ikimokyklinio ugdymo įstaigų skaičius)</t>
  </si>
  <si>
    <t xml:space="preserve">Švietimo įstaigų turtui apdrausti </t>
  </si>
  <si>
    <t>17</t>
  </si>
  <si>
    <t>Mokyklų edukacinių erdvių konkurso organizavimas (apdovanotų mokyklų skaičius)</t>
  </si>
  <si>
    <t xml:space="preserve">Mokyklų edukacinių erdvių konkurso organizavimas </t>
  </si>
  <si>
    <t>Motyvuotų ir gabių mokinių papildomo mokymo projektų finansavimas (projektuose dalyvaujančių mokinių skaičius)</t>
  </si>
  <si>
    <t>Švietimo skyrius, vyriausioji specialistė Kristina Linkonaitė</t>
  </si>
  <si>
    <t xml:space="preserve">Motyvuotų ir gabių mokinių papildomo mokymo projektų finansavimas </t>
  </si>
  <si>
    <t>Mokinių tarptautinių mainų skatinimo projektų finansavimas (mokinių, dalyvaujančių  tarptautinių mainų skatinimo projektuose, skaičius)</t>
  </si>
  <si>
    <t xml:space="preserve">Mokinių tarptautinių mainų skatinimo projektų finansavimas </t>
  </si>
  <si>
    <t>Jaunųjų specialistų pritraukimo į miesto ugdymo įstaigas ir pedagogų perkvalifikavimo programos įgyvendinimas (finansinę paramą gavusių pedagogų skaičius)</t>
  </si>
  <si>
    <t>Švietimo skyrius, vyriausioji specialistė Aušra Gabrėnienė</t>
  </si>
  <si>
    <t xml:space="preserve">Jaunųjų specialistų pritraukimo į miesto ugdymo įstaigas ir pedagogų perkvalifikavimo programos įgyvendinimas </t>
  </si>
  <si>
    <t xml:space="preserve">Geriausiai išlaikiusių valstybinius brandos egzaminus abiturientų pagerbimo šventės organizavimas </t>
  </si>
  <si>
    <t>,,Metų mokytojo“ nominacijų ir premijų skyrimas švietimo darbuotojams (įsteigtų nominacijų skaičius)</t>
  </si>
  <si>
    <t xml:space="preserve">,,Metų mokytojo“ nominacijų ir premijų skyrimas švietimo darbuotojams </t>
  </si>
  <si>
    <t>Petro Būtėno premijos skyrimas (premijuotų darbų skaičius)</t>
  </si>
  <si>
    <t xml:space="preserve">Petro Būtėno premijos skyrimas </t>
  </si>
  <si>
    <t>Transporto skyrimas mokiniams nuvežti į olimpiadas, konkursus, varžybas (išvykų skaičius)</t>
  </si>
  <si>
    <t xml:space="preserve">Transporto skyrimas mokiniams nuvežti į olimpiadas, konkursus, varžybas </t>
  </si>
  <si>
    <t>Konkursų, olimpiadų, varžybų, festivalių miesto mokiniams organizavimas (renginių skaičius)</t>
  </si>
  <si>
    <t>Konkursų, olimpiadų, varžybų, festivalių miesto mokiniams organizavimas</t>
  </si>
  <si>
    <t>Mokslo projektų dalinis finansavimas (iš dalies finansuotų tinkamai parengtų mokslo projektų skaičius)</t>
  </si>
  <si>
    <t>Mokslo projektų dalinis finansavimas</t>
  </si>
  <si>
    <t>Tarptautinės mokytojų dienos minėjimo organizavimas, renginių skaičius</t>
  </si>
  <si>
    <t>Tarptautinės mokytojų dienos minėjimo organizavimas</t>
  </si>
  <si>
    <t>Gabių mokinių skatinimas, paskatintų (apdovanotų mokinių skaičius)</t>
  </si>
  <si>
    <t>Gabių mokinių skatinimas</t>
  </si>
  <si>
    <t>Vaikų vasaros poilsio projektų finansavimas (mokinių, dalyvaujančių vaikų vasaros poilsio projektuose, skaičius)</t>
  </si>
  <si>
    <t>Vaikų vasaros poilsio projektų finansavimas</t>
  </si>
  <si>
    <t>Kolektyvų dalyvavimo regiono ir respublikinėse meno šventėse finansavimas</t>
  </si>
  <si>
    <t>Vaikų ir jaunimo meno projektų ir  tautinio  meno kolektyvų veiklos projektų konkurso organizavimas (projektuose dalyvavusių mokinių skaičius)</t>
  </si>
  <si>
    <t xml:space="preserve">Vaikų ir jaunimo meno projektų ir  tautinio  meno kolektyvų veiklos projektų konkurso organizavimas </t>
  </si>
  <si>
    <t>Mokyklinės dokumentacijos įsigijimas iš Švietimo ir mokslo ministerijos (egzempliorių skaičius)</t>
  </si>
  <si>
    <t>Švietimo skyrius, vyriausioji mokymo priemonių specialistė Irma Zaveckienė</t>
  </si>
  <si>
    <t>Mokyklinės dokumentacijos įsigijimas iš Švietimo ir mokslo ministerijos</t>
  </si>
  <si>
    <t xml:space="preserve">Švietimo, kultūros, sporto ir kitų renginių bei projektų įgyvendinimas </t>
  </si>
  <si>
    <t>Mokyklų vidaus patalpų ir lauko infrastruktūros modernizavimas, programų skaičius</t>
  </si>
  <si>
    <t>vnt. / metus</t>
  </si>
  <si>
    <t xml:space="preserve">Įgyvendintų ikimokyklinio, bendrojo ir neformaliojo ugdymo mokyklų infrastruktūros modernizavimo projektų skaičius </t>
  </si>
  <si>
    <r>
      <t>Užtikrinti sveiką, saugią emocinę ir fizinę aplinką  švietimo  įstaigose</t>
    </r>
    <r>
      <rPr>
        <b/>
        <sz val="10"/>
        <rFont val="Times New Roman"/>
        <family val="1"/>
        <charset val="186"/>
      </rPr>
      <t xml:space="preserve"> </t>
    </r>
  </si>
  <si>
    <t>ML</t>
  </si>
  <si>
    <t>VBSF</t>
  </si>
  <si>
    <t>Neformaliojo vaikų švietimo (NVŠ krepšelis) akredituotų  programų skaičius</t>
  </si>
  <si>
    <t>Neformaliojo vaikų švietimo (NVŠ krepšelis) programose dalyvaujančių mokinių skaičius</t>
  </si>
  <si>
    <t>1.1.5</t>
  </si>
  <si>
    <t xml:space="preserve"> Neformaliojo vaikų švietimo tikslinio finansavimo įgyvendinimas </t>
  </si>
  <si>
    <t>Vykdomų NVŠ ir FŠPU (išskyrus ikimokyklinį ugdymą) programų, atliepiančių miesto prioritetus, dalis per metus</t>
  </si>
  <si>
    <t xml:space="preserve">Neformaliojo ugdymo dermės užtikrinimas </t>
  </si>
  <si>
    <t xml:space="preserve">K. Paltaroko gimnazijos ugdymo programų įgyvendinimas </t>
  </si>
  <si>
    <t>1.1.4</t>
  </si>
  <si>
    <t>VBSR</t>
  </si>
  <si>
    <t>SP</t>
  </si>
  <si>
    <t>1.1.3</t>
  </si>
  <si>
    <t xml:space="preserve">Bendrojo ugdymo mokyklų išlaikymas ir programų įgyvendinimas </t>
  </si>
  <si>
    <t>40</t>
  </si>
  <si>
    <t>Mokytojų, turinčių viso etato darbo krūvį, dalis</t>
  </si>
  <si>
    <t>8</t>
  </si>
  <si>
    <t>Pedagogų perkvalifikavimo programos plėtojimas ir įgyvendinimas (pedagogų, įgijusių gretutinę specialybę, dalis)</t>
  </si>
  <si>
    <t>Mokytojų, dalyvavusių profesinių ir dalykinių kompetencijų tobulinimo mokymuose pagal atnaujintų BP reikalavimus, dalis</t>
  </si>
  <si>
    <t>1</t>
  </si>
  <si>
    <t>Parengtas ir įgyvendinamas savivaldybės veiksmų ir priemonių planas, skirtas pasiruošti atnaujintų BP diegimui</t>
  </si>
  <si>
    <t>Parengta ir įgyvendinama mokyklų skaitmenizavimo programa</t>
  </si>
  <si>
    <t>Parengta ir įgyvendinama mokytojų skaitmeninių kompetencijų plėtojimo programa</t>
  </si>
  <si>
    <t>Mokinių ugdymosi pasiekimų gerinimas diegiant kokybės krepšelį (dalyvaujančių projekte mokyklų skaičius</t>
  </si>
  <si>
    <t>875</t>
  </si>
  <si>
    <t>Bendrojo ugdymo mokyklose dirbančių pedagogų skaičius</t>
  </si>
  <si>
    <t>9560</t>
  </si>
  <si>
    <t>Bendrojo ugdymo mokyklose mokinių skaičius</t>
  </si>
  <si>
    <t>Bendrojo ugdymo mokyklų skaičius</t>
  </si>
  <si>
    <t>VšĮ „Šermukšniukas“ (Šermukšnių g. 31, Panevėžys)  išlaikymas</t>
  </si>
  <si>
    <t>Privačių darželių skaičius</t>
  </si>
  <si>
    <t xml:space="preserve">Privačių darželių ugdymo programų įgyvendinimo užtikrinimas  </t>
  </si>
  <si>
    <t xml:space="preserve">Ikimokyklinių ugdymo mokyklų aplinkos išlaikymas ir programų įgyvendinimas </t>
  </si>
  <si>
    <t>777</t>
  </si>
  <si>
    <t>Pedagogų skaičius</t>
  </si>
  <si>
    <t>920</t>
  </si>
  <si>
    <t>Priešmokyklinio ugdymo grupes lankančių vaikų skaičius</t>
  </si>
  <si>
    <t>4500</t>
  </si>
  <si>
    <t>Ikimokyklines ugdymo mokyklas lankančių vaikų skaičius</t>
  </si>
  <si>
    <t>29</t>
  </si>
  <si>
    <t>Ikimokyklinių ugdymo mokyklų skaičius</t>
  </si>
  <si>
    <t>Skaitmeninio raštingumo kvalifikacijos tobulinimo kursuose dalyvavusių pedagogų dalis</t>
  </si>
  <si>
    <t>Eur/ metus</t>
  </si>
  <si>
    <t>Skaitmeninėms ugdymo priemonėms įsigyti skirtas PMSA finansavimas BU mokykloms</t>
  </si>
  <si>
    <t>NVŠ ir FŠPU programų, vykdomų bet kurio švietimo teikėjo Savivaldybėje, krypčių skaičius</t>
  </si>
  <si>
    <t>Olimpiadų prizininkų skaičius, tenkantis 10 tūkst. mokinių</t>
  </si>
  <si>
    <t>Matematika- 14,0; Lietuvių k.-7,0</t>
  </si>
  <si>
    <t>PUPP patenkinamo pasiekimų lygio lietuvių k. ir matematikos nepasiekusių mokinių dalis</t>
  </si>
  <si>
    <t>Ikimokyklinį ir priešmokyklinį ugdymą lankančių vaikų dalis</t>
  </si>
  <si>
    <t xml:space="preserve">Pagerinti švietimo paslaugų kokybę </t>
  </si>
  <si>
    <t>227,9/3</t>
  </si>
  <si>
    <t>rodiklis/vieta</t>
  </si>
  <si>
    <t>Valstybinių brandos egzaminų (VBE) rodiklis ir vieta šalies miestų savivaldybių kontekste, VBE</t>
  </si>
  <si>
    <t>Aukštąjį išsilavinimą įgiję asmenys (25–64 m. amžiaus grupė)</t>
  </si>
  <si>
    <t xml:space="preserve">Didinti švietimo sistemos prieinamumą ir kokybę  </t>
  </si>
  <si>
    <t xml:space="preserve">ŠVIETIMO IR UGDYMO PROGRAMOS (NR. 13)                                                                                             
</t>
  </si>
  <si>
    <t xml:space="preserve">Panevėžio miesto savivaldybės 
administracijos direktoriaus 2022-04-01 įsakymo Nr. AF-76                                       3 priedas
</t>
  </si>
  <si>
    <t>*Priemonės požymis- nauja priemonė/pažangos projektas (P), tęstinė priemonė/projektas- (T )</t>
  </si>
  <si>
    <t>Finansuoti projektus neigiamų socialinių veiksnių prevencijai įgyvendinti</t>
  </si>
  <si>
    <t>Finansuotų projektų skaičius</t>
  </si>
  <si>
    <t>Švietimo skyriaus vyr. specialistė A. Bagdanskienė</t>
  </si>
  <si>
    <t>1.3.1.</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</si>
  <si>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</si>
  <si>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Įgyvendintų veiklų dalis nuo planuotų veiklų</t>
  </si>
  <si>
    <t>Pagalbos teikimas užsieniečiams, pasitraukusiems iš Ukrainos dėl karo veiksmų</t>
  </si>
  <si>
    <t>Išvežimų į Vinycios miestą skaičius</t>
  </si>
  <si>
    <t xml:space="preserve">Humanitarinės pagalbos teikimas Vinycios miestui
</t>
  </si>
  <si>
    <t>1.2.3.</t>
  </si>
  <si>
    <t>Pagalbos priemonių nukentėjusiems subjektams užtikrinimas</t>
  </si>
  <si>
    <t>Gyventojų bendruomeniškumo ir pilietiškumo skatinimas</t>
  </si>
  <si>
    <t>Balsavusių gyventojų procentas nuo visų miesto gyventojų</t>
  </si>
  <si>
    <t>30/10</t>
  </si>
  <si>
    <t>asm./metus</t>
  </si>
  <si>
    <t>Gyventojų/jaunimo dalyvavusių lyderystės skatinimo veiklose, skaičius</t>
  </si>
  <si>
    <t>3000/5</t>
  </si>
  <si>
    <t>asm./proc./metus</t>
  </si>
  <si>
    <t>Gyventojų, dalyvaujančių bendruomeninių organizacijų veiklose, skaičius per metus (jaunimo proc.)</t>
  </si>
  <si>
    <t>Savanorių bazės savivaldybėje sukūrimas</t>
  </si>
  <si>
    <t xml:space="preserve">Gyventojų, dalyvaujančių savanorystės veiklose viešoje sektoriaus įstaigose, skaičius  </t>
  </si>
  <si>
    <t xml:space="preserve">Suorganizuotų priemonių, skirtų seniūnaičių, bendruomeninių ir nevyriausybinių organizacijų bendradarbiavimui skatinti, skaičius per metus </t>
  </si>
  <si>
    <t>1.2.2.</t>
  </si>
  <si>
    <t xml:space="preserve">Nevyriausybinių ir bendruomeninių organizacijų veiklos skatinimo priemonių skaičius per metus </t>
  </si>
  <si>
    <t>1.2.1.</t>
  </si>
  <si>
    <t>Nevyriausybinių ir bendruomeninių organizacijų veiklos skatinimo priemonių įgyvendinimas</t>
  </si>
  <si>
    <t>20/30</t>
  </si>
  <si>
    <t>vnt./metus</t>
  </si>
  <si>
    <r>
      <t>Nevyriausybinių ir bendruomeninių organizacijų lyderių, narių kvalifikacijos kėlimas</t>
    </r>
    <r>
      <rPr>
        <u/>
        <sz val="10"/>
        <rFont val="Times New Roman"/>
        <family val="1"/>
        <charset val="186"/>
      </rPr>
      <t xml:space="preserve"> </t>
    </r>
    <r>
      <rPr>
        <sz val="10"/>
        <rFont val="Times New Roman"/>
        <family val="1"/>
        <charset val="186"/>
      </rPr>
      <t>(dalyvavusių organizacijų/asmenų skaičius)</t>
    </r>
  </si>
  <si>
    <t>Nevyriausybinių ir bendruomeninių organizacijų lyderių, narių kvalifikacijos kėlimas</t>
  </si>
  <si>
    <t>Nevyriausybinių organizacijų pasikeitusių savo įstatus skaičius</t>
  </si>
  <si>
    <t>Kompensuoti nevyriausybinių organizacijų įstatų keitimo išlaidas</t>
  </si>
  <si>
    <t>Finansuoti religinių bendruomenių ir bendrijų projektai</t>
  </si>
  <si>
    <t>Finansuoti religinių bendruomenių ir bendrijų projektus</t>
  </si>
  <si>
    <t>Finansuoti bendruomeninių organizacijų projektai</t>
  </si>
  <si>
    <t>Finansuoti bendruomeninių organizacijų projektus</t>
  </si>
  <si>
    <t>Fnansuoti nevyriausybinių organizacijų projektai</t>
  </si>
  <si>
    <t>Finansuoti nevyriausybinių organizacijų projektus</t>
  </si>
  <si>
    <t xml:space="preserve">Panevėžio miesto savivaldybės administracijos  nevyriausybinių organizacijų koordinatorė Goda Voveriūnaitė-Kaminskienė
</t>
  </si>
  <si>
    <t xml:space="preserve">Įgyvendinti Panevėžio nevyriausybinių organizacijų plėtros politikos priemones </t>
  </si>
  <si>
    <t>Veikiančių vietos veiklos grupių, nevyriausybinių, bendruomeninių organizacijų pateiktų projektų / paraiškų finansavimui gauti skaičius per metus</t>
  </si>
  <si>
    <t>Veikiančių vietos veiklos grupių, nevyriausybinių, bendruomeninių organizacijų skaičius</t>
  </si>
  <si>
    <t>Išplėtoti NVO ir bendruomeninių organizacijų veiklą bei paskatinti jų iniciatyvas, paskatinti gyventojų bendruomeniškumą ir pilietiškumą</t>
  </si>
  <si>
    <t>Jaunimo savanorišką tarnybą baigusių asmenų skaičius</t>
  </si>
  <si>
    <t>Įgyvendinti jaunimo savanorišką tarnybą Panevėžio miesto savivaldybėje</t>
  </si>
  <si>
    <t>Jaunuolių, dalyvavusių kompetencijų kėlimo renginiuose skaičiu.</t>
  </si>
  <si>
    <t>Aktyvinti jaunimo ir su jaunimu dirbančių organizacijų veiklumą ir bendradarbiavimą</t>
  </si>
  <si>
    <t>Naujai įsisteigusių jaunimo organizacijų skaičius</t>
  </si>
  <si>
    <t>Jaunimo ar su jaunimu dirbančių organizacijų pasikeitusių savo įstatus skaičius</t>
  </si>
  <si>
    <t>Skatinti jaunimą dalyvauti nevyriausybinių jaunimo organizacijų veiklose</t>
  </si>
  <si>
    <t xml:space="preserve">Jaunimo organizacijų veiklos skatinimo priemonių skaičius per metus  </t>
  </si>
  <si>
    <t>Jaunimui ir jaunimo organizacijoms suorganizuotų kompetencijų kėlimo renginių/mokymų skaičius</t>
  </si>
  <si>
    <t>Organizuoti mokymus jaunimo ir su jaunimu dirbančioms organizacijoms</t>
  </si>
  <si>
    <t xml:space="preserve">Finansuotų jaunimo ir su jaunimu dirbančių organizacijų projektų, veiklos programų, iniciatyvų skaičius per metus </t>
  </si>
  <si>
    <t xml:space="preserve">Finansuoti jaunimo projektus, iniciatyvas ir programas </t>
  </si>
  <si>
    <t>Įgyvendintų jaunimo problemų sprendimo 2022-2024 m. priemonių plane nuamtytų priemonių</t>
  </si>
  <si>
    <t>Įgyvendinti jaunimo problemų sprendimo 2022–2024 m. priemonių plane numatytas priemones</t>
  </si>
  <si>
    <t>Jaunimo metams paminėti skirtų renginių skaičius</t>
  </si>
  <si>
    <t>1.1.3.</t>
  </si>
  <si>
    <t xml:space="preserve">Įgyvendinti jaunimo poreikius atitinkančią jaunimo politiką Panevėžio mieste </t>
  </si>
  <si>
    <t>Atliktų jaunimo situacijos tyrimų skaičius</t>
  </si>
  <si>
    <t>Jaunimo dalyvaujančio jaunimo reikalų taryboje ir kitose savivaldybės darbo grupėse skaičius</t>
  </si>
  <si>
    <t xml:space="preserve">Panevėžio miesto savivaldybės administracijos jaunimo reikalų koordinatorė (vyriausioji specialistė) Toma Karosienė
</t>
  </si>
  <si>
    <t>Jaunimo poreikius atitinkančios jaunimo politikos įgyvendinimas</t>
  </si>
  <si>
    <t>Įgyvendinti jaunimo vasaros užimtumo ir integracijos į darbo rinką programą</t>
  </si>
  <si>
    <t>Į programą įsitraukusių darbdavių skaičius</t>
  </si>
  <si>
    <t xml:space="preserve"> vnt/metus</t>
  </si>
  <si>
    <t>Jaunimo dalyvavusio integracijos į darbo rinką programoje skaičius per metus</t>
  </si>
  <si>
    <t xml:space="preserve">Darbo su jaunimu formų įvairovės užtikrinimas  </t>
  </si>
  <si>
    <t xml:space="preserve">Jaunimo informavimo ir konsultavimo taško klientų skaičius  </t>
  </si>
  <si>
    <t xml:space="preserve">Teritorijų, kuriose vyksta darbas su jaunimu gatvėje, skaičius </t>
  </si>
  <si>
    <t>Veikiančių atvirų jaunimo centrų ir erdvių skaičius</t>
  </si>
  <si>
    <t>Atvirųjų jaunimo centrų ir atvirųjų jaunimo erdvių unikalių lankytojų skaičius</t>
  </si>
  <si>
    <t>Įgyvendinti jaunimo politiką</t>
  </si>
  <si>
    <t>Savivaldybės administracijos organizuotų apklausų per metus skaičius</t>
  </si>
  <si>
    <t>Savivaldybės tarybos rinkimuose dalyvavusio jaunimo skaičius, palyginti su visų rinkėjų skaičiumi</t>
  </si>
  <si>
    <t>Savivaldybės tarybos rinkimuose dalyvavusių rinkėjų skaičius, palyginti su visų rinkėjų skaičiumi</t>
  </si>
  <si>
    <t>Mato vnt.</t>
  </si>
  <si>
    <t xml:space="preserve">VISUOMENĖS INICIATYVŲ SKATINIMO IR SAUGUMO UŽTIKRINIMO  PROGRAMOS (NR.14)                                                                                              
</t>
  </si>
  <si>
    <t xml:space="preserve">Panevėžio miesto savivaldybės 
administracijos direktoriaus 2022-04-01 įsakymo Nr. AF-76                                       4 priedas
</t>
  </si>
  <si>
    <r>
      <t>Užkrečiamųjų ligų prevencijos ir kontrolės stiprinimas</t>
    </r>
    <r>
      <rPr>
        <u/>
        <sz val="10"/>
        <rFont val="Times New Roman"/>
        <family val="1"/>
        <charset val="186"/>
      </rPr>
      <t xml:space="preserve"> </t>
    </r>
    <r>
      <rPr>
        <sz val="10"/>
        <rFont val="Times New Roman"/>
        <family val="1"/>
        <charset val="186"/>
      </rPr>
      <t xml:space="preserve">
</t>
    </r>
  </si>
  <si>
    <t xml:space="preserve">Vykdomos Covid-19 ligos valdymo priemonės </t>
  </si>
  <si>
    <t>Užtikrinama Mobilaus punkto veikla</t>
  </si>
  <si>
    <r>
      <t>Užkrečiamųjų ligų prevencijos veiklose dalyvavusių asmenų skaičius</t>
    </r>
    <r>
      <rPr>
        <b/>
        <sz val="10"/>
        <rFont val="Times New Roman"/>
        <family val="1"/>
      </rPr>
      <t xml:space="preserve"> </t>
    </r>
  </si>
  <si>
    <t>9</t>
  </si>
  <si>
    <t>1.1.4.</t>
  </si>
  <si>
    <r>
      <t>Užkrečiamųjų ligų prevencijos ir kontrolės stiprinimas</t>
    </r>
    <r>
      <rPr>
        <b/>
        <u/>
        <sz val="11"/>
        <rFont val="Times New Roman"/>
        <family val="1"/>
        <charset val="186"/>
      </rPr>
      <t xml:space="preserve"> </t>
    </r>
    <r>
      <rPr>
        <b/>
        <sz val="11"/>
        <rFont val="Times New Roman"/>
        <family val="1"/>
        <charset val="186"/>
      </rPr>
      <t xml:space="preserve">
</t>
    </r>
  </si>
  <si>
    <r>
      <rPr>
        <sz val="10"/>
        <rFont val="Times New Roman"/>
        <family val="1"/>
        <charset val="186"/>
      </rPr>
      <t xml:space="preserve">Vykdyti neveiksnių asmenų būklės peržiūrėjimą </t>
    </r>
    <r>
      <rPr>
        <sz val="10"/>
        <color rgb="FFFF0000"/>
        <rFont val="Times New Roman"/>
        <family val="1"/>
        <charset val="186"/>
      </rPr>
      <t xml:space="preserve">  </t>
    </r>
  </si>
  <si>
    <t>Asmenų, kuriems peržiūrėtas neveiksnumas, skaičius</t>
  </si>
  <si>
    <r>
      <rPr>
        <b/>
        <sz val="11"/>
        <rFont val="Times New Roman"/>
        <family val="1"/>
        <charset val="186"/>
      </rPr>
      <t xml:space="preserve">Vykdyti neveiksnių asmenų būklės peržiūrėjimą </t>
    </r>
    <r>
      <rPr>
        <b/>
        <sz val="11"/>
        <color rgb="FFFF0000"/>
        <rFont val="Times New Roman"/>
        <family val="1"/>
        <charset val="186"/>
      </rPr>
      <t xml:space="preserve">  </t>
    </r>
  </si>
  <si>
    <t>Sportuojančių bent 1 k./sav. gyventojų dalis, lyginant su bendru Panevėžio savivaldybės gyventojų skaičiumi, proc.</t>
  </si>
  <si>
    <t>Bendrasis gyventojų sergamumas, tenkantis 1 000-iui gyventojų (asm.), ir santykis su šalies vidurkiu</t>
  </si>
  <si>
    <t>proc. punktai</t>
  </si>
  <si>
    <t>Išvengiamas mirtingumo skirtumas su šalies rodikliu</t>
  </si>
  <si>
    <r>
      <t>Užtikrinti kokybišką ir efektyvią sveikatos priežiūrą</t>
    </r>
    <r>
      <rPr>
        <u/>
        <sz val="11"/>
        <rFont val="Times New Roman"/>
        <family val="1"/>
        <charset val="186"/>
      </rPr>
      <t xml:space="preserve"> </t>
    </r>
  </si>
  <si>
    <r>
      <t>Vidutinės tikėtinos gyvenimo trukmės savivaldybėje</t>
    </r>
    <r>
      <rPr>
        <sz val="10"/>
        <rFont val="Calibri"/>
        <family val="2"/>
        <charset val="186"/>
      </rPr>
      <t xml:space="preserve"> </t>
    </r>
    <r>
      <rPr>
        <sz val="10"/>
        <rFont val="Times New Roman"/>
        <family val="1"/>
        <charset val="186"/>
      </rPr>
      <t xml:space="preserve"> santykis su šalies rodikliu </t>
    </r>
  </si>
  <si>
    <t>metai</t>
  </si>
  <si>
    <t>Vidutinė tikėtina gyvenimo trukmė</t>
  </si>
  <si>
    <t xml:space="preserve">Stiprinti gyventojų sveikatą ir skatinti fizinį aktyvumą siekiant aukšto  sporto meistriškumo </t>
  </si>
  <si>
    <t>tūkst.eur</t>
  </si>
  <si>
    <t xml:space="preserve">VISUOMENĖS SVEIKATOS RĖMIMO SPECIALIOSIOS PROGRAMOS (NR.16)                                                                                              
</t>
  </si>
  <si>
    <t xml:space="preserve">Panevėžio miesto savivaldybės 
administracijos direktoriaus                                                                                  2022-04-01 įsakymo Nr. AF-76                                                                           5 priedas  
                           </t>
  </si>
  <si>
    <t>Kūno kultūros ir sporto centras</t>
  </si>
  <si>
    <t>Viešųjų pirkimų skyrius</t>
  </si>
  <si>
    <t>Vidaus administravimo skyrius</t>
  </si>
  <si>
    <t>Teisės ir viešosios tvarkos skyrius</t>
  </si>
  <si>
    <t>Sporto skyrius</t>
  </si>
  <si>
    <t>E. plėtros skyrius</t>
  </si>
  <si>
    <t>Civilinės metrikacijos skyrius</t>
  </si>
  <si>
    <t>Centralizuotas vidaus audito skyrius</t>
  </si>
  <si>
    <t>Buhalterinės apskaitos skyrius</t>
  </si>
  <si>
    <t xml:space="preserve">                              Pavadinimas</t>
  </si>
  <si>
    <t>Vykdytojo kodas</t>
  </si>
  <si>
    <t>Priemonių vykdytojų kodų klasifikatorius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</si>
</sst>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00"/>
  </numFmts>
  <fonts count="76"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sz val="10"/>
      <name val="Arial"/>
      <family val="2"/>
      <charset val="186"/>
    </font>
    <font>
      <sz val="8"/>
      <name val="Times New Roman"/>
      <family val="1"/>
      <charset val="186"/>
    </font>
    <font>
      <sz val="9"/>
      <name val="Times New Roman"/>
      <family val="1"/>
      <charset val="186"/>
    </font>
    <font>
      <sz val="10"/>
      <name val="Times New Roman"/>
      <family val="1"/>
      <charset val="186"/>
    </font>
    <font>
      <b/>
      <sz val="8"/>
      <name val="Times New Roman"/>
      <family val="1"/>
      <charset val="186"/>
    </font>
    <font>
      <b/>
      <sz val="9"/>
      <name val="Times New Roman"/>
      <family val="1"/>
      <charset val="186"/>
    </font>
    <font>
      <b/>
      <sz val="10"/>
      <color rgb="FFFF0000"/>
      <name val="Times New Roman"/>
      <family val="1"/>
      <charset val="186"/>
    </font>
    <font>
      <b/>
      <sz val="10"/>
      <name val="Times New Roman"/>
      <family val="1"/>
      <charset val="186"/>
    </font>
    <font>
      <sz val="9"/>
      <name val="Times New Roman"/>
      <family val="1"/>
    </font>
    <font>
      <sz val="9"/>
      <color rgb="FFFF0000"/>
      <name val="Times New Roman"/>
      <family val="1"/>
      <charset val="186"/>
    </font>
    <font>
      <sz val="10"/>
      <color rgb="FFFF0000"/>
      <name val="Times New Roman"/>
      <family val="1"/>
      <charset val="186"/>
    </font>
    <font>
      <b/>
      <sz val="9"/>
      <color rgb="FFFF0000"/>
      <name val="Times New Roman"/>
      <family val="1"/>
      <charset val="186"/>
    </font>
    <font>
      <b/>
      <sz val="10"/>
      <color rgb="FF9966FF"/>
      <name val="Times New Roman"/>
      <family val="1"/>
      <charset val="186"/>
    </font>
    <font>
      <sz val="10"/>
      <name val="Times New Roman"/>
      <family val="1"/>
    </font>
    <font>
      <sz val="11"/>
      <name val="Times New Roman"/>
      <family val="1"/>
      <charset val="186"/>
    </font>
    <font>
      <b/>
      <sz val="12"/>
      <name val="Times New Roman"/>
      <family val="1"/>
      <charset val="186"/>
    </font>
    <font>
      <b/>
      <sz val="11"/>
      <name val="Times New Roman"/>
      <family val="1"/>
      <charset val="186"/>
    </font>
    <font>
      <sz val="12"/>
      <name val="Times New Roman"/>
      <family val="1"/>
      <charset val="186"/>
    </font>
    <font>
      <sz val="10"/>
      <color rgb="FFFF0000"/>
      <name val="Times New Roman"/>
      <family val="1"/>
    </font>
    <font>
      <b/>
      <sz val="11"/>
      <color rgb="FFFF0000"/>
      <name val="Times New Roman"/>
      <family val="1"/>
      <charset val="186"/>
    </font>
    <font>
      <u/>
      <sz val="10"/>
      <color rgb="FFFF0000"/>
      <name val="Times New Roman"/>
      <family val="1"/>
      <charset val="186"/>
    </font>
    <font>
      <sz val="12"/>
      <name val="Arial"/>
      <family val="2"/>
      <charset val="186"/>
    </font>
    <font>
      <vertAlign val="superscript"/>
      <sz val="10"/>
      <name val="Times New Roman"/>
      <family val="1"/>
      <charset val="186"/>
    </font>
    <font>
      <b/>
      <sz val="10"/>
      <name val="Arial"/>
      <family val="2"/>
      <charset val="186"/>
    </font>
    <font>
      <u/>
      <sz val="10"/>
      <name val="Times New Roman"/>
      <family val="1"/>
      <charset val="186"/>
    </font>
    <font>
      <b/>
      <u/>
      <sz val="10"/>
      <name val="Times New Roman"/>
      <family val="1"/>
      <charset val="186"/>
    </font>
    <font>
      <u/>
      <sz val="11"/>
      <name val="Times New Roman"/>
      <family val="1"/>
      <charset val="186"/>
    </font>
    <font>
      <b/>
      <sz val="12"/>
      <name val="Arial"/>
      <family val="2"/>
      <charset val="186"/>
    </font>
    <font>
      <b/>
      <sz val="11"/>
      <name val="Arial"/>
      <family val="2"/>
      <charset val="186"/>
    </font>
    <font>
      <sz val="10"/>
      <color rgb="FF0070C0"/>
      <name val="Arial"/>
      <family val="2"/>
      <charset val="186"/>
    </font>
    <font>
      <sz val="10"/>
      <color rgb="FFFF0000"/>
      <name val="Arial"/>
      <family val="2"/>
      <charset val="186"/>
    </font>
    <font>
      <b/>
      <sz val="11"/>
      <color rgb="FFFF0000"/>
      <name val="Arial"/>
      <family val="2"/>
    </font>
    <font>
      <sz val="11"/>
      <name val="Arial"/>
      <family val="2"/>
      <charset val="186"/>
    </font>
    <font>
      <sz val="11"/>
      <name val="Times New Roman"/>
      <family val="1"/>
    </font>
    <font>
      <sz val="11"/>
      <color rgb="FFFF0000"/>
      <name val="Times New Roman"/>
      <family val="1"/>
      <charset val="186"/>
    </font>
    <font>
      <b/>
      <sz val="11"/>
      <name val="Times New Roman"/>
      <family val="1"/>
    </font>
    <font>
      <sz val="11"/>
      <color theme="1"/>
      <name val="Times New Roman"/>
      <family val="1"/>
      <charset val="186"/>
    </font>
    <font>
      <b/>
      <sz val="11"/>
      <color theme="1"/>
      <name val="Times New Roman"/>
      <family val="1"/>
      <charset val="186"/>
    </font>
    <font>
      <sz val="10"/>
      <color rgb="FF0070C0"/>
      <name val="Times New Roman"/>
      <family val="1"/>
      <charset val="186"/>
    </font>
    <font>
      <b/>
      <sz val="10"/>
      <name val="Times New Roman"/>
      <family val="1"/>
    </font>
    <font>
      <b/>
      <sz val="10"/>
      <color theme="1"/>
      <name val="Times New Roman"/>
      <family val="1"/>
      <charset val="186"/>
    </font>
    <font>
      <sz val="11"/>
      <color rgb="FF0070C0"/>
      <name val="Times New Roman"/>
      <family val="1"/>
      <charset val="186"/>
    </font>
    <font>
      <b/>
      <sz val="9"/>
      <name val="Times New Roman"/>
      <family val="1"/>
    </font>
    <font>
      <sz val="10"/>
      <name val="Arial"/>
      <family val="2"/>
    </font>
    <font>
      <sz val="11"/>
      <name val="Arial"/>
      <family val="2"/>
    </font>
    <font>
      <sz val="8"/>
      <name val="Times New Roman"/>
      <family val="1"/>
    </font>
    <font>
      <sz val="11"/>
      <color rgb="FFFF0000"/>
      <name val="Times New Roman"/>
      <family val="1"/>
    </font>
    <font>
      <sz val="11"/>
      <color rgb="FF0070C0"/>
      <name val="Times New Roman"/>
      <family val="1"/>
    </font>
    <font>
      <b/>
      <sz val="10"/>
      <color theme="1"/>
      <name val="Times New Roman"/>
      <family val="1"/>
    </font>
    <font>
      <sz val="10"/>
      <color theme="1"/>
      <name val="Times New Roman"/>
      <family val="1"/>
      <charset val="186"/>
    </font>
    <font>
      <i/>
      <sz val="11"/>
      <name val="Times New Roman"/>
      <family val="1"/>
      <charset val="186"/>
    </font>
    <font>
      <b/>
      <sz val="11"/>
      <color theme="1"/>
      <name val="Times New Roman"/>
      <family val="1"/>
    </font>
    <font>
      <b/>
      <sz val="10"/>
      <color rgb="FFFF0000"/>
      <name val="Arial"/>
      <family val="2"/>
      <charset val="186"/>
    </font>
    <font>
      <sz val="9"/>
      <name val="Arial"/>
      <family val="2"/>
    </font>
    <font>
      <b/>
      <sz val="9"/>
      <name val="Arial"/>
      <family val="2"/>
    </font>
    <font>
      <sz val="8"/>
      <color rgb="FFFF0000"/>
      <name val="Times New Roman"/>
      <family val="1"/>
      <charset val="186"/>
    </font>
    <font>
      <sz val="8"/>
      <color rgb="FFFF0000"/>
      <name val="Times New Roman"/>
      <family val="1"/>
    </font>
    <font>
      <sz val="9"/>
      <color rgb="FFFF0000"/>
      <name val="Times New Roman"/>
      <family val="1"/>
    </font>
    <font>
      <sz val="9"/>
      <color rgb="FFFF0000"/>
      <name val="Arial"/>
      <family val="2"/>
    </font>
    <font>
      <b/>
      <sz val="9"/>
      <color rgb="FFFF0000"/>
      <name val="Arial"/>
      <family val="2"/>
    </font>
    <font>
      <b/>
      <sz val="12"/>
      <name val="Times New Roman"/>
      <family val="1"/>
    </font>
    <font>
      <b/>
      <sz val="10"/>
      <color rgb="FFFF0000"/>
      <name val="Times New Roman"/>
      <family val="1"/>
    </font>
    <font>
      <sz val="11"/>
      <color rgb="FF000000"/>
      <name val="Times New Roman"/>
      <family val="1"/>
      <charset val="186"/>
    </font>
    <font>
      <b/>
      <sz val="10"/>
      <name val="Arial"/>
      <family val="2"/>
    </font>
    <font>
      <b/>
      <sz val="10"/>
      <color rgb="FF000000"/>
      <name val="Times New Roman"/>
      <family val="1"/>
      <charset val="186"/>
    </font>
    <font>
      <strike/>
      <sz val="10"/>
      <color rgb="FFFF0000"/>
      <name val="Times New Roman"/>
      <family val="1"/>
      <charset val="186"/>
    </font>
    <font>
      <b/>
      <sz val="11"/>
      <color rgb="FF000000"/>
      <name val="Times New Roman"/>
      <family val="1"/>
      <charset val="186"/>
    </font>
    <font>
      <b/>
      <sz val="10"/>
      <color rgb="FFFF0000"/>
      <name val="Arial"/>
      <family val="2"/>
    </font>
    <font>
      <sz val="10"/>
      <name val="Arial"/>
    </font>
    <font>
      <b/>
      <u/>
      <sz val="11"/>
      <name val="Times New Roman"/>
      <family val="1"/>
      <charset val="186"/>
    </font>
    <font>
      <sz val="9"/>
      <name val="Arial"/>
      <family val="2"/>
      <charset val="186"/>
    </font>
    <font>
      <b/>
      <sz val="9"/>
      <name val="Arial"/>
      <family val="2"/>
      <charset val="186"/>
    </font>
    <font>
      <sz val="10"/>
      <name val="Calibri"/>
      <family val="2"/>
      <charset val="186"/>
    </font>
  </fonts>
  <fills count="22">
    <fill>
      <patternFill patternType="none"/>
    </fill>
    <fill>
      <patternFill patternType="gray125"/>
    </fill>
    <fill>
      <patternFill patternType="solid">
        <fgColor rgb="FFC6EFCE"/>
      </patternFill>
    </fill>
    <fill>
      <patternFill patternType="solid">
        <fgColor rgb="FF9999FF"/>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13"/>
        <bgColor indexed="64"/>
      </patternFill>
    </fill>
    <fill>
      <patternFill patternType="solid">
        <fgColor rgb="FFB3EBFF"/>
        <bgColor indexed="64"/>
      </patternFill>
    </fill>
    <fill>
      <patternFill patternType="solid">
        <fgColor indexed="42"/>
        <bgColor indexed="64"/>
      </patternFill>
    </fill>
    <fill>
      <patternFill patternType="solid">
        <fgColor rgb="FFFFC000"/>
        <bgColor indexed="64"/>
      </patternFill>
    </fill>
    <fill>
      <patternFill patternType="solid">
        <fgColor rgb="FFFFCCFF"/>
        <bgColor indexed="64"/>
      </patternFill>
    </fill>
    <fill>
      <patternFill patternType="solid">
        <fgColor theme="0"/>
        <bgColor indexed="64"/>
      </patternFill>
    </fill>
    <fill>
      <patternFill patternType="solid">
        <fgColor indexed="9"/>
        <bgColor indexed="64"/>
      </patternFill>
    </fill>
    <fill>
      <patternFill patternType="solid">
        <fgColor rgb="FFCCFFCC"/>
        <bgColor indexed="64"/>
      </patternFill>
    </fill>
    <fill>
      <patternFill patternType="solid">
        <fgColor indexed="22"/>
        <bgColor indexed="64"/>
      </patternFill>
    </fill>
    <fill>
      <patternFill patternType="solid">
        <fgColor theme="4" tint="0.39997558519241921"/>
        <bgColor indexed="64"/>
      </patternFill>
    </fill>
    <fill>
      <patternFill patternType="solid">
        <fgColor rgb="FF99CCFF"/>
        <bgColor indexed="64"/>
      </patternFill>
    </fill>
    <fill>
      <patternFill patternType="solid">
        <fgColor indexed="44"/>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C0C0C0"/>
        <bgColor indexed="64"/>
      </patternFill>
    </fill>
  </fills>
  <borders count="80">
    <border>
      <left/>
      <right/>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10">
    <xf numFmtId="0" fontId="0" fillId="0" borderId="0"/>
    <xf numFmtId="9" fontId="1" fillId="0" borderId="0" applyFont="0" applyFill="0" applyBorder="0" applyAlignment="0" applyProtection="0"/>
    <xf numFmtId="0" fontId="2" fillId="2" borderId="0" applyNumberFormat="0" applyBorder="0" applyAlignment="0" applyProtection="0"/>
    <xf numFmtId="0" fontId="3" fillId="0" borderId="0"/>
    <xf numFmtId="0" fontId="3" fillId="0" borderId="0"/>
    <xf numFmtId="0" fontId="3" fillId="0" borderId="0"/>
    <xf numFmtId="0" fontId="3" fillId="0" borderId="0"/>
    <xf numFmtId="0" fontId="1" fillId="0" borderId="0"/>
    <xf numFmtId="0" fontId="6" fillId="0" borderId="0"/>
    <xf numFmtId="0" fontId="71" fillId="0" borderId="0"/>
  </cellStyleXfs>
  <cellXfs count="3055">
    <xf numFmtId="0" fontId="0" fillId="0" borderId="0" xfId="0"/>
    <xf numFmtId="0" fontId="4" fillId="0" borderId="0" xfId="3" applyFont="1" applyAlignment="1">
      <alignment vertical="top"/>
    </xf>
    <xf numFmtId="0" fontId="4" fillId="0" borderId="0" xfId="3" applyFont="1" applyAlignment="1">
      <alignment vertical="center"/>
    </xf>
    <xf numFmtId="0" fontId="5" fillId="0" borderId="0" xfId="3" applyFont="1" applyAlignment="1">
      <alignment vertical="top"/>
    </xf>
    <xf numFmtId="0" fontId="6" fillId="0" borderId="0" xfId="3" applyFont="1" applyAlignment="1">
      <alignment vertical="top"/>
    </xf>
    <xf numFmtId="0" fontId="4" fillId="0" borderId="1" xfId="3" applyFont="1" applyBorder="1" applyAlignment="1">
      <alignment vertical="top"/>
    </xf>
    <xf numFmtId="0" fontId="4" fillId="0" borderId="0" xfId="3" applyFont="1" applyBorder="1" applyAlignment="1">
      <alignment vertical="top"/>
    </xf>
    <xf numFmtId="164" fontId="4" fillId="0" borderId="0" xfId="3" applyNumberFormat="1" applyFont="1" applyAlignment="1">
      <alignment vertical="top"/>
    </xf>
    <xf numFmtId="0" fontId="7" fillId="0" borderId="0" xfId="3" applyFont="1" applyBorder="1" applyAlignment="1">
      <alignment vertical="top"/>
    </xf>
    <xf numFmtId="164" fontId="7" fillId="0" borderId="0" xfId="3" applyNumberFormat="1" applyFont="1" applyBorder="1" applyAlignment="1">
      <alignment vertical="top"/>
    </xf>
    <xf numFmtId="49" fontId="4" fillId="0" borderId="0" xfId="3" applyNumberFormat="1" applyFont="1" applyBorder="1" applyAlignment="1">
      <alignment horizontal="center" vertical="top"/>
    </xf>
    <xf numFmtId="0" fontId="4" fillId="0" borderId="0" xfId="3" applyFont="1" applyAlignment="1">
      <alignment horizontal="center" vertical="top"/>
    </xf>
    <xf numFmtId="164" fontId="5" fillId="0" borderId="0" xfId="3" applyNumberFormat="1" applyFont="1" applyBorder="1" applyAlignment="1">
      <alignment horizontal="center" vertical="top" wrapText="1"/>
    </xf>
    <xf numFmtId="0" fontId="5" fillId="0" borderId="0" xfId="3" applyFont="1" applyFill="1" applyBorder="1" applyAlignment="1">
      <alignment horizontal="left" vertical="top" wrapText="1"/>
    </xf>
    <xf numFmtId="0" fontId="5" fillId="0" borderId="0" xfId="3" applyFont="1" applyFill="1" applyBorder="1" applyAlignment="1">
      <alignment horizontal="left" vertical="center" wrapText="1"/>
    </xf>
    <xf numFmtId="0" fontId="8" fillId="0" borderId="0" xfId="3" applyFont="1" applyFill="1" applyBorder="1" applyAlignment="1">
      <alignment horizontal="left" vertical="top" wrapText="1"/>
    </xf>
    <xf numFmtId="0" fontId="6" fillId="0" borderId="0" xfId="3" applyFont="1" applyFill="1" applyBorder="1" applyAlignment="1">
      <alignment horizontal="center" vertical="top"/>
    </xf>
    <xf numFmtId="0" fontId="6" fillId="0" borderId="0" xfId="3" applyFont="1" applyFill="1" applyBorder="1" applyAlignment="1">
      <alignment vertical="top"/>
    </xf>
    <xf numFmtId="2" fontId="9" fillId="3" borderId="2" xfId="3" applyNumberFormat="1" applyFont="1" applyFill="1" applyBorder="1" applyAlignment="1">
      <alignment horizontal="center" vertical="top" wrapText="1"/>
    </xf>
    <xf numFmtId="0" fontId="10" fillId="3" borderId="3" xfId="3" applyFont="1" applyFill="1" applyBorder="1" applyAlignment="1">
      <alignment horizontal="right" vertical="top" wrapText="1"/>
    </xf>
    <xf numFmtId="0" fontId="10" fillId="3" borderId="4" xfId="3" applyFont="1" applyFill="1" applyBorder="1" applyAlignment="1">
      <alignment horizontal="right" vertical="top" wrapText="1"/>
    </xf>
    <xf numFmtId="0" fontId="10" fillId="3" borderId="5" xfId="3" applyFont="1" applyFill="1" applyBorder="1" applyAlignment="1">
      <alignment horizontal="right" vertical="top" wrapText="1"/>
    </xf>
    <xf numFmtId="0" fontId="11" fillId="0" borderId="0" xfId="3" applyFont="1" applyBorder="1" applyAlignment="1">
      <alignment horizontal="left" vertical="top" wrapText="1"/>
    </xf>
    <xf numFmtId="164" fontId="6" fillId="0" borderId="6" xfId="3" applyNumberFormat="1" applyFont="1" applyBorder="1" applyAlignment="1">
      <alignment horizontal="center" vertical="top" wrapText="1"/>
    </xf>
    <xf numFmtId="0" fontId="3" fillId="0" borderId="7" xfId="3" applyBorder="1" applyAlignment="1">
      <alignment horizontal="left" vertical="top" wrapText="1"/>
    </xf>
    <xf numFmtId="0" fontId="3" fillId="0" borderId="8" xfId="3" applyBorder="1" applyAlignment="1">
      <alignment horizontal="left" vertical="top" wrapText="1"/>
    </xf>
    <xf numFmtId="0" fontId="11" fillId="0" borderId="8" xfId="3" applyFont="1" applyBorder="1" applyAlignment="1">
      <alignment horizontal="left" vertical="top" wrapText="1"/>
    </xf>
    <xf numFmtId="0" fontId="11" fillId="0" borderId="9" xfId="3" applyFont="1" applyBorder="1" applyAlignment="1">
      <alignment horizontal="left" vertical="top" wrapText="1"/>
    </xf>
    <xf numFmtId="164" fontId="6" fillId="4" borderId="2" xfId="3" applyNumberFormat="1" applyFont="1" applyFill="1" applyBorder="1" applyAlignment="1">
      <alignment horizontal="center" vertical="top" wrapText="1"/>
    </xf>
    <xf numFmtId="0" fontId="10" fillId="4" borderId="3" xfId="3" applyFont="1" applyFill="1" applyBorder="1" applyAlignment="1">
      <alignment horizontal="center" vertical="top" wrapText="1"/>
    </xf>
    <xf numFmtId="0" fontId="10" fillId="4" borderId="4" xfId="3" applyFont="1" applyFill="1" applyBorder="1" applyAlignment="1">
      <alignment horizontal="center" vertical="top" wrapText="1"/>
    </xf>
    <xf numFmtId="0" fontId="10" fillId="4" borderId="5" xfId="3" applyFont="1" applyFill="1" applyBorder="1" applyAlignment="1">
      <alignment horizontal="center" vertical="top" wrapText="1"/>
    </xf>
    <xf numFmtId="164" fontId="10" fillId="0" borderId="10" xfId="3" applyNumberFormat="1" applyFont="1" applyFill="1" applyBorder="1" applyAlignment="1">
      <alignment horizontal="center" vertical="top" wrapText="1"/>
    </xf>
    <xf numFmtId="0" fontId="3" fillId="0" borderId="11" xfId="3" applyBorder="1" applyAlignment="1">
      <alignment horizontal="left" vertical="top" wrapText="1"/>
    </xf>
    <xf numFmtId="0" fontId="3" fillId="0" borderId="12" xfId="3" applyBorder="1" applyAlignment="1">
      <alignment horizontal="left" vertical="top" wrapText="1"/>
    </xf>
    <xf numFmtId="0" fontId="5" fillId="0" borderId="13" xfId="3" applyFont="1" applyBorder="1" applyAlignment="1">
      <alignment horizontal="left" vertical="top" wrapText="1"/>
    </xf>
    <xf numFmtId="165" fontId="5" fillId="0" borderId="0" xfId="3" applyNumberFormat="1" applyFont="1" applyFill="1" applyBorder="1" applyAlignment="1">
      <alignment horizontal="center" vertical="top" wrapText="1"/>
    </xf>
    <xf numFmtId="4" fontId="12" fillId="0" borderId="0" xfId="3" applyNumberFormat="1" applyFont="1" applyFill="1" applyBorder="1" applyAlignment="1">
      <alignment horizontal="center" vertical="top" wrapText="1"/>
    </xf>
    <xf numFmtId="2" fontId="13" fillId="0" borderId="10" xfId="3" applyNumberFormat="1" applyFont="1" applyFill="1" applyBorder="1" applyAlignment="1">
      <alignment horizontal="center" vertical="top" wrapText="1"/>
    </xf>
    <xf numFmtId="0" fontId="5" fillId="0" borderId="14" xfId="3" applyFont="1" applyBorder="1" applyAlignment="1">
      <alignment horizontal="left" vertical="top" wrapText="1"/>
    </xf>
    <xf numFmtId="0" fontId="5" fillId="0" borderId="15" xfId="3" applyFont="1" applyBorder="1" applyAlignment="1">
      <alignment horizontal="left" vertical="top" wrapText="1"/>
    </xf>
    <xf numFmtId="0" fontId="5" fillId="0" borderId="16" xfId="3" applyFont="1" applyBorder="1" applyAlignment="1">
      <alignment horizontal="left" vertical="top" wrapText="1"/>
    </xf>
    <xf numFmtId="165" fontId="5" fillId="0" borderId="0" xfId="3" applyNumberFormat="1" applyFont="1" applyFill="1" applyBorder="1" applyAlignment="1">
      <alignment horizontal="center" vertical="top" wrapText="1"/>
    </xf>
    <xf numFmtId="164" fontId="6" fillId="0" borderId="10" xfId="3" applyNumberFormat="1" applyFont="1" applyBorder="1" applyAlignment="1">
      <alignment horizontal="center" vertical="top" wrapText="1"/>
    </xf>
    <xf numFmtId="0" fontId="3" fillId="0" borderId="14" xfId="3" applyBorder="1" applyAlignment="1">
      <alignment horizontal="left" vertical="top" wrapText="1"/>
    </xf>
    <xf numFmtId="0" fontId="3" fillId="0" borderId="15" xfId="3" applyBorder="1" applyAlignment="1">
      <alignment horizontal="left" vertical="top" wrapText="1"/>
    </xf>
    <xf numFmtId="0" fontId="5" fillId="0" borderId="15" xfId="3" applyFont="1" applyFill="1" applyBorder="1" applyAlignment="1">
      <alignment horizontal="left" vertical="top" wrapText="1"/>
    </xf>
    <xf numFmtId="0" fontId="5" fillId="0" borderId="16" xfId="3" applyFont="1" applyFill="1" applyBorder="1" applyAlignment="1">
      <alignment horizontal="left" vertical="top" wrapText="1"/>
    </xf>
    <xf numFmtId="0" fontId="6" fillId="0" borderId="0" xfId="3" applyFont="1" applyBorder="1" applyAlignment="1">
      <alignment vertical="top"/>
    </xf>
    <xf numFmtId="165" fontId="8" fillId="0" borderId="0" xfId="3" applyNumberFormat="1" applyFont="1" applyFill="1" applyBorder="1" applyAlignment="1">
      <alignment horizontal="center" vertical="top" wrapText="1"/>
    </xf>
    <xf numFmtId="0" fontId="3" fillId="0" borderId="14" xfId="3" applyFont="1" applyBorder="1" applyAlignment="1">
      <alignment horizontal="left" vertical="top" wrapText="1"/>
    </xf>
    <xf numFmtId="0" fontId="3" fillId="0" borderId="15" xfId="3" applyFont="1" applyBorder="1" applyAlignment="1">
      <alignment horizontal="left" vertical="top" wrapText="1"/>
    </xf>
    <xf numFmtId="0" fontId="5" fillId="0" borderId="15" xfId="4" applyFont="1" applyBorder="1" applyAlignment="1">
      <alignment horizontal="left" vertical="top" wrapText="1"/>
    </xf>
    <xf numFmtId="0" fontId="5" fillId="0" borderId="16" xfId="4" applyFont="1" applyBorder="1" applyAlignment="1">
      <alignment horizontal="left" vertical="top" wrapText="1"/>
    </xf>
    <xf numFmtId="165" fontId="14" fillId="0" borderId="0" xfId="3" applyNumberFormat="1" applyFont="1" applyFill="1" applyBorder="1" applyAlignment="1">
      <alignment horizontal="center" vertical="top" wrapText="1"/>
    </xf>
    <xf numFmtId="164" fontId="13" fillId="0" borderId="10" xfId="3" applyNumberFormat="1" applyFont="1" applyBorder="1" applyAlignment="1">
      <alignment horizontal="center" vertical="top" wrapText="1"/>
    </xf>
    <xf numFmtId="165" fontId="8" fillId="0" borderId="0" xfId="3" applyNumberFormat="1" applyFont="1" applyFill="1" applyBorder="1" applyAlignment="1">
      <alignment horizontal="center" vertical="top" wrapText="1"/>
    </xf>
    <xf numFmtId="164" fontId="13" fillId="0" borderId="17" xfId="3" applyNumberFormat="1" applyFont="1" applyBorder="1" applyAlignment="1">
      <alignment horizontal="center" vertical="top" wrapText="1"/>
    </xf>
    <xf numFmtId="0" fontId="5" fillId="0" borderId="7" xfId="3" applyFont="1" applyBorder="1" applyAlignment="1">
      <alignment horizontal="left" vertical="top" wrapText="1"/>
    </xf>
    <xf numFmtId="0" fontId="5" fillId="0" borderId="8" xfId="3" applyFont="1" applyBorder="1" applyAlignment="1">
      <alignment horizontal="left" vertical="top" wrapText="1"/>
    </xf>
    <xf numFmtId="0" fontId="5" fillId="0" borderId="9" xfId="3" applyFont="1" applyBorder="1" applyAlignment="1">
      <alignment horizontal="left" vertical="top" wrapText="1"/>
    </xf>
    <xf numFmtId="164" fontId="6" fillId="5" borderId="2" xfId="3" applyNumberFormat="1" applyFont="1" applyFill="1" applyBorder="1" applyAlignment="1">
      <alignment horizontal="center" vertical="top" wrapText="1"/>
    </xf>
    <xf numFmtId="0" fontId="10" fillId="6" borderId="3" xfId="3" applyFont="1" applyFill="1" applyBorder="1" applyAlignment="1">
      <alignment horizontal="center" vertical="top" wrapText="1"/>
    </xf>
    <xf numFmtId="0" fontId="10" fillId="6" borderId="4" xfId="3" applyFont="1" applyFill="1" applyBorder="1" applyAlignment="1">
      <alignment horizontal="center" vertical="top" wrapText="1"/>
    </xf>
    <xf numFmtId="0" fontId="10" fillId="6" borderId="5" xfId="3" applyFont="1" applyFill="1" applyBorder="1" applyAlignment="1">
      <alignment horizontal="center" vertical="top" wrapText="1"/>
    </xf>
    <xf numFmtId="2" fontId="9" fillId="7" borderId="6" xfId="3" applyNumberFormat="1" applyFont="1" applyFill="1" applyBorder="1" applyAlignment="1">
      <alignment horizontal="center" vertical="top" wrapText="1"/>
    </xf>
    <xf numFmtId="165" fontId="10" fillId="0" borderId="0" xfId="3" applyNumberFormat="1" applyFont="1" applyFill="1" applyBorder="1" applyAlignment="1">
      <alignment horizontal="center" vertical="center" wrapText="1"/>
    </xf>
    <xf numFmtId="165" fontId="10" fillId="0" borderId="0" xfId="3" applyNumberFormat="1" applyFont="1" applyFill="1" applyBorder="1" applyAlignment="1">
      <alignment horizontal="center" vertical="center" wrapText="1"/>
    </xf>
    <xf numFmtId="0" fontId="10" fillId="0" borderId="2" xfId="3" applyFont="1" applyBorder="1" applyAlignment="1">
      <alignment horizontal="center" vertical="center" wrapText="1"/>
    </xf>
    <xf numFmtId="0" fontId="10" fillId="0" borderId="4" xfId="3" applyFont="1" applyBorder="1" applyAlignment="1">
      <alignment horizontal="center" vertical="center" wrapText="1"/>
    </xf>
    <xf numFmtId="0" fontId="6" fillId="0" borderId="4" xfId="3" applyFont="1" applyBorder="1" applyAlignment="1">
      <alignment vertical="top"/>
    </xf>
    <xf numFmtId="0" fontId="6" fillId="0" borderId="5" xfId="3" applyFont="1" applyBorder="1" applyAlignment="1">
      <alignment vertical="top"/>
    </xf>
    <xf numFmtId="0" fontId="6" fillId="0" borderId="0" xfId="3" applyFont="1" applyBorder="1" applyAlignment="1">
      <alignment horizontal="right" vertical="top"/>
    </xf>
    <xf numFmtId="164" fontId="6" fillId="0" borderId="0" xfId="3" applyNumberFormat="1" applyFont="1" applyFill="1" applyBorder="1" applyAlignment="1">
      <alignment horizontal="right" vertical="top" wrapText="1"/>
    </xf>
    <xf numFmtId="49" fontId="6" fillId="0" borderId="0" xfId="3" applyNumberFormat="1" applyFont="1" applyFill="1" applyBorder="1" applyAlignment="1">
      <alignment horizontal="right" vertical="top"/>
    </xf>
    <xf numFmtId="49" fontId="6" fillId="0" borderId="0" xfId="3" applyNumberFormat="1" applyFont="1" applyFill="1" applyBorder="1" applyAlignment="1">
      <alignment horizontal="right" vertical="center"/>
    </xf>
    <xf numFmtId="49" fontId="5" fillId="0" borderId="0" xfId="3" applyNumberFormat="1" applyFont="1" applyFill="1" applyBorder="1" applyAlignment="1">
      <alignment horizontal="right" vertical="top"/>
    </xf>
    <xf numFmtId="49" fontId="6" fillId="0" borderId="0" xfId="3" applyNumberFormat="1" applyFont="1" applyFill="1" applyBorder="1" applyAlignment="1">
      <alignment vertical="top"/>
    </xf>
    <xf numFmtId="49" fontId="10" fillId="0" borderId="0" xfId="3" applyNumberFormat="1" applyFont="1" applyFill="1" applyBorder="1" applyAlignment="1">
      <alignment horizontal="center" vertical="top" wrapText="1"/>
    </xf>
    <xf numFmtId="49" fontId="10" fillId="0" borderId="0" xfId="3" applyNumberFormat="1" applyFont="1" applyFill="1" applyBorder="1" applyAlignment="1">
      <alignment horizontal="right" vertical="top"/>
    </xf>
    <xf numFmtId="164" fontId="10" fillId="0" borderId="0" xfId="3" applyNumberFormat="1" applyFont="1" applyFill="1" applyBorder="1" applyAlignment="1">
      <alignment horizontal="center" vertical="top"/>
    </xf>
    <xf numFmtId="49" fontId="6" fillId="0" borderId="0" xfId="3" applyNumberFormat="1" applyFont="1" applyFill="1" applyBorder="1" applyAlignment="1">
      <alignment horizontal="left" vertical="top" wrapText="1"/>
    </xf>
    <xf numFmtId="49" fontId="6" fillId="0" borderId="0" xfId="3" applyNumberFormat="1" applyFont="1" applyFill="1" applyBorder="1" applyAlignment="1">
      <alignment horizontal="left" vertical="center" wrapText="1"/>
    </xf>
    <xf numFmtId="49" fontId="6" fillId="0" borderId="18" xfId="3" applyNumberFormat="1" applyFont="1" applyFill="1" applyBorder="1" applyAlignment="1">
      <alignment horizontal="left" vertical="top" wrapText="1"/>
    </xf>
    <xf numFmtId="164" fontId="15" fillId="3" borderId="3" xfId="3" applyNumberFormat="1" applyFont="1" applyFill="1" applyBorder="1" applyAlignment="1">
      <alignment horizontal="center" vertical="top"/>
    </xf>
    <xf numFmtId="164" fontId="15" fillId="3" borderId="4" xfId="3" applyNumberFormat="1" applyFont="1" applyFill="1" applyBorder="1" applyAlignment="1">
      <alignment horizontal="center" vertical="top"/>
    </xf>
    <xf numFmtId="164" fontId="15" fillId="3" borderId="5" xfId="3" applyNumberFormat="1" applyFont="1" applyFill="1" applyBorder="1" applyAlignment="1">
      <alignment horizontal="center" vertical="top"/>
    </xf>
    <xf numFmtId="2" fontId="9" fillId="3" borderId="19" xfId="3" applyNumberFormat="1" applyFont="1" applyFill="1" applyBorder="1" applyAlignment="1">
      <alignment horizontal="center" vertical="center"/>
    </xf>
    <xf numFmtId="49" fontId="10" fillId="3" borderId="3" xfId="3" applyNumberFormat="1" applyFont="1" applyFill="1" applyBorder="1" applyAlignment="1">
      <alignment horizontal="right" vertical="top"/>
    </xf>
    <xf numFmtId="49" fontId="10" fillId="3" borderId="4" xfId="3" applyNumberFormat="1" applyFont="1" applyFill="1" applyBorder="1" applyAlignment="1">
      <alignment horizontal="right" vertical="top"/>
    </xf>
    <xf numFmtId="49" fontId="10" fillId="3" borderId="20" xfId="3" applyNumberFormat="1" applyFont="1" applyFill="1" applyBorder="1" applyAlignment="1">
      <alignment horizontal="right" vertical="top"/>
    </xf>
    <xf numFmtId="49" fontId="10" fillId="3" borderId="2" xfId="3" applyNumberFormat="1" applyFont="1" applyFill="1" applyBorder="1" applyAlignment="1">
      <alignment horizontal="center" vertical="top"/>
    </xf>
    <xf numFmtId="164" fontId="10" fillId="8" borderId="3" xfId="3" applyNumberFormat="1" applyFont="1" applyFill="1" applyBorder="1" applyAlignment="1">
      <alignment horizontal="center" vertical="top"/>
    </xf>
    <xf numFmtId="164" fontId="10" fillId="8" borderId="4" xfId="3" applyNumberFormat="1" applyFont="1" applyFill="1" applyBorder="1" applyAlignment="1">
      <alignment horizontal="center" vertical="top"/>
    </xf>
    <xf numFmtId="164" fontId="10" fillId="8" borderId="5" xfId="3" applyNumberFormat="1" applyFont="1" applyFill="1" applyBorder="1" applyAlignment="1">
      <alignment horizontal="center" vertical="top"/>
    </xf>
    <xf numFmtId="2" fontId="10" fillId="8" borderId="19" xfId="3" applyNumberFormat="1" applyFont="1" applyFill="1" applyBorder="1" applyAlignment="1">
      <alignment horizontal="center" vertical="center"/>
    </xf>
    <xf numFmtId="49" fontId="10" fillId="8" borderId="3" xfId="3" applyNumberFormat="1" applyFont="1" applyFill="1" applyBorder="1" applyAlignment="1">
      <alignment horizontal="right" vertical="top"/>
    </xf>
    <xf numFmtId="49" fontId="10" fillId="8" borderId="4" xfId="3" applyNumberFormat="1" applyFont="1" applyFill="1" applyBorder="1" applyAlignment="1">
      <alignment horizontal="right" vertical="top"/>
    </xf>
    <xf numFmtId="49" fontId="10" fillId="8" borderId="20" xfId="3" applyNumberFormat="1" applyFont="1" applyFill="1" applyBorder="1" applyAlignment="1">
      <alignment horizontal="right" vertical="top"/>
    </xf>
    <xf numFmtId="49" fontId="10" fillId="8" borderId="2" xfId="3" applyNumberFormat="1" applyFont="1" applyFill="1" applyBorder="1" applyAlignment="1">
      <alignment horizontal="center" vertical="top"/>
    </xf>
    <xf numFmtId="164" fontId="10" fillId="9" borderId="21" xfId="3" applyNumberFormat="1" applyFont="1" applyFill="1" applyBorder="1" applyAlignment="1">
      <alignment horizontal="center" vertical="top"/>
    </xf>
    <xf numFmtId="164" fontId="10" fillId="9" borderId="22" xfId="3" applyNumberFormat="1" applyFont="1" applyFill="1" applyBorder="1" applyAlignment="1">
      <alignment horizontal="center" vertical="top"/>
    </xf>
    <xf numFmtId="164" fontId="10" fillId="9" borderId="23" xfId="3" applyNumberFormat="1" applyFont="1" applyFill="1" applyBorder="1" applyAlignment="1">
      <alignment horizontal="center" vertical="top"/>
    </xf>
    <xf numFmtId="164" fontId="10" fillId="9" borderId="24" xfId="3" applyNumberFormat="1" applyFont="1" applyFill="1" applyBorder="1" applyAlignment="1">
      <alignment horizontal="center" vertical="center"/>
    </xf>
    <xf numFmtId="49" fontId="10" fillId="9" borderId="3" xfId="3" applyNumberFormat="1" applyFont="1" applyFill="1" applyBorder="1" applyAlignment="1">
      <alignment horizontal="right" vertical="top"/>
    </xf>
    <xf numFmtId="49" fontId="10" fillId="9" borderId="4" xfId="3" applyNumberFormat="1" applyFont="1" applyFill="1" applyBorder="1" applyAlignment="1">
      <alignment horizontal="right" vertical="top"/>
    </xf>
    <xf numFmtId="49" fontId="10" fillId="9" borderId="20" xfId="3" applyNumberFormat="1" applyFont="1" applyFill="1" applyBorder="1" applyAlignment="1">
      <alignment horizontal="right" vertical="top"/>
    </xf>
    <xf numFmtId="49" fontId="10" fillId="9" borderId="25" xfId="3" applyNumberFormat="1" applyFont="1" applyFill="1" applyBorder="1" applyAlignment="1">
      <alignment horizontal="center" vertical="top"/>
    </xf>
    <xf numFmtId="49" fontId="10" fillId="8" borderId="6" xfId="3" applyNumberFormat="1" applyFont="1" applyFill="1" applyBorder="1" applyAlignment="1">
      <alignment horizontal="center" vertical="top"/>
    </xf>
    <xf numFmtId="0" fontId="6" fillId="0" borderId="21" xfId="3" applyFont="1" applyBorder="1" applyAlignment="1">
      <alignment vertical="top"/>
    </xf>
    <xf numFmtId="0" fontId="6" fillId="0" borderId="26" xfId="3" applyFont="1" applyBorder="1" applyAlignment="1">
      <alignment vertical="top"/>
    </xf>
    <xf numFmtId="0" fontId="6" fillId="0" borderId="23" xfId="3" applyFont="1" applyBorder="1" applyAlignment="1">
      <alignment vertical="top"/>
    </xf>
    <xf numFmtId="164" fontId="10" fillId="5" borderId="23" xfId="3" applyNumberFormat="1" applyFont="1" applyFill="1" applyBorder="1" applyAlignment="1">
      <alignment horizontal="center" vertical="center"/>
    </xf>
    <xf numFmtId="0" fontId="10" fillId="0" borderId="6" xfId="3" applyFont="1" applyFill="1" applyBorder="1" applyAlignment="1">
      <alignment horizontal="center" vertical="top" wrapText="1"/>
    </xf>
    <xf numFmtId="49" fontId="10" fillId="0" borderId="10" xfId="3" applyNumberFormat="1" applyFont="1" applyFill="1" applyBorder="1" applyAlignment="1">
      <alignment vertical="top"/>
    </xf>
    <xf numFmtId="49" fontId="10" fillId="0" borderId="27" xfId="3" applyNumberFormat="1" applyFont="1" applyFill="1" applyBorder="1" applyAlignment="1">
      <alignment horizontal="center" vertical="top"/>
    </xf>
    <xf numFmtId="49" fontId="6" fillId="0" borderId="6" xfId="3" applyNumberFormat="1" applyFont="1" applyFill="1" applyBorder="1" applyAlignment="1">
      <alignment horizontal="center" vertical="center" textRotation="90"/>
    </xf>
    <xf numFmtId="49" fontId="10" fillId="10" borderId="6" xfId="3" applyNumberFormat="1" applyFont="1" applyFill="1" applyBorder="1" applyAlignment="1">
      <alignment horizontal="center" vertical="center" textRotation="90"/>
    </xf>
    <xf numFmtId="0" fontId="6" fillId="11" borderId="6" xfId="0" applyFont="1" applyFill="1" applyBorder="1" applyAlignment="1">
      <alignment horizontal="left" vertical="top" wrapText="1"/>
    </xf>
    <xf numFmtId="49" fontId="10" fillId="0" borderId="6" xfId="3" applyNumberFormat="1" applyFont="1" applyFill="1" applyBorder="1" applyAlignment="1">
      <alignment horizontal="center" vertical="top"/>
    </xf>
    <xf numFmtId="49" fontId="10" fillId="11" borderId="6" xfId="3" applyNumberFormat="1" applyFont="1" applyFill="1" applyBorder="1" applyAlignment="1">
      <alignment horizontal="center" vertical="top"/>
    </xf>
    <xf numFmtId="49" fontId="10" fillId="10" borderId="28" xfId="3" applyNumberFormat="1" applyFont="1" applyFill="1" applyBorder="1" applyAlignment="1">
      <alignment horizontal="center" vertical="top"/>
    </xf>
    <xf numFmtId="49" fontId="10" fillId="9" borderId="25" xfId="3" applyNumberFormat="1" applyFont="1" applyFill="1" applyBorder="1" applyAlignment="1">
      <alignment horizontal="center" vertical="top"/>
    </xf>
    <xf numFmtId="49" fontId="10" fillId="8" borderId="6" xfId="3" applyNumberFormat="1" applyFont="1" applyFill="1" applyBorder="1" applyAlignment="1">
      <alignment horizontal="center" vertical="top"/>
    </xf>
    <xf numFmtId="0" fontId="6" fillId="0" borderId="29" xfId="0" applyFont="1" applyFill="1" applyBorder="1" applyAlignment="1">
      <alignment horizontal="center" vertical="center" wrapText="1"/>
    </xf>
    <xf numFmtId="164" fontId="6" fillId="0" borderId="30" xfId="0" applyNumberFormat="1" applyFont="1" applyFill="1" applyBorder="1" applyAlignment="1">
      <alignment horizontal="center" vertical="center" wrapText="1"/>
    </xf>
    <xf numFmtId="0" fontId="6" fillId="0" borderId="10" xfId="0" applyFont="1" applyFill="1" applyBorder="1" applyAlignment="1">
      <alignment vertical="center" wrapText="1"/>
    </xf>
    <xf numFmtId="0" fontId="10" fillId="0" borderId="2" xfId="3" applyFont="1" applyFill="1" applyBorder="1" applyAlignment="1">
      <alignment horizontal="center" vertical="top" wrapText="1"/>
    </xf>
    <xf numFmtId="49" fontId="6" fillId="0" borderId="1" xfId="3" applyNumberFormat="1" applyFont="1" applyFill="1" applyBorder="1" applyAlignment="1">
      <alignment horizontal="center" vertical="center" textRotation="90"/>
    </xf>
    <xf numFmtId="49" fontId="10" fillId="10" borderId="1" xfId="3" applyNumberFormat="1" applyFont="1" applyFill="1" applyBorder="1" applyAlignment="1">
      <alignment horizontal="center" vertical="center" textRotation="90"/>
    </xf>
    <xf numFmtId="0" fontId="6" fillId="11" borderId="31" xfId="0" applyFont="1" applyFill="1" applyBorder="1" applyAlignment="1">
      <alignment horizontal="left" vertical="top" wrapText="1"/>
    </xf>
    <xf numFmtId="49" fontId="10" fillId="0" borderId="31" xfId="3" applyNumberFormat="1" applyFont="1" applyFill="1" applyBorder="1" applyAlignment="1">
      <alignment horizontal="center" vertical="top"/>
    </xf>
    <xf numFmtId="49" fontId="10" fillId="11" borderId="31" xfId="3" applyNumberFormat="1" applyFont="1" applyFill="1" applyBorder="1" applyAlignment="1">
      <alignment horizontal="center" vertical="top"/>
    </xf>
    <xf numFmtId="49" fontId="10" fillId="10" borderId="32" xfId="3" applyNumberFormat="1" applyFont="1" applyFill="1" applyBorder="1" applyAlignment="1">
      <alignment horizontal="center" vertical="top"/>
    </xf>
    <xf numFmtId="49" fontId="10" fillId="9" borderId="33" xfId="3" applyNumberFormat="1" applyFont="1" applyFill="1" applyBorder="1" applyAlignment="1">
      <alignment horizontal="center" vertical="top"/>
    </xf>
    <xf numFmtId="49" fontId="10" fillId="8" borderId="31" xfId="3" applyNumberFormat="1" applyFont="1" applyFill="1" applyBorder="1" applyAlignment="1">
      <alignment horizontal="center" vertical="top"/>
    </xf>
    <xf numFmtId="0" fontId="6" fillId="12" borderId="29" xfId="0" applyFont="1" applyFill="1" applyBorder="1" applyAlignment="1">
      <alignment horizontal="center" vertical="center" wrapText="1"/>
    </xf>
    <xf numFmtId="164" fontId="6" fillId="12" borderId="34" xfId="0" applyNumberFormat="1" applyFont="1" applyFill="1" applyBorder="1" applyAlignment="1">
      <alignment horizontal="center" vertical="center" wrapText="1"/>
    </xf>
    <xf numFmtId="0" fontId="6" fillId="12" borderId="35" xfId="0" applyFont="1" applyFill="1" applyBorder="1" applyAlignment="1">
      <alignment horizontal="left" vertical="top" wrapText="1"/>
    </xf>
    <xf numFmtId="164" fontId="9" fillId="5" borderId="23" xfId="3" applyNumberFormat="1" applyFont="1" applyFill="1" applyBorder="1" applyAlignment="1">
      <alignment horizontal="center" vertical="center"/>
    </xf>
    <xf numFmtId="0" fontId="6" fillId="0" borderId="36" xfId="0" applyFont="1" applyBorder="1" applyAlignment="1">
      <alignment horizontal="center" vertical="center" wrapText="1"/>
    </xf>
    <xf numFmtId="164" fontId="6" fillId="13" borderId="37" xfId="0" applyNumberFormat="1" applyFont="1" applyFill="1" applyBorder="1" applyAlignment="1">
      <alignment horizontal="center" vertical="center" wrapText="1"/>
    </xf>
    <xf numFmtId="0" fontId="6" fillId="0" borderId="38" xfId="0" applyFont="1" applyFill="1" applyBorder="1" applyAlignment="1">
      <alignment horizontal="left" vertical="center" wrapText="1"/>
    </xf>
    <xf numFmtId="0" fontId="6" fillId="0" borderId="39" xfId="0" applyFont="1" applyBorder="1" applyAlignment="1">
      <alignment horizontal="center" vertical="center" wrapText="1"/>
    </xf>
    <xf numFmtId="164" fontId="6" fillId="13" borderId="40" xfId="0" applyNumberFormat="1" applyFont="1" applyFill="1" applyBorder="1" applyAlignment="1">
      <alignment horizontal="center" vertical="center" wrapText="1"/>
    </xf>
    <xf numFmtId="0" fontId="6" fillId="0" borderId="41" xfId="0" applyFont="1" applyFill="1" applyBorder="1" applyAlignment="1">
      <alignment horizontal="left" vertical="center" wrapText="1"/>
    </xf>
    <xf numFmtId="164" fontId="10" fillId="5" borderId="5" xfId="3" applyNumberFormat="1" applyFont="1" applyFill="1" applyBorder="1" applyAlignment="1">
      <alignment horizontal="center" vertical="center"/>
    </xf>
    <xf numFmtId="49" fontId="6" fillId="0" borderId="31" xfId="3" applyNumberFormat="1" applyFont="1" applyFill="1" applyBorder="1" applyAlignment="1">
      <alignment horizontal="center" vertical="center" textRotation="90"/>
    </xf>
    <xf numFmtId="0" fontId="13" fillId="0" borderId="29" xfId="0" applyFont="1" applyBorder="1" applyAlignment="1">
      <alignment horizontal="center" vertical="center" wrapText="1"/>
    </xf>
    <xf numFmtId="164" fontId="6" fillId="13" borderId="34" xfId="0" applyNumberFormat="1" applyFont="1" applyFill="1" applyBorder="1" applyAlignment="1">
      <alignment horizontal="center" vertical="center" wrapText="1"/>
    </xf>
    <xf numFmtId="0" fontId="6" fillId="0" borderId="35" xfId="0" applyFont="1" applyBorder="1" applyAlignment="1">
      <alignment horizontal="left" vertical="top" wrapText="1"/>
    </xf>
    <xf numFmtId="0" fontId="13" fillId="11" borderId="6" xfId="0" applyFont="1" applyFill="1" applyBorder="1" applyAlignment="1">
      <alignment vertical="top" wrapText="1"/>
    </xf>
    <xf numFmtId="0" fontId="13" fillId="0" borderId="42" xfId="0" applyFont="1" applyBorder="1" applyAlignment="1">
      <alignment horizontal="center" vertical="center" wrapText="1"/>
    </xf>
    <xf numFmtId="164" fontId="6" fillId="13" borderId="43" xfId="0" applyNumberFormat="1" applyFont="1" applyFill="1" applyBorder="1" applyAlignment="1">
      <alignment horizontal="center" vertical="center" wrapText="1"/>
    </xf>
    <xf numFmtId="0" fontId="6" fillId="0" borderId="44" xfId="0" applyFont="1" applyBorder="1" applyAlignment="1">
      <alignment horizontal="left" vertical="top" wrapText="1"/>
    </xf>
    <xf numFmtId="164" fontId="9" fillId="5" borderId="2" xfId="3" applyNumberFormat="1" applyFont="1" applyFill="1" applyBorder="1" applyAlignment="1">
      <alignment horizontal="center" vertical="center"/>
    </xf>
    <xf numFmtId="49" fontId="10" fillId="10" borderId="31" xfId="3" applyNumberFormat="1" applyFont="1" applyFill="1" applyBorder="1" applyAlignment="1">
      <alignment horizontal="center" vertical="center" textRotation="90"/>
    </xf>
    <xf numFmtId="0" fontId="6" fillId="11" borderId="31" xfId="0" applyFont="1" applyFill="1" applyBorder="1" applyAlignment="1">
      <alignment vertical="top" wrapText="1"/>
    </xf>
    <xf numFmtId="0" fontId="6" fillId="0" borderId="41" xfId="0" applyFont="1" applyFill="1" applyBorder="1" applyAlignment="1">
      <alignment horizontal="left" vertical="top" wrapText="1"/>
    </xf>
    <xf numFmtId="164" fontId="10" fillId="5" borderId="27" xfId="3" applyNumberFormat="1" applyFont="1" applyFill="1" applyBorder="1" applyAlignment="1">
      <alignment horizontal="center" vertical="center"/>
    </xf>
    <xf numFmtId="0" fontId="10" fillId="0" borderId="45" xfId="3" applyFont="1" applyFill="1" applyBorder="1" applyAlignment="1">
      <alignment horizontal="center" vertical="top" wrapText="1"/>
    </xf>
    <xf numFmtId="0" fontId="6" fillId="11" borderId="6" xfId="3" applyFont="1" applyFill="1" applyBorder="1" applyAlignment="1">
      <alignment horizontal="left" vertical="top" wrapText="1"/>
    </xf>
    <xf numFmtId="0" fontId="6" fillId="0" borderId="29" xfId="0" applyFont="1" applyBorder="1" applyAlignment="1">
      <alignment horizontal="center" vertical="center" wrapText="1"/>
    </xf>
    <xf numFmtId="0" fontId="6" fillId="0" borderId="35" xfId="0" applyFont="1" applyFill="1" applyBorder="1" applyAlignment="1">
      <alignment horizontal="left" vertical="top" wrapText="1"/>
    </xf>
    <xf numFmtId="0" fontId="10" fillId="0" borderId="3" xfId="3" applyFont="1" applyFill="1" applyBorder="1" applyAlignment="1">
      <alignment horizontal="center" vertical="top" wrapText="1"/>
    </xf>
    <xf numFmtId="0" fontId="6" fillId="11" borderId="31" xfId="3" applyFont="1" applyFill="1" applyBorder="1" applyAlignment="1">
      <alignment horizontal="left" vertical="top" wrapText="1"/>
    </xf>
    <xf numFmtId="0" fontId="6" fillId="0" borderId="29" xfId="0" applyFont="1" applyBorder="1" applyAlignment="1">
      <alignment horizontal="center" vertical="center" wrapText="1"/>
    </xf>
    <xf numFmtId="164" fontId="6" fillId="13" borderId="34" xfId="0" applyNumberFormat="1" applyFont="1" applyFill="1" applyBorder="1" applyAlignment="1">
      <alignment horizontal="center" vertical="center" wrapText="1"/>
    </xf>
    <xf numFmtId="0" fontId="6" fillId="0" borderId="35" xfId="0" applyFont="1" applyBorder="1" applyAlignment="1">
      <alignment horizontal="left" vertical="top" wrapText="1"/>
    </xf>
    <xf numFmtId="0" fontId="10" fillId="0" borderId="21" xfId="3" applyFont="1" applyFill="1" applyBorder="1" applyAlignment="1">
      <alignment horizontal="center" vertical="top" wrapText="1"/>
    </xf>
    <xf numFmtId="49" fontId="10" fillId="0" borderId="1" xfId="3" applyNumberFormat="1" applyFont="1" applyFill="1" applyBorder="1" applyAlignment="1">
      <alignment horizontal="center" vertical="top"/>
    </xf>
    <xf numFmtId="49" fontId="10" fillId="11" borderId="1" xfId="3" applyNumberFormat="1" applyFont="1" applyFill="1" applyBorder="1" applyAlignment="1">
      <alignment horizontal="center" vertical="top"/>
    </xf>
    <xf numFmtId="0" fontId="6" fillId="11" borderId="1" xfId="0" applyFont="1" applyFill="1" applyBorder="1" applyAlignment="1">
      <alignment horizontal="left" vertical="top" wrapText="1"/>
    </xf>
    <xf numFmtId="49" fontId="10" fillId="11" borderId="1" xfId="3" applyNumberFormat="1" applyFont="1" applyFill="1" applyBorder="1" applyAlignment="1">
      <alignment horizontal="center" vertical="top"/>
    </xf>
    <xf numFmtId="49" fontId="10" fillId="10" borderId="46" xfId="3" applyNumberFormat="1" applyFont="1" applyFill="1" applyBorder="1" applyAlignment="1">
      <alignment horizontal="center" vertical="top"/>
    </xf>
    <xf numFmtId="49" fontId="10" fillId="9" borderId="47" xfId="3" applyNumberFormat="1" applyFont="1" applyFill="1" applyBorder="1" applyAlignment="1">
      <alignment horizontal="center" vertical="top"/>
    </xf>
    <xf numFmtId="49" fontId="10" fillId="8" borderId="1" xfId="3" applyNumberFormat="1" applyFont="1" applyFill="1" applyBorder="1" applyAlignment="1">
      <alignment horizontal="center" vertical="top"/>
    </xf>
    <xf numFmtId="0" fontId="6" fillId="0" borderId="38" xfId="0" applyFont="1" applyBorder="1" applyAlignment="1">
      <alignment horizontal="left" vertical="top" wrapText="1"/>
    </xf>
    <xf numFmtId="164" fontId="10" fillId="5" borderId="2" xfId="3" applyNumberFormat="1" applyFont="1" applyFill="1" applyBorder="1" applyAlignment="1">
      <alignment horizontal="center" vertical="center"/>
    </xf>
    <xf numFmtId="49" fontId="10" fillId="0" borderId="10" xfId="3" applyNumberFormat="1" applyFont="1" applyFill="1" applyBorder="1" applyAlignment="1">
      <alignment horizontal="center" vertical="top"/>
    </xf>
    <xf numFmtId="0" fontId="6" fillId="0" borderId="46" xfId="0" applyFont="1" applyBorder="1" applyAlignment="1">
      <alignment horizontal="center" vertical="center" wrapText="1"/>
    </xf>
    <xf numFmtId="164" fontId="6" fillId="13" borderId="48" xfId="0" applyNumberFormat="1" applyFont="1" applyFill="1" applyBorder="1" applyAlignment="1">
      <alignment horizontal="center" vertical="center" wrapText="1"/>
    </xf>
    <xf numFmtId="0" fontId="6" fillId="0" borderId="49" xfId="0" applyFont="1" applyBorder="1" applyAlignment="1">
      <alignment horizontal="left" vertical="top" wrapText="1"/>
    </xf>
    <xf numFmtId="49" fontId="10" fillId="0" borderId="17" xfId="3" applyNumberFormat="1" applyFont="1" applyFill="1" applyBorder="1" applyAlignment="1">
      <alignment vertical="top"/>
    </xf>
    <xf numFmtId="0" fontId="3" fillId="0" borderId="29" xfId="0" applyFont="1" applyBorder="1" applyAlignment="1">
      <alignment vertical="top"/>
    </xf>
    <xf numFmtId="164" fontId="6" fillId="13" borderId="34" xfId="0" applyNumberFormat="1" applyFont="1" applyFill="1" applyBorder="1" applyAlignment="1">
      <alignment vertical="top" wrapText="1"/>
    </xf>
    <xf numFmtId="0" fontId="6" fillId="0" borderId="35" xfId="0" applyFont="1" applyBorder="1" applyAlignment="1">
      <alignment vertical="top"/>
    </xf>
    <xf numFmtId="0" fontId="3" fillId="0" borderId="42" xfId="0" applyFont="1" applyBorder="1" applyAlignment="1">
      <alignment horizontal="center" vertical="top"/>
    </xf>
    <xf numFmtId="164" fontId="6" fillId="13" borderId="43" xfId="0" applyNumberFormat="1" applyFont="1" applyFill="1" applyBorder="1" applyAlignment="1">
      <alignment horizontal="center" vertical="top" wrapText="1"/>
    </xf>
    <xf numFmtId="0" fontId="6" fillId="0" borderId="44" xfId="0" applyFont="1" applyBorder="1" applyAlignment="1">
      <alignment vertical="top"/>
    </xf>
    <xf numFmtId="49" fontId="10" fillId="0" borderId="50" xfId="3" applyNumberFormat="1" applyFont="1" applyFill="1" applyBorder="1" applyAlignment="1">
      <alignment vertical="top"/>
    </xf>
    <xf numFmtId="49" fontId="10" fillId="0" borderId="31" xfId="3" applyNumberFormat="1" applyFont="1" applyFill="1" applyBorder="1" applyAlignment="1">
      <alignment horizontal="center" vertical="top"/>
    </xf>
    <xf numFmtId="0" fontId="6" fillId="0" borderId="51" xfId="3" applyFont="1" applyBorder="1" applyAlignment="1">
      <alignment vertical="top"/>
    </xf>
    <xf numFmtId="164" fontId="10" fillId="10" borderId="23" xfId="3" applyNumberFormat="1" applyFont="1" applyFill="1" applyBorder="1" applyAlignment="1">
      <alignment horizontal="center" vertical="center"/>
    </xf>
    <xf numFmtId="0" fontId="10" fillId="10" borderId="52" xfId="0" applyFont="1" applyFill="1" applyBorder="1" applyAlignment="1">
      <alignment horizontal="center" vertical="top"/>
    </xf>
    <xf numFmtId="49" fontId="16" fillId="0" borderId="6" xfId="0" applyNumberFormat="1" applyFont="1" applyBorder="1" applyAlignment="1">
      <alignment horizontal="center" vertical="top" wrapText="1"/>
    </xf>
    <xf numFmtId="49" fontId="10" fillId="0" borderId="6" xfId="3" applyNumberFormat="1" applyFont="1" applyBorder="1" applyAlignment="1">
      <alignment horizontal="center" vertical="top"/>
    </xf>
    <xf numFmtId="0" fontId="10" fillId="10" borderId="21" xfId="0" applyFont="1" applyFill="1" applyBorder="1" applyAlignment="1">
      <alignment horizontal="left" vertical="top" wrapText="1"/>
    </xf>
    <xf numFmtId="0" fontId="10" fillId="10" borderId="22" xfId="0" applyFont="1" applyFill="1" applyBorder="1" applyAlignment="1">
      <alignment horizontal="left" vertical="top" wrapText="1"/>
    </xf>
    <xf numFmtId="0" fontId="10" fillId="10" borderId="23" xfId="0" applyFont="1" applyFill="1" applyBorder="1" applyAlignment="1">
      <alignment horizontal="left" vertical="top" wrapText="1"/>
    </xf>
    <xf numFmtId="0" fontId="6" fillId="0" borderId="45" xfId="3" applyFont="1" applyBorder="1" applyAlignment="1">
      <alignment vertical="top"/>
    </xf>
    <xf numFmtId="0" fontId="6" fillId="0" borderId="48" xfId="3" applyFont="1" applyBorder="1" applyAlignment="1">
      <alignment vertical="top"/>
    </xf>
    <xf numFmtId="0" fontId="6" fillId="0" borderId="27" xfId="3" applyFont="1" applyBorder="1" applyAlignment="1">
      <alignment vertical="top"/>
    </xf>
    <xf numFmtId="0" fontId="10" fillId="10" borderId="6" xfId="3" applyFont="1" applyFill="1" applyBorder="1" applyAlignment="1">
      <alignment horizontal="center" vertical="center" wrapText="1"/>
    </xf>
    <xf numFmtId="49" fontId="16" fillId="0" borderId="1" xfId="0" applyNumberFormat="1" applyFont="1" applyBorder="1" applyAlignment="1">
      <alignment horizontal="center" vertical="top" wrapText="1"/>
    </xf>
    <xf numFmtId="49" fontId="10" fillId="0" borderId="1" xfId="3" applyNumberFormat="1" applyFont="1" applyBorder="1" applyAlignment="1">
      <alignment horizontal="center" vertical="top"/>
    </xf>
    <xf numFmtId="0" fontId="10" fillId="10" borderId="45" xfId="0" applyFont="1" applyFill="1" applyBorder="1" applyAlignment="1">
      <alignment horizontal="left" vertical="top" wrapText="1"/>
    </xf>
    <xf numFmtId="0" fontId="10" fillId="10" borderId="0" xfId="0" applyFont="1" applyFill="1" applyBorder="1" applyAlignment="1">
      <alignment horizontal="left" vertical="top" wrapText="1"/>
    </xf>
    <xf numFmtId="0" fontId="10" fillId="10" borderId="27" xfId="0" applyFont="1" applyFill="1" applyBorder="1" applyAlignment="1">
      <alignment horizontal="left" vertical="top" wrapText="1"/>
    </xf>
    <xf numFmtId="0" fontId="13" fillId="0" borderId="0" xfId="3" applyFont="1" applyAlignment="1">
      <alignment vertical="top"/>
    </xf>
    <xf numFmtId="0" fontId="6" fillId="0" borderId="53" xfId="3" applyFont="1" applyBorder="1" applyAlignment="1">
      <alignment vertical="top"/>
    </xf>
    <xf numFmtId="0" fontId="6" fillId="0" borderId="54" xfId="3" applyFont="1" applyBorder="1" applyAlignment="1">
      <alignment vertical="top"/>
    </xf>
    <xf numFmtId="0" fontId="6" fillId="0" borderId="55" xfId="3" applyFont="1" applyBorder="1" applyAlignment="1">
      <alignment vertical="top"/>
    </xf>
    <xf numFmtId="164" fontId="9" fillId="10" borderId="2" xfId="3" applyNumberFormat="1" applyFont="1" applyFill="1" applyBorder="1" applyAlignment="1">
      <alignment horizontal="center" vertical="center"/>
    </xf>
    <xf numFmtId="0" fontId="10" fillId="10" borderId="2" xfId="3" applyFont="1" applyFill="1" applyBorder="1" applyAlignment="1">
      <alignment horizontal="center" vertical="center" wrapText="1"/>
    </xf>
    <xf numFmtId="49" fontId="16" fillId="0" borderId="31" xfId="0" applyNumberFormat="1" applyFont="1" applyBorder="1" applyAlignment="1">
      <alignment horizontal="center" vertical="top" wrapText="1"/>
    </xf>
    <xf numFmtId="49" fontId="10" fillId="0" borderId="31" xfId="3" applyNumberFormat="1" applyFont="1" applyBorder="1" applyAlignment="1">
      <alignment horizontal="center" vertical="top"/>
    </xf>
    <xf numFmtId="0" fontId="10" fillId="10" borderId="53" xfId="0" applyFont="1" applyFill="1" applyBorder="1" applyAlignment="1">
      <alignment horizontal="left" vertical="top" wrapText="1"/>
    </xf>
    <xf numFmtId="0" fontId="10" fillId="10" borderId="18" xfId="0" applyFont="1" applyFill="1" applyBorder="1" applyAlignment="1">
      <alignment horizontal="left" vertical="top" wrapText="1"/>
    </xf>
    <xf numFmtId="0" fontId="10" fillId="10" borderId="55" xfId="0" applyFont="1" applyFill="1" applyBorder="1" applyAlignment="1">
      <alignment horizontal="left" vertical="top" wrapText="1"/>
    </xf>
    <xf numFmtId="0" fontId="6" fillId="0" borderId="39" xfId="3" applyFont="1" applyBorder="1" applyAlignment="1">
      <alignment vertical="top"/>
    </xf>
    <xf numFmtId="0" fontId="6" fillId="0" borderId="40" xfId="3" applyFont="1" applyBorder="1" applyAlignment="1">
      <alignment vertical="top"/>
    </xf>
    <xf numFmtId="0" fontId="6" fillId="0" borderId="41" xfId="3" applyFont="1" applyBorder="1" applyAlignment="1">
      <alignment vertical="top"/>
    </xf>
    <xf numFmtId="0" fontId="10" fillId="0" borderId="1" xfId="3" applyFont="1" applyFill="1" applyBorder="1" applyAlignment="1">
      <alignment horizontal="center" wrapText="1"/>
    </xf>
    <xf numFmtId="49" fontId="10" fillId="0" borderId="12" xfId="3" applyNumberFormat="1" applyFont="1" applyFill="1" applyBorder="1" applyAlignment="1">
      <alignment vertical="top"/>
    </xf>
    <xf numFmtId="0" fontId="6" fillId="0" borderId="1" xfId="5" applyFont="1" applyFill="1" applyBorder="1" applyAlignment="1">
      <alignment horizontal="left" vertical="top" wrapText="1"/>
    </xf>
    <xf numFmtId="49" fontId="10" fillId="0" borderId="1" xfId="3" applyNumberFormat="1" applyFont="1" applyFill="1" applyBorder="1" applyAlignment="1">
      <alignment vertical="top"/>
    </xf>
    <xf numFmtId="49" fontId="10" fillId="10" borderId="1" xfId="3" applyNumberFormat="1" applyFont="1" applyFill="1" applyBorder="1" applyAlignment="1">
      <alignment vertical="top"/>
    </xf>
    <xf numFmtId="49" fontId="10" fillId="9" borderId="45" xfId="3" applyNumberFormat="1" applyFont="1" applyFill="1" applyBorder="1" applyAlignment="1">
      <alignment vertical="top"/>
    </xf>
    <xf numFmtId="49" fontId="10" fillId="8" borderId="1" xfId="3" applyNumberFormat="1" applyFont="1" applyFill="1" applyBorder="1" applyAlignment="1">
      <alignment vertical="top"/>
    </xf>
    <xf numFmtId="0" fontId="10" fillId="0" borderId="2" xfId="3" applyFont="1" applyFill="1" applyBorder="1" applyAlignment="1">
      <alignment horizontal="center" wrapText="1"/>
    </xf>
    <xf numFmtId="49" fontId="10" fillId="0" borderId="15" xfId="3" applyNumberFormat="1" applyFont="1" applyFill="1" applyBorder="1" applyAlignment="1">
      <alignment vertical="top"/>
    </xf>
    <xf numFmtId="0" fontId="6" fillId="0" borderId="31" xfId="5" applyFont="1" applyFill="1" applyBorder="1" applyAlignment="1">
      <alignment horizontal="left" vertical="top" wrapText="1"/>
    </xf>
    <xf numFmtId="0" fontId="10" fillId="0" borderId="6" xfId="3" applyFont="1" applyFill="1" applyBorder="1" applyAlignment="1">
      <alignment horizontal="center" wrapText="1"/>
    </xf>
    <xf numFmtId="0" fontId="6" fillId="0" borderId="6" xfId="5" applyFont="1" applyFill="1" applyBorder="1" applyAlignment="1">
      <alignment horizontal="left" vertical="top" wrapText="1"/>
    </xf>
    <xf numFmtId="49" fontId="10" fillId="0" borderId="6" xfId="3" applyNumberFormat="1" applyFont="1" applyFill="1" applyBorder="1" applyAlignment="1">
      <alignment vertical="top"/>
    </xf>
    <xf numFmtId="49" fontId="10" fillId="0" borderId="31" xfId="3" applyNumberFormat="1" applyFont="1" applyFill="1" applyBorder="1" applyAlignment="1">
      <alignment vertical="top"/>
    </xf>
    <xf numFmtId="49" fontId="10" fillId="10" borderId="56" xfId="3" applyNumberFormat="1" applyFont="1" applyFill="1" applyBorder="1" applyAlignment="1">
      <alignment horizontal="center" vertical="center" textRotation="90"/>
    </xf>
    <xf numFmtId="0" fontId="6" fillId="0" borderId="32" xfId="3" applyFont="1" applyBorder="1" applyAlignment="1">
      <alignment vertical="top"/>
    </xf>
    <xf numFmtId="0" fontId="6" fillId="0" borderId="57" xfId="3" applyFont="1" applyBorder="1" applyAlignment="1">
      <alignment vertical="top"/>
    </xf>
    <xf numFmtId="49" fontId="10" fillId="10" borderId="47" xfId="3" applyNumberFormat="1" applyFont="1" applyFill="1" applyBorder="1" applyAlignment="1">
      <alignment horizontal="center" vertical="center" textRotation="90"/>
    </xf>
    <xf numFmtId="49" fontId="10" fillId="10" borderId="48" xfId="3" applyNumberFormat="1" applyFont="1" applyFill="1" applyBorder="1" applyAlignment="1">
      <alignment horizontal="center" vertical="center" textRotation="90"/>
    </xf>
    <xf numFmtId="0" fontId="6" fillId="0" borderId="23" xfId="5" applyFont="1" applyFill="1" applyBorder="1" applyAlignment="1">
      <alignment horizontal="left" vertical="top" wrapText="1"/>
    </xf>
    <xf numFmtId="49" fontId="10" fillId="0" borderId="23" xfId="3" applyNumberFormat="1" applyFont="1" applyFill="1" applyBorder="1" applyAlignment="1">
      <alignment vertical="top"/>
    </xf>
    <xf numFmtId="0" fontId="6" fillId="0" borderId="29" xfId="3" applyFont="1" applyBorder="1" applyAlignment="1">
      <alignment vertical="top"/>
    </xf>
    <xf numFmtId="0" fontId="6" fillId="0" borderId="34" xfId="3" applyFont="1" applyBorder="1" applyAlignment="1">
      <alignment vertical="top"/>
    </xf>
    <xf numFmtId="0" fontId="6" fillId="0" borderId="35" xfId="3" applyFont="1" applyBorder="1" applyAlignment="1">
      <alignment vertical="top"/>
    </xf>
    <xf numFmtId="49" fontId="10" fillId="10" borderId="40" xfId="3" applyNumberFormat="1" applyFont="1" applyFill="1" applyBorder="1" applyAlignment="1">
      <alignment horizontal="center" vertical="center" textRotation="90"/>
    </xf>
    <xf numFmtId="0" fontId="6" fillId="0" borderId="55" xfId="5" applyFont="1" applyFill="1" applyBorder="1" applyAlignment="1">
      <alignment horizontal="left" vertical="top" wrapText="1"/>
    </xf>
    <xf numFmtId="49" fontId="10" fillId="0" borderId="55" xfId="3" applyNumberFormat="1" applyFont="1" applyFill="1" applyBorder="1" applyAlignment="1">
      <alignment vertical="top"/>
    </xf>
    <xf numFmtId="0" fontId="6" fillId="0" borderId="30" xfId="3" applyFont="1" applyBorder="1" applyAlignment="1">
      <alignment vertical="top"/>
    </xf>
    <xf numFmtId="164" fontId="10" fillId="5" borderId="6" xfId="3" applyNumberFormat="1" applyFont="1" applyFill="1" applyBorder="1" applyAlignment="1">
      <alignment horizontal="center" vertical="center"/>
    </xf>
    <xf numFmtId="0" fontId="6" fillId="0" borderId="6" xfId="0" applyFont="1" applyFill="1" applyBorder="1" applyAlignment="1">
      <alignment horizontal="left" vertical="top" wrapText="1"/>
    </xf>
    <xf numFmtId="0" fontId="6" fillId="0" borderId="31" xfId="0" applyFont="1" applyFill="1" applyBorder="1" applyAlignment="1">
      <alignment horizontal="left" vertical="top" wrapText="1"/>
    </xf>
    <xf numFmtId="0" fontId="6" fillId="0" borderId="36" xfId="3" applyFont="1" applyBorder="1" applyAlignment="1">
      <alignment vertical="top"/>
    </xf>
    <xf numFmtId="0" fontId="6" fillId="0" borderId="37" xfId="3" applyFont="1" applyBorder="1" applyAlignment="1">
      <alignment vertical="top"/>
    </xf>
    <xf numFmtId="0" fontId="6" fillId="0" borderId="56" xfId="3" applyFont="1" applyBorder="1" applyAlignment="1">
      <alignment vertical="top"/>
    </xf>
    <xf numFmtId="0" fontId="6" fillId="0" borderId="58" xfId="3" applyFont="1" applyBorder="1" applyAlignment="1">
      <alignment vertical="top"/>
    </xf>
    <xf numFmtId="0" fontId="6" fillId="0" borderId="59" xfId="3" applyFont="1" applyBorder="1" applyAlignment="1">
      <alignment vertical="top"/>
    </xf>
    <xf numFmtId="0" fontId="6" fillId="0" borderId="60" xfId="3" applyFont="1" applyBorder="1" applyAlignment="1">
      <alignment vertical="top"/>
    </xf>
    <xf numFmtId="2" fontId="10" fillId="5" borderId="2" xfId="3" applyNumberFormat="1" applyFont="1" applyFill="1" applyBorder="1" applyAlignment="1">
      <alignment horizontal="center" vertical="center"/>
    </xf>
    <xf numFmtId="0" fontId="10" fillId="0" borderId="5" xfId="3" applyFont="1" applyFill="1" applyBorder="1" applyAlignment="1">
      <alignment horizontal="center" wrapText="1"/>
    </xf>
    <xf numFmtId="49" fontId="10" fillId="11" borderId="6" xfId="3" applyNumberFormat="1" applyFont="1" applyFill="1" applyBorder="1" applyAlignment="1">
      <alignment vertical="top"/>
    </xf>
    <xf numFmtId="0" fontId="6" fillId="0" borderId="61" xfId="3" applyFont="1" applyBorder="1" applyAlignment="1">
      <alignment vertical="top"/>
    </xf>
    <xf numFmtId="164" fontId="10" fillId="5" borderId="1" xfId="3" applyNumberFormat="1" applyFont="1" applyFill="1" applyBorder="1" applyAlignment="1">
      <alignment horizontal="center" vertical="center"/>
    </xf>
    <xf numFmtId="49" fontId="10" fillId="11" borderId="31" xfId="3" applyNumberFormat="1" applyFont="1" applyFill="1" applyBorder="1" applyAlignment="1">
      <alignment vertical="top"/>
    </xf>
    <xf numFmtId="49" fontId="10" fillId="11" borderId="23" xfId="3" applyNumberFormat="1" applyFont="1" applyFill="1" applyBorder="1" applyAlignment="1">
      <alignment vertical="top"/>
    </xf>
    <xf numFmtId="2" fontId="10" fillId="5" borderId="6" xfId="3" applyNumberFormat="1" applyFont="1" applyFill="1" applyBorder="1" applyAlignment="1">
      <alignment horizontal="center" vertical="center"/>
    </xf>
    <xf numFmtId="49" fontId="10" fillId="0" borderId="0" xfId="3" applyNumberFormat="1" applyFont="1" applyFill="1" applyBorder="1" applyAlignment="1">
      <alignment vertical="top"/>
    </xf>
    <xf numFmtId="0" fontId="6" fillId="11" borderId="0" xfId="3" applyFont="1" applyFill="1" applyAlignment="1">
      <alignment vertical="top"/>
    </xf>
    <xf numFmtId="0" fontId="10" fillId="0" borderId="52" xfId="0" applyFont="1" applyFill="1" applyBorder="1" applyAlignment="1">
      <alignment horizontal="center" vertical="top"/>
    </xf>
    <xf numFmtId="49" fontId="16" fillId="0" borderId="0" xfId="0" applyNumberFormat="1" applyFont="1" applyBorder="1" applyAlignment="1">
      <alignment horizontal="left" vertical="top" wrapText="1"/>
    </xf>
    <xf numFmtId="0" fontId="17" fillId="11" borderId="6" xfId="0" applyFont="1" applyFill="1" applyBorder="1" applyAlignment="1">
      <alignment horizontal="left" vertical="top" wrapText="1"/>
    </xf>
    <xf numFmtId="0" fontId="10" fillId="0" borderId="1" xfId="0" applyFont="1" applyFill="1" applyBorder="1" applyAlignment="1">
      <alignment horizontal="center" vertical="top" wrapText="1"/>
    </xf>
    <xf numFmtId="0" fontId="10" fillId="11" borderId="6" xfId="0" applyFont="1" applyFill="1" applyBorder="1" applyAlignment="1">
      <alignment horizontal="center" vertical="top" wrapText="1"/>
    </xf>
    <xf numFmtId="164" fontId="10" fillId="0" borderId="2" xfId="3" applyNumberFormat="1" applyFont="1" applyFill="1" applyBorder="1" applyAlignment="1">
      <alignment horizontal="center" vertical="center"/>
    </xf>
    <xf numFmtId="0" fontId="17" fillId="11" borderId="31" xfId="0" applyFont="1" applyFill="1" applyBorder="1" applyAlignment="1">
      <alignment horizontal="left" vertical="top" wrapText="1"/>
    </xf>
    <xf numFmtId="0" fontId="10" fillId="0" borderId="31" xfId="0" applyFont="1" applyFill="1" applyBorder="1" applyAlignment="1">
      <alignment horizontal="center" vertical="top" wrapText="1"/>
    </xf>
    <xf numFmtId="49" fontId="10" fillId="10" borderId="31" xfId="3" applyNumberFormat="1" applyFont="1" applyFill="1" applyBorder="1" applyAlignment="1">
      <alignment vertical="top"/>
    </xf>
    <xf numFmtId="49" fontId="10" fillId="9" borderId="53" xfId="3" applyNumberFormat="1" applyFont="1" applyFill="1" applyBorder="1" applyAlignment="1">
      <alignment vertical="top"/>
    </xf>
    <xf numFmtId="49" fontId="10" fillId="8" borderId="31" xfId="3" applyNumberFormat="1" applyFont="1" applyFill="1" applyBorder="1" applyAlignment="1">
      <alignment vertical="top"/>
    </xf>
    <xf numFmtId="164" fontId="10" fillId="10" borderId="6" xfId="3" applyNumberFormat="1" applyFont="1" applyFill="1" applyBorder="1" applyAlignment="1">
      <alignment horizontal="center" vertical="center"/>
    </xf>
    <xf numFmtId="49" fontId="16" fillId="0" borderId="6" xfId="0" applyNumberFormat="1" applyFont="1" applyBorder="1" applyAlignment="1">
      <alignment horizontal="left" vertical="top" wrapText="1"/>
    </xf>
    <xf numFmtId="0" fontId="10" fillId="10" borderId="21" xfId="0" applyFont="1" applyFill="1" applyBorder="1" applyAlignment="1">
      <alignment horizontal="center" vertical="top" wrapText="1"/>
    </xf>
    <xf numFmtId="0" fontId="10" fillId="10" borderId="22" xfId="0" applyFont="1" applyFill="1" applyBorder="1" applyAlignment="1">
      <alignment horizontal="center" vertical="top" wrapText="1"/>
    </xf>
    <xf numFmtId="0" fontId="10" fillId="10" borderId="23" xfId="0" applyFont="1" applyFill="1" applyBorder="1" applyAlignment="1">
      <alignment horizontal="center" vertical="top" wrapText="1"/>
    </xf>
    <xf numFmtId="0" fontId="6" fillId="0" borderId="36" xfId="0" applyFont="1" applyBorder="1" applyAlignment="1">
      <alignment horizontal="center" wrapText="1"/>
    </xf>
    <xf numFmtId="164" fontId="6" fillId="13" borderId="56" xfId="0" applyNumberFormat="1" applyFont="1" applyFill="1" applyBorder="1" applyAlignment="1">
      <alignment horizontal="center" wrapText="1"/>
    </xf>
    <xf numFmtId="0" fontId="6" fillId="0" borderId="38" xfId="0" applyFont="1" applyBorder="1" applyAlignment="1">
      <alignment vertical="center" wrapText="1"/>
    </xf>
    <xf numFmtId="0" fontId="10" fillId="10" borderId="6" xfId="3" applyFont="1" applyFill="1" applyBorder="1" applyAlignment="1">
      <alignment horizontal="center" wrapText="1"/>
    </xf>
    <xf numFmtId="49" fontId="16" fillId="0" borderId="1" xfId="0" applyNumberFormat="1" applyFont="1" applyBorder="1" applyAlignment="1">
      <alignment horizontal="left" vertical="top" wrapText="1"/>
    </xf>
    <xf numFmtId="0" fontId="10" fillId="10" borderId="45" xfId="0" applyFont="1" applyFill="1" applyBorder="1" applyAlignment="1">
      <alignment horizontal="center" vertical="top" wrapText="1"/>
    </xf>
    <xf numFmtId="0" fontId="10" fillId="10" borderId="0" xfId="0" applyFont="1" applyFill="1" applyBorder="1" applyAlignment="1">
      <alignment horizontal="center" vertical="top" wrapText="1"/>
    </xf>
    <xf numFmtId="0" fontId="10" fillId="10" borderId="27" xfId="0" applyFont="1" applyFill="1" applyBorder="1" applyAlignment="1">
      <alignment horizontal="center" vertical="top" wrapText="1"/>
    </xf>
    <xf numFmtId="0" fontId="10" fillId="10" borderId="2" xfId="3" applyFont="1" applyFill="1" applyBorder="1" applyAlignment="1">
      <alignment horizontal="center" wrapText="1"/>
    </xf>
    <xf numFmtId="49" fontId="16" fillId="0" borderId="31" xfId="0" applyNumberFormat="1" applyFont="1" applyBorder="1" applyAlignment="1">
      <alignment horizontal="left" vertical="top" wrapText="1"/>
    </xf>
    <xf numFmtId="0" fontId="10" fillId="10" borderId="53" xfId="0" applyFont="1" applyFill="1" applyBorder="1" applyAlignment="1">
      <alignment horizontal="center" vertical="top" wrapText="1"/>
    </xf>
    <xf numFmtId="0" fontId="10" fillId="10" borderId="18" xfId="0" applyFont="1" applyFill="1" applyBorder="1" applyAlignment="1">
      <alignment horizontal="center" vertical="top" wrapText="1"/>
    </xf>
    <xf numFmtId="0" fontId="10" fillId="10" borderId="55" xfId="0" applyFont="1" applyFill="1" applyBorder="1" applyAlignment="1">
      <alignment horizontal="center" vertical="top" wrapText="1"/>
    </xf>
    <xf numFmtId="0" fontId="10" fillId="5" borderId="2" xfId="0" applyFont="1" applyFill="1" applyBorder="1" applyAlignment="1">
      <alignment horizontal="center" vertical="top"/>
    </xf>
    <xf numFmtId="49" fontId="10" fillId="0" borderId="0" xfId="3" applyNumberFormat="1" applyFont="1" applyFill="1" applyBorder="1" applyAlignment="1">
      <alignment horizontal="center" vertical="top"/>
    </xf>
    <xf numFmtId="49" fontId="10" fillId="11" borderId="6" xfId="3" applyNumberFormat="1" applyFont="1" applyFill="1" applyBorder="1" applyAlignment="1">
      <alignment horizontal="center" vertical="top"/>
    </xf>
    <xf numFmtId="49" fontId="10" fillId="10" borderId="1" xfId="3" applyNumberFormat="1" applyFont="1" applyFill="1" applyBorder="1" applyAlignment="1">
      <alignment horizontal="center" vertical="top"/>
    </xf>
    <xf numFmtId="49" fontId="10" fillId="9" borderId="45" xfId="3" applyNumberFormat="1" applyFont="1" applyFill="1" applyBorder="1" applyAlignment="1">
      <alignment horizontal="center" vertical="top"/>
    </xf>
    <xf numFmtId="49" fontId="10" fillId="8" borderId="1" xfId="3" applyNumberFormat="1" applyFont="1" applyFill="1" applyBorder="1" applyAlignment="1">
      <alignment horizontal="center" vertical="top"/>
    </xf>
    <xf numFmtId="164" fontId="6" fillId="0" borderId="6" xfId="3" applyNumberFormat="1" applyFont="1" applyFill="1" applyBorder="1" applyAlignment="1">
      <alignment horizontal="center" vertical="center"/>
    </xf>
    <xf numFmtId="0" fontId="6" fillId="0" borderId="27" xfId="3" applyFont="1" applyBorder="1" applyAlignment="1">
      <alignment horizontal="center" vertical="top"/>
    </xf>
    <xf numFmtId="49" fontId="10" fillId="11" borderId="31" xfId="3" applyNumberFormat="1" applyFont="1" applyFill="1" applyBorder="1" applyAlignment="1">
      <alignment horizontal="center" vertical="top"/>
    </xf>
    <xf numFmtId="0" fontId="6" fillId="0" borderId="62" xfId="3" applyFont="1" applyBorder="1" applyAlignment="1">
      <alignment vertical="top"/>
    </xf>
    <xf numFmtId="0" fontId="6" fillId="0" borderId="63" xfId="3" applyFont="1" applyBorder="1" applyAlignment="1">
      <alignment vertical="top"/>
    </xf>
    <xf numFmtId="0" fontId="10" fillId="10" borderId="52" xfId="0" applyFont="1" applyFill="1" applyBorder="1" applyAlignment="1">
      <alignment horizontal="center" vertical="center"/>
    </xf>
    <xf numFmtId="49" fontId="10" fillId="10" borderId="6" xfId="3" applyNumberFormat="1" applyFont="1" applyFill="1" applyBorder="1" applyAlignment="1">
      <alignment horizontal="center" vertical="top"/>
    </xf>
    <xf numFmtId="49" fontId="10" fillId="9" borderId="21" xfId="3" applyNumberFormat="1" applyFont="1" applyFill="1" applyBorder="1" applyAlignment="1">
      <alignment horizontal="center" vertical="top"/>
    </xf>
    <xf numFmtId="49" fontId="10" fillId="10" borderId="1" xfId="3" applyNumberFormat="1" applyFont="1" applyFill="1" applyBorder="1" applyAlignment="1">
      <alignment horizontal="center" vertical="top"/>
    </xf>
    <xf numFmtId="49" fontId="10" fillId="9" borderId="45" xfId="3" applyNumberFormat="1" applyFont="1" applyFill="1" applyBorder="1" applyAlignment="1">
      <alignment horizontal="center" vertical="top"/>
    </xf>
    <xf numFmtId="0" fontId="6" fillId="0" borderId="29" xfId="0" applyFont="1" applyBorder="1" applyAlignment="1">
      <alignment horizontal="center" wrapText="1"/>
    </xf>
    <xf numFmtId="164" fontId="6" fillId="13" borderId="30" xfId="0" applyNumberFormat="1" applyFont="1" applyFill="1" applyBorder="1" applyAlignment="1">
      <alignment horizontal="center" wrapText="1"/>
    </xf>
    <xf numFmtId="0" fontId="6" fillId="0" borderId="35" xfId="0" applyFont="1" applyBorder="1" applyAlignment="1">
      <alignment vertical="top" wrapText="1"/>
    </xf>
    <xf numFmtId="0" fontId="6" fillId="0" borderId="42" xfId="0" applyFont="1" applyBorder="1" applyAlignment="1">
      <alignment horizontal="center"/>
    </xf>
    <xf numFmtId="164" fontId="6" fillId="13" borderId="64" xfId="0" applyNumberFormat="1" applyFont="1" applyFill="1" applyBorder="1" applyAlignment="1">
      <alignment horizontal="center" wrapText="1"/>
    </xf>
    <xf numFmtId="0" fontId="6" fillId="0" borderId="44" xfId="0" applyFont="1" applyBorder="1" applyAlignment="1">
      <alignment vertical="top" wrapText="1"/>
    </xf>
    <xf numFmtId="49" fontId="10" fillId="10" borderId="31" xfId="3" applyNumberFormat="1" applyFont="1" applyFill="1" applyBorder="1" applyAlignment="1">
      <alignment horizontal="center" vertical="top"/>
    </xf>
    <xf numFmtId="49" fontId="10" fillId="9" borderId="53" xfId="3" applyNumberFormat="1" applyFont="1" applyFill="1" applyBorder="1" applyAlignment="1">
      <alignment horizontal="center" vertical="top"/>
    </xf>
    <xf numFmtId="0" fontId="6" fillId="0" borderId="46" xfId="3" applyFont="1" applyBorder="1" applyAlignment="1">
      <alignment vertical="top"/>
    </xf>
    <xf numFmtId="0" fontId="6" fillId="0" borderId="47" xfId="3" applyFont="1" applyBorder="1" applyAlignment="1">
      <alignment vertical="top"/>
    </xf>
    <xf numFmtId="0" fontId="6" fillId="0" borderId="49" xfId="3" applyFont="1" applyBorder="1" applyAlignment="1">
      <alignment vertical="top"/>
    </xf>
    <xf numFmtId="0" fontId="8" fillId="10" borderId="6" xfId="3" applyFont="1" applyFill="1" applyBorder="1" applyAlignment="1">
      <alignment horizontal="center" vertical="center" textRotation="90" wrapText="1"/>
    </xf>
    <xf numFmtId="0" fontId="8" fillId="10" borderId="1" xfId="3" applyFont="1" applyFill="1" applyBorder="1" applyAlignment="1">
      <alignment horizontal="center" vertical="center" textRotation="90" wrapText="1"/>
    </xf>
    <xf numFmtId="0" fontId="6" fillId="0" borderId="36" xfId="0" applyFont="1" applyBorder="1" applyAlignment="1">
      <alignment horizontal="center" vertical="center" wrapText="1"/>
    </xf>
    <xf numFmtId="0" fontId="6" fillId="13" borderId="56" xfId="0" applyFont="1" applyFill="1" applyBorder="1" applyAlignment="1">
      <alignment horizontal="center" vertical="center" wrapText="1"/>
    </xf>
    <xf numFmtId="0" fontId="6" fillId="0" borderId="38" xfId="0" applyFont="1" applyBorder="1" applyAlignment="1">
      <alignment horizontal="left" vertical="center" wrapText="1"/>
    </xf>
    <xf numFmtId="0" fontId="6" fillId="0" borderId="42" xfId="3" applyFont="1" applyBorder="1" applyAlignment="1">
      <alignment vertical="top"/>
    </xf>
    <xf numFmtId="0" fontId="6" fillId="0" borderId="43" xfId="3" applyFont="1" applyBorder="1" applyAlignment="1">
      <alignment vertical="top"/>
    </xf>
    <xf numFmtId="0" fontId="6" fillId="0" borderId="44" xfId="3" applyFont="1" applyBorder="1" applyAlignment="1">
      <alignment vertical="top"/>
    </xf>
    <xf numFmtId="0" fontId="8" fillId="10" borderId="31" xfId="3" applyFont="1" applyFill="1" applyBorder="1" applyAlignment="1">
      <alignment horizontal="center" vertical="center" textRotation="90" wrapText="1"/>
    </xf>
    <xf numFmtId="49" fontId="6" fillId="0" borderId="58" xfId="0" applyNumberFormat="1" applyFont="1" applyFill="1" applyBorder="1" applyAlignment="1">
      <alignment horizontal="center" vertical="center"/>
    </xf>
    <xf numFmtId="49" fontId="6" fillId="0" borderId="59" xfId="0" applyNumberFormat="1" applyFont="1" applyFill="1" applyBorder="1" applyAlignment="1">
      <alignment horizontal="center" vertical="center"/>
    </xf>
    <xf numFmtId="0" fontId="6" fillId="0" borderId="5" xfId="6" applyFont="1" applyBorder="1" applyAlignment="1">
      <alignment vertical="top" wrapText="1"/>
    </xf>
    <xf numFmtId="49" fontId="10" fillId="0" borderId="3" xfId="3" applyNumberFormat="1" applyFont="1" applyFill="1" applyBorder="1" applyAlignment="1">
      <alignment horizontal="center" vertical="top"/>
    </xf>
    <xf numFmtId="49" fontId="10" fillId="0" borderId="4" xfId="3" applyNumberFormat="1" applyFont="1" applyFill="1" applyBorder="1" applyAlignment="1">
      <alignment horizontal="center" vertical="top"/>
    </xf>
    <xf numFmtId="49" fontId="10" fillId="0" borderId="5" xfId="3" applyNumberFormat="1" applyFont="1" applyFill="1" applyBorder="1" applyAlignment="1">
      <alignment horizontal="center" vertical="top"/>
    </xf>
    <xf numFmtId="49" fontId="10" fillId="9" borderId="5" xfId="3" applyNumberFormat="1" applyFont="1" applyFill="1" applyBorder="1" applyAlignment="1">
      <alignment horizontal="center" vertical="top"/>
    </xf>
    <xf numFmtId="0" fontId="18" fillId="0" borderId="0" xfId="0" applyFont="1" applyFill="1" applyBorder="1" applyAlignment="1">
      <alignment vertical="top"/>
    </xf>
    <xf numFmtId="0" fontId="18" fillId="14" borderId="53" xfId="0" applyFont="1" applyFill="1" applyBorder="1" applyAlignment="1">
      <alignment vertical="top"/>
    </xf>
    <xf numFmtId="0" fontId="18" fillId="14" borderId="18" xfId="0" applyFont="1" applyFill="1" applyBorder="1" applyAlignment="1">
      <alignment vertical="top"/>
    </xf>
    <xf numFmtId="0" fontId="18" fillId="14" borderId="4" xfId="0" applyFont="1" applyFill="1" applyBorder="1" applyAlignment="1">
      <alignment horizontal="center" vertical="top"/>
    </xf>
    <xf numFmtId="0" fontId="18" fillId="14" borderId="4" xfId="0" applyFont="1" applyFill="1" applyBorder="1" applyAlignment="1">
      <alignment vertical="top"/>
    </xf>
    <xf numFmtId="0" fontId="18" fillId="14" borderId="4" xfId="0" applyFont="1" applyFill="1" applyBorder="1" applyAlignment="1">
      <alignment vertical="center"/>
    </xf>
    <xf numFmtId="0" fontId="19" fillId="14" borderId="5" xfId="0" applyFont="1" applyFill="1" applyBorder="1" applyAlignment="1">
      <alignment vertical="top"/>
    </xf>
    <xf numFmtId="49" fontId="18" fillId="9" borderId="3" xfId="0" applyNumberFormat="1" applyFont="1" applyFill="1" applyBorder="1" applyAlignment="1">
      <alignment horizontal="center" vertical="top"/>
    </xf>
    <xf numFmtId="49" fontId="18" fillId="8" borderId="2" xfId="0" applyNumberFormat="1" applyFont="1" applyFill="1" applyBorder="1" applyAlignment="1">
      <alignment horizontal="center" vertical="top"/>
    </xf>
    <xf numFmtId="164" fontId="10" fillId="9" borderId="24" xfId="3" applyNumberFormat="1" applyFont="1" applyFill="1" applyBorder="1" applyAlignment="1">
      <alignment horizontal="center" vertical="top"/>
    </xf>
    <xf numFmtId="164" fontId="10" fillId="5" borderId="23" xfId="3" applyNumberFormat="1" applyFont="1" applyFill="1" applyBorder="1" applyAlignment="1">
      <alignment horizontal="center" vertical="top"/>
    </xf>
    <xf numFmtId="0" fontId="10" fillId="15" borderId="2" xfId="0" applyFont="1" applyFill="1" applyBorder="1" applyAlignment="1">
      <alignment horizontal="center" vertical="top"/>
    </xf>
    <xf numFmtId="49" fontId="10" fillId="0" borderId="22" xfId="3" applyNumberFormat="1" applyFont="1" applyFill="1" applyBorder="1" applyAlignment="1">
      <alignment horizontal="center" vertical="top"/>
    </xf>
    <xf numFmtId="49" fontId="10" fillId="0" borderId="6" xfId="3" applyNumberFormat="1" applyFont="1" applyBorder="1" applyAlignment="1">
      <alignment vertical="top"/>
    </xf>
    <xf numFmtId="0" fontId="6" fillId="11" borderId="6" xfId="0" applyFont="1" applyFill="1" applyBorder="1" applyAlignment="1">
      <alignment vertical="top" wrapText="1"/>
    </xf>
    <xf numFmtId="49" fontId="10" fillId="10" borderId="21" xfId="3" applyNumberFormat="1" applyFont="1" applyFill="1" applyBorder="1" applyAlignment="1">
      <alignment horizontal="center" vertical="top"/>
    </xf>
    <xf numFmtId="164" fontId="10" fillId="0" borderId="23" xfId="3" applyNumberFormat="1" applyFont="1" applyFill="1" applyBorder="1" applyAlignment="1">
      <alignment horizontal="center" vertical="top"/>
    </xf>
    <xf numFmtId="0" fontId="6" fillId="0" borderId="65" xfId="0" applyFont="1" applyBorder="1" applyAlignment="1">
      <alignment horizontal="center" vertical="top"/>
    </xf>
    <xf numFmtId="49" fontId="10" fillId="0" borderId="15" xfId="3" applyNumberFormat="1" applyFont="1" applyFill="1" applyBorder="1" applyAlignment="1">
      <alignment horizontal="center" vertical="top"/>
    </xf>
    <xf numFmtId="49" fontId="10" fillId="0" borderId="1" xfId="3" applyNumberFormat="1" applyFont="1" applyBorder="1" applyAlignment="1">
      <alignment vertical="top"/>
    </xf>
    <xf numFmtId="0" fontId="13" fillId="11" borderId="1" xfId="0" applyFont="1" applyFill="1" applyBorder="1" applyAlignment="1">
      <alignment vertical="top" wrapText="1"/>
    </xf>
    <xf numFmtId="49" fontId="10" fillId="10" borderId="45" xfId="3" applyNumberFormat="1" applyFont="1" applyFill="1" applyBorder="1" applyAlignment="1">
      <alignment horizontal="center" vertical="top"/>
    </xf>
    <xf numFmtId="0" fontId="6" fillId="0" borderId="10" xfId="0" applyFont="1" applyBorder="1" applyAlignment="1">
      <alignment horizontal="center" vertical="top"/>
    </xf>
    <xf numFmtId="0" fontId="6" fillId="11" borderId="1" xfId="0" applyFont="1" applyFill="1" applyBorder="1" applyAlignment="1">
      <alignment vertical="top" wrapText="1"/>
    </xf>
    <xf numFmtId="164" fontId="6" fillId="13" borderId="37" xfId="0" applyNumberFormat="1" applyFont="1" applyFill="1" applyBorder="1" applyAlignment="1">
      <alignment horizontal="center" vertical="center" wrapText="1"/>
    </xf>
    <xf numFmtId="0" fontId="6" fillId="0" borderId="17" xfId="0" applyFont="1" applyBorder="1" applyAlignment="1">
      <alignment horizontal="center" vertical="top"/>
    </xf>
    <xf numFmtId="49" fontId="10" fillId="0" borderId="8" xfId="3" applyNumberFormat="1" applyFont="1" applyFill="1" applyBorder="1" applyAlignment="1">
      <alignment horizontal="center" vertical="top"/>
    </xf>
    <xf numFmtId="164" fontId="10" fillId="5" borderId="2" xfId="3" applyNumberFormat="1" applyFont="1" applyFill="1" applyBorder="1" applyAlignment="1">
      <alignment horizontal="center" vertical="top"/>
    </xf>
    <xf numFmtId="49" fontId="10" fillId="0" borderId="66" xfId="3" applyNumberFormat="1" applyFont="1" applyFill="1" applyBorder="1" applyAlignment="1">
      <alignment horizontal="center" vertical="top"/>
    </xf>
    <xf numFmtId="0" fontId="6" fillId="0" borderId="2" xfId="0" applyFont="1" applyBorder="1" applyAlignment="1">
      <alignment horizontal="center" vertical="top"/>
    </xf>
    <xf numFmtId="49" fontId="10" fillId="0" borderId="16" xfId="3" applyNumberFormat="1" applyFont="1" applyFill="1" applyBorder="1" applyAlignment="1">
      <alignment horizontal="center" vertical="top"/>
    </xf>
    <xf numFmtId="0" fontId="6" fillId="0" borderId="1" xfId="0" applyFont="1" applyBorder="1" applyAlignment="1">
      <alignment horizontal="center" vertical="top"/>
    </xf>
    <xf numFmtId="0" fontId="6" fillId="0" borderId="42" xfId="0" applyFont="1" applyBorder="1" applyAlignment="1">
      <alignment horizontal="center" vertical="center"/>
    </xf>
    <xf numFmtId="164" fontId="6" fillId="13" borderId="43" xfId="0" applyNumberFormat="1" applyFont="1" applyFill="1" applyBorder="1" applyAlignment="1">
      <alignment horizontal="center" vertical="center" wrapText="1"/>
    </xf>
    <xf numFmtId="0" fontId="6" fillId="12" borderId="44" xfId="0" applyFont="1" applyFill="1" applyBorder="1" applyAlignment="1">
      <alignment horizontal="left" vertical="top" wrapText="1"/>
    </xf>
    <xf numFmtId="164" fontId="10" fillId="0" borderId="5" xfId="3" applyNumberFormat="1" applyFont="1" applyFill="1" applyBorder="1" applyAlignment="1">
      <alignment horizontal="center" vertical="top"/>
    </xf>
    <xf numFmtId="49" fontId="10" fillId="0" borderId="67" xfId="3" applyNumberFormat="1" applyFont="1" applyFill="1" applyBorder="1" applyAlignment="1">
      <alignment horizontal="center" vertical="top"/>
    </xf>
    <xf numFmtId="49" fontId="10" fillId="0" borderId="31" xfId="3" applyNumberFormat="1" applyFont="1" applyBorder="1" applyAlignment="1">
      <alignment vertical="top"/>
    </xf>
    <xf numFmtId="49" fontId="10" fillId="10" borderId="53" xfId="3" applyNumberFormat="1" applyFont="1" applyFill="1" applyBorder="1" applyAlignment="1">
      <alignment horizontal="center" vertical="top"/>
    </xf>
    <xf numFmtId="2" fontId="10" fillId="0" borderId="23" xfId="3" applyNumberFormat="1" applyFont="1" applyFill="1" applyBorder="1" applyAlignment="1">
      <alignment horizontal="center" vertical="top"/>
    </xf>
    <xf numFmtId="164" fontId="6" fillId="0" borderId="34" xfId="0" applyNumberFormat="1" applyFont="1" applyFill="1" applyBorder="1" applyAlignment="1">
      <alignment horizontal="center" vertical="center" wrapText="1"/>
    </xf>
    <xf numFmtId="0" fontId="6" fillId="0" borderId="35" xfId="0" applyFont="1" applyFill="1" applyBorder="1" applyAlignment="1">
      <alignment horizontal="left" vertical="top" wrapText="1"/>
    </xf>
    <xf numFmtId="0" fontId="6" fillId="0" borderId="42" xfId="0" applyFont="1" applyFill="1" applyBorder="1" applyAlignment="1">
      <alignment horizontal="center" vertical="top" wrapText="1"/>
    </xf>
    <xf numFmtId="0" fontId="6" fillId="0" borderId="43" xfId="0" applyFont="1" applyFill="1" applyBorder="1" applyAlignment="1">
      <alignment horizontal="center" vertical="center" wrapText="1"/>
    </xf>
    <xf numFmtId="0" fontId="6" fillId="0" borderId="44" xfId="0" applyFont="1" applyFill="1" applyBorder="1" applyAlignment="1">
      <alignment horizontal="left" vertical="top" wrapText="1"/>
    </xf>
    <xf numFmtId="0" fontId="6" fillId="0" borderId="50" xfId="0" applyFont="1" applyBorder="1" applyAlignment="1">
      <alignment horizontal="center" vertical="top"/>
    </xf>
    <xf numFmtId="164" fontId="10" fillId="10" borderId="23" xfId="3" applyNumberFormat="1" applyFont="1" applyFill="1" applyBorder="1" applyAlignment="1">
      <alignment horizontal="center" vertical="top"/>
    </xf>
    <xf numFmtId="0" fontId="10" fillId="10" borderId="2" xfId="0" applyFont="1" applyFill="1" applyBorder="1" applyAlignment="1">
      <alignment horizontal="center" vertical="top"/>
    </xf>
    <xf numFmtId="2" fontId="10" fillId="5" borderId="23" xfId="3" applyNumberFormat="1" applyFont="1" applyFill="1" applyBorder="1" applyAlignment="1">
      <alignment horizontal="center" vertical="top"/>
    </xf>
    <xf numFmtId="0" fontId="6" fillId="10" borderId="65" xfId="0" applyFont="1" applyFill="1" applyBorder="1" applyAlignment="1">
      <alignment horizontal="center" vertical="top"/>
    </xf>
    <xf numFmtId="49" fontId="10" fillId="0" borderId="27" xfId="3" applyNumberFormat="1" applyFont="1" applyFill="1" applyBorder="1" applyAlignment="1">
      <alignment horizontal="center" vertical="top"/>
    </xf>
    <xf numFmtId="0" fontId="6" fillId="10" borderId="10" xfId="0" applyFont="1" applyFill="1" applyBorder="1" applyAlignment="1">
      <alignment horizontal="center" vertical="top"/>
    </xf>
    <xf numFmtId="49" fontId="16" fillId="0" borderId="27" xfId="0" applyNumberFormat="1" applyFont="1" applyBorder="1" applyAlignment="1">
      <alignment horizontal="center" vertical="top" wrapText="1"/>
    </xf>
    <xf numFmtId="164" fontId="10" fillId="5" borderId="5" xfId="3" applyNumberFormat="1" applyFont="1" applyFill="1" applyBorder="1" applyAlignment="1">
      <alignment horizontal="center" vertical="top"/>
    </xf>
    <xf numFmtId="0" fontId="6" fillId="10" borderId="50" xfId="0" applyFont="1" applyFill="1" applyBorder="1" applyAlignment="1">
      <alignment horizontal="center" vertical="top"/>
    </xf>
    <xf numFmtId="49" fontId="16" fillId="0" borderId="55" xfId="0" applyNumberFormat="1" applyFont="1" applyBorder="1" applyAlignment="1">
      <alignment horizontal="center" vertical="top" wrapText="1"/>
    </xf>
    <xf numFmtId="164" fontId="10" fillId="5" borderId="27" xfId="3" applyNumberFormat="1" applyFont="1" applyFill="1" applyBorder="1" applyAlignment="1">
      <alignment horizontal="center" vertical="top"/>
    </xf>
    <xf numFmtId="9" fontId="6" fillId="11" borderId="6" xfId="1" applyFont="1" applyFill="1" applyBorder="1" applyAlignment="1">
      <alignment horizontal="left" vertical="top" wrapText="1"/>
    </xf>
    <xf numFmtId="9" fontId="6" fillId="11" borderId="1" xfId="1" applyFont="1" applyFill="1" applyBorder="1" applyAlignment="1">
      <alignment horizontal="left" vertical="top" wrapText="1"/>
    </xf>
    <xf numFmtId="0" fontId="6" fillId="12" borderId="39" xfId="0" applyFont="1" applyFill="1" applyBorder="1" applyAlignment="1">
      <alignment horizontal="center" vertical="center"/>
    </xf>
    <xf numFmtId="0" fontId="6" fillId="12" borderId="30" xfId="0" applyFont="1" applyFill="1" applyBorder="1" applyAlignment="1">
      <alignment horizontal="center" vertical="center" wrapText="1"/>
    </xf>
    <xf numFmtId="0" fontId="6" fillId="12" borderId="35" xfId="0" applyFont="1" applyFill="1" applyBorder="1" applyAlignment="1">
      <alignment vertical="top" wrapText="1"/>
    </xf>
    <xf numFmtId="9" fontId="6" fillId="11" borderId="31" xfId="1" applyFont="1" applyFill="1" applyBorder="1" applyAlignment="1">
      <alignment horizontal="left" vertical="top" wrapText="1"/>
    </xf>
    <xf numFmtId="0" fontId="6" fillId="12" borderId="39" xfId="0" applyFont="1" applyFill="1" applyBorder="1" applyAlignment="1">
      <alignment horizontal="center" vertical="top"/>
    </xf>
    <xf numFmtId="164" fontId="9" fillId="0" borderId="23" xfId="3" applyNumberFormat="1" applyFont="1" applyFill="1" applyBorder="1" applyAlignment="1">
      <alignment horizontal="center" vertical="top"/>
    </xf>
    <xf numFmtId="0" fontId="6" fillId="12" borderId="46" xfId="0" applyFont="1" applyFill="1" applyBorder="1" applyAlignment="1">
      <alignment horizontal="center" vertical="top"/>
    </xf>
    <xf numFmtId="0" fontId="6" fillId="12" borderId="56" xfId="0" applyFont="1" applyFill="1" applyBorder="1" applyAlignment="1">
      <alignment horizontal="center" vertical="center" wrapText="1"/>
    </xf>
    <xf numFmtId="0" fontId="6" fillId="12" borderId="38" xfId="0" applyFont="1" applyFill="1" applyBorder="1" applyAlignment="1">
      <alignment vertical="top" wrapText="1"/>
    </xf>
    <xf numFmtId="49" fontId="16" fillId="0" borderId="23" xfId="0" applyNumberFormat="1" applyFont="1" applyBorder="1" applyAlignment="1">
      <alignment horizontal="center" vertical="top" wrapText="1"/>
    </xf>
    <xf numFmtId="164" fontId="9" fillId="5" borderId="23" xfId="3" applyNumberFormat="1" applyFont="1" applyFill="1" applyBorder="1" applyAlignment="1">
      <alignment horizontal="center" vertical="top"/>
    </xf>
    <xf numFmtId="0" fontId="6" fillId="12" borderId="42" xfId="0" applyFont="1" applyFill="1" applyBorder="1" applyAlignment="1">
      <alignment horizontal="center" vertical="center" wrapText="1"/>
    </xf>
    <xf numFmtId="164" fontId="6" fillId="12" borderId="43" xfId="0" applyNumberFormat="1" applyFont="1" applyFill="1" applyBorder="1" applyAlignment="1">
      <alignment vertical="center" wrapText="1"/>
    </xf>
    <xf numFmtId="0" fontId="6" fillId="12" borderId="44" xfId="0" applyFont="1" applyFill="1" applyBorder="1" applyAlignment="1">
      <alignment vertical="center" wrapText="1"/>
    </xf>
    <xf numFmtId="164" fontId="9" fillId="5" borderId="5" xfId="3" applyNumberFormat="1" applyFont="1" applyFill="1" applyBorder="1" applyAlignment="1">
      <alignment horizontal="center" vertical="top"/>
    </xf>
    <xf numFmtId="164" fontId="20" fillId="12" borderId="37" xfId="0" applyNumberFormat="1" applyFont="1" applyFill="1" applyBorder="1" applyAlignment="1">
      <alignment vertical="center" wrapText="1"/>
    </xf>
    <xf numFmtId="0" fontId="20" fillId="12" borderId="38" xfId="0" applyFont="1" applyFill="1" applyBorder="1" applyAlignment="1">
      <alignment vertical="center" wrapText="1"/>
    </xf>
    <xf numFmtId="164" fontId="10" fillId="5" borderId="23" xfId="3" applyNumberFormat="1" applyFont="1" applyFill="1" applyBorder="1" applyAlignment="1">
      <alignment vertical="top"/>
    </xf>
    <xf numFmtId="0" fontId="6" fillId="11" borderId="22" xfId="0" applyFont="1" applyFill="1" applyBorder="1" applyAlignment="1">
      <alignment horizontal="left" vertical="top" wrapText="1"/>
    </xf>
    <xf numFmtId="49" fontId="10" fillId="10" borderId="6" xfId="3" applyNumberFormat="1" applyFont="1" applyFill="1" applyBorder="1" applyAlignment="1">
      <alignment vertical="top"/>
    </xf>
    <xf numFmtId="49" fontId="10" fillId="9" borderId="21" xfId="3" applyNumberFormat="1" applyFont="1" applyFill="1" applyBorder="1" applyAlignment="1">
      <alignment vertical="top"/>
    </xf>
    <xf numFmtId="164" fontId="10" fillId="0" borderId="23" xfId="3" applyNumberFormat="1" applyFont="1" applyFill="1" applyBorder="1" applyAlignment="1">
      <alignment vertical="top"/>
    </xf>
    <xf numFmtId="0" fontId="6" fillId="11" borderId="0" xfId="0" applyFont="1" applyFill="1" applyBorder="1" applyAlignment="1">
      <alignment horizontal="left" vertical="top" wrapText="1"/>
    </xf>
    <xf numFmtId="49" fontId="10" fillId="11" borderId="1" xfId="3" applyNumberFormat="1" applyFont="1" applyFill="1" applyBorder="1" applyAlignment="1">
      <alignment vertical="top"/>
    </xf>
    <xf numFmtId="164" fontId="6" fillId="12" borderId="48" xfId="0" applyNumberFormat="1" applyFont="1" applyFill="1" applyBorder="1" applyAlignment="1">
      <alignment horizontal="center" vertical="center" wrapText="1"/>
    </xf>
    <xf numFmtId="0" fontId="6" fillId="12" borderId="49" xfId="0" applyFont="1" applyFill="1" applyBorder="1" applyAlignment="1">
      <alignment vertical="center" wrapText="1"/>
    </xf>
    <xf numFmtId="0" fontId="6" fillId="0" borderId="28" xfId="3" applyFont="1" applyBorder="1" applyAlignment="1">
      <alignment vertical="top"/>
    </xf>
    <xf numFmtId="164" fontId="6" fillId="12" borderId="51" xfId="0" applyNumberFormat="1" applyFont="1" applyFill="1" applyBorder="1" applyAlignment="1">
      <alignment horizontal="center" vertical="center" wrapText="1"/>
    </xf>
    <xf numFmtId="0" fontId="6" fillId="12" borderId="24" xfId="0" applyFont="1" applyFill="1" applyBorder="1" applyAlignment="1">
      <alignment vertical="center" wrapText="1"/>
    </xf>
    <xf numFmtId="0" fontId="6" fillId="0" borderId="6" xfId="0" applyFont="1" applyBorder="1" applyAlignment="1">
      <alignment horizontal="center" vertical="top"/>
    </xf>
    <xf numFmtId="0" fontId="6" fillId="11" borderId="18" xfId="0" applyFont="1" applyFill="1" applyBorder="1" applyAlignment="1">
      <alignment horizontal="left" vertical="top" wrapText="1"/>
    </xf>
    <xf numFmtId="0" fontId="10" fillId="10" borderId="6" xfId="0" applyFont="1" applyFill="1" applyBorder="1" applyAlignment="1">
      <alignment horizontal="center" vertical="top"/>
    </xf>
    <xf numFmtId="49" fontId="10" fillId="0" borderId="23" xfId="3" applyNumberFormat="1" applyFont="1" applyFill="1" applyBorder="1" applyAlignment="1">
      <alignment horizontal="center" vertical="top"/>
    </xf>
    <xf numFmtId="49" fontId="10" fillId="8" borderId="6" xfId="3" applyNumberFormat="1" applyFont="1" applyFill="1" applyBorder="1" applyAlignment="1">
      <alignment vertical="top"/>
    </xf>
    <xf numFmtId="0" fontId="6" fillId="10" borderId="2" xfId="0" applyFont="1" applyFill="1" applyBorder="1" applyAlignment="1">
      <alignment horizontal="center" vertical="top"/>
    </xf>
    <xf numFmtId="49" fontId="10" fillId="0" borderId="17" xfId="3" applyNumberFormat="1" applyFont="1" applyFill="1" applyBorder="1" applyAlignment="1">
      <alignment horizontal="center" vertical="top"/>
    </xf>
    <xf numFmtId="0" fontId="20" fillId="12" borderId="28" xfId="0" applyFont="1" applyFill="1" applyBorder="1" applyAlignment="1">
      <alignment vertical="center" wrapText="1"/>
    </xf>
    <xf numFmtId="164" fontId="20" fillId="12" borderId="51" xfId="0" applyNumberFormat="1" applyFont="1" applyFill="1" applyBorder="1" applyAlignment="1">
      <alignment vertical="center" wrapText="1"/>
    </xf>
    <xf numFmtId="0" fontId="20" fillId="12" borderId="24" xfId="0" applyFont="1" applyFill="1" applyBorder="1" applyAlignment="1">
      <alignment vertical="center" wrapText="1"/>
    </xf>
    <xf numFmtId="0" fontId="18" fillId="5" borderId="2" xfId="0" applyFont="1" applyFill="1" applyBorder="1" applyAlignment="1">
      <alignment horizontal="center" vertical="top"/>
    </xf>
    <xf numFmtId="49" fontId="6" fillId="0" borderId="23" xfId="3" applyNumberFormat="1" applyFont="1" applyFill="1" applyBorder="1" applyAlignment="1">
      <alignment horizontal="center" vertical="center" textRotation="90"/>
    </xf>
    <xf numFmtId="0" fontId="10" fillId="0" borderId="0" xfId="0" applyFont="1" applyFill="1" applyBorder="1" applyAlignment="1">
      <alignment horizontal="center" vertical="top" wrapText="1"/>
    </xf>
    <xf numFmtId="0" fontId="10" fillId="11" borderId="6" xfId="0" applyFont="1" applyFill="1" applyBorder="1" applyAlignment="1">
      <alignment vertical="top" wrapText="1"/>
    </xf>
    <xf numFmtId="0" fontId="20" fillId="12" borderId="46" xfId="0" applyFont="1" applyFill="1" applyBorder="1" applyAlignment="1">
      <alignment vertical="center" wrapText="1"/>
    </xf>
    <xf numFmtId="164" fontId="20" fillId="12" borderId="48" xfId="0" applyNumberFormat="1" applyFont="1" applyFill="1" applyBorder="1" applyAlignment="1">
      <alignment vertical="center" wrapText="1"/>
    </xf>
    <xf numFmtId="0" fontId="20" fillId="12" borderId="49" xfId="0" applyFont="1" applyFill="1" applyBorder="1" applyAlignment="1">
      <alignment vertical="center" wrapText="1"/>
    </xf>
    <xf numFmtId="164" fontId="6" fillId="0" borderId="23" xfId="3" applyNumberFormat="1" applyFont="1" applyFill="1" applyBorder="1" applyAlignment="1">
      <alignment horizontal="center" vertical="top"/>
    </xf>
    <xf numFmtId="49" fontId="6" fillId="0" borderId="27" xfId="3" applyNumberFormat="1" applyFont="1" applyFill="1" applyBorder="1" applyAlignment="1">
      <alignment horizontal="center" vertical="center" textRotation="90"/>
    </xf>
    <xf numFmtId="0" fontId="20" fillId="12" borderId="29" xfId="0" applyFont="1" applyFill="1" applyBorder="1" applyAlignment="1">
      <alignment vertical="center" wrapText="1"/>
    </xf>
    <xf numFmtId="164" fontId="20" fillId="12" borderId="34" xfId="0" applyNumberFormat="1" applyFont="1" applyFill="1" applyBorder="1" applyAlignment="1">
      <alignment horizontal="center" vertical="center" wrapText="1"/>
    </xf>
    <xf numFmtId="0" fontId="20" fillId="12" borderId="35" xfId="0" applyFont="1" applyFill="1" applyBorder="1" applyAlignment="1">
      <alignment vertical="center" wrapText="1"/>
    </xf>
    <xf numFmtId="0" fontId="6" fillId="12" borderId="36" xfId="0" applyFont="1" applyFill="1" applyBorder="1" applyAlignment="1">
      <alignment horizontal="center" vertical="top" wrapText="1"/>
    </xf>
    <xf numFmtId="164" fontId="6" fillId="12" borderId="37" xfId="0" applyNumberFormat="1" applyFont="1" applyFill="1" applyBorder="1" applyAlignment="1">
      <alignment horizontal="center" vertical="center" wrapText="1"/>
    </xf>
    <xf numFmtId="0" fontId="6" fillId="12" borderId="38" xfId="0" applyFont="1" applyFill="1" applyBorder="1" applyAlignment="1">
      <alignment horizontal="left" vertical="top" wrapText="1"/>
    </xf>
    <xf numFmtId="0" fontId="6" fillId="12" borderId="39" xfId="0" applyFont="1" applyFill="1" applyBorder="1" applyAlignment="1">
      <alignment horizontal="center" vertical="top" wrapText="1"/>
    </xf>
    <xf numFmtId="164" fontId="6" fillId="12" borderId="40" xfId="0" applyNumberFormat="1" applyFont="1" applyFill="1" applyBorder="1" applyAlignment="1">
      <alignment horizontal="center" vertical="center" wrapText="1"/>
    </xf>
    <xf numFmtId="0" fontId="6" fillId="12" borderId="41" xfId="0" applyFont="1" applyFill="1" applyBorder="1" applyAlignment="1">
      <alignment horizontal="left" vertical="top" wrapText="1"/>
    </xf>
    <xf numFmtId="164" fontId="6" fillId="12" borderId="43" xfId="0" applyNumberFormat="1" applyFont="1" applyFill="1" applyBorder="1" applyAlignment="1">
      <alignment horizontal="center" vertical="center" wrapText="1"/>
    </xf>
    <xf numFmtId="49" fontId="6" fillId="0" borderId="55" xfId="3" applyNumberFormat="1" applyFont="1" applyFill="1" applyBorder="1" applyAlignment="1">
      <alignment horizontal="center" vertical="center" textRotation="90"/>
    </xf>
    <xf numFmtId="0" fontId="10" fillId="11" borderId="6" xfId="0" applyFont="1" applyFill="1" applyBorder="1" applyAlignment="1">
      <alignment horizontal="left" vertical="top" wrapText="1"/>
    </xf>
    <xf numFmtId="0" fontId="10" fillId="11" borderId="1" xfId="0" applyFont="1" applyFill="1" applyBorder="1" applyAlignment="1">
      <alignment horizontal="left" vertical="top" wrapText="1"/>
    </xf>
    <xf numFmtId="0" fontId="6" fillId="0" borderId="58" xfId="0" applyFont="1" applyFill="1" applyBorder="1" applyAlignment="1">
      <alignment horizontal="center" vertical="center" wrapText="1"/>
    </xf>
    <xf numFmtId="164" fontId="6" fillId="0" borderId="59" xfId="0" applyNumberFormat="1" applyFont="1" applyFill="1" applyBorder="1" applyAlignment="1">
      <alignment horizontal="center" vertical="center" wrapText="1"/>
    </xf>
    <xf numFmtId="0" fontId="6" fillId="0" borderId="5" xfId="0" applyFont="1" applyFill="1" applyBorder="1" applyAlignment="1">
      <alignment vertical="center" wrapText="1"/>
    </xf>
    <xf numFmtId="164" fontId="9" fillId="0" borderId="5" xfId="3" applyNumberFormat="1" applyFont="1" applyFill="1" applyBorder="1" applyAlignment="1">
      <alignment horizontal="center" vertical="top"/>
    </xf>
    <xf numFmtId="49" fontId="10" fillId="0" borderId="68" xfId="3" applyNumberFormat="1" applyFont="1" applyFill="1" applyBorder="1" applyAlignment="1">
      <alignment horizontal="center" vertical="top"/>
    </xf>
    <xf numFmtId="0" fontId="10" fillId="11" borderId="31" xfId="0" applyFont="1" applyFill="1" applyBorder="1" applyAlignment="1">
      <alignment horizontal="left" vertical="top" wrapText="1"/>
    </xf>
    <xf numFmtId="49" fontId="10" fillId="0" borderId="13" xfId="3" applyNumberFormat="1" applyFont="1" applyFill="1" applyBorder="1" applyAlignment="1">
      <alignment horizontal="center" vertical="top"/>
    </xf>
    <xf numFmtId="0" fontId="9" fillId="11" borderId="1" xfId="0" applyFont="1" applyFill="1" applyBorder="1" applyAlignment="1">
      <alignment vertical="top" wrapText="1"/>
    </xf>
    <xf numFmtId="0" fontId="13" fillId="0" borderId="36" xfId="0" applyFont="1" applyFill="1" applyBorder="1" applyAlignment="1">
      <alignment horizontal="center" vertical="center" wrapText="1"/>
    </xf>
    <xf numFmtId="164" fontId="13" fillId="0" borderId="37" xfId="0" applyNumberFormat="1" applyFont="1" applyFill="1" applyBorder="1" applyAlignment="1">
      <alignment horizontal="center" vertical="center" wrapText="1"/>
    </xf>
    <xf numFmtId="0" fontId="13" fillId="0" borderId="49" xfId="0" applyFont="1" applyFill="1" applyBorder="1" applyAlignment="1">
      <alignment vertical="center" wrapText="1"/>
    </xf>
    <xf numFmtId="0" fontId="6" fillId="0" borderId="32" xfId="0" applyFont="1" applyFill="1" applyBorder="1" applyAlignment="1">
      <alignment horizontal="center" vertical="center" wrapText="1"/>
    </xf>
    <xf numFmtId="164" fontId="6" fillId="0" borderId="54" xfId="0" applyNumberFormat="1" applyFont="1" applyFill="1" applyBorder="1" applyAlignment="1">
      <alignment horizontal="center" vertical="center" wrapText="1"/>
    </xf>
    <xf numFmtId="0" fontId="6" fillId="0" borderId="55" xfId="0" applyFont="1" applyFill="1" applyBorder="1" applyAlignment="1">
      <alignment horizontal="left" vertical="center" wrapText="1"/>
    </xf>
    <xf numFmtId="164" fontId="10" fillId="0" borderId="10" xfId="3" applyNumberFormat="1" applyFont="1" applyFill="1" applyBorder="1" applyAlignment="1">
      <alignment horizontal="center" vertical="top"/>
    </xf>
    <xf numFmtId="0" fontId="6" fillId="0" borderId="36" xfId="0" applyFont="1" applyFill="1" applyBorder="1" applyAlignment="1">
      <alignment horizontal="center" vertical="top" wrapText="1"/>
    </xf>
    <xf numFmtId="164" fontId="6" fillId="0" borderId="37" xfId="0" applyNumberFormat="1" applyFont="1" applyFill="1" applyBorder="1" applyAlignment="1">
      <alignment horizontal="center" vertical="top" wrapText="1"/>
    </xf>
    <xf numFmtId="0" fontId="6" fillId="0" borderId="9" xfId="0" applyFont="1" applyFill="1" applyBorder="1" applyAlignment="1">
      <alignment vertical="top" wrapText="1"/>
    </xf>
    <xf numFmtId="164" fontId="9" fillId="0" borderId="50" xfId="3" applyNumberFormat="1" applyFont="1" applyFill="1" applyBorder="1" applyAlignment="1">
      <alignment horizontal="center" vertical="top"/>
    </xf>
    <xf numFmtId="0" fontId="13" fillId="0" borderId="36" xfId="0" applyFont="1" applyFill="1" applyBorder="1" applyAlignment="1">
      <alignment horizontal="center" vertical="top" wrapText="1"/>
    </xf>
    <xf numFmtId="164" fontId="13" fillId="0" borderId="37" xfId="0" applyNumberFormat="1" applyFont="1" applyFill="1" applyBorder="1" applyAlignment="1">
      <alignment horizontal="center" vertical="top" wrapText="1"/>
    </xf>
    <xf numFmtId="0" fontId="13" fillId="0" borderId="9" xfId="0" applyFont="1" applyFill="1" applyBorder="1" applyAlignment="1">
      <alignment vertical="top" wrapText="1"/>
    </xf>
    <xf numFmtId="164" fontId="10" fillId="0" borderId="50" xfId="3" applyNumberFormat="1" applyFont="1" applyFill="1" applyBorder="1" applyAlignment="1">
      <alignment horizontal="center" vertical="top"/>
    </xf>
    <xf numFmtId="49" fontId="10" fillId="0" borderId="1" xfId="3" applyNumberFormat="1" applyFont="1" applyBorder="1" applyAlignment="1">
      <alignment horizontal="center" vertical="top"/>
    </xf>
    <xf numFmtId="0" fontId="6" fillId="0" borderId="63" xfId="0" applyFont="1" applyFill="1" applyBorder="1" applyAlignment="1">
      <alignment vertical="center" wrapText="1"/>
    </xf>
    <xf numFmtId="164" fontId="10" fillId="10" borderId="6" xfId="3" applyNumberFormat="1" applyFont="1" applyFill="1" applyBorder="1" applyAlignment="1">
      <alignment horizontal="center" vertical="top"/>
    </xf>
    <xf numFmtId="0" fontId="6" fillId="0" borderId="69" xfId="3" applyFont="1" applyBorder="1" applyAlignment="1">
      <alignment vertical="top"/>
    </xf>
    <xf numFmtId="0" fontId="6" fillId="0" borderId="67" xfId="3" applyFont="1" applyBorder="1" applyAlignment="1">
      <alignment vertical="top"/>
    </xf>
    <xf numFmtId="164" fontId="10" fillId="5" borderId="1" xfId="3" applyNumberFormat="1" applyFont="1" applyFill="1" applyBorder="1" applyAlignment="1">
      <alignment horizontal="center" vertical="top"/>
    </xf>
    <xf numFmtId="0" fontId="6" fillId="10" borderId="1" xfId="0" applyFont="1" applyFill="1" applyBorder="1" applyAlignment="1">
      <alignment horizontal="center" vertical="top"/>
    </xf>
    <xf numFmtId="164" fontId="9" fillId="5" borderId="2" xfId="3" applyNumberFormat="1" applyFont="1" applyFill="1" applyBorder="1" applyAlignment="1">
      <alignment horizontal="center" vertical="top"/>
    </xf>
    <xf numFmtId="0" fontId="16" fillId="12" borderId="46" xfId="0" applyFont="1" applyFill="1" applyBorder="1" applyAlignment="1">
      <alignment horizontal="center" vertical="top" wrapText="1"/>
    </xf>
    <xf numFmtId="164" fontId="16" fillId="12" borderId="47" xfId="0" applyNumberFormat="1" applyFont="1" applyFill="1" applyBorder="1" applyAlignment="1">
      <alignment horizontal="center" vertical="center" wrapText="1"/>
    </xf>
    <xf numFmtId="0" fontId="16" fillId="12" borderId="49" xfId="0" applyFont="1" applyFill="1" applyBorder="1" applyAlignment="1">
      <alignment horizontal="left" vertical="top" wrapText="1"/>
    </xf>
    <xf numFmtId="0" fontId="16" fillId="0" borderId="29" xfId="3" applyFont="1" applyBorder="1" applyAlignment="1">
      <alignment horizontal="center" vertical="top"/>
    </xf>
    <xf numFmtId="0" fontId="16" fillId="0" borderId="34" xfId="3" applyFont="1" applyBorder="1" applyAlignment="1">
      <alignment horizontal="center" vertical="top"/>
    </xf>
    <xf numFmtId="0" fontId="16" fillId="0" borderId="35" xfId="3" applyFont="1" applyBorder="1" applyAlignment="1">
      <alignment horizontal="left" vertical="top"/>
    </xf>
    <xf numFmtId="49" fontId="6" fillId="0" borderId="6" xfId="3" applyNumberFormat="1" applyFont="1" applyBorder="1" applyAlignment="1">
      <alignment vertical="top"/>
    </xf>
    <xf numFmtId="49" fontId="6" fillId="0" borderId="1" xfId="3" applyNumberFormat="1" applyFont="1" applyBorder="1" applyAlignment="1">
      <alignment vertical="top"/>
    </xf>
    <xf numFmtId="0" fontId="16" fillId="12" borderId="36" xfId="0" applyFont="1" applyFill="1" applyBorder="1" applyAlignment="1">
      <alignment horizontal="center" vertical="center" wrapText="1"/>
    </xf>
    <xf numFmtId="0" fontId="16" fillId="12" borderId="38" xfId="0" applyFont="1" applyFill="1" applyBorder="1" applyAlignment="1">
      <alignment horizontal="left" vertical="top" wrapText="1"/>
    </xf>
    <xf numFmtId="49" fontId="10" fillId="0" borderId="70" xfId="3" applyNumberFormat="1" applyFont="1" applyFill="1" applyBorder="1" applyAlignment="1">
      <alignment horizontal="center" vertical="top"/>
    </xf>
    <xf numFmtId="164" fontId="6" fillId="0" borderId="64" xfId="0" applyNumberFormat="1" applyFont="1" applyFill="1" applyBorder="1" applyAlignment="1">
      <alignment horizontal="center" vertical="center" wrapText="1"/>
    </xf>
    <xf numFmtId="0" fontId="6" fillId="0" borderId="44" xfId="0" applyFont="1" applyFill="1" applyBorder="1" applyAlignment="1">
      <alignment horizontal="left" vertical="center" wrapText="1"/>
    </xf>
    <xf numFmtId="49" fontId="6" fillId="0" borderId="31" xfId="3" applyNumberFormat="1" applyFont="1" applyBorder="1" applyAlignment="1">
      <alignment vertical="top"/>
    </xf>
    <xf numFmtId="49" fontId="10" fillId="0" borderId="52" xfId="3" applyNumberFormat="1" applyFont="1" applyFill="1" applyBorder="1" applyAlignment="1">
      <alignment horizontal="center" vertical="top"/>
    </xf>
    <xf numFmtId="49" fontId="10" fillId="0" borderId="6" xfId="3" applyNumberFormat="1" applyFont="1" applyFill="1" applyBorder="1" applyAlignment="1">
      <alignment horizontal="left" vertical="top"/>
    </xf>
    <xf numFmtId="49" fontId="10" fillId="11" borderId="6" xfId="3" applyNumberFormat="1" applyFont="1" applyFill="1" applyBorder="1" applyAlignment="1">
      <alignment horizontal="left" vertical="top"/>
    </xf>
    <xf numFmtId="49" fontId="10" fillId="0" borderId="1" xfId="3" applyNumberFormat="1" applyFont="1" applyFill="1" applyBorder="1" applyAlignment="1">
      <alignment horizontal="left" vertical="top"/>
    </xf>
    <xf numFmtId="49" fontId="10" fillId="11" borderId="1" xfId="3" applyNumberFormat="1" applyFont="1" applyFill="1" applyBorder="1" applyAlignment="1">
      <alignment horizontal="left" vertical="top"/>
    </xf>
    <xf numFmtId="164" fontId="16" fillId="12" borderId="34" xfId="0" applyNumberFormat="1" applyFont="1" applyFill="1" applyBorder="1" applyAlignment="1">
      <alignment horizontal="center" vertical="center" wrapText="1"/>
    </xf>
    <xf numFmtId="0" fontId="16" fillId="12" borderId="35" xfId="0" applyFont="1" applyFill="1" applyBorder="1" applyAlignment="1">
      <alignment vertical="center" wrapText="1"/>
    </xf>
    <xf numFmtId="49" fontId="10" fillId="0" borderId="31" xfId="3" applyNumberFormat="1" applyFont="1" applyFill="1" applyBorder="1" applyAlignment="1">
      <alignment horizontal="left" vertical="top"/>
    </xf>
    <xf numFmtId="49" fontId="10" fillId="11" borderId="31" xfId="3" applyNumberFormat="1" applyFont="1" applyFill="1" applyBorder="1" applyAlignment="1">
      <alignment horizontal="left" vertical="top"/>
    </xf>
    <xf numFmtId="164" fontId="6" fillId="0" borderId="56" xfId="0" applyNumberFormat="1" applyFont="1" applyFill="1" applyBorder="1" applyAlignment="1">
      <alignment horizontal="center" vertical="center" wrapText="1"/>
    </xf>
    <xf numFmtId="0" fontId="6" fillId="0" borderId="38" xfId="0" applyFont="1" applyFill="1" applyBorder="1" applyAlignment="1">
      <alignment horizontal="left" vertical="center" wrapText="1"/>
    </xf>
    <xf numFmtId="164" fontId="16" fillId="12" borderId="56" xfId="0" applyNumberFormat="1" applyFont="1" applyFill="1" applyBorder="1" applyAlignment="1">
      <alignment horizontal="center" vertical="center" wrapText="1"/>
    </xf>
    <xf numFmtId="0" fontId="16" fillId="12" borderId="38" xfId="0" applyFont="1" applyFill="1" applyBorder="1" applyAlignment="1">
      <alignment horizontal="left" vertical="center" wrapText="1"/>
    </xf>
    <xf numFmtId="0" fontId="6" fillId="0" borderId="38" xfId="3" applyFont="1" applyBorder="1" applyAlignment="1">
      <alignment vertical="top"/>
    </xf>
    <xf numFmtId="0" fontId="6" fillId="11" borderId="65" xfId="0" applyFont="1" applyFill="1" applyBorder="1" applyAlignment="1">
      <alignment horizontal="left" vertical="top" wrapText="1"/>
    </xf>
    <xf numFmtId="0" fontId="6" fillId="11" borderId="17" xfId="0" applyFont="1" applyFill="1" applyBorder="1" applyAlignment="1">
      <alignment horizontal="left" vertical="top" wrapText="1"/>
    </xf>
    <xf numFmtId="49" fontId="10" fillId="0" borderId="6" xfId="3" applyNumberFormat="1" applyFont="1" applyFill="1" applyBorder="1" applyAlignment="1">
      <alignment horizontal="center" vertical="top"/>
    </xf>
    <xf numFmtId="49" fontId="10" fillId="0" borderId="1" xfId="3" applyNumberFormat="1" applyFont="1" applyFill="1" applyBorder="1" applyAlignment="1">
      <alignment horizontal="center" vertical="top"/>
    </xf>
    <xf numFmtId="0" fontId="6" fillId="0" borderId="3" xfId="0" applyFont="1" applyFill="1" applyBorder="1" applyAlignment="1">
      <alignment horizontal="left" vertical="center" wrapText="1"/>
    </xf>
    <xf numFmtId="164" fontId="16" fillId="12" borderId="59" xfId="0" applyNumberFormat="1" applyFont="1" applyFill="1" applyBorder="1" applyAlignment="1">
      <alignment horizontal="center" vertical="center" wrapText="1"/>
    </xf>
    <xf numFmtId="0" fontId="6" fillId="0" borderId="19" xfId="0" applyFont="1" applyFill="1" applyBorder="1" applyAlignment="1">
      <alignment horizontal="left" vertical="center" wrapText="1"/>
    </xf>
    <xf numFmtId="0" fontId="6" fillId="11" borderId="23" xfId="0" applyFont="1" applyFill="1" applyBorder="1" applyAlignment="1">
      <alignment horizontal="left" vertical="top" wrapText="1"/>
    </xf>
    <xf numFmtId="0" fontId="6" fillId="11" borderId="27" xfId="0" applyFont="1" applyFill="1" applyBorder="1" applyAlignment="1">
      <alignment horizontal="left" vertical="top" wrapText="1"/>
    </xf>
    <xf numFmtId="0" fontId="6" fillId="11" borderId="55" xfId="0" applyFont="1" applyFill="1" applyBorder="1" applyAlignment="1">
      <alignment horizontal="left" vertical="top" wrapText="1"/>
    </xf>
    <xf numFmtId="49" fontId="10" fillId="0" borderId="55" xfId="3" applyNumberFormat="1" applyFont="1" applyFill="1" applyBorder="1" applyAlignment="1">
      <alignment horizontal="center" vertical="top"/>
    </xf>
    <xf numFmtId="49" fontId="10" fillId="0" borderId="65" xfId="3" applyNumberFormat="1" applyFont="1" applyFill="1" applyBorder="1" applyAlignment="1">
      <alignment horizontal="center" vertical="top"/>
    </xf>
    <xf numFmtId="164" fontId="6" fillId="0" borderId="37" xfId="0" applyNumberFormat="1" applyFont="1" applyFill="1" applyBorder="1" applyAlignment="1">
      <alignment horizontal="center" vertical="center" wrapText="1"/>
    </xf>
    <xf numFmtId="0" fontId="6" fillId="0" borderId="38" xfId="0" applyFont="1" applyFill="1" applyBorder="1" applyAlignment="1">
      <alignment vertical="center" wrapText="1"/>
    </xf>
    <xf numFmtId="49" fontId="6" fillId="0" borderId="9" xfId="3" applyNumberFormat="1" applyFont="1" applyFill="1" applyBorder="1" applyAlignment="1">
      <alignment horizontal="center" vertical="top"/>
    </xf>
    <xf numFmtId="0" fontId="8" fillId="10" borderId="55" xfId="3" applyFont="1" applyFill="1" applyBorder="1" applyAlignment="1">
      <alignment horizontal="center" vertical="center" textRotation="90" wrapText="1"/>
    </xf>
    <xf numFmtId="49" fontId="6" fillId="0" borderId="10" xfId="3" applyNumberFormat="1" applyFont="1" applyFill="1" applyBorder="1" applyAlignment="1">
      <alignment horizontal="center" vertical="top"/>
    </xf>
    <xf numFmtId="49" fontId="6" fillId="0" borderId="6" xfId="3" applyNumberFormat="1" applyFont="1" applyBorder="1" applyAlignment="1">
      <alignment horizontal="center" vertical="top"/>
    </xf>
    <xf numFmtId="0" fontId="8" fillId="10" borderId="23" xfId="3" applyFont="1" applyFill="1" applyBorder="1" applyAlignment="1">
      <alignment horizontal="center" vertical="center" textRotation="90" wrapText="1"/>
    </xf>
    <xf numFmtId="49" fontId="6" fillId="0" borderId="15" xfId="3" applyNumberFormat="1" applyFont="1" applyFill="1" applyBorder="1" applyAlignment="1">
      <alignment horizontal="center" vertical="top"/>
    </xf>
    <xf numFmtId="49" fontId="6" fillId="0" borderId="1" xfId="3" applyNumberFormat="1" applyFont="1" applyBorder="1" applyAlignment="1">
      <alignment horizontal="center" vertical="top"/>
    </xf>
    <xf numFmtId="0" fontId="8" fillId="10" borderId="27" xfId="3" applyFont="1" applyFill="1" applyBorder="1" applyAlignment="1">
      <alignment horizontal="center" vertical="center" textRotation="90" wrapText="1"/>
    </xf>
    <xf numFmtId="0" fontId="16" fillId="0" borderId="29" xfId="3" applyFont="1" applyBorder="1" applyAlignment="1">
      <alignment vertical="top"/>
    </xf>
    <xf numFmtId="0" fontId="16" fillId="0" borderId="34" xfId="3" applyFont="1" applyBorder="1" applyAlignment="1">
      <alignment vertical="top"/>
    </xf>
    <xf numFmtId="0" fontId="16" fillId="0" borderId="35" xfId="3" applyFont="1" applyBorder="1" applyAlignment="1">
      <alignment vertical="top"/>
    </xf>
    <xf numFmtId="0" fontId="16" fillId="12" borderId="38" xfId="0" applyFont="1" applyFill="1" applyBorder="1" applyAlignment="1">
      <alignment vertical="center" wrapText="1"/>
    </xf>
    <xf numFmtId="0" fontId="16" fillId="12" borderId="29" xfId="0" applyFont="1" applyFill="1" applyBorder="1" applyAlignment="1">
      <alignment horizontal="center" vertical="center" wrapText="1"/>
    </xf>
    <xf numFmtId="0" fontId="16" fillId="12" borderId="38" xfId="0" applyFont="1" applyFill="1" applyBorder="1" applyAlignment="1">
      <alignment vertical="top" wrapText="1"/>
    </xf>
    <xf numFmtId="0" fontId="21" fillId="12" borderId="39" xfId="0" applyFont="1" applyFill="1" applyBorder="1" applyAlignment="1">
      <alignment horizontal="center" vertical="center" wrapText="1"/>
    </xf>
    <xf numFmtId="164" fontId="16" fillId="12" borderId="40" xfId="0" applyNumberFormat="1" applyFont="1" applyFill="1" applyBorder="1" applyAlignment="1">
      <alignment horizontal="center" vertical="center" wrapText="1"/>
    </xf>
    <xf numFmtId="0" fontId="16" fillId="12" borderId="35" xfId="0" applyFont="1" applyFill="1" applyBorder="1" applyAlignment="1">
      <alignment horizontal="left" vertical="top" wrapText="1"/>
    </xf>
    <xf numFmtId="164" fontId="10" fillId="0" borderId="17" xfId="3" applyNumberFormat="1" applyFont="1" applyFill="1" applyBorder="1" applyAlignment="1">
      <alignment horizontal="center" vertical="top"/>
    </xf>
    <xf numFmtId="164" fontId="16" fillId="12" borderId="46" xfId="0" applyNumberFormat="1" applyFont="1" applyFill="1" applyBorder="1" applyAlignment="1">
      <alignment horizontal="center" vertical="center" wrapText="1"/>
    </xf>
    <xf numFmtId="164" fontId="16" fillId="12" borderId="48" xfId="0" applyNumberFormat="1" applyFont="1" applyFill="1" applyBorder="1" applyAlignment="1">
      <alignment horizontal="center" vertical="center" wrapText="1"/>
    </xf>
    <xf numFmtId="0" fontId="6" fillId="0" borderId="62" xfId="3" applyFont="1" applyBorder="1" applyAlignment="1">
      <alignment horizontal="center" vertical="top"/>
    </xf>
    <xf numFmtId="0" fontId="6" fillId="0" borderId="26" xfId="3" applyFont="1" applyBorder="1" applyAlignment="1">
      <alignment horizontal="center" vertical="top"/>
    </xf>
    <xf numFmtId="0" fontId="6" fillId="0" borderId="29" xfId="3" applyFont="1" applyBorder="1" applyAlignment="1">
      <alignment horizontal="center" vertical="top"/>
    </xf>
    <xf numFmtId="0" fontId="6" fillId="0" borderId="34" xfId="3" applyFont="1" applyBorder="1" applyAlignment="1">
      <alignment horizontal="center" vertical="top"/>
    </xf>
    <xf numFmtId="0" fontId="6" fillId="0" borderId="36" xfId="3" applyFont="1" applyBorder="1" applyAlignment="1">
      <alignment horizontal="center" vertical="top"/>
    </xf>
    <xf numFmtId="0" fontId="6" fillId="0" borderId="37" xfId="3" applyFont="1" applyBorder="1" applyAlignment="1">
      <alignment horizontal="center" vertical="top"/>
    </xf>
    <xf numFmtId="49" fontId="6" fillId="0" borderId="8" xfId="3" applyNumberFormat="1" applyFont="1" applyFill="1" applyBorder="1" applyAlignment="1">
      <alignment horizontal="center" vertical="top"/>
    </xf>
    <xf numFmtId="0" fontId="16" fillId="12" borderId="42" xfId="0" applyFont="1" applyFill="1" applyBorder="1" applyAlignment="1">
      <alignment horizontal="center" vertical="center" wrapText="1"/>
    </xf>
    <xf numFmtId="164" fontId="16" fillId="12" borderId="43" xfId="0" applyNumberFormat="1" applyFont="1" applyFill="1" applyBorder="1" applyAlignment="1">
      <alignment horizontal="center" vertical="center" wrapText="1"/>
    </xf>
    <xf numFmtId="0" fontId="16" fillId="12" borderId="44" xfId="0" applyFont="1" applyFill="1" applyBorder="1" applyAlignment="1">
      <alignment vertical="top" wrapText="1"/>
    </xf>
    <xf numFmtId="49" fontId="6" fillId="0" borderId="50" xfId="3" applyNumberFormat="1" applyFont="1" applyFill="1" applyBorder="1" applyAlignment="1">
      <alignment horizontal="center" vertical="top"/>
    </xf>
    <xf numFmtId="49" fontId="6" fillId="0" borderId="31" xfId="3" applyNumberFormat="1" applyFont="1" applyBorder="1" applyAlignment="1">
      <alignment horizontal="center" vertical="top"/>
    </xf>
    <xf numFmtId="2" fontId="10" fillId="10" borderId="2" xfId="3" applyNumberFormat="1" applyFont="1" applyFill="1" applyBorder="1" applyAlignment="1">
      <alignment horizontal="center" vertical="top"/>
    </xf>
    <xf numFmtId="49" fontId="10" fillId="10" borderId="22" xfId="3" applyNumberFormat="1" applyFont="1" applyFill="1" applyBorder="1" applyAlignment="1">
      <alignment horizontal="center" vertical="top"/>
    </xf>
    <xf numFmtId="49" fontId="10" fillId="10" borderId="22" xfId="3" applyNumberFormat="1" applyFont="1" applyFill="1" applyBorder="1" applyAlignment="1">
      <alignment horizontal="center" vertical="top"/>
    </xf>
    <xf numFmtId="0" fontId="6" fillId="12" borderId="36" xfId="0" applyFont="1" applyFill="1" applyBorder="1" applyAlignment="1">
      <alignment vertical="center" wrapText="1"/>
    </xf>
    <xf numFmtId="164" fontId="6" fillId="12" borderId="37" xfId="0" applyNumberFormat="1" applyFont="1" applyFill="1" applyBorder="1" applyAlignment="1">
      <alignment vertical="center" wrapText="1"/>
    </xf>
    <xf numFmtId="0" fontId="6" fillId="12" borderId="38" xfId="0" applyFont="1" applyFill="1" applyBorder="1" applyAlignment="1">
      <alignment vertical="center" wrapText="1"/>
    </xf>
    <xf numFmtId="49" fontId="10" fillId="10" borderId="0" xfId="3" applyNumberFormat="1" applyFont="1" applyFill="1" applyBorder="1" applyAlignment="1">
      <alignment horizontal="center" vertical="top"/>
    </xf>
    <xf numFmtId="49" fontId="10" fillId="10" borderId="0" xfId="3" applyNumberFormat="1" applyFont="1" applyFill="1" applyBorder="1" applyAlignment="1">
      <alignment horizontal="center" vertical="top"/>
    </xf>
    <xf numFmtId="0" fontId="6" fillId="12" borderId="46" xfId="0" applyFont="1" applyFill="1" applyBorder="1" applyAlignment="1">
      <alignment vertical="center" wrapText="1"/>
    </xf>
    <xf numFmtId="164" fontId="6" fillId="12" borderId="48" xfId="0" applyNumberFormat="1" applyFont="1" applyFill="1" applyBorder="1" applyAlignment="1">
      <alignment vertical="center" wrapText="1"/>
    </xf>
    <xf numFmtId="49" fontId="16" fillId="0" borderId="0" xfId="0" applyNumberFormat="1" applyFont="1" applyBorder="1" applyAlignment="1">
      <alignment horizontal="center" vertical="top" wrapText="1"/>
    </xf>
    <xf numFmtId="0" fontId="6" fillId="12" borderId="32" xfId="0" applyFont="1" applyFill="1" applyBorder="1" applyAlignment="1">
      <alignment vertical="center" wrapText="1"/>
    </xf>
    <xf numFmtId="164" fontId="6" fillId="12" borderId="54" xfId="0" applyNumberFormat="1" applyFont="1" applyFill="1" applyBorder="1" applyAlignment="1">
      <alignment vertical="center" wrapText="1"/>
    </xf>
    <xf numFmtId="0" fontId="6" fillId="12" borderId="57" xfId="0" applyFont="1" applyFill="1" applyBorder="1" applyAlignment="1">
      <alignment vertical="center" wrapText="1"/>
    </xf>
    <xf numFmtId="49" fontId="16" fillId="0" borderId="18" xfId="0" applyNumberFormat="1" applyFont="1" applyBorder="1" applyAlignment="1">
      <alignment horizontal="center" vertical="top" wrapText="1"/>
    </xf>
    <xf numFmtId="49" fontId="10" fillId="10" borderId="18" xfId="3" applyNumberFormat="1" applyFont="1" applyFill="1" applyBorder="1" applyAlignment="1">
      <alignment horizontal="center" vertical="top"/>
    </xf>
    <xf numFmtId="49" fontId="10" fillId="10" borderId="18" xfId="3" applyNumberFormat="1" applyFont="1" applyFill="1" applyBorder="1" applyAlignment="1">
      <alignment horizontal="center" vertical="top"/>
    </xf>
    <xf numFmtId="0" fontId="13" fillId="12" borderId="58" xfId="0" applyFont="1" applyFill="1" applyBorder="1" applyAlignment="1">
      <alignment horizontal="center" vertical="center" wrapText="1"/>
    </xf>
    <xf numFmtId="164" fontId="6" fillId="12" borderId="59" xfId="0" applyNumberFormat="1" applyFont="1" applyFill="1" applyBorder="1" applyAlignment="1">
      <alignment horizontal="center" vertical="center" wrapText="1"/>
    </xf>
    <xf numFmtId="0" fontId="6" fillId="12" borderId="19" xfId="0" applyFont="1" applyFill="1" applyBorder="1" applyAlignment="1">
      <alignment vertical="center" wrapText="1"/>
    </xf>
    <xf numFmtId="49" fontId="10" fillId="9" borderId="4" xfId="3" applyNumberFormat="1" applyFont="1" applyFill="1" applyBorder="1" applyAlignment="1">
      <alignment horizontal="center" vertical="top"/>
    </xf>
    <xf numFmtId="0" fontId="19" fillId="14" borderId="3" xfId="0" applyFont="1" applyFill="1" applyBorder="1" applyAlignment="1">
      <alignment horizontal="left" vertical="top" wrapText="1"/>
    </xf>
    <xf numFmtId="0" fontId="19" fillId="14" borderId="4" xfId="0" applyFont="1" applyFill="1" applyBorder="1" applyAlignment="1">
      <alignment horizontal="left" vertical="top" wrapText="1"/>
    </xf>
    <xf numFmtId="0" fontId="19" fillId="14" borderId="5" xfId="0" applyFont="1" applyFill="1" applyBorder="1" applyAlignment="1">
      <alignment horizontal="left" vertical="top" wrapText="1"/>
    </xf>
    <xf numFmtId="49" fontId="10" fillId="9" borderId="3" xfId="3" applyNumberFormat="1" applyFont="1" applyFill="1" applyBorder="1" applyAlignment="1">
      <alignment horizontal="center" vertical="top"/>
    </xf>
    <xf numFmtId="49" fontId="6" fillId="0" borderId="58" xfId="6" applyNumberFormat="1" applyFont="1" applyFill="1" applyBorder="1" applyAlignment="1">
      <alignment horizontal="center" vertical="top"/>
    </xf>
    <xf numFmtId="49" fontId="6" fillId="0" borderId="19" xfId="6" applyNumberFormat="1" applyFont="1" applyFill="1" applyBorder="1" applyAlignment="1">
      <alignment vertical="top" wrapText="1"/>
    </xf>
    <xf numFmtId="0" fontId="6" fillId="12" borderId="5" xfId="6" applyFont="1" applyFill="1" applyBorder="1" applyAlignment="1">
      <alignment horizontal="left" vertical="top" wrapText="1"/>
    </xf>
    <xf numFmtId="49" fontId="10" fillId="9" borderId="22" xfId="3" applyNumberFormat="1" applyFont="1" applyFill="1" applyBorder="1" applyAlignment="1">
      <alignment horizontal="center" vertical="top"/>
    </xf>
    <xf numFmtId="49" fontId="10" fillId="8" borderId="3" xfId="3" applyNumberFormat="1" applyFont="1" applyFill="1" applyBorder="1" applyAlignment="1">
      <alignment vertical="top"/>
    </xf>
    <xf numFmtId="49" fontId="10" fillId="8" borderId="4" xfId="3" applyNumberFormat="1" applyFont="1" applyFill="1" applyBorder="1" applyAlignment="1">
      <alignment vertical="top"/>
    </xf>
    <xf numFmtId="49" fontId="10" fillId="8" borderId="4" xfId="3" applyNumberFormat="1" applyFont="1" applyFill="1" applyBorder="1" applyAlignment="1">
      <alignment vertical="center"/>
    </xf>
    <xf numFmtId="49" fontId="19" fillId="8" borderId="4" xfId="3" applyNumberFormat="1" applyFont="1" applyFill="1" applyBorder="1" applyAlignment="1">
      <alignment vertical="top"/>
    </xf>
    <xf numFmtId="164" fontId="10" fillId="9" borderId="3" xfId="3" applyNumberFormat="1" applyFont="1" applyFill="1" applyBorder="1" applyAlignment="1">
      <alignment horizontal="center" vertical="top"/>
    </xf>
    <xf numFmtId="164" fontId="10" fillId="9" borderId="4" xfId="3" applyNumberFormat="1" applyFont="1" applyFill="1" applyBorder="1" applyAlignment="1">
      <alignment horizontal="center" vertical="top"/>
    </xf>
    <xf numFmtId="164" fontId="10" fillId="9" borderId="5" xfId="3" applyNumberFormat="1" applyFont="1" applyFill="1" applyBorder="1" applyAlignment="1">
      <alignment horizontal="center" vertical="top"/>
    </xf>
    <xf numFmtId="2" fontId="10" fillId="9" borderId="19" xfId="3" applyNumberFormat="1" applyFont="1" applyFill="1" applyBorder="1" applyAlignment="1">
      <alignment horizontal="center" vertical="top"/>
    </xf>
    <xf numFmtId="49" fontId="10" fillId="9" borderId="60" xfId="3" applyNumberFormat="1" applyFont="1" applyFill="1" applyBorder="1" applyAlignment="1">
      <alignment horizontal="center" vertical="top"/>
    </xf>
    <xf numFmtId="166" fontId="9" fillId="0" borderId="23" xfId="3" applyNumberFormat="1" applyFont="1" applyFill="1" applyBorder="1" applyAlignment="1">
      <alignment horizontal="center" vertical="top"/>
    </xf>
    <xf numFmtId="49" fontId="16" fillId="0" borderId="45" xfId="0" applyNumberFormat="1" applyFont="1" applyBorder="1" applyAlignment="1">
      <alignment horizontal="center" vertical="top" wrapText="1"/>
    </xf>
    <xf numFmtId="0" fontId="6" fillId="0" borderId="35" xfId="0" applyFont="1" applyFill="1" applyBorder="1" applyAlignment="1">
      <alignment vertical="top" wrapText="1"/>
    </xf>
    <xf numFmtId="49" fontId="9" fillId="0" borderId="6" xfId="3" applyNumberFormat="1" applyFont="1" applyBorder="1" applyAlignment="1">
      <alignment horizontal="center" vertical="top"/>
    </xf>
    <xf numFmtId="0" fontId="13" fillId="11" borderId="0" xfId="3" applyFont="1" applyFill="1" applyAlignment="1">
      <alignment vertical="top"/>
    </xf>
    <xf numFmtId="2" fontId="9" fillId="0" borderId="23" xfId="3" applyNumberFormat="1" applyFont="1" applyFill="1" applyBorder="1" applyAlignment="1">
      <alignment horizontal="center" vertical="top"/>
    </xf>
    <xf numFmtId="49" fontId="9" fillId="0" borderId="1" xfId="3" applyNumberFormat="1" applyFont="1" applyBorder="1" applyAlignment="1">
      <alignment horizontal="center" vertical="top"/>
    </xf>
    <xf numFmtId="0" fontId="6" fillId="11" borderId="45" xfId="0" applyFont="1" applyFill="1" applyBorder="1" applyAlignment="1">
      <alignment horizontal="left" vertical="top" wrapText="1"/>
    </xf>
    <xf numFmtId="49" fontId="21" fillId="0" borderId="45" xfId="0" applyNumberFormat="1" applyFont="1" applyBorder="1" applyAlignment="1">
      <alignment horizontal="left" vertical="top" wrapText="1"/>
    </xf>
    <xf numFmtId="0" fontId="16" fillId="0" borderId="29" xfId="0" applyFont="1" applyFill="1" applyBorder="1" applyAlignment="1">
      <alignment horizontal="center" vertical="center" wrapText="1"/>
    </xf>
    <xf numFmtId="164" fontId="16" fillId="0" borderId="34" xfId="0" applyNumberFormat="1" applyFont="1" applyFill="1" applyBorder="1" applyAlignment="1">
      <alignment horizontal="center" vertical="center" wrapText="1"/>
    </xf>
    <xf numFmtId="0" fontId="16" fillId="0" borderId="35" xfId="0" applyFont="1" applyFill="1" applyBorder="1" applyAlignment="1">
      <alignment vertical="top" wrapText="1"/>
    </xf>
    <xf numFmtId="49" fontId="9" fillId="0" borderId="31" xfId="3" applyNumberFormat="1" applyFont="1" applyBorder="1" applyAlignment="1">
      <alignment horizontal="center" vertical="top"/>
    </xf>
    <xf numFmtId="0" fontId="6" fillId="11" borderId="53" xfId="0" applyFont="1" applyFill="1" applyBorder="1" applyAlignment="1">
      <alignment horizontal="left" vertical="top" wrapText="1"/>
    </xf>
    <xf numFmtId="0" fontId="6" fillId="0" borderId="29" xfId="3" applyFont="1" applyBorder="1" applyAlignment="1">
      <alignment horizontal="center" vertical="center"/>
    </xf>
    <xf numFmtId="0" fontId="21" fillId="0" borderId="29" xfId="0" applyFont="1" applyFill="1" applyBorder="1" applyAlignment="1">
      <alignment horizontal="center" vertical="center" wrapText="1"/>
    </xf>
    <xf numFmtId="0" fontId="16" fillId="0" borderId="35" xfId="0" applyFont="1" applyFill="1" applyBorder="1" applyAlignment="1">
      <alignment horizontal="left" vertical="center" wrapText="1"/>
    </xf>
    <xf numFmtId="0" fontId="13" fillId="11" borderId="1" xfId="0" applyFont="1" applyFill="1" applyBorder="1" applyAlignment="1">
      <alignment horizontal="left" vertical="top" wrapText="1"/>
    </xf>
    <xf numFmtId="0" fontId="6" fillId="0" borderId="34" xfId="3" applyFont="1" applyBorder="1" applyAlignment="1">
      <alignment horizontal="center" vertical="center"/>
    </xf>
    <xf numFmtId="0" fontId="6" fillId="0" borderId="36" xfId="0" applyFont="1" applyFill="1" applyBorder="1" applyAlignment="1">
      <alignment horizontal="center" vertical="center" wrapText="1"/>
    </xf>
    <xf numFmtId="0" fontId="6" fillId="0" borderId="26" xfId="3" applyFont="1" applyBorder="1" applyAlignment="1">
      <alignment horizontal="center" vertical="center"/>
    </xf>
    <xf numFmtId="0" fontId="6" fillId="0" borderId="35" xfId="0" applyFont="1" applyFill="1" applyBorder="1" applyAlignment="1">
      <alignment vertical="center"/>
    </xf>
    <xf numFmtId="0" fontId="6" fillId="0" borderId="42" xfId="0" applyFont="1" applyFill="1" applyBorder="1" applyAlignment="1">
      <alignment horizontal="center" vertical="center" wrapText="1"/>
    </xf>
    <xf numFmtId="164" fontId="6" fillId="0" borderId="43" xfId="0" applyNumberFormat="1" applyFont="1" applyFill="1" applyBorder="1" applyAlignment="1">
      <alignment horizontal="center" vertical="center" wrapText="1"/>
    </xf>
    <xf numFmtId="0" fontId="6" fillId="0" borderId="44" xfId="0" applyFont="1" applyFill="1" applyBorder="1" applyAlignment="1">
      <alignment vertical="center"/>
    </xf>
    <xf numFmtId="49" fontId="16" fillId="0" borderId="53" xfId="0" applyNumberFormat="1" applyFont="1" applyBorder="1" applyAlignment="1">
      <alignment horizontal="center" vertical="top" wrapText="1"/>
    </xf>
    <xf numFmtId="0" fontId="6" fillId="0" borderId="62" xfId="3" applyFont="1" applyBorder="1" applyAlignment="1">
      <alignment horizontal="center" vertical="center"/>
    </xf>
    <xf numFmtId="0" fontId="6" fillId="0" borderId="29" xfId="0" applyFont="1" applyFill="1" applyBorder="1" applyAlignment="1">
      <alignment horizontal="center" vertical="top" wrapText="1"/>
    </xf>
    <xf numFmtId="164" fontId="6" fillId="0" borderId="34" xfId="0" applyNumberFormat="1" applyFont="1" applyFill="1" applyBorder="1" applyAlignment="1">
      <alignment horizontal="center" vertical="top" wrapText="1"/>
    </xf>
    <xf numFmtId="0" fontId="6" fillId="0" borderId="35" xfId="0" applyFont="1" applyFill="1" applyBorder="1" applyAlignment="1">
      <alignment horizontal="left" vertical="top"/>
    </xf>
    <xf numFmtId="0" fontId="6" fillId="0" borderId="42" xfId="0" applyFont="1" applyFill="1" applyBorder="1" applyAlignment="1">
      <alignment horizontal="center" vertical="top" wrapText="1"/>
    </xf>
    <xf numFmtId="164" fontId="6" fillId="0" borderId="43" xfId="0" applyNumberFormat="1" applyFont="1" applyFill="1" applyBorder="1" applyAlignment="1">
      <alignment horizontal="center" vertical="top" wrapText="1"/>
    </xf>
    <xf numFmtId="0" fontId="6" fillId="0" borderId="44" xfId="0" applyFont="1" applyFill="1" applyBorder="1" applyAlignment="1">
      <alignment horizontal="left" vertical="top"/>
    </xf>
    <xf numFmtId="0" fontId="6" fillId="0" borderId="31" xfId="0" applyFont="1" applyBorder="1" applyAlignment="1">
      <alignment horizontal="center" vertical="top"/>
    </xf>
    <xf numFmtId="0" fontId="6" fillId="0" borderId="35" xfId="0" applyFont="1" applyFill="1" applyBorder="1" applyAlignment="1">
      <alignment vertical="center" wrapText="1"/>
    </xf>
    <xf numFmtId="0" fontId="6" fillId="0" borderId="44" xfId="0" applyFont="1" applyFill="1" applyBorder="1" applyAlignment="1">
      <alignment vertical="center" wrapText="1"/>
    </xf>
    <xf numFmtId="0" fontId="6" fillId="0" borderId="39" xfId="3" applyFont="1" applyBorder="1" applyAlignment="1">
      <alignment horizontal="center" vertical="center"/>
    </xf>
    <xf numFmtId="0" fontId="6" fillId="0" borderId="40" xfId="3" applyFont="1" applyBorder="1" applyAlignment="1">
      <alignment horizontal="center" vertical="center"/>
    </xf>
    <xf numFmtId="0" fontId="10" fillId="15" borderId="31" xfId="0" applyFont="1" applyFill="1" applyBorder="1" applyAlignment="1">
      <alignment horizontal="center" vertical="top"/>
    </xf>
    <xf numFmtId="0" fontId="6" fillId="0" borderId="29" xfId="0" applyFont="1" applyFill="1" applyBorder="1" applyAlignment="1">
      <alignment horizontal="center" vertical="top" wrapText="1"/>
    </xf>
    <xf numFmtId="0" fontId="6" fillId="0" borderId="35" xfId="0" applyFont="1" applyFill="1" applyBorder="1" applyAlignment="1">
      <alignment horizontal="left" vertical="center" wrapText="1"/>
    </xf>
    <xf numFmtId="0" fontId="16" fillId="0" borderId="36" xfId="0" applyFont="1" applyFill="1" applyBorder="1" applyAlignment="1">
      <alignment horizontal="center" vertical="center" wrapText="1"/>
    </xf>
    <xf numFmtId="164" fontId="16" fillId="0" borderId="37" xfId="0" applyNumberFormat="1" applyFont="1" applyFill="1" applyBorder="1" applyAlignment="1">
      <alignment horizontal="center" vertical="center" wrapText="1"/>
    </xf>
    <xf numFmtId="0" fontId="16" fillId="0" borderId="38" xfId="0" applyFont="1" applyFill="1" applyBorder="1" applyAlignment="1">
      <alignment horizontal="left" vertical="center" wrapText="1"/>
    </xf>
    <xf numFmtId="0" fontId="8" fillId="10" borderId="21" xfId="3" applyFont="1" applyFill="1" applyBorder="1" applyAlignment="1">
      <alignment horizontal="center" vertical="center" textRotation="90" wrapText="1"/>
    </xf>
    <xf numFmtId="0" fontId="19" fillId="10" borderId="21" xfId="0" applyFont="1" applyFill="1" applyBorder="1" applyAlignment="1">
      <alignment horizontal="left" vertical="top" wrapText="1"/>
    </xf>
    <xf numFmtId="49" fontId="10" fillId="10" borderId="23" xfId="3" applyNumberFormat="1" applyFont="1" applyFill="1" applyBorder="1" applyAlignment="1">
      <alignment horizontal="center" vertical="top"/>
    </xf>
    <xf numFmtId="0" fontId="13" fillId="0" borderId="0" xfId="3" applyFont="1" applyFill="1" applyAlignment="1">
      <alignment vertical="top"/>
    </xf>
    <xf numFmtId="2" fontId="9" fillId="5" borderId="23" xfId="3" applyNumberFormat="1" applyFont="1" applyFill="1" applyBorder="1" applyAlignment="1">
      <alignment horizontal="center" vertical="top"/>
    </xf>
    <xf numFmtId="0" fontId="8" fillId="10" borderId="45" xfId="3" applyFont="1" applyFill="1" applyBorder="1" applyAlignment="1">
      <alignment horizontal="center" vertical="center" textRotation="90" wrapText="1"/>
    </xf>
    <xf numFmtId="0" fontId="19" fillId="10" borderId="45" xfId="0" applyFont="1" applyFill="1" applyBorder="1" applyAlignment="1">
      <alignment horizontal="left" vertical="top" wrapText="1"/>
    </xf>
    <xf numFmtId="49" fontId="10" fillId="10" borderId="27" xfId="3" applyNumberFormat="1" applyFont="1" applyFill="1" applyBorder="1" applyAlignment="1">
      <alignment horizontal="center" vertical="top"/>
    </xf>
    <xf numFmtId="164" fontId="10" fillId="5" borderId="5" xfId="3" applyNumberFormat="1" applyFont="1" applyFill="1" applyBorder="1" applyAlignment="1">
      <alignment vertical="top"/>
    </xf>
    <xf numFmtId="0" fontId="10" fillId="10" borderId="3" xfId="3" applyFont="1" applyFill="1" applyBorder="1" applyAlignment="1">
      <alignment horizontal="right" wrapText="1"/>
    </xf>
    <xf numFmtId="0" fontId="8" fillId="10" borderId="53" xfId="3" applyFont="1" applyFill="1" applyBorder="1" applyAlignment="1">
      <alignment horizontal="center" vertical="center" textRotation="90" wrapText="1"/>
    </xf>
    <xf numFmtId="0" fontId="19" fillId="10" borderId="53" xfId="0" applyFont="1" applyFill="1" applyBorder="1" applyAlignment="1">
      <alignment horizontal="left" vertical="top" wrapText="1"/>
    </xf>
    <xf numFmtId="49" fontId="10" fillId="10" borderId="55" xfId="3" applyNumberFormat="1" applyFont="1" applyFill="1" applyBorder="1" applyAlignment="1">
      <alignment horizontal="center" vertical="top"/>
    </xf>
    <xf numFmtId="164" fontId="6" fillId="13" borderId="35" xfId="0" applyNumberFormat="1" applyFont="1" applyFill="1" applyBorder="1" applyAlignment="1">
      <alignment horizontal="left" vertical="top" wrapText="1"/>
    </xf>
    <xf numFmtId="49" fontId="10" fillId="9" borderId="53" xfId="3" applyNumberFormat="1" applyFont="1" applyFill="1" applyBorder="1" applyAlignment="1">
      <alignment horizontal="center" vertical="top"/>
    </xf>
    <xf numFmtId="49" fontId="10" fillId="8" borderId="31" xfId="3" applyNumberFormat="1" applyFont="1" applyFill="1" applyBorder="1" applyAlignment="1">
      <alignment horizontal="center" vertical="top"/>
    </xf>
    <xf numFmtId="0" fontId="23" fillId="11" borderId="1" xfId="0" applyFont="1" applyFill="1" applyBorder="1" applyAlignment="1">
      <alignment vertical="top" wrapText="1"/>
    </xf>
    <xf numFmtId="49" fontId="10" fillId="9" borderId="21" xfId="3" applyNumberFormat="1" applyFont="1" applyFill="1" applyBorder="1" applyAlignment="1">
      <alignment horizontal="center" vertical="top"/>
    </xf>
    <xf numFmtId="0" fontId="6" fillId="0" borderId="29" xfId="0" applyFont="1" applyBorder="1" applyAlignment="1">
      <alignment vertical="center" wrapText="1"/>
    </xf>
    <xf numFmtId="164" fontId="6" fillId="13" borderId="34" xfId="0" applyNumberFormat="1" applyFont="1" applyFill="1" applyBorder="1" applyAlignment="1">
      <alignment vertical="center" wrapText="1"/>
    </xf>
    <xf numFmtId="164" fontId="6" fillId="13" borderId="35" xfId="0" applyNumberFormat="1" applyFont="1" applyFill="1" applyBorder="1" applyAlignment="1">
      <alignment vertical="top" wrapText="1"/>
    </xf>
    <xf numFmtId="0" fontId="6" fillId="11" borderId="1" xfId="0" applyFont="1" applyFill="1" applyBorder="1" applyAlignment="1">
      <alignment horizontal="left" vertical="top" wrapText="1"/>
    </xf>
    <xf numFmtId="49" fontId="10" fillId="0" borderId="45" xfId="3" applyNumberFormat="1" applyFont="1" applyFill="1" applyBorder="1" applyAlignment="1">
      <alignment horizontal="center" vertical="top"/>
    </xf>
    <xf numFmtId="49" fontId="10" fillId="11" borderId="21" xfId="3" applyNumberFormat="1" applyFont="1" applyFill="1" applyBorder="1" applyAlignment="1">
      <alignment horizontal="center" vertical="top"/>
    </xf>
    <xf numFmtId="49" fontId="10" fillId="11" borderId="45" xfId="3" applyNumberFormat="1" applyFont="1" applyFill="1" applyBorder="1" applyAlignment="1">
      <alignment horizontal="center" vertical="top"/>
    </xf>
    <xf numFmtId="0" fontId="6" fillId="0" borderId="35" xfId="0" applyFont="1" applyBorder="1" applyAlignment="1">
      <alignment horizontal="justify" vertical="center"/>
    </xf>
    <xf numFmtId="49" fontId="10" fillId="0" borderId="53" xfId="3" applyNumberFormat="1" applyFont="1" applyFill="1" applyBorder="1" applyAlignment="1">
      <alignment horizontal="center" vertical="top"/>
    </xf>
    <xf numFmtId="49" fontId="10" fillId="11" borderId="53" xfId="3" applyNumberFormat="1" applyFont="1" applyFill="1" applyBorder="1" applyAlignment="1">
      <alignment horizontal="center" vertical="top"/>
    </xf>
    <xf numFmtId="0" fontId="24" fillId="0" borderId="28" xfId="0" applyFont="1" applyBorder="1" applyAlignment="1">
      <alignment horizontal="center" vertical="center"/>
    </xf>
    <xf numFmtId="0" fontId="24" fillId="0" borderId="51" xfId="0" applyFont="1" applyBorder="1" applyAlignment="1">
      <alignment horizontal="center" vertical="center"/>
    </xf>
    <xf numFmtId="164" fontId="20" fillId="0" borderId="24" xfId="0" applyNumberFormat="1" applyFont="1" applyFill="1" applyBorder="1" applyAlignment="1">
      <alignment vertical="top" wrapText="1"/>
    </xf>
    <xf numFmtId="0" fontId="6" fillId="0" borderId="58" xfId="0" applyFont="1" applyBorder="1" applyAlignment="1">
      <alignment horizontal="center" vertical="center" wrapText="1"/>
    </xf>
    <xf numFmtId="164" fontId="6" fillId="13" borderId="59" xfId="0" applyNumberFormat="1" applyFont="1" applyFill="1" applyBorder="1" applyAlignment="1">
      <alignment horizontal="center" vertical="center" wrapText="1"/>
    </xf>
    <xf numFmtId="164" fontId="6" fillId="0" borderId="19" xfId="0" applyNumberFormat="1" applyFont="1" applyFill="1" applyBorder="1" applyAlignment="1">
      <alignment vertical="top" wrapText="1"/>
    </xf>
    <xf numFmtId="164" fontId="10" fillId="0" borderId="27" xfId="3" applyNumberFormat="1" applyFont="1" applyFill="1" applyBorder="1" applyAlignment="1">
      <alignment horizontal="center" vertical="top"/>
    </xf>
    <xf numFmtId="0" fontId="6" fillId="0" borderId="39" xfId="0" applyFont="1" applyBorder="1" applyAlignment="1">
      <alignment horizontal="center" vertical="center" wrapText="1"/>
    </xf>
    <xf numFmtId="164" fontId="6" fillId="13" borderId="40" xfId="0" applyNumberFormat="1" applyFont="1" applyFill="1" applyBorder="1" applyAlignment="1">
      <alignment horizontal="center" vertical="center" wrapText="1"/>
    </xf>
    <xf numFmtId="0" fontId="6" fillId="0" borderId="41" xfId="3" applyFont="1" applyBorder="1" applyAlignment="1">
      <alignment vertical="top" wrapText="1"/>
    </xf>
    <xf numFmtId="0" fontId="6" fillId="0" borderId="34" xfId="0" applyFont="1" applyBorder="1" applyAlignment="1">
      <alignment horizontal="center" vertical="center"/>
    </xf>
    <xf numFmtId="0" fontId="6" fillId="0" borderId="35" xfId="0" applyFont="1" applyBorder="1" applyAlignment="1">
      <alignment horizontal="left" vertical="top"/>
    </xf>
    <xf numFmtId="49" fontId="16" fillId="0" borderId="0" xfId="0" applyNumberFormat="1" applyFont="1" applyBorder="1" applyAlignment="1">
      <alignment horizontal="center" vertical="top" wrapText="1"/>
    </xf>
    <xf numFmtId="0" fontId="6" fillId="0" borderId="29" xfId="0" applyFont="1" applyBorder="1" applyAlignment="1">
      <alignment horizontal="center" vertical="center"/>
    </xf>
    <xf numFmtId="0" fontId="6" fillId="0" borderId="14" xfId="3" applyFont="1" applyBorder="1" applyAlignment="1">
      <alignment vertical="top"/>
    </xf>
    <xf numFmtId="0" fontId="6" fillId="0" borderId="16" xfId="3" applyFont="1" applyBorder="1" applyAlignment="1">
      <alignment vertical="top"/>
    </xf>
    <xf numFmtId="0" fontId="6" fillId="0" borderId="14" xfId="0" applyFont="1" applyBorder="1" applyAlignment="1">
      <alignment horizontal="center" vertical="center" wrapText="1"/>
    </xf>
    <xf numFmtId="164" fontId="6" fillId="13" borderId="16" xfId="0" applyNumberFormat="1" applyFont="1" applyFill="1" applyBorder="1" applyAlignment="1">
      <alignment vertical="top" wrapText="1"/>
    </xf>
    <xf numFmtId="0" fontId="6" fillId="0" borderId="34" xfId="0" applyFont="1" applyBorder="1" applyAlignment="1">
      <alignment horizontal="center" vertical="center" wrapText="1"/>
    </xf>
    <xf numFmtId="0" fontId="6" fillId="0" borderId="16" xfId="0" applyFont="1" applyBorder="1" applyAlignment="1">
      <alignment vertical="top" wrapText="1"/>
    </xf>
    <xf numFmtId="0" fontId="10" fillId="0" borderId="14" xfId="0" applyFont="1" applyBorder="1" applyAlignment="1">
      <alignment horizontal="center" vertical="top"/>
    </xf>
    <xf numFmtId="0" fontId="26" fillId="0" borderId="34" xfId="0" applyFont="1" applyBorder="1" applyAlignment="1">
      <alignment vertical="top" wrapText="1"/>
    </xf>
    <xf numFmtId="0" fontId="26" fillId="0" borderId="16" xfId="0" applyFont="1" applyBorder="1" applyAlignment="1">
      <alignment vertical="top" wrapText="1"/>
    </xf>
    <xf numFmtId="0" fontId="6" fillId="0" borderId="7" xfId="0" applyFont="1" applyBorder="1" applyAlignment="1">
      <alignment horizontal="center" vertical="center" wrapText="1"/>
    </xf>
    <xf numFmtId="164" fontId="6" fillId="13" borderId="9" xfId="0" applyNumberFormat="1" applyFont="1" applyFill="1" applyBorder="1" applyAlignment="1">
      <alignment vertical="top" wrapText="1"/>
    </xf>
    <xf numFmtId="0" fontId="6" fillId="0" borderId="71" xfId="3" applyFont="1" applyBorder="1" applyAlignment="1">
      <alignment vertical="top"/>
    </xf>
    <xf numFmtId="0" fontId="6" fillId="0" borderId="66" xfId="3" applyFont="1" applyBorder="1" applyAlignment="1">
      <alignment vertical="top"/>
    </xf>
    <xf numFmtId="49" fontId="16" fillId="0" borderId="23" xfId="0" applyNumberFormat="1" applyFont="1" applyBorder="1" applyAlignment="1">
      <alignment horizontal="left" vertical="top" wrapText="1"/>
    </xf>
    <xf numFmtId="49" fontId="10" fillId="10" borderId="21" xfId="3" applyNumberFormat="1" applyFont="1" applyFill="1" applyBorder="1" applyAlignment="1">
      <alignment horizontal="center" vertical="top"/>
    </xf>
    <xf numFmtId="0" fontId="6" fillId="10" borderId="1" xfId="3" applyFont="1" applyFill="1" applyBorder="1" applyAlignment="1">
      <alignment horizontal="center" vertical="top"/>
    </xf>
    <xf numFmtId="49" fontId="16" fillId="0" borderId="27" xfId="0" applyNumberFormat="1" applyFont="1" applyBorder="1" applyAlignment="1">
      <alignment horizontal="left" vertical="top" wrapText="1"/>
    </xf>
    <xf numFmtId="49" fontId="19" fillId="10" borderId="45" xfId="3" applyNumberFormat="1" applyFont="1" applyFill="1" applyBorder="1" applyAlignment="1">
      <alignment horizontal="left" vertical="top" wrapText="1"/>
    </xf>
    <xf numFmtId="0" fontId="6" fillId="10" borderId="17" xfId="3" applyFont="1" applyFill="1" applyBorder="1" applyAlignment="1">
      <alignment horizontal="center" vertical="top"/>
    </xf>
    <xf numFmtId="0" fontId="6" fillId="0" borderId="64" xfId="3" applyFont="1" applyBorder="1" applyAlignment="1">
      <alignment vertical="top"/>
    </xf>
    <xf numFmtId="0" fontId="6" fillId="10" borderId="50" xfId="3" applyFont="1" applyFill="1" applyBorder="1" applyAlignment="1">
      <alignment horizontal="center" vertical="top"/>
    </xf>
    <xf numFmtId="49" fontId="16" fillId="0" borderId="55" xfId="0" applyNumberFormat="1" applyFont="1" applyBorder="1" applyAlignment="1">
      <alignment horizontal="left" vertical="top" wrapText="1"/>
    </xf>
    <xf numFmtId="49" fontId="19" fillId="10" borderId="53" xfId="3" applyNumberFormat="1" applyFont="1" applyFill="1" applyBorder="1" applyAlignment="1">
      <alignment horizontal="left" vertical="top" wrapText="1"/>
    </xf>
    <xf numFmtId="0" fontId="6" fillId="0" borderId="25" xfId="3" applyFont="1" applyBorder="1" applyAlignment="1">
      <alignment vertical="top"/>
    </xf>
    <xf numFmtId="0" fontId="6" fillId="0" borderId="24" xfId="3" applyFont="1" applyBorder="1" applyAlignment="1">
      <alignment vertical="top"/>
    </xf>
    <xf numFmtId="164" fontId="10" fillId="0" borderId="2" xfId="3" applyNumberFormat="1" applyFont="1" applyFill="1" applyBorder="1" applyAlignment="1">
      <alignment horizontal="center" vertical="top"/>
    </xf>
    <xf numFmtId="0" fontId="10" fillId="5" borderId="2" xfId="3" applyFont="1" applyFill="1" applyBorder="1" applyAlignment="1">
      <alignment horizontal="center" wrapText="1"/>
    </xf>
    <xf numFmtId="49" fontId="16" fillId="0" borderId="23" xfId="0" applyNumberFormat="1" applyFont="1" applyBorder="1" applyAlignment="1">
      <alignment horizontal="left" vertical="top" wrapText="1"/>
    </xf>
    <xf numFmtId="49" fontId="10" fillId="10" borderId="6" xfId="3" applyNumberFormat="1" applyFont="1" applyFill="1" applyBorder="1" applyAlignment="1">
      <alignment horizontal="center" vertical="top"/>
    </xf>
    <xf numFmtId="0" fontId="10" fillId="0" borderId="1" xfId="0" applyFont="1" applyFill="1" applyBorder="1" applyAlignment="1">
      <alignment horizontal="center" vertical="top"/>
    </xf>
    <xf numFmtId="49" fontId="16" fillId="0" borderId="27" xfId="0" applyNumberFormat="1" applyFont="1" applyBorder="1" applyAlignment="1">
      <alignment horizontal="left" vertical="top" wrapText="1"/>
    </xf>
    <xf numFmtId="0" fontId="6" fillId="0" borderId="33" xfId="3" applyFont="1" applyBorder="1" applyAlignment="1">
      <alignment vertical="top"/>
    </xf>
    <xf numFmtId="164" fontId="13" fillId="0" borderId="50" xfId="3" applyNumberFormat="1" applyFont="1" applyFill="1" applyBorder="1" applyAlignment="1">
      <alignment horizontal="center" vertical="top"/>
    </xf>
    <xf numFmtId="49" fontId="16" fillId="0" borderId="55" xfId="0" applyNumberFormat="1" applyFont="1" applyBorder="1" applyAlignment="1">
      <alignment horizontal="left" vertical="top" wrapText="1"/>
    </xf>
    <xf numFmtId="49" fontId="10" fillId="10" borderId="31" xfId="3" applyNumberFormat="1" applyFont="1" applyFill="1" applyBorder="1" applyAlignment="1">
      <alignment horizontal="center" vertical="top"/>
    </xf>
    <xf numFmtId="164" fontId="10" fillId="10" borderId="2" xfId="3" applyNumberFormat="1" applyFont="1" applyFill="1" applyBorder="1" applyAlignment="1">
      <alignment horizontal="center" vertical="top"/>
    </xf>
    <xf numFmtId="0" fontId="13" fillId="10" borderId="0" xfId="0" applyFont="1" applyFill="1" applyBorder="1" applyAlignment="1">
      <alignment vertical="top" wrapText="1"/>
    </xf>
    <xf numFmtId="0" fontId="19" fillId="10" borderId="0" xfId="0" applyFont="1" applyFill="1" applyBorder="1" applyAlignment="1">
      <alignment vertical="top" wrapText="1"/>
    </xf>
    <xf numFmtId="0" fontId="6" fillId="12" borderId="42" xfId="0" applyFont="1" applyFill="1" applyBorder="1" applyAlignment="1">
      <alignment horizontal="center" vertical="top"/>
    </xf>
    <xf numFmtId="0" fontId="6" fillId="0" borderId="43" xfId="0" applyFont="1" applyBorder="1" applyAlignment="1">
      <alignment horizontal="left" vertical="top" wrapText="1"/>
    </xf>
    <xf numFmtId="0" fontId="6" fillId="0" borderId="44" xfId="0" applyFont="1" applyBorder="1" applyAlignment="1">
      <alignment horizontal="left" vertical="top" wrapText="1"/>
    </xf>
    <xf numFmtId="0" fontId="19" fillId="10" borderId="18" xfId="0" applyFont="1" applyFill="1" applyBorder="1" applyAlignment="1">
      <alignment vertical="top" wrapText="1"/>
    </xf>
    <xf numFmtId="0" fontId="18" fillId="12" borderId="39" xfId="0" applyFont="1" applyFill="1" applyBorder="1" applyAlignment="1">
      <alignment vertical="top" wrapText="1"/>
    </xf>
    <xf numFmtId="0" fontId="6" fillId="0" borderId="40" xfId="0" applyFont="1" applyFill="1" applyBorder="1" applyAlignment="1">
      <alignment horizontal="center" vertical="top" wrapText="1"/>
    </xf>
    <xf numFmtId="0" fontId="6" fillId="0" borderId="41" xfId="0" applyFont="1" applyBorder="1" applyAlignment="1">
      <alignment vertical="top" wrapText="1"/>
    </xf>
    <xf numFmtId="49" fontId="10" fillId="0" borderId="22" xfId="3" applyNumberFormat="1" applyFont="1" applyFill="1" applyBorder="1" applyAlignment="1">
      <alignment horizontal="center" vertical="top"/>
    </xf>
    <xf numFmtId="49" fontId="10" fillId="0" borderId="23" xfId="3" applyNumberFormat="1" applyFont="1" applyFill="1" applyBorder="1" applyAlignment="1">
      <alignment horizontal="center" vertical="top"/>
    </xf>
    <xf numFmtId="0" fontId="18" fillId="12" borderId="42" xfId="0" applyFont="1" applyFill="1" applyBorder="1" applyAlignment="1">
      <alignment vertical="top" wrapText="1"/>
    </xf>
    <xf numFmtId="0" fontId="6" fillId="0" borderId="43" xfId="0" applyFont="1" applyFill="1" applyBorder="1" applyAlignment="1">
      <alignment horizontal="center" vertical="top" wrapText="1"/>
    </xf>
    <xf numFmtId="49" fontId="10" fillId="0" borderId="18" xfId="3" applyNumberFormat="1" applyFont="1" applyFill="1" applyBorder="1" applyAlignment="1">
      <alignment horizontal="center" vertical="top"/>
    </xf>
    <xf numFmtId="49" fontId="10" fillId="0" borderId="55" xfId="3" applyNumberFormat="1" applyFont="1" applyFill="1" applyBorder="1" applyAlignment="1">
      <alignment horizontal="center" vertical="top"/>
    </xf>
    <xf numFmtId="0" fontId="19" fillId="14" borderId="3" xfId="0" applyFont="1" applyFill="1" applyBorder="1" applyAlignment="1">
      <alignment vertical="top" wrapText="1"/>
    </xf>
    <xf numFmtId="0" fontId="19" fillId="14" borderId="4" xfId="0" applyFont="1" applyFill="1" applyBorder="1" applyAlignment="1">
      <alignment vertical="top" wrapText="1"/>
    </xf>
    <xf numFmtId="0" fontId="19" fillId="14" borderId="4" xfId="0" applyFont="1" applyFill="1" applyBorder="1" applyAlignment="1">
      <alignment vertical="center" wrapText="1"/>
    </xf>
    <xf numFmtId="164" fontId="10" fillId="9" borderId="19" xfId="3" applyNumberFormat="1" applyFont="1" applyFill="1" applyBorder="1" applyAlignment="1">
      <alignment horizontal="center" vertical="top"/>
    </xf>
    <xf numFmtId="0" fontId="6" fillId="0" borderId="21" xfId="3" applyFont="1" applyFill="1" applyBorder="1" applyAlignment="1">
      <alignment vertical="top"/>
    </xf>
    <xf numFmtId="0" fontId="6" fillId="0" borderId="51" xfId="3" applyFont="1" applyFill="1" applyBorder="1" applyAlignment="1">
      <alignment vertical="top"/>
    </xf>
    <xf numFmtId="0" fontId="6" fillId="0" borderId="23" xfId="3" applyFont="1" applyFill="1" applyBorder="1" applyAlignment="1">
      <alignment vertical="top"/>
    </xf>
    <xf numFmtId="0" fontId="10" fillId="5" borderId="66" xfId="3" applyFont="1" applyFill="1" applyBorder="1" applyAlignment="1">
      <alignment horizontal="center" wrapText="1"/>
    </xf>
    <xf numFmtId="49" fontId="6" fillId="0" borderId="6" xfId="3" applyNumberFormat="1" applyFont="1" applyBorder="1" applyAlignment="1">
      <alignment horizontal="center" vertical="center" textRotation="90"/>
    </xf>
    <xf numFmtId="49" fontId="6" fillId="11" borderId="22" xfId="3" applyNumberFormat="1" applyFont="1" applyFill="1" applyBorder="1" applyAlignment="1">
      <alignment horizontal="left" vertical="top" wrapText="1"/>
    </xf>
    <xf numFmtId="49" fontId="10" fillId="14" borderId="6" xfId="3" applyNumberFormat="1" applyFont="1" applyFill="1" applyBorder="1" applyAlignment="1">
      <alignment horizontal="center" vertical="top"/>
    </xf>
    <xf numFmtId="0" fontId="6" fillId="0" borderId="14" xfId="3" applyFont="1" applyFill="1" applyBorder="1" applyAlignment="1">
      <alignment vertical="top"/>
    </xf>
    <xf numFmtId="0" fontId="6" fillId="0" borderId="34" xfId="3" applyFont="1" applyFill="1" applyBorder="1" applyAlignment="1">
      <alignment vertical="top"/>
    </xf>
    <xf numFmtId="0" fontId="6" fillId="0" borderId="16" xfId="3" applyFont="1" applyFill="1" applyBorder="1" applyAlignment="1">
      <alignment vertical="top"/>
    </xf>
    <xf numFmtId="0" fontId="6" fillId="0" borderId="9" xfId="3" applyFont="1" applyBorder="1" applyAlignment="1">
      <alignment horizontal="center" vertical="top"/>
    </xf>
    <xf numFmtId="49" fontId="6" fillId="0" borderId="1" xfId="3" applyNumberFormat="1" applyFont="1" applyBorder="1" applyAlignment="1">
      <alignment horizontal="center" vertical="center" textRotation="90"/>
    </xf>
    <xf numFmtId="49" fontId="6" fillId="11" borderId="0" xfId="3" applyNumberFormat="1" applyFont="1" applyFill="1" applyBorder="1" applyAlignment="1">
      <alignment horizontal="left" vertical="top" wrapText="1"/>
    </xf>
    <xf numFmtId="49" fontId="10" fillId="14" borderId="1" xfId="3" applyNumberFormat="1" applyFont="1" applyFill="1" applyBorder="1" applyAlignment="1">
      <alignment horizontal="center" vertical="top"/>
    </xf>
    <xf numFmtId="49" fontId="6" fillId="11" borderId="18" xfId="3" applyNumberFormat="1" applyFont="1" applyFill="1" applyBorder="1" applyAlignment="1">
      <alignment horizontal="left" vertical="top" wrapText="1"/>
    </xf>
    <xf numFmtId="49" fontId="10" fillId="14" borderId="31" xfId="3" applyNumberFormat="1" applyFont="1" applyFill="1" applyBorder="1" applyAlignment="1">
      <alignment horizontal="center" vertical="top"/>
    </xf>
    <xf numFmtId="49" fontId="10" fillId="14" borderId="22" xfId="3" applyNumberFormat="1" applyFont="1" applyFill="1" applyBorder="1" applyAlignment="1">
      <alignment vertical="top"/>
    </xf>
    <xf numFmtId="0" fontId="20" fillId="0" borderId="14" xfId="0" applyFont="1" applyBorder="1" applyAlignment="1">
      <alignment horizontal="center" vertical="top"/>
    </xf>
    <xf numFmtId="164" fontId="20" fillId="13" borderId="34" xfId="0" applyNumberFormat="1" applyFont="1" applyFill="1" applyBorder="1" applyAlignment="1">
      <alignment horizontal="center" vertical="center" wrapText="1"/>
    </xf>
    <xf numFmtId="0" fontId="6" fillId="0" borderId="16" xfId="0" applyFont="1" applyBorder="1" applyAlignment="1">
      <alignment horizontal="left" vertical="top" wrapText="1"/>
    </xf>
    <xf numFmtId="164" fontId="6" fillId="5" borderId="52" xfId="3" applyNumberFormat="1" applyFont="1" applyFill="1" applyBorder="1" applyAlignment="1">
      <alignment horizontal="center" vertical="top"/>
    </xf>
    <xf numFmtId="49" fontId="10" fillId="14" borderId="0" xfId="3" applyNumberFormat="1" applyFont="1" applyFill="1" applyBorder="1" applyAlignment="1">
      <alignment vertical="top"/>
    </xf>
    <xf numFmtId="0" fontId="6" fillId="0" borderId="36" xfId="0" applyFont="1" applyFill="1" applyBorder="1" applyAlignment="1">
      <alignment horizontal="left" vertical="top" wrapText="1"/>
    </xf>
    <xf numFmtId="0" fontId="6" fillId="0" borderId="27" xfId="0" applyFont="1" applyBorder="1" applyAlignment="1">
      <alignment horizontal="justify" vertical="center"/>
    </xf>
    <xf numFmtId="164" fontId="6" fillId="5" borderId="65" xfId="3" applyNumberFormat="1" applyFont="1" applyFill="1" applyBorder="1" applyAlignment="1">
      <alignment horizontal="center" vertical="top"/>
    </xf>
    <xf numFmtId="0" fontId="6" fillId="0" borderId="29" xfId="0" applyFont="1" applyFill="1" applyBorder="1" applyAlignment="1">
      <alignment horizontal="center" vertical="center"/>
    </xf>
    <xf numFmtId="0" fontId="6" fillId="0" borderId="34" xfId="0" applyFont="1" applyFill="1" applyBorder="1" applyAlignment="1">
      <alignment horizontal="center" vertical="center" wrapText="1"/>
    </xf>
    <xf numFmtId="0" fontId="6" fillId="0" borderId="16" xfId="0" applyFont="1" applyFill="1" applyBorder="1" applyAlignment="1">
      <alignment wrapText="1"/>
    </xf>
    <xf numFmtId="164" fontId="9" fillId="5" borderId="65" xfId="3" applyNumberFormat="1" applyFont="1" applyFill="1" applyBorder="1" applyAlignment="1">
      <alignment horizontal="center" vertical="top"/>
    </xf>
    <xf numFmtId="0" fontId="20" fillId="0" borderId="42" xfId="0" applyFont="1" applyFill="1" applyBorder="1" applyAlignment="1">
      <alignment horizontal="left" vertical="top" wrapText="1"/>
    </xf>
    <xf numFmtId="164" fontId="20" fillId="13" borderId="43" xfId="0" applyNumberFormat="1" applyFont="1" applyFill="1" applyBorder="1" applyAlignment="1">
      <alignment horizontal="center" vertical="center" wrapText="1"/>
    </xf>
    <xf numFmtId="0" fontId="6" fillId="0" borderId="44" xfId="0" applyFont="1" applyBorder="1" applyAlignment="1">
      <alignment horizontal="justify" vertical="center"/>
    </xf>
    <xf numFmtId="164" fontId="6" fillId="5" borderId="31" xfId="3" applyNumberFormat="1" applyFont="1" applyFill="1" applyBorder="1" applyAlignment="1">
      <alignment horizontal="center" vertical="top"/>
    </xf>
    <xf numFmtId="0" fontId="6" fillId="0" borderId="67" xfId="3" applyFont="1" applyBorder="1" applyAlignment="1">
      <alignment horizontal="center" vertical="top"/>
    </xf>
    <xf numFmtId="49" fontId="6" fillId="0" borderId="31" xfId="3" applyNumberFormat="1" applyFont="1" applyBorder="1" applyAlignment="1">
      <alignment horizontal="center" vertical="center" textRotation="90"/>
    </xf>
    <xf numFmtId="49" fontId="10" fillId="14" borderId="18" xfId="3" applyNumberFormat="1" applyFont="1" applyFill="1" applyBorder="1" applyAlignment="1">
      <alignment vertical="top"/>
    </xf>
    <xf numFmtId="0" fontId="18" fillId="5" borderId="0" xfId="0" applyFont="1" applyFill="1" applyBorder="1" applyAlignment="1">
      <alignment horizontal="center" vertical="top"/>
    </xf>
    <xf numFmtId="49" fontId="6" fillId="0" borderId="1" xfId="3" applyNumberFormat="1" applyFont="1" applyBorder="1" applyAlignment="1">
      <alignment horizontal="center" vertical="top"/>
    </xf>
    <xf numFmtId="0" fontId="20" fillId="0" borderId="1" xfId="0" applyFont="1" applyFill="1" applyBorder="1" applyAlignment="1">
      <alignment horizontal="left" vertical="top" wrapText="1"/>
    </xf>
    <xf numFmtId="49" fontId="10" fillId="10" borderId="72" xfId="3" applyNumberFormat="1" applyFont="1" applyFill="1" applyBorder="1" applyAlignment="1">
      <alignment vertical="top"/>
    </xf>
    <xf numFmtId="49" fontId="10" fillId="14" borderId="47" xfId="3" applyNumberFormat="1" applyFont="1" applyFill="1" applyBorder="1" applyAlignment="1">
      <alignment vertical="top"/>
    </xf>
    <xf numFmtId="2" fontId="6" fillId="0" borderId="17" xfId="3" applyNumberFormat="1" applyFont="1" applyFill="1" applyBorder="1" applyAlignment="1">
      <alignment horizontal="center" vertical="top"/>
    </xf>
    <xf numFmtId="164" fontId="6" fillId="0" borderId="17" xfId="3" applyNumberFormat="1" applyFont="1" applyFill="1" applyBorder="1" applyAlignment="1">
      <alignment horizontal="center" vertical="top"/>
    </xf>
    <xf numFmtId="0" fontId="6" fillId="0" borderId="35" xfId="3" applyFont="1" applyBorder="1" applyAlignment="1">
      <alignment vertical="top" wrapText="1"/>
    </xf>
    <xf numFmtId="0" fontId="20" fillId="0" borderId="65" xfId="0" applyFont="1" applyFill="1" applyBorder="1" applyAlignment="1">
      <alignment horizontal="left" vertical="top" wrapText="1"/>
    </xf>
    <xf numFmtId="0" fontId="6" fillId="0" borderId="29" xfId="3" applyFont="1" applyFill="1" applyBorder="1" applyAlignment="1">
      <alignment vertical="top"/>
    </xf>
    <xf numFmtId="0" fontId="6" fillId="0" borderId="35" xfId="3" applyFont="1" applyFill="1" applyBorder="1" applyAlignment="1">
      <alignment vertical="top"/>
    </xf>
    <xf numFmtId="164" fontId="6" fillId="5" borderId="2" xfId="3" applyNumberFormat="1" applyFont="1" applyFill="1" applyBorder="1" applyAlignment="1">
      <alignment horizontal="center" vertical="top"/>
    </xf>
    <xf numFmtId="49" fontId="6" fillId="0" borderId="1" xfId="3" applyNumberFormat="1" applyFont="1" applyFill="1" applyBorder="1" applyAlignment="1">
      <alignment horizontal="center" vertical="top"/>
    </xf>
    <xf numFmtId="0" fontId="20" fillId="11" borderId="7" xfId="3" applyFont="1" applyFill="1" applyBorder="1" applyAlignment="1">
      <alignment vertical="top" wrapText="1"/>
    </xf>
    <xf numFmtId="164" fontId="6" fillId="0" borderId="1" xfId="3" applyNumberFormat="1" applyFont="1" applyFill="1" applyBorder="1" applyAlignment="1">
      <alignment horizontal="center" vertical="top"/>
    </xf>
    <xf numFmtId="0" fontId="6" fillId="11" borderId="1" xfId="3" applyFont="1" applyFill="1" applyBorder="1" applyAlignment="1">
      <alignment horizontal="left" vertical="top" wrapText="1"/>
    </xf>
    <xf numFmtId="0" fontId="6" fillId="0" borderId="29" xfId="0" applyFont="1" applyFill="1" applyBorder="1" applyAlignment="1">
      <alignment vertical="center" wrapText="1"/>
    </xf>
    <xf numFmtId="164" fontId="6" fillId="0" borderId="34" xfId="0" applyNumberFormat="1" applyFont="1" applyFill="1" applyBorder="1" applyAlignment="1">
      <alignment vertical="center" wrapText="1"/>
    </xf>
    <xf numFmtId="164" fontId="20" fillId="12" borderId="34" xfId="0" applyNumberFormat="1" applyFont="1" applyFill="1" applyBorder="1" applyAlignment="1">
      <alignment vertical="center" wrapText="1"/>
    </xf>
    <xf numFmtId="0" fontId="20" fillId="12" borderId="35" xfId="0" applyFont="1" applyFill="1" applyBorder="1" applyAlignment="1">
      <alignment wrapText="1"/>
    </xf>
    <xf numFmtId="49" fontId="10" fillId="10" borderId="73" xfId="3" applyNumberFormat="1" applyFont="1" applyFill="1" applyBorder="1" applyAlignment="1">
      <alignment vertical="top"/>
    </xf>
    <xf numFmtId="49" fontId="10" fillId="14" borderId="33" xfId="3" applyNumberFormat="1" applyFont="1" applyFill="1" applyBorder="1" applyAlignment="1">
      <alignment vertical="top"/>
    </xf>
    <xf numFmtId="0" fontId="6" fillId="12" borderId="35" xfId="0" applyFont="1" applyFill="1" applyBorder="1" applyAlignment="1">
      <alignment wrapText="1"/>
    </xf>
    <xf numFmtId="164" fontId="6" fillId="10" borderId="17" xfId="3" applyNumberFormat="1" applyFont="1" applyFill="1" applyBorder="1" applyAlignment="1">
      <alignment horizontal="center" vertical="top"/>
    </xf>
    <xf numFmtId="0" fontId="18" fillId="10" borderId="22" xfId="0" applyFont="1" applyFill="1" applyBorder="1" applyAlignment="1">
      <alignment horizontal="center" vertical="top"/>
    </xf>
    <xf numFmtId="49" fontId="10" fillId="10" borderId="21" xfId="3" applyNumberFormat="1" applyFont="1" applyFill="1" applyBorder="1" applyAlignment="1">
      <alignment horizontal="center" vertical="top" wrapText="1"/>
    </xf>
    <xf numFmtId="49" fontId="10" fillId="10" borderId="22" xfId="3" applyNumberFormat="1" applyFont="1" applyFill="1" applyBorder="1" applyAlignment="1">
      <alignment horizontal="center" vertical="top" wrapText="1"/>
    </xf>
    <xf numFmtId="49" fontId="10" fillId="10" borderId="23" xfId="3" applyNumberFormat="1" applyFont="1" applyFill="1" applyBorder="1" applyAlignment="1">
      <alignment horizontal="center" vertical="top" wrapText="1"/>
    </xf>
    <xf numFmtId="164" fontId="6" fillId="5" borderId="17" xfId="3" applyNumberFormat="1" applyFont="1" applyFill="1" applyBorder="1" applyAlignment="1">
      <alignment horizontal="center" vertical="top"/>
    </xf>
    <xf numFmtId="0" fontId="6" fillId="10" borderId="9" xfId="3" applyFont="1" applyFill="1" applyBorder="1" applyAlignment="1">
      <alignment horizontal="center" vertical="top"/>
    </xf>
    <xf numFmtId="49" fontId="10" fillId="10" borderId="45" xfId="3" applyNumberFormat="1" applyFont="1" applyFill="1" applyBorder="1" applyAlignment="1">
      <alignment horizontal="center" vertical="top" wrapText="1"/>
    </xf>
    <xf numFmtId="49" fontId="10" fillId="10" borderId="0" xfId="3" applyNumberFormat="1" applyFont="1" applyFill="1" applyBorder="1" applyAlignment="1">
      <alignment horizontal="center" vertical="top" wrapText="1"/>
    </xf>
    <xf numFmtId="49" fontId="10" fillId="10" borderId="27" xfId="3" applyNumberFormat="1" applyFont="1" applyFill="1" applyBorder="1" applyAlignment="1">
      <alignment horizontal="center" vertical="top" wrapText="1"/>
    </xf>
    <xf numFmtId="0" fontId="6" fillId="0" borderId="42" xfId="0" applyFont="1" applyBorder="1" applyAlignment="1">
      <alignment horizontal="left" vertical="top" wrapText="1"/>
    </xf>
    <xf numFmtId="0" fontId="6" fillId="0" borderId="55" xfId="0" applyFont="1" applyBorder="1" applyAlignment="1">
      <alignment horizontal="left" wrapText="1"/>
    </xf>
    <xf numFmtId="164" fontId="6" fillId="5" borderId="50" xfId="3" applyNumberFormat="1" applyFont="1" applyFill="1" applyBorder="1" applyAlignment="1">
      <alignment horizontal="center" vertical="top"/>
    </xf>
    <xf numFmtId="49" fontId="10" fillId="0" borderId="31" xfId="3" applyNumberFormat="1" applyFont="1" applyBorder="1" applyAlignment="1">
      <alignment horizontal="center" vertical="top"/>
    </xf>
    <xf numFmtId="49" fontId="10" fillId="10" borderId="53" xfId="3" applyNumberFormat="1" applyFont="1" applyFill="1" applyBorder="1" applyAlignment="1">
      <alignment horizontal="center" vertical="top" wrapText="1"/>
    </xf>
    <xf numFmtId="49" fontId="10" fillId="10" borderId="18" xfId="3" applyNumberFormat="1" applyFont="1" applyFill="1" applyBorder="1" applyAlignment="1">
      <alignment horizontal="center" vertical="top" wrapText="1"/>
    </xf>
    <xf numFmtId="49" fontId="10" fillId="10" borderId="55" xfId="3" applyNumberFormat="1" applyFont="1" applyFill="1" applyBorder="1" applyAlignment="1">
      <alignment horizontal="center" vertical="top" wrapText="1"/>
    </xf>
    <xf numFmtId="164" fontId="6" fillId="5" borderId="4" xfId="3" applyNumberFormat="1" applyFont="1" applyFill="1" applyBorder="1" applyAlignment="1">
      <alignment horizontal="center" vertical="top"/>
    </xf>
    <xf numFmtId="49" fontId="6" fillId="0" borderId="23" xfId="3" applyNumberFormat="1" applyFont="1" applyBorder="1" applyAlignment="1">
      <alignment horizontal="center" vertical="top"/>
    </xf>
    <xf numFmtId="49" fontId="10" fillId="10" borderId="21" xfId="3" applyNumberFormat="1" applyFont="1" applyFill="1" applyBorder="1" applyAlignment="1">
      <alignment horizontal="center" vertical="center" textRotation="90"/>
    </xf>
    <xf numFmtId="49" fontId="10" fillId="10" borderId="74" xfId="3" applyNumberFormat="1" applyFont="1" applyFill="1" applyBorder="1" applyAlignment="1">
      <alignment vertical="top"/>
    </xf>
    <xf numFmtId="49" fontId="10" fillId="9" borderId="25" xfId="3" applyNumberFormat="1" applyFont="1" applyFill="1" applyBorder="1" applyAlignment="1">
      <alignment vertical="top"/>
    </xf>
    <xf numFmtId="164" fontId="6" fillId="5" borderId="0" xfId="3" applyNumberFormat="1" applyFont="1" applyFill="1" applyBorder="1" applyAlignment="1">
      <alignment horizontal="center" vertical="top"/>
    </xf>
    <xf numFmtId="49" fontId="6" fillId="0" borderId="27" xfId="3" applyNumberFormat="1" applyFont="1" applyBorder="1" applyAlignment="1">
      <alignment horizontal="center" vertical="top"/>
    </xf>
    <xf numFmtId="49" fontId="10" fillId="10" borderId="45" xfId="3" applyNumberFormat="1" applyFont="1" applyFill="1" applyBorder="1" applyAlignment="1">
      <alignment horizontal="center" vertical="center" textRotation="90"/>
    </xf>
    <xf numFmtId="49" fontId="10" fillId="9" borderId="47" xfId="3" applyNumberFormat="1" applyFont="1" applyFill="1" applyBorder="1" applyAlignment="1">
      <alignment vertical="top"/>
    </xf>
    <xf numFmtId="0" fontId="10" fillId="0" borderId="29" xfId="0" applyFont="1" applyFill="1" applyBorder="1" applyAlignment="1">
      <alignment horizontal="center" vertical="center"/>
    </xf>
    <xf numFmtId="0" fontId="6" fillId="0" borderId="38" xfId="0" applyFont="1" applyFill="1" applyBorder="1" applyAlignment="1">
      <alignment horizontal="left" vertical="top" wrapText="1"/>
    </xf>
    <xf numFmtId="0" fontId="6" fillId="0" borderId="10" xfId="3" applyFont="1" applyBorder="1" applyAlignment="1">
      <alignment horizontal="center" vertical="top"/>
    </xf>
    <xf numFmtId="0" fontId="6" fillId="0" borderId="42" xfId="0" applyFont="1" applyFill="1" applyBorder="1" applyAlignment="1">
      <alignment horizontal="center" vertical="center"/>
    </xf>
    <xf numFmtId="0" fontId="6" fillId="0" borderId="57" xfId="0" applyFont="1" applyFill="1" applyBorder="1" applyAlignment="1">
      <alignment horizontal="left" vertical="top" wrapText="1"/>
    </xf>
    <xf numFmtId="0" fontId="6" fillId="0" borderId="50" xfId="3" applyFont="1" applyBorder="1" applyAlignment="1">
      <alignment horizontal="center" vertical="top"/>
    </xf>
    <xf numFmtId="49" fontId="6" fillId="0" borderId="55" xfId="3" applyNumberFormat="1" applyFont="1" applyBorder="1" applyAlignment="1">
      <alignment horizontal="center" vertical="top"/>
    </xf>
    <xf numFmtId="49" fontId="10" fillId="10" borderId="53" xfId="3" applyNumberFormat="1" applyFont="1" applyFill="1" applyBorder="1" applyAlignment="1">
      <alignment horizontal="center" vertical="center" textRotation="90"/>
    </xf>
    <xf numFmtId="49" fontId="10" fillId="9" borderId="33" xfId="3" applyNumberFormat="1" applyFont="1" applyFill="1" applyBorder="1" applyAlignment="1">
      <alignment vertical="top"/>
    </xf>
    <xf numFmtId="0" fontId="20" fillId="0" borderId="58" xfId="0" applyFont="1" applyFill="1" applyBorder="1" applyAlignment="1">
      <alignment horizontal="center" vertical="center" wrapText="1"/>
    </xf>
    <xf numFmtId="164" fontId="20" fillId="13" borderId="59" xfId="0" applyNumberFormat="1" applyFont="1" applyFill="1" applyBorder="1" applyAlignment="1">
      <alignment horizontal="center" vertical="center" wrapText="1"/>
    </xf>
    <xf numFmtId="164" fontId="6" fillId="13" borderId="19" xfId="0" applyNumberFormat="1" applyFont="1" applyFill="1" applyBorder="1" applyAlignment="1">
      <alignment horizontal="left" vertical="center" wrapText="1"/>
    </xf>
    <xf numFmtId="164" fontId="6" fillId="10" borderId="3" xfId="3" applyNumberFormat="1" applyFont="1" applyFill="1" applyBorder="1" applyAlignment="1">
      <alignment horizontal="center" vertical="top"/>
    </xf>
    <xf numFmtId="0" fontId="18" fillId="10" borderId="2" xfId="0" applyFont="1" applyFill="1" applyBorder="1" applyAlignment="1">
      <alignment horizontal="center" vertical="top"/>
    </xf>
    <xf numFmtId="49" fontId="16" fillId="0" borderId="27" xfId="0" applyNumberFormat="1" applyFont="1" applyBorder="1" applyAlignment="1">
      <alignment horizontal="center" vertical="top" wrapText="1"/>
    </xf>
    <xf numFmtId="0" fontId="10" fillId="10" borderId="21" xfId="0" applyFont="1" applyFill="1" applyBorder="1" applyAlignment="1">
      <alignment horizontal="left" vertical="top" wrapText="1"/>
    </xf>
    <xf numFmtId="49" fontId="6" fillId="10" borderId="22" xfId="3" applyNumberFormat="1" applyFont="1" applyFill="1" applyBorder="1" applyAlignment="1">
      <alignment horizontal="center" vertical="top"/>
    </xf>
    <xf numFmtId="49" fontId="6" fillId="10" borderId="23" xfId="3" applyNumberFormat="1" applyFont="1" applyFill="1" applyBorder="1" applyAlignment="1">
      <alignment vertical="top"/>
    </xf>
    <xf numFmtId="0" fontId="20" fillId="0" borderId="39" xfId="0" applyFont="1" applyFill="1" applyBorder="1" applyAlignment="1">
      <alignment horizontal="center" vertical="center" wrapText="1"/>
    </xf>
    <xf numFmtId="164" fontId="20" fillId="13" borderId="40" xfId="0" applyNumberFormat="1" applyFont="1" applyFill="1" applyBorder="1" applyAlignment="1">
      <alignment horizontal="center" vertical="center" wrapText="1"/>
    </xf>
    <xf numFmtId="164" fontId="6" fillId="13" borderId="41" xfId="0" applyNumberFormat="1" applyFont="1" applyFill="1" applyBorder="1" applyAlignment="1">
      <alignment horizontal="left" vertical="center" wrapText="1"/>
    </xf>
    <xf numFmtId="164" fontId="6" fillId="5" borderId="12" xfId="3" applyNumberFormat="1" applyFont="1" applyFill="1" applyBorder="1" applyAlignment="1">
      <alignment horizontal="center" vertical="top"/>
    </xf>
    <xf numFmtId="49" fontId="6" fillId="10" borderId="1" xfId="3" applyNumberFormat="1" applyFont="1" applyFill="1" applyBorder="1" applyAlignment="1">
      <alignment horizontal="center" vertical="top"/>
    </xf>
    <xf numFmtId="0" fontId="10" fillId="10" borderId="45" xfId="0" applyFont="1" applyFill="1" applyBorder="1" applyAlignment="1">
      <alignment horizontal="left" vertical="top" wrapText="1"/>
    </xf>
    <xf numFmtId="49" fontId="6" fillId="10" borderId="0" xfId="3" applyNumberFormat="1" applyFont="1" applyFill="1" applyBorder="1" applyAlignment="1">
      <alignment horizontal="center" vertical="top"/>
    </xf>
    <xf numFmtId="49" fontId="6" fillId="10" borderId="27" xfId="3" applyNumberFormat="1" applyFont="1" applyFill="1" applyBorder="1" applyAlignment="1">
      <alignment vertical="top"/>
    </xf>
    <xf numFmtId="0" fontId="20" fillId="0" borderId="29" xfId="0" applyFont="1" applyFill="1" applyBorder="1" applyAlignment="1">
      <alignment horizontal="center" vertical="center" wrapText="1"/>
    </xf>
    <xf numFmtId="164" fontId="6" fillId="13" borderId="35" xfId="0" applyNumberFormat="1" applyFont="1" applyFill="1" applyBorder="1" applyAlignment="1">
      <alignment horizontal="left" vertical="center" wrapText="1"/>
    </xf>
    <xf numFmtId="164" fontId="6" fillId="5" borderId="15" xfId="3" applyNumberFormat="1" applyFont="1" applyFill="1" applyBorder="1" applyAlignment="1">
      <alignment horizontal="center" vertical="top"/>
    </xf>
    <xf numFmtId="0" fontId="20" fillId="0" borderId="36" xfId="0" applyFont="1" applyFill="1" applyBorder="1" applyAlignment="1">
      <alignment horizontal="center" vertical="center" wrapText="1"/>
    </xf>
    <xf numFmtId="164" fontId="20" fillId="13" borderId="37" xfId="0" applyNumberFormat="1" applyFont="1" applyFill="1" applyBorder="1" applyAlignment="1">
      <alignment horizontal="center" vertical="center" wrapText="1"/>
    </xf>
    <xf numFmtId="0" fontId="6" fillId="0" borderId="38" xfId="0" applyFont="1" applyBorder="1" applyAlignment="1">
      <alignment horizontal="left" vertical="top" wrapText="1"/>
    </xf>
    <xf numFmtId="164" fontId="6" fillId="5" borderId="8" xfId="3" applyNumberFormat="1" applyFont="1" applyFill="1" applyBorder="1" applyAlignment="1">
      <alignment horizontal="center" vertical="top"/>
    </xf>
    <xf numFmtId="164" fontId="10" fillId="5" borderId="22" xfId="3" applyNumberFormat="1" applyFont="1" applyFill="1" applyBorder="1" applyAlignment="1">
      <alignment horizontal="center" vertical="top"/>
    </xf>
    <xf numFmtId="0" fontId="10" fillId="10" borderId="6" xfId="3" applyFont="1" applyFill="1" applyBorder="1" applyAlignment="1">
      <alignment horizontal="center" vertical="center" textRotation="90" wrapText="1"/>
    </xf>
    <xf numFmtId="49" fontId="6" fillId="0" borderId="6" xfId="3" applyNumberFormat="1" applyFont="1" applyFill="1" applyBorder="1" applyAlignment="1">
      <alignment horizontal="center" vertical="top"/>
    </xf>
    <xf numFmtId="49" fontId="6" fillId="11" borderId="6" xfId="3" applyNumberFormat="1" applyFont="1" applyFill="1" applyBorder="1" applyAlignment="1">
      <alignment horizontal="center" vertical="top"/>
    </xf>
    <xf numFmtId="49" fontId="10" fillId="10" borderId="22" xfId="3" applyNumberFormat="1" applyFont="1" applyFill="1" applyBorder="1" applyAlignment="1">
      <alignment vertical="top"/>
    </xf>
    <xf numFmtId="0" fontId="10" fillId="10" borderId="1" xfId="3" applyFont="1" applyFill="1" applyBorder="1" applyAlignment="1">
      <alignment horizontal="center" vertical="center" textRotation="90" wrapText="1"/>
    </xf>
    <xf numFmtId="49" fontId="6" fillId="0" borderId="31" xfId="3" applyNumberFormat="1" applyFont="1" applyFill="1" applyBorder="1" applyAlignment="1">
      <alignment horizontal="center" vertical="top"/>
    </xf>
    <xf numFmtId="49" fontId="10" fillId="10" borderId="0" xfId="3" applyNumberFormat="1" applyFont="1" applyFill="1" applyBorder="1" applyAlignment="1">
      <alignment vertical="top"/>
    </xf>
    <xf numFmtId="49" fontId="10" fillId="9" borderId="0" xfId="3" applyNumberFormat="1" applyFont="1" applyFill="1" applyBorder="1" applyAlignment="1">
      <alignment horizontal="center" vertical="top"/>
    </xf>
    <xf numFmtId="0" fontId="10" fillId="10" borderId="2" xfId="3" applyFont="1" applyFill="1" applyBorder="1" applyAlignment="1">
      <alignment horizontal="right" wrapText="1"/>
    </xf>
    <xf numFmtId="49" fontId="10" fillId="9" borderId="6" xfId="3" applyNumberFormat="1" applyFont="1" applyFill="1" applyBorder="1" applyAlignment="1">
      <alignment horizontal="center" vertical="top"/>
    </xf>
    <xf numFmtId="0" fontId="6" fillId="0" borderId="29" xfId="0" applyFont="1" applyBorder="1" applyAlignment="1">
      <alignment horizontal="center" vertical="top"/>
    </xf>
    <xf numFmtId="0" fontId="6" fillId="0" borderId="34" xfId="0" applyFont="1" applyBorder="1" applyAlignment="1">
      <alignment horizontal="center" vertical="top" wrapText="1"/>
    </xf>
    <xf numFmtId="164" fontId="6" fillId="5" borderId="27" xfId="3" applyNumberFormat="1" applyFont="1" applyFill="1" applyBorder="1" applyAlignment="1">
      <alignment horizontal="center" vertical="top"/>
    </xf>
    <xf numFmtId="49" fontId="10" fillId="9" borderId="1" xfId="3" applyNumberFormat="1" applyFont="1" applyFill="1" applyBorder="1" applyAlignment="1">
      <alignment horizontal="center" vertical="top"/>
    </xf>
    <xf numFmtId="164" fontId="6" fillId="5" borderId="16" xfId="3" applyNumberFormat="1" applyFont="1" applyFill="1" applyBorder="1" applyAlignment="1">
      <alignment horizontal="center" vertical="top"/>
    </xf>
    <xf numFmtId="0" fontId="6" fillId="12" borderId="43" xfId="0" applyFont="1" applyFill="1" applyBorder="1" applyAlignment="1">
      <alignment horizontal="center" vertical="center" wrapText="1"/>
    </xf>
    <xf numFmtId="164" fontId="6" fillId="5" borderId="55" xfId="3" applyNumberFormat="1" applyFont="1" applyFill="1" applyBorder="1" applyAlignment="1">
      <alignment horizontal="center" vertical="top"/>
    </xf>
    <xf numFmtId="0" fontId="10" fillId="10" borderId="31" xfId="3" applyFont="1" applyFill="1" applyBorder="1" applyAlignment="1">
      <alignment horizontal="center" vertical="center" textRotation="90" wrapText="1"/>
    </xf>
    <xf numFmtId="49" fontId="10" fillId="9" borderId="31" xfId="3" applyNumberFormat="1" applyFont="1" applyFill="1" applyBorder="1" applyAlignment="1">
      <alignment horizontal="center" vertical="top"/>
    </xf>
    <xf numFmtId="0" fontId="6" fillId="12" borderId="58" xfId="0" applyFont="1" applyFill="1" applyBorder="1" applyAlignment="1">
      <alignment horizontal="center" vertical="top" wrapText="1"/>
    </xf>
    <xf numFmtId="0" fontId="10" fillId="12" borderId="59" xfId="0" applyFont="1" applyFill="1" applyBorder="1" applyAlignment="1">
      <alignment vertical="top" wrapText="1"/>
    </xf>
    <xf numFmtId="0" fontId="6" fillId="0" borderId="19" xfId="0" applyFont="1" applyBorder="1" applyAlignment="1">
      <alignment horizontal="left" vertical="top" wrapText="1"/>
    </xf>
    <xf numFmtId="49" fontId="10" fillId="0" borderId="3" xfId="3" applyNumberFormat="1" applyFont="1" applyFill="1" applyBorder="1" applyAlignment="1">
      <alignment vertical="top"/>
    </xf>
    <xf numFmtId="49" fontId="10" fillId="0" borderId="4" xfId="3" applyNumberFormat="1" applyFont="1" applyFill="1" applyBorder="1" applyAlignment="1">
      <alignment vertical="top"/>
    </xf>
    <xf numFmtId="49" fontId="10" fillId="0" borderId="4" xfId="3" applyNumberFormat="1" applyFont="1" applyFill="1" applyBorder="1" applyAlignment="1">
      <alignment vertical="center"/>
    </xf>
    <xf numFmtId="49" fontId="10" fillId="0" borderId="5" xfId="3" applyNumberFormat="1" applyFont="1" applyFill="1" applyBorder="1" applyAlignment="1">
      <alignment vertical="top"/>
    </xf>
    <xf numFmtId="49" fontId="10" fillId="9" borderId="18" xfId="3" applyNumberFormat="1" applyFont="1" applyFill="1" applyBorder="1" applyAlignment="1">
      <alignment horizontal="center" vertical="top"/>
    </xf>
    <xf numFmtId="49" fontId="10" fillId="9" borderId="3" xfId="3" applyNumberFormat="1" applyFont="1" applyFill="1" applyBorder="1" applyAlignment="1">
      <alignment vertical="top"/>
    </xf>
    <xf numFmtId="49" fontId="10" fillId="9" borderId="4" xfId="3" applyNumberFormat="1" applyFont="1" applyFill="1" applyBorder="1" applyAlignment="1">
      <alignment vertical="top"/>
    </xf>
    <xf numFmtId="49" fontId="10" fillId="9" borderId="4" xfId="3" applyNumberFormat="1" applyFont="1" applyFill="1" applyBorder="1" applyAlignment="1">
      <alignment vertical="center"/>
    </xf>
    <xf numFmtId="49" fontId="19" fillId="9" borderId="4" xfId="3" applyNumberFormat="1" applyFont="1" applyFill="1" applyBorder="1" applyAlignment="1">
      <alignment vertical="top"/>
    </xf>
    <xf numFmtId="49" fontId="19" fillId="9" borderId="5" xfId="3" applyNumberFormat="1" applyFont="1" applyFill="1" applyBorder="1" applyAlignment="1">
      <alignment vertical="top"/>
    </xf>
    <xf numFmtId="0" fontId="6" fillId="12" borderId="58" xfId="0" applyFont="1" applyFill="1" applyBorder="1" applyAlignment="1">
      <alignment horizontal="center" vertical="center"/>
    </xf>
    <xf numFmtId="0" fontId="6" fillId="0" borderId="59" xfId="0" applyFont="1" applyFill="1" applyBorder="1" applyAlignment="1">
      <alignment horizontal="center" vertical="center"/>
    </xf>
    <xf numFmtId="0" fontId="6" fillId="0" borderId="19" xfId="0" applyFont="1" applyFill="1" applyBorder="1" applyAlignment="1">
      <alignment vertical="top"/>
    </xf>
    <xf numFmtId="0" fontId="19" fillId="0" borderId="3" xfId="3" applyFont="1" applyFill="1" applyBorder="1" applyAlignment="1">
      <alignment horizontal="center" vertical="top" wrapText="1"/>
    </xf>
    <xf numFmtId="0" fontId="19" fillId="0" borderId="4" xfId="3" applyFont="1" applyFill="1" applyBorder="1" applyAlignment="1">
      <alignment horizontal="center" vertical="top" wrapText="1"/>
    </xf>
    <xf numFmtId="0" fontId="19" fillId="0" borderId="5" xfId="3" applyFont="1" applyFill="1" applyBorder="1" applyAlignment="1">
      <alignment horizontal="center" vertical="top" wrapText="1"/>
    </xf>
    <xf numFmtId="49" fontId="10" fillId="8" borderId="6" xfId="3" applyNumberFormat="1" applyFont="1" applyFill="1" applyBorder="1" applyAlignment="1">
      <alignment horizontal="center" vertical="top" wrapText="1"/>
    </xf>
    <xf numFmtId="0" fontId="19" fillId="8" borderId="3" xfId="3" applyFont="1" applyFill="1" applyBorder="1" applyAlignment="1">
      <alignment horizontal="left" vertical="top" wrapText="1"/>
    </xf>
    <xf numFmtId="0" fontId="19" fillId="8" borderId="4" xfId="3" applyFont="1" applyFill="1" applyBorder="1" applyAlignment="1">
      <alignment horizontal="left" vertical="top" wrapText="1"/>
    </xf>
    <xf numFmtId="0" fontId="19" fillId="8" borderId="5" xfId="3" applyFont="1" applyFill="1" applyBorder="1" applyAlignment="1">
      <alignment horizontal="left" vertical="top" wrapText="1"/>
    </xf>
    <xf numFmtId="164" fontId="10" fillId="8" borderId="19" xfId="3" applyNumberFormat="1" applyFont="1" applyFill="1" applyBorder="1" applyAlignment="1">
      <alignment horizontal="center" vertical="center"/>
    </xf>
    <xf numFmtId="0" fontId="6" fillId="0" borderId="22" xfId="3" applyFont="1" applyBorder="1" applyAlignment="1">
      <alignment vertical="top"/>
    </xf>
    <xf numFmtId="49" fontId="10" fillId="0" borderId="6" xfId="3" applyNumberFormat="1" applyFont="1" applyFill="1" applyBorder="1" applyAlignment="1">
      <alignment horizontal="center" vertical="center" textRotation="90"/>
    </xf>
    <xf numFmtId="0" fontId="6" fillId="0" borderId="7" xfId="0" applyFont="1" applyBorder="1" applyAlignment="1">
      <alignment horizontal="center" vertical="top"/>
    </xf>
    <xf numFmtId="49" fontId="10" fillId="0" borderId="1" xfId="3" applyNumberFormat="1" applyFont="1" applyFill="1" applyBorder="1" applyAlignment="1">
      <alignment horizontal="center" vertical="center" textRotation="90"/>
    </xf>
    <xf numFmtId="49" fontId="10" fillId="9" borderId="0" xfId="3" applyNumberFormat="1" applyFont="1" applyFill="1" applyBorder="1" applyAlignment="1">
      <alignment vertical="top"/>
    </xf>
    <xf numFmtId="0" fontId="10" fillId="10" borderId="3" xfId="0" applyFont="1" applyFill="1" applyBorder="1" applyAlignment="1">
      <alignment horizontal="center" vertical="top"/>
    </xf>
    <xf numFmtId="0" fontId="10" fillId="10" borderId="21" xfId="0" applyFont="1" applyFill="1" applyBorder="1" applyAlignment="1">
      <alignment vertical="top" wrapText="1"/>
    </xf>
    <xf numFmtId="49" fontId="10" fillId="11" borderId="22" xfId="3" applyNumberFormat="1" applyFont="1" applyFill="1" applyBorder="1" applyAlignment="1">
      <alignment horizontal="center" vertical="top"/>
    </xf>
    <xf numFmtId="49" fontId="10" fillId="10" borderId="21" xfId="3" applyNumberFormat="1" applyFont="1" applyFill="1" applyBorder="1" applyAlignment="1">
      <alignment vertical="top"/>
    </xf>
    <xf numFmtId="0" fontId="20" fillId="0" borderId="29" xfId="0" applyFont="1" applyFill="1" applyBorder="1" applyAlignment="1">
      <alignment horizontal="left" vertical="top" wrapText="1"/>
    </xf>
    <xf numFmtId="0" fontId="20" fillId="0" borderId="35" xfId="0" applyFont="1" applyBorder="1"/>
    <xf numFmtId="0" fontId="6" fillId="0" borderId="11" xfId="0" applyFont="1" applyBorder="1" applyAlignment="1">
      <alignment horizontal="center" vertical="top"/>
    </xf>
    <xf numFmtId="0" fontId="10" fillId="10" borderId="45" xfId="0" applyFont="1" applyFill="1" applyBorder="1" applyAlignment="1">
      <alignment vertical="top" wrapText="1"/>
    </xf>
    <xf numFmtId="49" fontId="10" fillId="11" borderId="0" xfId="3" applyNumberFormat="1" applyFont="1" applyFill="1" applyBorder="1" applyAlignment="1">
      <alignment horizontal="center" vertical="top"/>
    </xf>
    <xf numFmtId="49" fontId="10" fillId="10" borderId="45" xfId="3" applyNumberFormat="1" applyFont="1" applyFill="1" applyBorder="1" applyAlignment="1">
      <alignment vertical="top"/>
    </xf>
    <xf numFmtId="0" fontId="6" fillId="0" borderId="38" xfId="0" applyFont="1" applyBorder="1" applyAlignment="1">
      <alignment horizontal="left" vertical="top"/>
    </xf>
    <xf numFmtId="0" fontId="6" fillId="0" borderId="14" xfId="0" applyFont="1" applyBorder="1" applyAlignment="1">
      <alignment horizontal="center" vertical="top"/>
    </xf>
    <xf numFmtId="49" fontId="10" fillId="0" borderId="31" xfId="3" applyNumberFormat="1" applyFont="1" applyFill="1" applyBorder="1" applyAlignment="1">
      <alignment horizontal="center" vertical="center" textRotation="90"/>
    </xf>
    <xf numFmtId="49" fontId="10" fillId="11" borderId="21" xfId="3" applyNumberFormat="1" applyFont="1" applyFill="1" applyBorder="1" applyAlignment="1">
      <alignment horizontal="center" vertical="top"/>
    </xf>
    <xf numFmtId="49" fontId="10" fillId="11" borderId="45" xfId="3" applyNumberFormat="1" applyFont="1" applyFill="1" applyBorder="1" applyAlignment="1">
      <alignment horizontal="center" vertical="top"/>
    </xf>
    <xf numFmtId="49" fontId="9" fillId="10" borderId="0" xfId="3" applyNumberFormat="1" applyFont="1" applyFill="1" applyBorder="1" applyAlignment="1">
      <alignment vertical="top"/>
    </xf>
    <xf numFmtId="0" fontId="10" fillId="10" borderId="18" xfId="0" applyFont="1" applyFill="1" applyBorder="1" applyAlignment="1">
      <alignment horizontal="left" vertical="top" wrapText="1"/>
    </xf>
    <xf numFmtId="49" fontId="10" fillId="0" borderId="21" xfId="3" applyNumberFormat="1" applyFont="1" applyFill="1" applyBorder="1" applyAlignment="1">
      <alignment horizontal="center" vertical="top"/>
    </xf>
    <xf numFmtId="49" fontId="6" fillId="12" borderId="58" xfId="0" applyNumberFormat="1" applyFont="1" applyFill="1" applyBorder="1" applyAlignment="1">
      <alignment horizontal="center" vertical="center" wrapText="1"/>
    </xf>
    <xf numFmtId="0" fontId="6" fillId="0" borderId="19" xfId="0" applyFont="1" applyFill="1" applyBorder="1" applyAlignment="1">
      <alignment vertical="top" wrapText="1"/>
    </xf>
    <xf numFmtId="49" fontId="10" fillId="0" borderId="53" xfId="3" applyNumberFormat="1" applyFont="1" applyFill="1" applyBorder="1" applyAlignment="1">
      <alignment horizontal="center" vertical="top"/>
    </xf>
    <xf numFmtId="0" fontId="6" fillId="14" borderId="21" xfId="3" applyFont="1" applyFill="1" applyBorder="1" applyAlignment="1">
      <alignment vertical="top"/>
    </xf>
    <xf numFmtId="0" fontId="6" fillId="14" borderId="22" xfId="3" applyFont="1" applyFill="1" applyBorder="1" applyAlignment="1">
      <alignment vertical="top"/>
    </xf>
    <xf numFmtId="49" fontId="18" fillId="14" borderId="4" xfId="0" applyNumberFormat="1" applyFont="1" applyFill="1" applyBorder="1" applyAlignment="1">
      <alignment vertical="top" wrapText="1"/>
    </xf>
    <xf numFmtId="49" fontId="18" fillId="14" borderId="4" xfId="0" applyNumberFormat="1" applyFont="1" applyFill="1" applyBorder="1" applyAlignment="1">
      <alignment vertical="center" wrapText="1"/>
    </xf>
    <xf numFmtId="49" fontId="6" fillId="0" borderId="21" xfId="3" applyNumberFormat="1" applyFont="1" applyFill="1" applyBorder="1" applyAlignment="1">
      <alignment horizontal="center" vertical="center" textRotation="90"/>
    </xf>
    <xf numFmtId="49" fontId="6" fillId="0" borderId="45" xfId="3" applyNumberFormat="1" applyFont="1" applyFill="1" applyBorder="1" applyAlignment="1">
      <alignment horizontal="center" vertical="center" textRotation="90"/>
    </xf>
    <xf numFmtId="49" fontId="10" fillId="11" borderId="27" xfId="3" applyNumberFormat="1" applyFont="1" applyFill="1" applyBorder="1" applyAlignment="1">
      <alignment vertical="top"/>
    </xf>
    <xf numFmtId="49" fontId="6" fillId="0" borderId="53" xfId="3" applyNumberFormat="1" applyFont="1" applyFill="1" applyBorder="1" applyAlignment="1">
      <alignment horizontal="center" vertical="center" textRotation="90"/>
    </xf>
    <xf numFmtId="49" fontId="10" fillId="11" borderId="55" xfId="3" applyNumberFormat="1" applyFont="1" applyFill="1" applyBorder="1" applyAlignment="1">
      <alignment vertical="top"/>
    </xf>
    <xf numFmtId="49" fontId="6" fillId="12" borderId="39" xfId="0" applyNumberFormat="1" applyFont="1" applyFill="1" applyBorder="1" applyAlignment="1">
      <alignment horizontal="center" vertical="top" wrapText="1"/>
    </xf>
    <xf numFmtId="0" fontId="6" fillId="0" borderId="41" xfId="0" applyFont="1" applyBorder="1" applyAlignment="1">
      <alignment horizontal="left" vertical="top" wrapText="1"/>
    </xf>
    <xf numFmtId="49" fontId="6" fillId="12" borderId="29" xfId="0" applyNumberFormat="1" applyFont="1" applyFill="1" applyBorder="1" applyAlignment="1">
      <alignment horizontal="center" vertical="top" wrapText="1"/>
    </xf>
    <xf numFmtId="49" fontId="6" fillId="0" borderId="34" xfId="0" applyNumberFormat="1" applyFont="1" applyFill="1" applyBorder="1" applyAlignment="1">
      <alignment horizontal="center" vertical="center" wrapText="1"/>
    </xf>
    <xf numFmtId="49" fontId="10" fillId="0" borderId="45" xfId="3" applyNumberFormat="1" applyFont="1" applyFill="1" applyBorder="1" applyAlignment="1">
      <alignment horizontal="center" vertical="top"/>
    </xf>
    <xf numFmtId="49" fontId="10" fillId="0" borderId="0" xfId="3" applyNumberFormat="1" applyFont="1" applyFill="1" applyBorder="1" applyAlignment="1">
      <alignment horizontal="center" vertical="top"/>
    </xf>
    <xf numFmtId="49" fontId="6" fillId="12" borderId="42" xfId="0" applyNumberFormat="1" applyFont="1" applyFill="1" applyBorder="1" applyAlignment="1">
      <alignment horizontal="center" vertical="top" wrapText="1"/>
    </xf>
    <xf numFmtId="49" fontId="18" fillId="14" borderId="3" xfId="0" applyNumberFormat="1" applyFont="1" applyFill="1" applyBorder="1" applyAlignment="1">
      <alignment vertical="top" wrapText="1"/>
    </xf>
    <xf numFmtId="49" fontId="19" fillId="14" borderId="4" xfId="0" applyNumberFormat="1" applyFont="1" applyFill="1" applyBorder="1" applyAlignment="1">
      <alignment vertical="top" wrapText="1"/>
    </xf>
    <xf numFmtId="49" fontId="19" fillId="14" borderId="4" xfId="0" applyNumberFormat="1" applyFont="1" applyFill="1" applyBorder="1" applyAlignment="1">
      <alignment vertical="center" wrapText="1"/>
    </xf>
    <xf numFmtId="0" fontId="19" fillId="14" borderId="5" xfId="0" applyFont="1" applyFill="1" applyBorder="1" applyAlignment="1">
      <alignment vertical="center"/>
    </xf>
    <xf numFmtId="49" fontId="19" fillId="9" borderId="3" xfId="0" applyNumberFormat="1" applyFont="1" applyFill="1" applyBorder="1" applyAlignment="1">
      <alignment horizontal="center" vertical="top"/>
    </xf>
    <xf numFmtId="49" fontId="19" fillId="8" borderId="2" xfId="0" applyNumberFormat="1" applyFont="1" applyFill="1" applyBorder="1" applyAlignment="1">
      <alignment horizontal="center" vertical="top"/>
    </xf>
    <xf numFmtId="49" fontId="10" fillId="10" borderId="23" xfId="3" applyNumberFormat="1" applyFont="1" applyFill="1" applyBorder="1" applyAlignment="1">
      <alignment horizontal="center" vertical="center" textRotation="90"/>
    </xf>
    <xf numFmtId="164" fontId="13" fillId="0" borderId="23" xfId="3" applyNumberFormat="1" applyFont="1" applyFill="1" applyBorder="1" applyAlignment="1">
      <alignment horizontal="center" vertical="top"/>
    </xf>
    <xf numFmtId="0" fontId="6" fillId="0" borderId="67" xfId="3" applyFont="1" applyBorder="1" applyAlignment="1">
      <alignment horizontal="center" vertical="center"/>
    </xf>
    <xf numFmtId="49" fontId="10" fillId="10" borderId="27" xfId="3" applyNumberFormat="1" applyFont="1" applyFill="1" applyBorder="1" applyAlignment="1">
      <alignment horizontal="center" vertical="center" textRotation="90"/>
    </xf>
    <xf numFmtId="0" fontId="10" fillId="10" borderId="22" xfId="0" applyFont="1" applyFill="1" applyBorder="1" applyAlignment="1">
      <alignment vertical="top" wrapText="1"/>
    </xf>
    <xf numFmtId="49" fontId="10" fillId="11" borderId="23" xfId="3" applyNumberFormat="1" applyFont="1" applyFill="1" applyBorder="1" applyAlignment="1">
      <alignment horizontal="center" vertical="top"/>
    </xf>
    <xf numFmtId="0" fontId="6" fillId="0" borderId="38" xfId="0" applyFont="1" applyFill="1" applyBorder="1" applyAlignment="1">
      <alignment horizontal="left" vertical="top" wrapText="1"/>
    </xf>
    <xf numFmtId="164" fontId="10" fillId="5" borderId="6" xfId="3" applyNumberFormat="1" applyFont="1" applyFill="1" applyBorder="1" applyAlignment="1">
      <alignment horizontal="center" vertical="top"/>
    </xf>
    <xf numFmtId="0" fontId="6" fillId="0" borderId="9" xfId="3" applyFont="1" applyBorder="1" applyAlignment="1">
      <alignment horizontal="center" vertical="center"/>
    </xf>
    <xf numFmtId="49" fontId="10" fillId="11" borderId="27" xfId="3" applyNumberFormat="1" applyFont="1" applyFill="1" applyBorder="1" applyAlignment="1">
      <alignment horizontal="center" vertical="top"/>
    </xf>
    <xf numFmtId="0" fontId="6" fillId="0" borderId="68" xfId="3" applyFont="1" applyBorder="1" applyAlignment="1">
      <alignment vertical="top"/>
    </xf>
    <xf numFmtId="49" fontId="10" fillId="10" borderId="55" xfId="3" applyNumberFormat="1" applyFont="1" applyFill="1" applyBorder="1" applyAlignment="1">
      <alignment horizontal="center" vertical="center" textRotation="90"/>
    </xf>
    <xf numFmtId="49" fontId="10" fillId="11" borderId="55" xfId="3" applyNumberFormat="1" applyFont="1" applyFill="1" applyBorder="1" applyAlignment="1">
      <alignment horizontal="center" vertical="top"/>
    </xf>
    <xf numFmtId="0" fontId="6" fillId="0" borderId="3" xfId="3" applyFont="1" applyBorder="1" applyAlignment="1">
      <alignment vertical="top"/>
    </xf>
    <xf numFmtId="0" fontId="6" fillId="0" borderId="19" xfId="0" applyFont="1" applyBorder="1" applyAlignment="1">
      <alignment horizontal="justify" vertical="center"/>
    </xf>
    <xf numFmtId="0" fontId="30" fillId="0" borderId="0" xfId="0" applyFont="1" applyFill="1" applyBorder="1" applyAlignment="1">
      <alignment vertical="top" wrapText="1"/>
    </xf>
    <xf numFmtId="0" fontId="30" fillId="14" borderId="3" xfId="0" applyFont="1" applyFill="1" applyBorder="1" applyAlignment="1">
      <alignment vertical="top" wrapText="1"/>
    </xf>
    <xf numFmtId="0" fontId="30" fillId="14" borderId="4" xfId="0" applyFont="1" applyFill="1" applyBorder="1" applyAlignment="1">
      <alignment vertical="top" wrapText="1"/>
    </xf>
    <xf numFmtId="0" fontId="31" fillId="14" borderId="4" xfId="0" applyFont="1" applyFill="1" applyBorder="1" applyAlignment="1">
      <alignment vertical="top" wrapText="1"/>
    </xf>
    <xf numFmtId="0" fontId="31" fillId="14" borderId="4" xfId="0" applyFont="1" applyFill="1" applyBorder="1" applyAlignment="1">
      <alignment vertical="center" wrapText="1"/>
    </xf>
    <xf numFmtId="0" fontId="6" fillId="0" borderId="53" xfId="3" applyFont="1" applyFill="1" applyBorder="1" applyAlignment="1">
      <alignment vertical="top"/>
    </xf>
    <xf numFmtId="0" fontId="6" fillId="0" borderId="54" xfId="3" applyFont="1" applyFill="1" applyBorder="1" applyAlignment="1">
      <alignment vertical="top"/>
    </xf>
    <xf numFmtId="0" fontId="6" fillId="0" borderId="18" xfId="3" applyFont="1" applyFill="1" applyBorder="1" applyAlignment="1">
      <alignment vertical="top"/>
    </xf>
    <xf numFmtId="164" fontId="10" fillId="0" borderId="31" xfId="3" applyNumberFormat="1" applyFont="1" applyFill="1" applyBorder="1" applyAlignment="1">
      <alignment horizontal="center" vertical="top"/>
    </xf>
    <xf numFmtId="0" fontId="18" fillId="0" borderId="31" xfId="0" applyFont="1" applyFill="1" applyBorder="1" applyAlignment="1">
      <alignment horizontal="center" vertical="top"/>
    </xf>
    <xf numFmtId="49" fontId="10" fillId="11" borderId="45" xfId="3" applyNumberFormat="1" applyFont="1" applyFill="1" applyBorder="1" applyAlignment="1">
      <alignment vertical="top"/>
    </xf>
    <xf numFmtId="0" fontId="6" fillId="0" borderId="45" xfId="3" applyFont="1" applyFill="1" applyBorder="1" applyAlignment="1">
      <alignment vertical="top"/>
    </xf>
    <xf numFmtId="0" fontId="6" fillId="0" borderId="48" xfId="3" applyFont="1" applyFill="1" applyBorder="1" applyAlignment="1">
      <alignment vertical="top"/>
    </xf>
    <xf numFmtId="0" fontId="6" fillId="0" borderId="55" xfId="3" applyFont="1" applyBorder="1" applyAlignment="1">
      <alignment horizontal="center" vertical="center"/>
    </xf>
    <xf numFmtId="49" fontId="10" fillId="11" borderId="53" xfId="3" applyNumberFormat="1" applyFont="1" applyFill="1" applyBorder="1" applyAlignment="1">
      <alignment vertical="top"/>
    </xf>
    <xf numFmtId="0" fontId="10" fillId="10" borderId="6" xfId="0" applyFont="1" applyFill="1" applyBorder="1" applyAlignment="1">
      <alignment vertical="top" wrapText="1"/>
    </xf>
    <xf numFmtId="49" fontId="10" fillId="14" borderId="23" xfId="3" applyNumberFormat="1" applyFont="1" applyFill="1" applyBorder="1" applyAlignment="1">
      <alignment horizontal="center" vertical="top"/>
    </xf>
    <xf numFmtId="0" fontId="20" fillId="0" borderId="28" xfId="0" applyFont="1" applyFill="1" applyBorder="1" applyAlignment="1">
      <alignment horizontal="center" vertical="top"/>
    </xf>
    <xf numFmtId="164" fontId="6" fillId="13" borderId="26" xfId="0" applyNumberFormat="1" applyFont="1" applyFill="1" applyBorder="1" applyAlignment="1">
      <alignment horizontal="center" vertical="top" wrapText="1"/>
    </xf>
    <xf numFmtId="0" fontId="6" fillId="0" borderId="23" xfId="0" applyFont="1" applyBorder="1" applyAlignment="1">
      <alignment horizontal="left" vertical="top" wrapText="1"/>
    </xf>
    <xf numFmtId="164" fontId="6" fillId="5" borderId="13" xfId="3" applyNumberFormat="1" applyFont="1" applyFill="1" applyBorder="1" applyAlignment="1">
      <alignment horizontal="center" vertical="top"/>
    </xf>
    <xf numFmtId="0" fontId="10" fillId="10" borderId="1" xfId="0" applyFont="1" applyFill="1" applyBorder="1" applyAlignment="1">
      <alignment vertical="top" wrapText="1"/>
    </xf>
    <xf numFmtId="49" fontId="10" fillId="14" borderId="27" xfId="3" applyNumberFormat="1" applyFont="1" applyFill="1" applyBorder="1" applyAlignment="1">
      <alignment horizontal="center" vertical="top"/>
    </xf>
    <xf numFmtId="164" fontId="6" fillId="13" borderId="34" xfId="0" applyNumberFormat="1" applyFont="1" applyFill="1" applyBorder="1" applyAlignment="1">
      <alignment horizontal="center" vertical="top" wrapText="1"/>
    </xf>
    <xf numFmtId="0" fontId="6" fillId="0" borderId="16" xfId="0" applyFont="1" applyBorder="1" applyAlignment="1">
      <alignment horizontal="justify" vertical="center"/>
    </xf>
    <xf numFmtId="0" fontId="6" fillId="0" borderId="67" xfId="0" applyFont="1" applyBorder="1" applyAlignment="1">
      <alignment horizontal="justify" vertical="center"/>
    </xf>
    <xf numFmtId="0" fontId="10" fillId="10" borderId="31" xfId="0" applyFont="1" applyFill="1" applyBorder="1" applyAlignment="1">
      <alignment vertical="top" wrapText="1"/>
    </xf>
    <xf numFmtId="49" fontId="10" fillId="14" borderId="55" xfId="3" applyNumberFormat="1" applyFont="1" applyFill="1" applyBorder="1" applyAlignment="1">
      <alignment horizontal="center" vertical="top"/>
    </xf>
    <xf numFmtId="0" fontId="13" fillId="0" borderId="0" xfId="3" applyFont="1" applyFill="1" applyBorder="1" applyAlignment="1">
      <alignment vertical="top"/>
    </xf>
    <xf numFmtId="0" fontId="6" fillId="0" borderId="21" xfId="3" applyFont="1" applyBorder="1" applyAlignment="1">
      <alignment horizontal="center" vertical="top"/>
    </xf>
    <xf numFmtId="0" fontId="6" fillId="0" borderId="22" xfId="3" applyFont="1" applyBorder="1" applyAlignment="1">
      <alignment horizontal="center" vertical="top"/>
    </xf>
    <xf numFmtId="0" fontId="6" fillId="0" borderId="23" xfId="3" applyFont="1" applyBorder="1" applyAlignment="1">
      <alignment horizontal="center" vertical="top"/>
    </xf>
    <xf numFmtId="49" fontId="10" fillId="10" borderId="23" xfId="3" applyNumberFormat="1" applyFont="1" applyFill="1" applyBorder="1" applyAlignment="1">
      <alignment vertical="top"/>
    </xf>
    <xf numFmtId="49" fontId="10" fillId="14" borderId="21" xfId="3" applyNumberFormat="1" applyFont="1" applyFill="1" applyBorder="1" applyAlignment="1">
      <alignment vertical="top"/>
    </xf>
    <xf numFmtId="164" fontId="6" fillId="5" borderId="66" xfId="3" applyNumberFormat="1" applyFont="1" applyFill="1" applyBorder="1" applyAlignment="1">
      <alignment horizontal="center" vertical="top"/>
    </xf>
    <xf numFmtId="0" fontId="18" fillId="5" borderId="22" xfId="0" applyFont="1" applyFill="1" applyBorder="1" applyAlignment="1">
      <alignment horizontal="center" vertical="top"/>
    </xf>
    <xf numFmtId="49" fontId="6" fillId="0" borderId="6" xfId="3" applyNumberFormat="1" applyFont="1" applyBorder="1" applyAlignment="1">
      <alignment horizontal="center" vertical="top"/>
    </xf>
    <xf numFmtId="49" fontId="10" fillId="0" borderId="6" xfId="3" applyNumberFormat="1" applyFont="1" applyBorder="1" applyAlignment="1">
      <alignment horizontal="center" vertical="top"/>
    </xf>
    <xf numFmtId="0" fontId="20" fillId="11" borderId="6" xfId="0" applyFont="1" applyFill="1" applyBorder="1" applyAlignment="1">
      <alignment vertical="top" wrapText="1"/>
    </xf>
    <xf numFmtId="49" fontId="10" fillId="10" borderId="27" xfId="3" applyNumberFormat="1" applyFont="1" applyFill="1" applyBorder="1" applyAlignment="1">
      <alignment vertical="top"/>
    </xf>
    <xf numFmtId="49" fontId="10" fillId="14" borderId="45" xfId="3" applyNumberFormat="1" applyFont="1" applyFill="1" applyBorder="1" applyAlignment="1">
      <alignment vertical="top"/>
    </xf>
    <xf numFmtId="2" fontId="13" fillId="0" borderId="9" xfId="3" applyNumberFormat="1" applyFont="1" applyFill="1" applyBorder="1" applyAlignment="1">
      <alignment horizontal="center" vertical="top"/>
    </xf>
    <xf numFmtId="0" fontId="20" fillId="11" borderId="1" xfId="0" applyFont="1" applyFill="1" applyBorder="1" applyAlignment="1">
      <alignment vertical="top" wrapText="1"/>
    </xf>
    <xf numFmtId="164" fontId="6" fillId="13" borderId="16" xfId="0" applyNumberFormat="1" applyFont="1" applyFill="1" applyBorder="1" applyAlignment="1">
      <alignment horizontal="left" vertical="center" wrapText="1"/>
    </xf>
    <xf numFmtId="164" fontId="6" fillId="0" borderId="9" xfId="3" applyNumberFormat="1" applyFont="1" applyFill="1" applyBorder="1" applyAlignment="1">
      <alignment horizontal="center" vertical="top"/>
    </xf>
    <xf numFmtId="0" fontId="6" fillId="0" borderId="27" xfId="0" applyFont="1" applyBorder="1" applyAlignment="1">
      <alignment horizontal="left" vertical="top" wrapText="1"/>
    </xf>
    <xf numFmtId="164" fontId="13" fillId="0" borderId="9" xfId="3" applyNumberFormat="1" applyFont="1" applyFill="1" applyBorder="1" applyAlignment="1">
      <alignment horizontal="center" vertical="top"/>
    </xf>
    <xf numFmtId="0" fontId="6" fillId="0" borderId="58" xfId="3" applyFont="1" applyFill="1" applyBorder="1" applyAlignment="1">
      <alignment vertical="top"/>
    </xf>
    <xf numFmtId="0" fontId="6" fillId="0" borderId="59" xfId="3" applyFont="1" applyFill="1" applyBorder="1" applyAlignment="1">
      <alignment vertical="top"/>
    </xf>
    <xf numFmtId="0" fontId="6" fillId="0" borderId="5" xfId="3" applyFont="1" applyFill="1" applyBorder="1" applyAlignment="1">
      <alignment vertical="top"/>
    </xf>
    <xf numFmtId="164" fontId="6" fillId="5" borderId="5" xfId="3" applyNumberFormat="1" applyFont="1" applyFill="1" applyBorder="1" applyAlignment="1">
      <alignment horizontal="center" vertical="top"/>
    </xf>
    <xf numFmtId="0" fontId="20" fillId="11" borderId="21" xfId="3" applyFont="1" applyFill="1" applyBorder="1" applyAlignment="1">
      <alignment vertical="top" wrapText="1"/>
    </xf>
    <xf numFmtId="49" fontId="10" fillId="0" borderId="21" xfId="3" applyNumberFormat="1" applyFont="1" applyFill="1" applyBorder="1" applyAlignment="1">
      <alignment vertical="top"/>
    </xf>
    <xf numFmtId="164" fontId="13" fillId="0" borderId="6" xfId="3" applyNumberFormat="1" applyFont="1" applyFill="1" applyBorder="1" applyAlignment="1">
      <alignment horizontal="center" vertical="top"/>
    </xf>
    <xf numFmtId="0" fontId="6" fillId="12" borderId="36" xfId="2" applyFont="1" applyFill="1" applyBorder="1" applyAlignment="1">
      <alignment horizontal="center" vertical="top"/>
    </xf>
    <xf numFmtId="0" fontId="6" fillId="12" borderId="37" xfId="2" applyFont="1" applyFill="1" applyBorder="1" applyAlignment="1">
      <alignment horizontal="center" vertical="top"/>
    </xf>
    <xf numFmtId="0" fontId="6" fillId="12" borderId="38" xfId="2" applyFont="1" applyFill="1" applyBorder="1" applyAlignment="1">
      <alignment vertical="top" wrapText="1"/>
    </xf>
    <xf numFmtId="0" fontId="6" fillId="0" borderId="36" xfId="0" applyFont="1" applyBorder="1" applyAlignment="1">
      <alignment horizontal="center" vertical="top"/>
    </xf>
    <xf numFmtId="164" fontId="13" fillId="0" borderId="17" xfId="3" applyNumberFormat="1" applyFont="1" applyFill="1" applyBorder="1" applyAlignment="1">
      <alignment horizontal="center" vertical="top"/>
    </xf>
    <xf numFmtId="49" fontId="10" fillId="10" borderId="55" xfId="3" applyNumberFormat="1" applyFont="1" applyFill="1" applyBorder="1" applyAlignment="1">
      <alignment vertical="top"/>
    </xf>
    <xf numFmtId="49" fontId="10" fillId="14" borderId="53" xfId="3" applyNumberFormat="1" applyFont="1" applyFill="1" applyBorder="1" applyAlignment="1">
      <alignment vertical="top"/>
    </xf>
    <xf numFmtId="0" fontId="13" fillId="0" borderId="42" xfId="0" applyFont="1" applyFill="1" applyBorder="1" applyAlignment="1">
      <alignment horizontal="center" vertical="top"/>
    </xf>
    <xf numFmtId="0" fontId="6" fillId="0" borderId="43" xfId="0" applyFont="1" applyBorder="1" applyAlignment="1">
      <alignment horizontal="center" vertical="top" wrapText="1"/>
    </xf>
    <xf numFmtId="164" fontId="6" fillId="0" borderId="50" xfId="3" applyNumberFormat="1" applyFont="1" applyFill="1" applyBorder="1" applyAlignment="1">
      <alignment vertical="top"/>
    </xf>
    <xf numFmtId="49" fontId="10" fillId="10" borderId="3" xfId="3" applyNumberFormat="1" applyFont="1" applyFill="1" applyBorder="1" applyAlignment="1">
      <alignment vertical="top" wrapText="1"/>
    </xf>
    <xf numFmtId="49" fontId="10" fillId="10" borderId="4" xfId="3" applyNumberFormat="1" applyFont="1" applyFill="1" applyBorder="1" applyAlignment="1">
      <alignment vertical="top" wrapText="1"/>
    </xf>
    <xf numFmtId="49" fontId="10" fillId="10" borderId="5" xfId="3" applyNumberFormat="1" applyFont="1" applyFill="1" applyBorder="1" applyAlignment="1">
      <alignment vertical="top" wrapText="1"/>
    </xf>
    <xf numFmtId="0" fontId="6" fillId="0" borderId="42" xfId="3" applyFont="1" applyFill="1" applyBorder="1" applyAlignment="1">
      <alignment horizontal="center" vertical="top"/>
    </xf>
    <xf numFmtId="0" fontId="6" fillId="0" borderId="67" xfId="0" applyFont="1" applyFill="1" applyBorder="1" applyAlignment="1">
      <alignment vertical="top" wrapText="1"/>
    </xf>
    <xf numFmtId="49" fontId="10" fillId="0" borderId="22" xfId="3" applyNumberFormat="1" applyFont="1" applyFill="1" applyBorder="1" applyAlignment="1">
      <alignment vertical="top"/>
    </xf>
    <xf numFmtId="0" fontId="6" fillId="0" borderId="58" xfId="0" applyFont="1" applyFill="1" applyBorder="1" applyAlignment="1">
      <alignment horizontal="center" vertical="top" wrapText="1"/>
    </xf>
    <xf numFmtId="0" fontId="6" fillId="0" borderId="59" xfId="0" applyFont="1" applyFill="1" applyBorder="1" applyAlignment="1">
      <alignment horizontal="center" vertical="top" wrapText="1"/>
    </xf>
    <xf numFmtId="0" fontId="6" fillId="0" borderId="19" xfId="0" applyFont="1" applyFill="1" applyBorder="1" applyAlignment="1">
      <alignment horizontal="justify" vertical="center"/>
    </xf>
    <xf numFmtId="49" fontId="10" fillId="0" borderId="53" xfId="3" applyNumberFormat="1" applyFont="1" applyFill="1" applyBorder="1" applyAlignment="1">
      <alignment vertical="top"/>
    </xf>
    <xf numFmtId="49" fontId="10" fillId="0" borderId="18" xfId="3" applyNumberFormat="1" applyFont="1" applyFill="1" applyBorder="1" applyAlignment="1">
      <alignment vertical="top"/>
    </xf>
    <xf numFmtId="0" fontId="10" fillId="10" borderId="5" xfId="3" applyFont="1" applyFill="1" applyBorder="1" applyAlignment="1">
      <alignment horizontal="right" wrapText="1"/>
    </xf>
    <xf numFmtId="49" fontId="10" fillId="10" borderId="3" xfId="3" applyNumberFormat="1" applyFont="1" applyFill="1" applyBorder="1" applyAlignment="1">
      <alignment horizontal="center" vertical="top"/>
    </xf>
    <xf numFmtId="49" fontId="10" fillId="10" borderId="4" xfId="3" applyNumberFormat="1" applyFont="1" applyFill="1" applyBorder="1" applyAlignment="1">
      <alignment horizontal="center" vertical="top"/>
    </xf>
    <xf numFmtId="49" fontId="10" fillId="10" borderId="5" xfId="3" applyNumberFormat="1" applyFont="1" applyFill="1" applyBorder="1" applyAlignment="1">
      <alignment horizontal="center" vertical="top"/>
    </xf>
    <xf numFmtId="49" fontId="10" fillId="14" borderId="0" xfId="3" applyNumberFormat="1" applyFont="1" applyFill="1" applyBorder="1" applyAlignment="1">
      <alignment horizontal="center" vertical="top"/>
    </xf>
    <xf numFmtId="49" fontId="10" fillId="14" borderId="47" xfId="3" applyNumberFormat="1" applyFont="1" applyFill="1" applyBorder="1" applyAlignment="1">
      <alignment horizontal="center" vertical="top"/>
    </xf>
    <xf numFmtId="2" fontId="6" fillId="0" borderId="27" xfId="3" applyNumberFormat="1" applyFont="1" applyFill="1" applyBorder="1" applyAlignment="1">
      <alignment horizontal="center" vertical="top"/>
    </xf>
    <xf numFmtId="0" fontId="6" fillId="0" borderId="36" xfId="0" applyFont="1" applyFill="1" applyBorder="1" applyAlignment="1">
      <alignment horizontal="center" vertical="center"/>
    </xf>
    <xf numFmtId="0" fontId="6" fillId="0" borderId="9" xfId="3" applyFont="1" applyBorder="1" applyAlignment="1">
      <alignment vertical="top"/>
    </xf>
    <xf numFmtId="0" fontId="6" fillId="0" borderId="67" xfId="3" applyFont="1" applyBorder="1" applyAlignment="1">
      <alignment vertical="top" wrapText="1"/>
    </xf>
    <xf numFmtId="0" fontId="6" fillId="0" borderId="13" xfId="3" applyFont="1" applyBorder="1" applyAlignment="1">
      <alignment vertical="top"/>
    </xf>
    <xf numFmtId="164" fontId="6" fillId="0" borderId="27" xfId="3" applyNumberFormat="1" applyFont="1" applyFill="1" applyBorder="1" applyAlignment="1">
      <alignment horizontal="center" vertical="top"/>
    </xf>
    <xf numFmtId="0" fontId="6" fillId="0" borderId="36" xfId="0" applyFont="1" applyFill="1" applyBorder="1" applyAlignment="1">
      <alignment vertical="center" wrapText="1"/>
    </xf>
    <xf numFmtId="164" fontId="6" fillId="0" borderId="37" xfId="0" applyNumberFormat="1" applyFont="1" applyFill="1" applyBorder="1" applyAlignment="1">
      <alignment vertical="center" wrapText="1"/>
    </xf>
    <xf numFmtId="0" fontId="6" fillId="0" borderId="39" xfId="0" applyFont="1" applyFill="1" applyBorder="1" applyAlignment="1">
      <alignment horizontal="center" vertical="center" wrapText="1"/>
    </xf>
    <xf numFmtId="164" fontId="6" fillId="0" borderId="40" xfId="0" applyNumberFormat="1" applyFont="1" applyFill="1" applyBorder="1" applyAlignment="1">
      <alignment horizontal="center" vertical="center" wrapText="1"/>
    </xf>
    <xf numFmtId="0" fontId="6" fillId="0" borderId="16" xfId="3" applyFont="1" applyBorder="1" applyAlignment="1">
      <alignment vertical="top" wrapText="1"/>
    </xf>
    <xf numFmtId="164" fontId="6" fillId="0" borderId="9" xfId="3" applyNumberFormat="1" applyFont="1" applyFill="1" applyBorder="1" applyAlignment="1">
      <alignment vertical="top"/>
    </xf>
    <xf numFmtId="49" fontId="10" fillId="10" borderId="3" xfId="3" applyNumberFormat="1" applyFont="1" applyFill="1" applyBorder="1" applyAlignment="1">
      <alignment horizontal="left" vertical="top" wrapText="1"/>
    </xf>
    <xf numFmtId="49" fontId="10" fillId="10" borderId="4" xfId="3" applyNumberFormat="1" applyFont="1" applyFill="1" applyBorder="1" applyAlignment="1">
      <alignment horizontal="left" vertical="top" wrapText="1"/>
    </xf>
    <xf numFmtId="49" fontId="10" fillId="10" borderId="5" xfId="3" applyNumberFormat="1" applyFont="1" applyFill="1" applyBorder="1" applyAlignment="1">
      <alignment horizontal="left" vertical="top" wrapText="1"/>
    </xf>
    <xf numFmtId="49" fontId="10" fillId="14" borderId="33" xfId="3" applyNumberFormat="1" applyFont="1" applyFill="1" applyBorder="1" applyAlignment="1">
      <alignment horizontal="center" vertical="top"/>
    </xf>
    <xf numFmtId="0" fontId="6" fillId="12" borderId="28" xfId="0" applyFont="1" applyFill="1" applyBorder="1" applyAlignment="1">
      <alignment horizontal="center" vertical="center" wrapText="1"/>
    </xf>
    <xf numFmtId="0" fontId="6" fillId="0" borderId="51" xfId="0" applyFont="1" applyFill="1" applyBorder="1" applyAlignment="1">
      <alignment horizontal="center" vertical="center" wrapText="1"/>
    </xf>
    <xf numFmtId="0" fontId="6" fillId="0" borderId="23" xfId="0" applyFont="1" applyFill="1" applyBorder="1" applyAlignment="1">
      <alignment vertical="center" wrapText="1"/>
    </xf>
    <xf numFmtId="0" fontId="10" fillId="0" borderId="21" xfId="3" applyFont="1" applyFill="1" applyBorder="1" applyAlignment="1">
      <alignment horizontal="center" vertical="top" wrapText="1"/>
    </xf>
    <xf numFmtId="0" fontId="10" fillId="0" borderId="22" xfId="3" applyFont="1" applyFill="1" applyBorder="1" applyAlignment="1">
      <alignment horizontal="center" vertical="top" wrapText="1"/>
    </xf>
    <xf numFmtId="0" fontId="10" fillId="0" borderId="23" xfId="3" applyFont="1" applyFill="1" applyBorder="1" applyAlignment="1">
      <alignment horizontal="center" vertical="top" wrapText="1"/>
    </xf>
    <xf numFmtId="0" fontId="19" fillId="14" borderId="3" xfId="3" applyFont="1" applyFill="1" applyBorder="1" applyAlignment="1">
      <alignment horizontal="left" vertical="top" wrapText="1"/>
    </xf>
    <xf numFmtId="0" fontId="19" fillId="14" borderId="4" xfId="3" applyFont="1" applyFill="1" applyBorder="1" applyAlignment="1">
      <alignment horizontal="left" vertical="top" wrapText="1"/>
    </xf>
    <xf numFmtId="0" fontId="19" fillId="14" borderId="5" xfId="3" applyFont="1" applyFill="1" applyBorder="1" applyAlignment="1">
      <alignment horizontal="left" vertical="top" wrapText="1"/>
    </xf>
    <xf numFmtId="0" fontId="6" fillId="0" borderId="4" xfId="0" applyFont="1" applyBorder="1" applyAlignment="1">
      <alignment horizontal="center" vertical="center"/>
    </xf>
    <xf numFmtId="0" fontId="6" fillId="0" borderId="60" xfId="0" applyFont="1" applyFill="1" applyBorder="1" applyAlignment="1">
      <alignment vertical="center" wrapText="1"/>
    </xf>
    <xf numFmtId="0" fontId="10" fillId="0" borderId="3" xfId="3" applyFont="1" applyFill="1" applyBorder="1" applyAlignment="1">
      <alignment horizontal="center" vertical="top" wrapText="1"/>
    </xf>
    <xf numFmtId="0" fontId="10" fillId="0" borderId="4" xfId="3" applyFont="1" applyFill="1" applyBorder="1" applyAlignment="1">
      <alignment horizontal="center" vertical="top" wrapText="1"/>
    </xf>
    <xf numFmtId="0" fontId="10" fillId="0" borderId="5" xfId="3" applyFont="1" applyFill="1" applyBorder="1" applyAlignment="1">
      <alignment horizontal="center" vertical="top" wrapText="1"/>
    </xf>
    <xf numFmtId="49" fontId="10" fillId="8" borderId="2" xfId="3" applyNumberFormat="1" applyFont="1" applyFill="1" applyBorder="1" applyAlignment="1">
      <alignment horizontal="center" vertical="top" wrapText="1"/>
    </xf>
    <xf numFmtId="0" fontId="18" fillId="8" borderId="3" xfId="3" applyFont="1" applyFill="1" applyBorder="1" applyAlignment="1">
      <alignment horizontal="left" vertical="top" wrapText="1"/>
    </xf>
    <xf numFmtId="0" fontId="18" fillId="8" borderId="4" xfId="3" applyFont="1" applyFill="1" applyBorder="1" applyAlignment="1">
      <alignment horizontal="left" vertical="top" wrapText="1"/>
    </xf>
    <xf numFmtId="0" fontId="18" fillId="8" borderId="5" xfId="3" applyFont="1" applyFill="1" applyBorder="1" applyAlignment="1">
      <alignment horizontal="left" vertical="top" wrapText="1"/>
    </xf>
    <xf numFmtId="0" fontId="6" fillId="0" borderId="45" xfId="3" applyFont="1" applyBorder="1" applyAlignment="1">
      <alignment horizontal="center" vertical="center" textRotation="90"/>
    </xf>
    <xf numFmtId="0" fontId="6" fillId="0" borderId="6" xfId="3" applyFont="1" applyBorder="1" applyAlignment="1">
      <alignment horizontal="center" vertical="center" textRotation="90"/>
    </xf>
    <xf numFmtId="0" fontId="6" fillId="0" borderId="0" xfId="3" applyFont="1" applyBorder="1" applyAlignment="1">
      <alignment horizontal="center" vertical="center"/>
    </xf>
    <xf numFmtId="0" fontId="10" fillId="0" borderId="6" xfId="3" applyFont="1" applyBorder="1" applyAlignment="1">
      <alignment horizontal="center" vertical="center" wrapText="1"/>
    </xf>
    <xf numFmtId="0" fontId="6" fillId="0" borderId="6" xfId="3" applyFont="1" applyBorder="1" applyAlignment="1">
      <alignment horizontal="center" vertical="center" textRotation="90" wrapText="1"/>
    </xf>
    <xf numFmtId="0" fontId="6" fillId="0" borderId="1" xfId="3" applyNumberFormat="1" applyFont="1" applyBorder="1" applyAlignment="1">
      <alignment horizontal="center" vertical="center" wrapText="1"/>
    </xf>
    <xf numFmtId="0" fontId="6" fillId="0" borderId="1" xfId="3" applyNumberFormat="1" applyFont="1" applyBorder="1" applyAlignment="1">
      <alignment horizontal="center" vertical="center" textRotation="90" wrapText="1"/>
    </xf>
    <xf numFmtId="0" fontId="6" fillId="0" borderId="45" xfId="3" applyFont="1" applyBorder="1" applyAlignment="1">
      <alignment horizontal="center" vertical="center" textRotation="90" wrapText="1"/>
    </xf>
    <xf numFmtId="0" fontId="5" fillId="10" borderId="6" xfId="3" applyFont="1" applyFill="1" applyBorder="1" applyAlignment="1">
      <alignment horizontal="center" vertical="center" textRotation="90" wrapText="1"/>
    </xf>
    <xf numFmtId="0" fontId="6" fillId="0" borderId="0" xfId="3" applyFont="1" applyBorder="1" applyAlignment="1">
      <alignment horizontal="center" vertical="center" wrapText="1"/>
    </xf>
    <xf numFmtId="0" fontId="6" fillId="0" borderId="6" xfId="3" applyFont="1" applyFill="1" applyBorder="1" applyAlignment="1">
      <alignment horizontal="center" vertical="center" textRotation="90" wrapText="1"/>
    </xf>
    <xf numFmtId="0" fontId="6" fillId="11" borderId="6" xfId="3" applyFont="1" applyFill="1" applyBorder="1" applyAlignment="1">
      <alignment horizontal="center" vertical="center" textRotation="90" wrapText="1"/>
    </xf>
    <xf numFmtId="0" fontId="6" fillId="10" borderId="0" xfId="3" applyFont="1" applyFill="1" applyBorder="1" applyAlignment="1">
      <alignment horizontal="center" vertical="center" textRotation="90" wrapText="1"/>
    </xf>
    <xf numFmtId="0" fontId="6" fillId="14" borderId="21" xfId="3" applyFont="1" applyFill="1" applyBorder="1" applyAlignment="1">
      <alignment horizontal="center" vertical="center" textRotation="90" wrapText="1"/>
    </xf>
    <xf numFmtId="0" fontId="6" fillId="8" borderId="6" xfId="3" applyFont="1" applyFill="1" applyBorder="1" applyAlignment="1">
      <alignment horizontal="center" vertical="center" textRotation="90" wrapText="1"/>
    </xf>
    <xf numFmtId="0" fontId="6" fillId="0" borderId="3" xfId="3" applyFont="1" applyBorder="1" applyAlignment="1">
      <alignment horizontal="center" vertical="center"/>
    </xf>
    <xf numFmtId="0" fontId="6" fillId="0" borderId="4" xfId="3" applyFont="1" applyBorder="1" applyAlignment="1">
      <alignment horizontal="center" vertical="center"/>
    </xf>
    <xf numFmtId="0" fontId="6" fillId="0" borderId="5" xfId="3" applyFont="1" applyBorder="1" applyAlignment="1">
      <alignment horizontal="center" vertical="center"/>
    </xf>
    <xf numFmtId="0" fontId="10" fillId="0" borderId="31" xfId="3" applyFont="1" applyBorder="1" applyAlignment="1">
      <alignment horizontal="center" vertical="center" wrapText="1"/>
    </xf>
    <xf numFmtId="0" fontId="6" fillId="0" borderId="31" xfId="3" applyFont="1" applyBorder="1" applyAlignment="1">
      <alignment horizontal="center" vertical="center" textRotation="90" wrapText="1"/>
    </xf>
    <xf numFmtId="0" fontId="6" fillId="0" borderId="31" xfId="3" applyNumberFormat="1" applyFont="1" applyBorder="1" applyAlignment="1">
      <alignment horizontal="center" vertical="center" wrapText="1"/>
    </xf>
    <xf numFmtId="0" fontId="6" fillId="0" borderId="31" xfId="3" applyNumberFormat="1" applyFont="1" applyBorder="1" applyAlignment="1">
      <alignment horizontal="center" vertical="center" textRotation="90" wrapText="1"/>
    </xf>
    <xf numFmtId="0" fontId="6" fillId="0" borderId="53" xfId="3" applyFont="1" applyBorder="1" applyAlignment="1">
      <alignment horizontal="center" vertical="center" textRotation="90" wrapText="1"/>
    </xf>
    <xf numFmtId="0" fontId="5" fillId="10" borderId="31" xfId="3" applyFont="1" applyFill="1" applyBorder="1" applyAlignment="1">
      <alignment horizontal="center" vertical="center" textRotation="90" wrapText="1"/>
    </xf>
    <xf numFmtId="0" fontId="6" fillId="0" borderId="18" xfId="3" applyFont="1" applyBorder="1" applyAlignment="1">
      <alignment horizontal="center" vertical="center" wrapText="1"/>
    </xf>
    <xf numFmtId="0" fontId="6" fillId="0" borderId="31" xfId="3" applyFont="1" applyFill="1" applyBorder="1" applyAlignment="1">
      <alignment horizontal="center" vertical="center" textRotation="90" wrapText="1"/>
    </xf>
    <xf numFmtId="0" fontId="6" fillId="11" borderId="31" xfId="3" applyFont="1" applyFill="1" applyBorder="1" applyAlignment="1">
      <alignment horizontal="center" vertical="center" textRotation="90" wrapText="1"/>
    </xf>
    <xf numFmtId="0" fontId="6" fillId="10" borderId="18" xfId="3" applyFont="1" applyFill="1" applyBorder="1" applyAlignment="1">
      <alignment horizontal="center" vertical="center" textRotation="90" wrapText="1"/>
    </xf>
    <xf numFmtId="0" fontId="6" fillId="14" borderId="53" xfId="3" applyFont="1" applyFill="1" applyBorder="1" applyAlignment="1">
      <alignment horizontal="center" vertical="center" textRotation="90" wrapText="1"/>
    </xf>
    <xf numFmtId="0" fontId="6" fillId="8" borderId="31" xfId="3" applyFont="1" applyFill="1" applyBorder="1" applyAlignment="1">
      <alignment horizontal="center" vertical="center" textRotation="90" wrapText="1"/>
    </xf>
    <xf numFmtId="0" fontId="6" fillId="0" borderId="0" xfId="3" applyFont="1" applyAlignment="1">
      <alignment horizontal="center" vertical="top" wrapText="1"/>
    </xf>
    <xf numFmtId="0" fontId="6" fillId="0" borderId="22" xfId="3" applyFont="1" applyBorder="1" applyAlignment="1">
      <alignment horizontal="center" vertical="top"/>
    </xf>
    <xf numFmtId="0" fontId="6" fillId="0" borderId="0" xfId="3" applyFont="1" applyAlignment="1">
      <alignment vertical="center"/>
    </xf>
    <xf numFmtId="0" fontId="10" fillId="0" borderId="0" xfId="3" applyFont="1" applyAlignment="1">
      <alignment horizontal="center" vertical="center" wrapText="1"/>
    </xf>
    <xf numFmtId="0" fontId="20" fillId="0" borderId="0" xfId="3" applyFont="1" applyAlignment="1">
      <alignment horizontal="left" vertical="top" wrapText="1"/>
    </xf>
    <xf numFmtId="0" fontId="3" fillId="0" borderId="0" xfId="5"/>
    <xf numFmtId="0" fontId="3" fillId="0" borderId="0" xfId="5" applyFont="1"/>
    <xf numFmtId="0" fontId="32" fillId="0" borderId="0" xfId="5" applyFont="1"/>
    <xf numFmtId="0" fontId="3" fillId="0" borderId="0" xfId="5" applyAlignment="1">
      <alignment horizontal="center"/>
    </xf>
    <xf numFmtId="0" fontId="33" fillId="0" borderId="0" xfId="5" applyFont="1"/>
    <xf numFmtId="2" fontId="34" fillId="3" borderId="2" xfId="5" applyNumberFormat="1" applyFont="1" applyFill="1" applyBorder="1" applyAlignment="1">
      <alignment horizontal="center" vertical="top" wrapText="1"/>
    </xf>
    <xf numFmtId="0" fontId="35" fillId="3" borderId="3" xfId="5" applyFont="1" applyFill="1" applyBorder="1" applyAlignment="1">
      <alignment horizontal="right" vertical="top" wrapText="1"/>
    </xf>
    <xf numFmtId="0" fontId="35" fillId="3" borderId="4" xfId="5" applyFont="1" applyFill="1" applyBorder="1" applyAlignment="1">
      <alignment horizontal="right" vertical="top" wrapText="1"/>
    </xf>
    <xf numFmtId="0" fontId="35" fillId="3" borderId="4" xfId="5" applyFont="1" applyFill="1" applyBorder="1" applyAlignment="1">
      <alignment vertical="top" wrapText="1"/>
    </xf>
    <xf numFmtId="0" fontId="35" fillId="3" borderId="5" xfId="5" applyFont="1" applyFill="1" applyBorder="1" applyAlignment="1">
      <alignment vertical="top" wrapText="1"/>
    </xf>
    <xf numFmtId="2" fontId="17" fillId="0" borderId="50" xfId="5" applyNumberFormat="1" applyFont="1" applyBorder="1" applyAlignment="1">
      <alignment horizontal="center" vertical="top" wrapText="1"/>
    </xf>
    <xf numFmtId="0" fontId="36" fillId="0" borderId="69" xfId="5" applyFont="1" applyBorder="1" applyAlignment="1">
      <alignment horizontal="left" vertical="top" wrapText="1"/>
    </xf>
    <xf numFmtId="0" fontId="36" fillId="0" borderId="68" xfId="5" applyFont="1" applyBorder="1" applyAlignment="1">
      <alignment horizontal="left" vertical="top" wrapText="1"/>
    </xf>
    <xf numFmtId="0" fontId="36" fillId="0" borderId="67" xfId="5" applyFont="1" applyBorder="1" applyAlignment="1">
      <alignment horizontal="left" vertical="top" wrapText="1"/>
    </xf>
    <xf numFmtId="2" fontId="19" fillId="7" borderId="2" xfId="5" applyNumberFormat="1" applyFont="1" applyFill="1" applyBorder="1" applyAlignment="1">
      <alignment horizontal="center" vertical="top" wrapText="1"/>
    </xf>
    <xf numFmtId="0" fontId="17" fillId="7" borderId="4" xfId="5" applyFont="1" applyFill="1" applyBorder="1" applyAlignment="1">
      <alignment horizontal="right" vertical="top" wrapText="1"/>
    </xf>
    <xf numFmtId="0" fontId="17" fillId="7" borderId="5" xfId="5" applyFont="1" applyFill="1" applyBorder="1" applyAlignment="1">
      <alignment horizontal="right" vertical="top" wrapText="1"/>
    </xf>
    <xf numFmtId="2" fontId="37" fillId="0" borderId="52" xfId="5" applyNumberFormat="1" applyFont="1" applyBorder="1" applyAlignment="1">
      <alignment horizontal="center" vertical="top" wrapText="1"/>
    </xf>
    <xf numFmtId="0" fontId="17" fillId="0" borderId="71" xfId="5" applyFont="1" applyBorder="1" applyAlignment="1">
      <alignment horizontal="left" vertical="top" wrapText="1"/>
    </xf>
    <xf numFmtId="0" fontId="17" fillId="0" borderId="70" xfId="5" applyFont="1" applyBorder="1" applyAlignment="1">
      <alignment horizontal="left" vertical="top" wrapText="1"/>
    </xf>
    <xf numFmtId="0" fontId="17" fillId="0" borderId="66" xfId="5" applyFont="1" applyBorder="1" applyAlignment="1">
      <alignment horizontal="left" vertical="top" wrapText="1"/>
    </xf>
    <xf numFmtId="164" fontId="37" fillId="0" borderId="65" xfId="5" applyNumberFormat="1" applyFont="1" applyBorder="1" applyAlignment="1">
      <alignment horizontal="center" vertical="top" wrapText="1"/>
    </xf>
    <xf numFmtId="0" fontId="17" fillId="0" borderId="14" xfId="5" applyFont="1" applyBorder="1" applyAlignment="1">
      <alignment horizontal="left" vertical="top" wrapText="1"/>
    </xf>
    <xf numFmtId="0" fontId="17" fillId="0" borderId="15" xfId="5" applyFont="1" applyBorder="1" applyAlignment="1">
      <alignment horizontal="left" vertical="top" wrapText="1"/>
    </xf>
    <xf numFmtId="0" fontId="17" fillId="0" borderId="16" xfId="5" applyFont="1" applyBorder="1" applyAlignment="1">
      <alignment horizontal="left" vertical="top" wrapText="1"/>
    </xf>
    <xf numFmtId="164" fontId="17" fillId="0" borderId="65" xfId="5" applyNumberFormat="1" applyFont="1" applyBorder="1" applyAlignment="1">
      <alignment horizontal="center" vertical="top" wrapText="1"/>
    </xf>
    <xf numFmtId="2" fontId="17" fillId="0" borderId="65" xfId="5" applyNumberFormat="1" applyFont="1" applyBorder="1" applyAlignment="1">
      <alignment horizontal="center" vertical="top" wrapText="1"/>
    </xf>
    <xf numFmtId="2" fontId="17" fillId="0" borderId="10" xfId="5" applyNumberFormat="1" applyFont="1" applyBorder="1" applyAlignment="1">
      <alignment horizontal="center" vertical="top" wrapText="1"/>
    </xf>
    <xf numFmtId="0" fontId="17" fillId="0" borderId="45" xfId="5" applyFont="1" applyBorder="1"/>
    <xf numFmtId="0" fontId="17" fillId="0" borderId="0" xfId="5" applyFont="1"/>
    <xf numFmtId="0" fontId="17" fillId="0" borderId="0" xfId="5" applyFont="1" applyBorder="1"/>
    <xf numFmtId="0" fontId="17" fillId="0" borderId="27" xfId="5" applyFont="1" applyBorder="1"/>
    <xf numFmtId="164" fontId="37" fillId="0" borderId="10" xfId="4" applyNumberFormat="1" applyFont="1" applyBorder="1" applyAlignment="1">
      <alignment horizontal="center" vertical="top" wrapText="1"/>
    </xf>
    <xf numFmtId="0" fontId="17" fillId="0" borderId="14" xfId="4" applyFont="1" applyBorder="1" applyAlignment="1">
      <alignment horizontal="left" vertical="top" wrapText="1"/>
    </xf>
    <xf numFmtId="0" fontId="17" fillId="0" borderId="15" xfId="4" applyFont="1" applyBorder="1" applyAlignment="1">
      <alignment horizontal="left" vertical="top" wrapText="1"/>
    </xf>
    <xf numFmtId="0" fontId="17" fillId="0" borderId="16" xfId="4" applyFont="1" applyBorder="1" applyAlignment="1">
      <alignment horizontal="left" vertical="top" wrapText="1"/>
    </xf>
    <xf numFmtId="164" fontId="17" fillId="0" borderId="10" xfId="5" applyNumberFormat="1" applyFont="1" applyBorder="1" applyAlignment="1">
      <alignment horizontal="center" vertical="top" wrapText="1"/>
    </xf>
    <xf numFmtId="164" fontId="17" fillId="0" borderId="50" xfId="5" applyNumberFormat="1" applyFont="1" applyBorder="1" applyAlignment="1">
      <alignment horizontal="center" vertical="top" wrapText="1"/>
    </xf>
    <xf numFmtId="164" fontId="3" fillId="0" borderId="0" xfId="5" applyNumberFormat="1"/>
    <xf numFmtId="164" fontId="34" fillId="7" borderId="2" xfId="5" applyNumberFormat="1" applyFont="1" applyFill="1" applyBorder="1" applyAlignment="1">
      <alignment horizontal="center" vertical="top" wrapText="1"/>
    </xf>
    <xf numFmtId="0" fontId="38" fillId="7" borderId="69" xfId="5" applyFont="1" applyFill="1" applyBorder="1" applyAlignment="1">
      <alignment horizontal="right" vertical="top" wrapText="1"/>
    </xf>
    <xf numFmtId="0" fontId="38" fillId="7" borderId="68" xfId="5" applyFont="1" applyFill="1" applyBorder="1" applyAlignment="1">
      <alignment horizontal="right" vertical="top" wrapText="1"/>
    </xf>
    <xf numFmtId="0" fontId="38" fillId="7" borderId="67" xfId="5" applyFont="1" applyFill="1" applyBorder="1" applyAlignment="1">
      <alignment horizontal="right" vertical="top" wrapText="1"/>
    </xf>
    <xf numFmtId="0" fontId="3" fillId="0" borderId="0" xfId="5" applyFont="1" applyAlignment="1">
      <alignment horizontal="right"/>
    </xf>
    <xf numFmtId="0" fontId="3" fillId="0" borderId="4" xfId="5" applyBorder="1"/>
    <xf numFmtId="0" fontId="38" fillId="0" borderId="4" xfId="5" applyFont="1" applyBorder="1" applyAlignment="1">
      <alignment vertical="center" wrapText="1"/>
    </xf>
    <xf numFmtId="0" fontId="38" fillId="0" borderId="5" xfId="5" applyFont="1" applyBorder="1" applyAlignment="1">
      <alignment vertical="center" wrapText="1"/>
    </xf>
    <xf numFmtId="0" fontId="39" fillId="0" borderId="0" xfId="5" applyFont="1"/>
    <xf numFmtId="0" fontId="40" fillId="0" borderId="0" xfId="5" applyFont="1" applyAlignment="1">
      <alignment horizontal="center"/>
    </xf>
    <xf numFmtId="0" fontId="40" fillId="0" borderId="0" xfId="5" applyFont="1"/>
    <xf numFmtId="49" fontId="17" fillId="0" borderId="0" xfId="5" applyNumberFormat="1" applyFont="1" applyBorder="1" applyAlignment="1">
      <alignment vertical="top"/>
    </xf>
    <xf numFmtId="49" fontId="17" fillId="0" borderId="18" xfId="5" applyNumberFormat="1" applyFont="1" applyBorder="1" applyAlignment="1">
      <alignment vertical="top"/>
    </xf>
    <xf numFmtId="0" fontId="10" fillId="4" borderId="21" xfId="5" applyFont="1" applyFill="1" applyBorder="1" applyAlignment="1">
      <alignment horizontal="left" vertical="top" wrapText="1"/>
    </xf>
    <xf numFmtId="0" fontId="10" fillId="4" borderId="22" xfId="5" applyFont="1" applyFill="1" applyBorder="1" applyAlignment="1">
      <alignment horizontal="left" vertical="top" wrapText="1"/>
    </xf>
    <xf numFmtId="164" fontId="22" fillId="4" borderId="6" xfId="5" applyNumberFormat="1" applyFont="1" applyFill="1" applyBorder="1" applyAlignment="1">
      <alignment horizontal="center" vertical="top" wrapText="1"/>
    </xf>
    <xf numFmtId="0" fontId="19" fillId="4" borderId="23" xfId="5" applyFont="1" applyFill="1" applyBorder="1" applyAlignment="1">
      <alignment horizontal="center" vertical="top"/>
    </xf>
    <xf numFmtId="0" fontId="19" fillId="4" borderId="3" xfId="5" applyFont="1" applyFill="1" applyBorder="1" applyAlignment="1">
      <alignment horizontal="right" vertical="top" wrapText="1"/>
    </xf>
    <xf numFmtId="0" fontId="19" fillId="4" borderId="4" xfId="5" applyFont="1" applyFill="1" applyBorder="1" applyAlignment="1">
      <alignment horizontal="right" vertical="top" wrapText="1"/>
    </xf>
    <xf numFmtId="0" fontId="19" fillId="4" borderId="5" xfId="5" applyFont="1" applyFill="1" applyBorder="1" applyAlignment="1">
      <alignment horizontal="right" vertical="top" wrapText="1"/>
    </xf>
    <xf numFmtId="0" fontId="10" fillId="16" borderId="21" xfId="5" applyFont="1" applyFill="1" applyBorder="1" applyAlignment="1">
      <alignment horizontal="left" vertical="top" wrapText="1"/>
    </xf>
    <xf numFmtId="0" fontId="10" fillId="16" borderId="22" xfId="5" applyFont="1" applyFill="1" applyBorder="1" applyAlignment="1">
      <alignment horizontal="left" vertical="top" wrapText="1"/>
    </xf>
    <xf numFmtId="164" fontId="19" fillId="16" borderId="6" xfId="5" applyNumberFormat="1" applyFont="1" applyFill="1" applyBorder="1" applyAlignment="1">
      <alignment horizontal="center" vertical="top" wrapText="1"/>
    </xf>
    <xf numFmtId="0" fontId="19" fillId="16" borderId="23" xfId="5" applyFont="1" applyFill="1" applyBorder="1" applyAlignment="1">
      <alignment horizontal="center" vertical="top"/>
    </xf>
    <xf numFmtId="0" fontId="19" fillId="16" borderId="22" xfId="5" applyFont="1" applyFill="1" applyBorder="1" applyAlignment="1">
      <alignment horizontal="right" vertical="top" wrapText="1"/>
    </xf>
    <xf numFmtId="0" fontId="19" fillId="16" borderId="21" xfId="5" applyFont="1" applyFill="1" applyBorder="1" applyAlignment="1">
      <alignment horizontal="right" vertical="top" wrapText="1"/>
    </xf>
    <xf numFmtId="0" fontId="19" fillId="16" borderId="22" xfId="5" applyFont="1" applyFill="1" applyBorder="1" applyAlignment="1">
      <alignment horizontal="right" vertical="top" wrapText="1"/>
    </xf>
    <xf numFmtId="49" fontId="19" fillId="16" borderId="6" xfId="5" applyNumberFormat="1" applyFont="1" applyFill="1" applyBorder="1" applyAlignment="1">
      <alignment horizontal="center" vertical="top"/>
    </xf>
    <xf numFmtId="0" fontId="10" fillId="17" borderId="3" xfId="5" applyFont="1" applyFill="1" applyBorder="1" applyAlignment="1">
      <alignment horizontal="left" vertical="top" wrapText="1"/>
    </xf>
    <xf numFmtId="0" fontId="10" fillId="17" borderId="4" xfId="5" applyFont="1" applyFill="1" applyBorder="1" applyAlignment="1">
      <alignment horizontal="left" vertical="top" wrapText="1"/>
    </xf>
    <xf numFmtId="164" fontId="19" fillId="17" borderId="2" xfId="5" applyNumberFormat="1" applyFont="1" applyFill="1" applyBorder="1" applyAlignment="1">
      <alignment horizontal="center" vertical="top" wrapText="1"/>
    </xf>
    <xf numFmtId="0" fontId="19" fillId="17" borderId="5" xfId="5" applyFont="1" applyFill="1" applyBorder="1" applyAlignment="1">
      <alignment horizontal="center" vertical="top"/>
    </xf>
    <xf numFmtId="0" fontId="19" fillId="17" borderId="3" xfId="5" applyFont="1" applyFill="1" applyBorder="1" applyAlignment="1">
      <alignment horizontal="right" vertical="top" wrapText="1"/>
    </xf>
    <xf numFmtId="0" fontId="19" fillId="17" borderId="4" xfId="5" applyFont="1" applyFill="1" applyBorder="1" applyAlignment="1">
      <alignment horizontal="right" vertical="top" wrapText="1"/>
    </xf>
    <xf numFmtId="0" fontId="19" fillId="17" borderId="5" xfId="5" applyFont="1" applyFill="1" applyBorder="1" applyAlignment="1">
      <alignment horizontal="right" vertical="top" wrapText="1"/>
    </xf>
    <xf numFmtId="49" fontId="19" fillId="17" borderId="2" xfId="5" applyNumberFormat="1" applyFont="1" applyFill="1" applyBorder="1" applyAlignment="1">
      <alignment horizontal="center" vertical="top"/>
    </xf>
    <xf numFmtId="0" fontId="10" fillId="14" borderId="3" xfId="5" applyFont="1" applyFill="1" applyBorder="1" applyAlignment="1">
      <alignment horizontal="left" vertical="top" wrapText="1"/>
    </xf>
    <xf numFmtId="0" fontId="10" fillId="14" borderId="4" xfId="5" applyFont="1" applyFill="1" applyBorder="1" applyAlignment="1">
      <alignment horizontal="left" vertical="top" wrapText="1"/>
    </xf>
    <xf numFmtId="164" fontId="19" fillId="14" borderId="2" xfId="5" applyNumberFormat="1" applyFont="1" applyFill="1" applyBorder="1" applyAlignment="1">
      <alignment horizontal="center" vertical="top" wrapText="1"/>
    </xf>
    <xf numFmtId="0" fontId="19" fillId="14" borderId="5" xfId="5" applyFont="1" applyFill="1" applyBorder="1" applyAlignment="1">
      <alignment horizontal="center" vertical="top"/>
    </xf>
    <xf numFmtId="0" fontId="19" fillId="14" borderId="3" xfId="5" applyFont="1" applyFill="1" applyBorder="1" applyAlignment="1">
      <alignment horizontal="right" vertical="top" wrapText="1"/>
    </xf>
    <xf numFmtId="0" fontId="19" fillId="14" borderId="4" xfId="5" applyFont="1" applyFill="1" applyBorder="1" applyAlignment="1">
      <alignment horizontal="right" vertical="top" wrapText="1"/>
    </xf>
    <xf numFmtId="0" fontId="19" fillId="14" borderId="5" xfId="5" applyFont="1" applyFill="1" applyBorder="1" applyAlignment="1">
      <alignment horizontal="right" vertical="top" wrapText="1"/>
    </xf>
    <xf numFmtId="49" fontId="19" fillId="14" borderId="2" xfId="5" applyNumberFormat="1" applyFont="1" applyFill="1" applyBorder="1" applyAlignment="1">
      <alignment horizontal="center" vertical="top"/>
    </xf>
    <xf numFmtId="49" fontId="19" fillId="18" borderId="2" xfId="5" applyNumberFormat="1" applyFont="1" applyFill="1" applyBorder="1" applyAlignment="1">
      <alignment horizontal="center" vertical="top"/>
    </xf>
    <xf numFmtId="9" fontId="13" fillId="19" borderId="32" xfId="5" applyNumberFormat="1" applyFont="1" applyFill="1" applyBorder="1" applyAlignment="1">
      <alignment horizontal="center" vertical="top"/>
    </xf>
    <xf numFmtId="0" fontId="13" fillId="19" borderId="33" xfId="5" applyFont="1" applyFill="1" applyBorder="1" applyAlignment="1">
      <alignment horizontal="center" vertical="center"/>
    </xf>
    <xf numFmtId="0" fontId="13" fillId="19" borderId="57" xfId="5" applyFont="1" applyFill="1" applyBorder="1" applyAlignment="1">
      <alignment horizontal="left" vertical="top"/>
    </xf>
    <xf numFmtId="164" fontId="19" fillId="19" borderId="31" xfId="5" applyNumberFormat="1" applyFont="1" applyFill="1" applyBorder="1" applyAlignment="1">
      <alignment horizontal="center" vertical="top"/>
    </xf>
    <xf numFmtId="0" fontId="19" fillId="19" borderId="55" xfId="5" applyFont="1" applyFill="1" applyBorder="1" applyAlignment="1">
      <alignment horizontal="center" vertical="top"/>
    </xf>
    <xf numFmtId="49" fontId="17" fillId="12" borderId="27" xfId="5" applyNumberFormat="1" applyFont="1" applyFill="1" applyBorder="1" applyAlignment="1">
      <alignment horizontal="center" vertical="top"/>
    </xf>
    <xf numFmtId="49" fontId="17" fillId="12" borderId="1" xfId="5" applyNumberFormat="1" applyFont="1" applyFill="1" applyBorder="1" applyAlignment="1">
      <alignment horizontal="center" vertical="top"/>
    </xf>
    <xf numFmtId="49" fontId="6" fillId="12" borderId="65" xfId="5" applyNumberFormat="1" applyFont="1" applyFill="1" applyBorder="1" applyAlignment="1">
      <alignment horizontal="center" vertical="center" textRotation="90"/>
    </xf>
    <xf numFmtId="0" fontId="40" fillId="10" borderId="1" xfId="5" applyFont="1" applyFill="1" applyBorder="1" applyAlignment="1">
      <alignment horizontal="center" vertical="center" textRotation="90" wrapText="1"/>
    </xf>
    <xf numFmtId="0" fontId="39" fillId="11" borderId="45" xfId="5" applyFont="1" applyFill="1" applyBorder="1" applyAlignment="1">
      <alignment horizontal="left" vertical="top" wrapText="1"/>
    </xf>
    <xf numFmtId="0" fontId="35" fillId="12" borderId="1" xfId="5" applyFont="1" applyFill="1" applyBorder="1" applyAlignment="1">
      <alignment horizontal="center" vertical="top" wrapText="1"/>
    </xf>
    <xf numFmtId="0" fontId="35" fillId="11" borderId="0" xfId="5" applyFont="1" applyFill="1" applyBorder="1" applyAlignment="1">
      <alignment horizontal="center" vertical="top" wrapText="1"/>
    </xf>
    <xf numFmtId="49" fontId="19" fillId="10" borderId="1" xfId="5" applyNumberFormat="1" applyFont="1" applyFill="1" applyBorder="1" applyAlignment="1">
      <alignment horizontal="center" vertical="top" wrapText="1"/>
    </xf>
    <xf numFmtId="49" fontId="19" fillId="9" borderId="1" xfId="5" applyNumberFormat="1" applyFont="1" applyFill="1" applyBorder="1" applyAlignment="1">
      <alignment horizontal="center" vertical="top"/>
    </xf>
    <xf numFmtId="49" fontId="19" fillId="18" borderId="1" xfId="5" applyNumberFormat="1" applyFont="1" applyFill="1" applyBorder="1" applyAlignment="1">
      <alignment horizontal="center" vertical="top"/>
    </xf>
    <xf numFmtId="0" fontId="13" fillId="12" borderId="46" xfId="5" applyFont="1" applyFill="1" applyBorder="1" applyAlignment="1">
      <alignment horizontal="center" vertical="top"/>
    </xf>
    <xf numFmtId="0" fontId="6" fillId="12" borderId="47" xfId="5" applyFont="1" applyFill="1" applyBorder="1" applyAlignment="1">
      <alignment horizontal="center" vertical="center" wrapText="1"/>
    </xf>
    <xf numFmtId="0" fontId="6" fillId="12" borderId="49" xfId="5" applyFont="1" applyFill="1" applyBorder="1" applyAlignment="1">
      <alignment horizontal="left" vertical="top" wrapText="1"/>
    </xf>
    <xf numFmtId="164" fontId="17" fillId="12" borderId="1" xfId="5" applyNumberFormat="1" applyFont="1" applyFill="1" applyBorder="1" applyAlignment="1">
      <alignment horizontal="center" vertical="top"/>
    </xf>
    <xf numFmtId="0" fontId="17" fillId="12" borderId="65" xfId="5" applyFont="1" applyFill="1" applyBorder="1" applyAlignment="1">
      <alignment horizontal="center" vertical="top"/>
    </xf>
    <xf numFmtId="49" fontId="17" fillId="12" borderId="1" xfId="5" applyNumberFormat="1" applyFont="1" applyFill="1" applyBorder="1" applyAlignment="1">
      <alignment horizontal="center" vertical="top"/>
    </xf>
    <xf numFmtId="49" fontId="6" fillId="12" borderId="1" xfId="5" applyNumberFormat="1" applyFont="1" applyFill="1" applyBorder="1" applyAlignment="1">
      <alignment horizontal="center" vertical="center" textRotation="90"/>
    </xf>
    <xf numFmtId="49" fontId="19" fillId="12" borderId="1" xfId="5" applyNumberFormat="1" applyFont="1" applyFill="1" applyBorder="1" applyAlignment="1">
      <alignment horizontal="center" vertical="top" wrapText="1"/>
    </xf>
    <xf numFmtId="49" fontId="19" fillId="11" borderId="0" xfId="5" applyNumberFormat="1" applyFont="1" applyFill="1" applyBorder="1" applyAlignment="1">
      <alignment horizontal="center" vertical="top" wrapText="1"/>
    </xf>
    <xf numFmtId="0" fontId="13" fillId="12" borderId="36" xfId="5" applyFont="1" applyFill="1" applyBorder="1" applyAlignment="1">
      <alignment horizontal="center" vertical="top"/>
    </xf>
    <xf numFmtId="0" fontId="6" fillId="12" borderId="34" xfId="5" applyFont="1" applyFill="1" applyBorder="1" applyAlignment="1">
      <alignment horizontal="center" vertical="center" wrapText="1"/>
    </xf>
    <xf numFmtId="0" fontId="6" fillId="12" borderId="16" xfId="5" applyFont="1" applyFill="1" applyBorder="1" applyAlignment="1">
      <alignment wrapText="1"/>
    </xf>
    <xf numFmtId="164" fontId="37" fillId="12" borderId="17" xfId="5" applyNumberFormat="1" applyFont="1" applyFill="1" applyBorder="1" applyAlignment="1">
      <alignment horizontal="center" vertical="top"/>
    </xf>
    <xf numFmtId="0" fontId="17" fillId="12" borderId="10" xfId="5" applyFont="1" applyFill="1" applyBorder="1" applyAlignment="1">
      <alignment horizontal="center" vertical="top"/>
    </xf>
    <xf numFmtId="0" fontId="41" fillId="12" borderId="42" xfId="5" applyFont="1" applyFill="1" applyBorder="1" applyAlignment="1">
      <alignment horizontal="center" vertical="top"/>
    </xf>
    <xf numFmtId="0" fontId="6" fillId="12" borderId="64" xfId="5" applyFont="1" applyFill="1" applyBorder="1" applyAlignment="1">
      <alignment horizontal="center" vertical="top" wrapText="1"/>
    </xf>
    <xf numFmtId="0" fontId="6" fillId="12" borderId="44" xfId="5" applyFont="1" applyFill="1" applyBorder="1" applyAlignment="1">
      <alignment horizontal="left" vertical="top" wrapText="1"/>
    </xf>
    <xf numFmtId="164" fontId="17" fillId="12" borderId="50" xfId="5" applyNumberFormat="1" applyFont="1" applyFill="1" applyBorder="1" applyAlignment="1">
      <alignment horizontal="center" vertical="top"/>
    </xf>
    <xf numFmtId="0" fontId="17" fillId="12" borderId="50" xfId="5" applyFont="1" applyFill="1" applyBorder="1" applyAlignment="1">
      <alignment horizontal="center" vertical="top"/>
    </xf>
    <xf numFmtId="49" fontId="17" fillId="12" borderId="31" xfId="5" applyNumberFormat="1" applyFont="1" applyFill="1" applyBorder="1" applyAlignment="1">
      <alignment horizontal="left" vertical="top"/>
    </xf>
    <xf numFmtId="49" fontId="17" fillId="12" borderId="31" xfId="5" applyNumberFormat="1" applyFont="1" applyFill="1" applyBorder="1" applyAlignment="1">
      <alignment horizontal="center" vertical="top"/>
    </xf>
    <xf numFmtId="49" fontId="6" fillId="12" borderId="50" xfId="5" applyNumberFormat="1" applyFont="1" applyFill="1" applyBorder="1" applyAlignment="1">
      <alignment horizontal="center" vertical="center" textRotation="90"/>
    </xf>
    <xf numFmtId="0" fontId="39" fillId="11" borderId="53" xfId="5" applyFont="1" applyFill="1" applyBorder="1" applyAlignment="1">
      <alignment horizontal="left" vertical="top" wrapText="1"/>
    </xf>
    <xf numFmtId="49" fontId="19" fillId="12" borderId="31" xfId="5" applyNumberFormat="1" applyFont="1" applyFill="1" applyBorder="1" applyAlignment="1">
      <alignment horizontal="center" vertical="top" wrapText="1"/>
    </xf>
    <xf numFmtId="49" fontId="19" fillId="11" borderId="18" xfId="5" applyNumberFormat="1" applyFont="1" applyFill="1" applyBorder="1" applyAlignment="1">
      <alignment horizontal="center" vertical="top" wrapText="1"/>
    </xf>
    <xf numFmtId="49" fontId="19" fillId="10" borderId="31" xfId="5" applyNumberFormat="1" applyFont="1" applyFill="1" applyBorder="1" applyAlignment="1">
      <alignment horizontal="center" vertical="top" wrapText="1"/>
    </xf>
    <xf numFmtId="49" fontId="19" fillId="9" borderId="31" xfId="5" applyNumberFormat="1" applyFont="1" applyFill="1" applyBorder="1" applyAlignment="1">
      <alignment horizontal="center" vertical="top"/>
    </xf>
    <xf numFmtId="49" fontId="19" fillId="18" borderId="31" xfId="5" applyNumberFormat="1" applyFont="1" applyFill="1" applyBorder="1" applyAlignment="1">
      <alignment horizontal="center" vertical="top"/>
    </xf>
    <xf numFmtId="9" fontId="13" fillId="19" borderId="58" xfId="5" applyNumberFormat="1" applyFont="1" applyFill="1" applyBorder="1" applyAlignment="1">
      <alignment horizontal="center" vertical="top"/>
    </xf>
    <xf numFmtId="0" fontId="13" fillId="19" borderId="60" xfId="5" applyFont="1" applyFill="1" applyBorder="1" applyAlignment="1">
      <alignment horizontal="center" vertical="center"/>
    </xf>
    <xf numFmtId="0" fontId="13" fillId="19" borderId="19" xfId="5" applyFont="1" applyFill="1" applyBorder="1" applyAlignment="1">
      <alignment horizontal="left" vertical="top"/>
    </xf>
    <xf numFmtId="164" fontId="19" fillId="19" borderId="2" xfId="5" applyNumberFormat="1" applyFont="1" applyFill="1" applyBorder="1" applyAlignment="1">
      <alignment horizontal="center" vertical="top"/>
    </xf>
    <xf numFmtId="0" fontId="19" fillId="19" borderId="5" xfId="5" applyFont="1" applyFill="1" applyBorder="1" applyAlignment="1">
      <alignment horizontal="center" vertical="top"/>
    </xf>
    <xf numFmtId="49" fontId="17" fillId="12" borderId="23" xfId="5" applyNumberFormat="1" applyFont="1" applyFill="1" applyBorder="1" applyAlignment="1">
      <alignment horizontal="left" vertical="top"/>
    </xf>
    <xf numFmtId="49" fontId="17" fillId="12" borderId="6" xfId="5" applyNumberFormat="1" applyFont="1" applyFill="1" applyBorder="1" applyAlignment="1">
      <alignment horizontal="center" vertical="top"/>
    </xf>
    <xf numFmtId="49" fontId="6" fillId="12" borderId="52" xfId="5" applyNumberFormat="1" applyFont="1" applyFill="1" applyBorder="1" applyAlignment="1">
      <alignment horizontal="center" vertical="center" textRotation="90"/>
    </xf>
    <xf numFmtId="0" fontId="40" fillId="10" borderId="6" xfId="5" applyFont="1" applyFill="1" applyBorder="1" applyAlignment="1">
      <alignment horizontal="center" vertical="center" textRotation="90" wrapText="1"/>
    </xf>
    <xf numFmtId="0" fontId="22" fillId="11" borderId="21" xfId="5" applyFont="1" applyFill="1" applyBorder="1" applyAlignment="1">
      <alignment vertical="top" wrapText="1"/>
    </xf>
    <xf numFmtId="0" fontId="35" fillId="12" borderId="6" xfId="5" applyFont="1" applyFill="1" applyBorder="1" applyAlignment="1">
      <alignment horizontal="center" vertical="top" wrapText="1"/>
    </xf>
    <xf numFmtId="0" fontId="35" fillId="11" borderId="22" xfId="5" applyFont="1" applyFill="1" applyBorder="1" applyAlignment="1">
      <alignment horizontal="center" vertical="top" wrapText="1"/>
    </xf>
    <xf numFmtId="49" fontId="19" fillId="10" borderId="6" xfId="5" applyNumberFormat="1" applyFont="1" applyFill="1" applyBorder="1" applyAlignment="1">
      <alignment horizontal="center" vertical="top" wrapText="1"/>
    </xf>
    <xf numFmtId="49" fontId="19" fillId="9" borderId="6" xfId="5" applyNumberFormat="1" applyFont="1" applyFill="1" applyBorder="1" applyAlignment="1">
      <alignment horizontal="center" vertical="top"/>
    </xf>
    <xf numFmtId="49" fontId="19" fillId="18" borderId="6" xfId="5" applyNumberFormat="1" applyFont="1" applyFill="1" applyBorder="1" applyAlignment="1">
      <alignment horizontal="center" vertical="top"/>
    </xf>
    <xf numFmtId="0" fontId="6" fillId="12" borderId="27" xfId="5" applyFont="1" applyFill="1" applyBorder="1" applyAlignment="1">
      <alignment wrapText="1"/>
    </xf>
    <xf numFmtId="0" fontId="17" fillId="12" borderId="27" xfId="5" applyFont="1" applyFill="1" applyBorder="1" applyAlignment="1">
      <alignment horizontal="center" vertical="top"/>
    </xf>
    <xf numFmtId="49" fontId="17" fillId="12" borderId="27" xfId="5" applyNumberFormat="1" applyFont="1" applyFill="1" applyBorder="1" applyAlignment="1">
      <alignment horizontal="left" vertical="top"/>
    </xf>
    <xf numFmtId="0" fontId="39" fillId="11" borderId="45" xfId="5" applyFont="1" applyFill="1" applyBorder="1" applyAlignment="1">
      <alignment horizontal="left" vertical="top" wrapText="1"/>
    </xf>
    <xf numFmtId="164" fontId="17" fillId="12" borderId="17" xfId="5" applyNumberFormat="1" applyFont="1" applyFill="1" applyBorder="1" applyAlignment="1">
      <alignment horizontal="center" vertical="top"/>
    </xf>
    <xf numFmtId="49" fontId="17" fillId="12" borderId="1" xfId="5" applyNumberFormat="1" applyFont="1" applyFill="1" applyBorder="1" applyAlignment="1">
      <alignment horizontal="left" vertical="top"/>
    </xf>
    <xf numFmtId="0" fontId="41" fillId="12" borderId="36" xfId="5" applyFont="1" applyFill="1" applyBorder="1" applyAlignment="1">
      <alignment horizontal="center" vertical="top"/>
    </xf>
    <xf numFmtId="0" fontId="6" fillId="12" borderId="56" xfId="5" applyFont="1" applyFill="1" applyBorder="1" applyAlignment="1">
      <alignment horizontal="center" vertical="top" wrapText="1"/>
    </xf>
    <xf numFmtId="0" fontId="6" fillId="12" borderId="38" xfId="5" applyFont="1" applyFill="1" applyBorder="1" applyAlignment="1">
      <alignment horizontal="left" vertical="top" wrapText="1"/>
    </xf>
    <xf numFmtId="49" fontId="17" fillId="12" borderId="23" xfId="5" applyNumberFormat="1" applyFont="1" applyFill="1" applyBorder="1" applyAlignment="1">
      <alignment horizontal="center" vertical="top"/>
    </xf>
    <xf numFmtId="49" fontId="6" fillId="12" borderId="52" xfId="5" applyNumberFormat="1" applyFont="1" applyFill="1" applyBorder="1" applyAlignment="1">
      <alignment horizontal="center" vertical="center" textRotation="89"/>
    </xf>
    <xf numFmtId="0" fontId="39" fillId="11" borderId="21" xfId="5" applyFont="1" applyFill="1" applyBorder="1" applyAlignment="1">
      <alignment horizontal="left" vertical="top" wrapText="1"/>
    </xf>
    <xf numFmtId="0" fontId="39" fillId="0" borderId="6" xfId="5" applyFont="1" applyFill="1" applyBorder="1" applyAlignment="1">
      <alignment horizontal="center" vertical="top" wrapText="1"/>
    </xf>
    <xf numFmtId="0" fontId="39" fillId="11" borderId="23" xfId="5" applyFont="1" applyFill="1" applyBorder="1" applyAlignment="1">
      <alignment vertical="top" wrapText="1"/>
    </xf>
    <xf numFmtId="49" fontId="19" fillId="9" borderId="17" xfId="5" applyNumberFormat="1" applyFont="1" applyFill="1" applyBorder="1" applyAlignment="1">
      <alignment horizontal="center" vertical="top"/>
    </xf>
    <xf numFmtId="49" fontId="19" fillId="18" borderId="17" xfId="5" applyNumberFormat="1" applyFont="1" applyFill="1" applyBorder="1" applyAlignment="1">
      <alignment horizontal="center" vertical="top"/>
    </xf>
    <xf numFmtId="0" fontId="6" fillId="12" borderId="39" xfId="5" applyFont="1" applyFill="1" applyBorder="1" applyAlignment="1">
      <alignment horizontal="center" vertical="top"/>
    </xf>
    <xf numFmtId="0" fontId="6" fillId="12" borderId="61" xfId="5" applyFont="1" applyFill="1" applyBorder="1" applyAlignment="1">
      <alignment horizontal="center" vertical="center" wrapText="1"/>
    </xf>
    <xf numFmtId="0" fontId="6" fillId="12" borderId="41" xfId="5" applyFont="1" applyFill="1" applyBorder="1" applyAlignment="1">
      <alignment horizontal="left" vertical="top" wrapText="1"/>
    </xf>
    <xf numFmtId="164" fontId="17" fillId="12" borderId="65" xfId="5" applyNumberFormat="1" applyFont="1" applyFill="1" applyBorder="1" applyAlignment="1">
      <alignment horizontal="center" vertical="top"/>
    </xf>
    <xf numFmtId="49" fontId="6" fillId="12" borderId="1" xfId="5" applyNumberFormat="1" applyFont="1" applyFill="1" applyBorder="1" applyAlignment="1">
      <alignment horizontal="center" vertical="center" textRotation="89"/>
    </xf>
    <xf numFmtId="0" fontId="39" fillId="0" borderId="1" xfId="5" applyFont="1" applyFill="1" applyBorder="1" applyAlignment="1">
      <alignment horizontal="center" vertical="top" wrapText="1"/>
    </xf>
    <xf numFmtId="0" fontId="39" fillId="11" borderId="27" xfId="5" applyFont="1" applyFill="1" applyBorder="1" applyAlignment="1">
      <alignment vertical="top" wrapText="1"/>
    </xf>
    <xf numFmtId="0" fontId="6" fillId="12" borderId="56" xfId="5" applyFont="1" applyFill="1" applyBorder="1" applyAlignment="1">
      <alignment horizontal="center" vertical="center" wrapText="1"/>
    </xf>
    <xf numFmtId="0" fontId="6" fillId="12" borderId="42" xfId="5" applyFont="1" applyFill="1" applyBorder="1" applyAlignment="1">
      <alignment horizontal="center" vertical="top"/>
    </xf>
    <xf numFmtId="49" fontId="6" fillId="12" borderId="50" xfId="5" applyNumberFormat="1" applyFont="1" applyFill="1" applyBorder="1" applyAlignment="1">
      <alignment horizontal="center" vertical="center" textRotation="89"/>
    </xf>
    <xf numFmtId="0" fontId="40" fillId="10" borderId="31" xfId="5" applyFont="1" applyFill="1" applyBorder="1" applyAlignment="1">
      <alignment horizontal="center" vertical="center" textRotation="90" wrapText="1"/>
    </xf>
    <xf numFmtId="0" fontId="39" fillId="0" borderId="31" xfId="5" applyFont="1" applyFill="1" applyBorder="1" applyAlignment="1">
      <alignment horizontal="center" vertical="top" wrapText="1"/>
    </xf>
    <xf numFmtId="49" fontId="19" fillId="11" borderId="31" xfId="5" applyNumberFormat="1" applyFont="1" applyFill="1" applyBorder="1" applyAlignment="1">
      <alignment vertical="top" wrapText="1"/>
    </xf>
    <xf numFmtId="0" fontId="17" fillId="11" borderId="21" xfId="5" applyFont="1" applyFill="1" applyBorder="1" applyAlignment="1">
      <alignment horizontal="left" vertical="top" wrapText="1"/>
    </xf>
    <xf numFmtId="0" fontId="17" fillId="11" borderId="45" xfId="5" applyFont="1" applyFill="1" applyBorder="1" applyAlignment="1">
      <alignment horizontal="left" vertical="top" wrapText="1"/>
    </xf>
    <xf numFmtId="0" fontId="6" fillId="12" borderId="36" xfId="5" applyFont="1" applyFill="1" applyBorder="1" applyAlignment="1">
      <alignment horizontal="center" vertical="top"/>
    </xf>
    <xf numFmtId="0" fontId="17" fillId="11" borderId="53" xfId="5" applyFont="1" applyFill="1" applyBorder="1" applyAlignment="1">
      <alignment horizontal="left" vertical="top" wrapText="1"/>
    </xf>
    <xf numFmtId="9" fontId="13" fillId="20" borderId="58" xfId="5" applyNumberFormat="1" applyFont="1" applyFill="1" applyBorder="1" applyAlignment="1">
      <alignment horizontal="center" vertical="top"/>
    </xf>
    <xf numFmtId="0" fontId="13" fillId="20" borderId="60" xfId="5" applyFont="1" applyFill="1" applyBorder="1" applyAlignment="1">
      <alignment horizontal="center" vertical="center"/>
    </xf>
    <xf numFmtId="0" fontId="13" fillId="20" borderId="19" xfId="5" applyFont="1" applyFill="1" applyBorder="1" applyAlignment="1">
      <alignment horizontal="left" vertical="top"/>
    </xf>
    <xf numFmtId="164" fontId="19" fillId="20" borderId="2" xfId="5" applyNumberFormat="1" applyFont="1" applyFill="1" applyBorder="1" applyAlignment="1">
      <alignment horizontal="center" vertical="top"/>
    </xf>
    <xf numFmtId="0" fontId="19" fillId="20" borderId="5" xfId="5" applyFont="1" applyFill="1" applyBorder="1" applyAlignment="1">
      <alignment horizontal="center" vertical="top"/>
    </xf>
    <xf numFmtId="0" fontId="17" fillId="10" borderId="21" xfId="5" applyFont="1" applyFill="1" applyBorder="1" applyAlignment="1">
      <alignment horizontal="center" vertical="top" wrapText="1"/>
    </xf>
    <xf numFmtId="0" fontId="17" fillId="10" borderId="22" xfId="5" applyFont="1" applyFill="1" applyBorder="1" applyAlignment="1">
      <alignment horizontal="center" vertical="top" wrapText="1"/>
    </xf>
    <xf numFmtId="0" fontId="17" fillId="10" borderId="23" xfId="5" applyFont="1" applyFill="1" applyBorder="1" applyAlignment="1">
      <alignment horizontal="center" vertical="top" wrapText="1"/>
    </xf>
    <xf numFmtId="0" fontId="35" fillId="10" borderId="6" xfId="5" applyFont="1" applyFill="1" applyBorder="1" applyAlignment="1">
      <alignment vertical="top" wrapText="1"/>
    </xf>
    <xf numFmtId="164" fontId="17" fillId="10" borderId="65" xfId="5" applyNumberFormat="1" applyFont="1" applyFill="1" applyBorder="1" applyAlignment="1">
      <alignment horizontal="center" vertical="top"/>
    </xf>
    <xf numFmtId="0" fontId="19" fillId="10" borderId="65" xfId="5" applyFont="1" applyFill="1" applyBorder="1" applyAlignment="1">
      <alignment horizontal="center" vertical="top"/>
    </xf>
    <xf numFmtId="0" fontId="17" fillId="10" borderId="45" xfId="5" applyFont="1" applyFill="1" applyBorder="1" applyAlignment="1">
      <alignment horizontal="center" vertical="top" wrapText="1"/>
    </xf>
    <xf numFmtId="0" fontId="17" fillId="10" borderId="0" xfId="5" applyFont="1" applyFill="1" applyBorder="1" applyAlignment="1">
      <alignment horizontal="center" vertical="top" wrapText="1"/>
    </xf>
    <xf numFmtId="0" fontId="17" fillId="10" borderId="27" xfId="5" applyFont="1" applyFill="1" applyBorder="1" applyAlignment="1">
      <alignment horizontal="center" vertical="top" wrapText="1"/>
    </xf>
    <xf numFmtId="49" fontId="19" fillId="10" borderId="1" xfId="5" applyNumberFormat="1" applyFont="1" applyFill="1" applyBorder="1" applyAlignment="1">
      <alignment vertical="top" wrapText="1"/>
    </xf>
    <xf numFmtId="164" fontId="17" fillId="10" borderId="17" xfId="5" applyNumberFormat="1" applyFont="1" applyFill="1" applyBorder="1" applyAlignment="1">
      <alignment horizontal="center" vertical="top"/>
    </xf>
    <xf numFmtId="0" fontId="19" fillId="10" borderId="10" xfId="5" applyFont="1" applyFill="1" applyBorder="1" applyAlignment="1">
      <alignment horizontal="center" vertical="top"/>
    </xf>
    <xf numFmtId="0" fontId="13" fillId="12" borderId="38" xfId="5" applyFont="1" applyFill="1" applyBorder="1" applyAlignment="1">
      <alignment horizontal="left" vertical="top" wrapText="1"/>
    </xf>
    <xf numFmtId="164" fontId="37" fillId="10" borderId="17" xfId="5" applyNumberFormat="1" applyFont="1" applyFill="1" applyBorder="1" applyAlignment="1">
      <alignment horizontal="center" vertical="top"/>
    </xf>
    <xf numFmtId="0" fontId="17" fillId="0" borderId="1" xfId="0" applyFont="1" applyBorder="1" applyAlignment="1">
      <alignment horizontal="left" vertical="top" wrapText="1"/>
    </xf>
    <xf numFmtId="164" fontId="17" fillId="10" borderId="50" xfId="5" applyNumberFormat="1" applyFont="1" applyFill="1" applyBorder="1" applyAlignment="1">
      <alignment horizontal="center" vertical="top"/>
    </xf>
    <xf numFmtId="0" fontId="19" fillId="10" borderId="50" xfId="5" applyFont="1" applyFill="1" applyBorder="1" applyAlignment="1">
      <alignment horizontal="center" vertical="top"/>
    </xf>
    <xf numFmtId="0" fontId="17" fillId="0" borderId="31" xfId="0" applyFont="1" applyBorder="1" applyAlignment="1">
      <alignment horizontal="left" vertical="top" wrapText="1"/>
    </xf>
    <xf numFmtId="0" fontId="17" fillId="10" borderId="53" xfId="5" applyFont="1" applyFill="1" applyBorder="1" applyAlignment="1">
      <alignment horizontal="center" vertical="top" wrapText="1"/>
    </xf>
    <xf numFmtId="0" fontId="17" fillId="10" borderId="18" xfId="5" applyFont="1" applyFill="1" applyBorder="1" applyAlignment="1">
      <alignment horizontal="center" vertical="top" wrapText="1"/>
    </xf>
    <xf numFmtId="0" fontId="19" fillId="10" borderId="55" xfId="5" applyFont="1" applyFill="1" applyBorder="1" applyAlignment="1">
      <alignment horizontal="center" vertical="top" wrapText="1"/>
    </xf>
    <xf numFmtId="49" fontId="19" fillId="10" borderId="31" xfId="5" applyNumberFormat="1" applyFont="1" applyFill="1" applyBorder="1" applyAlignment="1">
      <alignment vertical="top" wrapText="1"/>
    </xf>
    <xf numFmtId="0" fontId="6" fillId="0" borderId="58" xfId="5" applyFont="1" applyBorder="1" applyAlignment="1">
      <alignment horizontal="center" vertical="center"/>
    </xf>
    <xf numFmtId="0" fontId="6" fillId="0" borderId="59" xfId="5" applyFont="1" applyBorder="1" applyAlignment="1">
      <alignment horizontal="center" vertical="center" wrapText="1"/>
    </xf>
    <xf numFmtId="0" fontId="6" fillId="0" borderId="59" xfId="5" applyFont="1" applyBorder="1" applyAlignment="1">
      <alignment vertical="center" wrapText="1"/>
    </xf>
    <xf numFmtId="0" fontId="19" fillId="12" borderId="4" xfId="5" applyFont="1" applyFill="1" applyBorder="1" applyAlignment="1">
      <alignment horizontal="left" vertical="top"/>
    </xf>
    <xf numFmtId="49" fontId="19" fillId="18" borderId="5" xfId="5" applyNumberFormat="1" applyFont="1" applyFill="1" applyBorder="1" applyAlignment="1">
      <alignment horizontal="center" vertical="top"/>
    </xf>
    <xf numFmtId="0" fontId="10" fillId="14" borderId="3" xfId="5" applyFont="1" applyFill="1" applyBorder="1" applyAlignment="1">
      <alignment vertical="top"/>
    </xf>
    <xf numFmtId="0" fontId="10" fillId="14" borderId="4" xfId="5" applyFont="1" applyFill="1" applyBorder="1" applyAlignment="1">
      <alignment vertical="top"/>
    </xf>
    <xf numFmtId="0" fontId="19" fillId="14" borderId="4" xfId="5" applyFont="1" applyFill="1" applyBorder="1" applyAlignment="1">
      <alignment vertical="top"/>
    </xf>
    <xf numFmtId="0" fontId="19" fillId="14" borderId="5" xfId="5" applyFont="1" applyFill="1" applyBorder="1" applyAlignment="1">
      <alignment vertical="top"/>
    </xf>
    <xf numFmtId="0" fontId="13" fillId="0" borderId="58" xfId="5" applyFont="1" applyBorder="1" applyAlignment="1">
      <alignment horizontal="left" vertical="top"/>
    </xf>
    <xf numFmtId="0" fontId="6" fillId="12" borderId="60" xfId="5" applyFont="1" applyFill="1" applyBorder="1" applyAlignment="1">
      <alignment vertical="center" wrapText="1"/>
    </xf>
    <xf numFmtId="0" fontId="42" fillId="0" borderId="3" xfId="5" applyFont="1" applyBorder="1" applyAlignment="1">
      <alignment horizontal="left" vertical="top"/>
    </xf>
    <xf numFmtId="0" fontId="38" fillId="0" borderId="4" xfId="5" applyFont="1" applyBorder="1" applyAlignment="1">
      <alignment horizontal="left" vertical="top"/>
    </xf>
    <xf numFmtId="0" fontId="36" fillId="0" borderId="4" xfId="5" applyFont="1" applyBorder="1" applyAlignment="1">
      <alignment horizontal="left" vertical="top"/>
    </xf>
    <xf numFmtId="0" fontId="38" fillId="0" borderId="5" xfId="5" applyFont="1" applyBorder="1" applyAlignment="1">
      <alignment vertical="top"/>
    </xf>
    <xf numFmtId="49" fontId="42" fillId="17" borderId="5" xfId="5" applyNumberFormat="1" applyFont="1" applyFill="1" applyBorder="1" applyAlignment="1">
      <alignment horizontal="center" vertical="top" wrapText="1"/>
    </xf>
    <xf numFmtId="0" fontId="10" fillId="17" borderId="53" xfId="5" applyFont="1" applyFill="1" applyBorder="1" applyAlignment="1">
      <alignment horizontal="left" vertical="top"/>
    </xf>
    <xf numFmtId="0" fontId="3" fillId="17" borderId="18" xfId="5" applyFont="1" applyFill="1" applyBorder="1"/>
    <xf numFmtId="0" fontId="19" fillId="17" borderId="18" xfId="5" applyFont="1" applyFill="1" applyBorder="1" applyAlignment="1">
      <alignment horizontal="left" vertical="top"/>
    </xf>
    <xf numFmtId="0" fontId="17" fillId="17" borderId="18" xfId="5" applyFont="1" applyFill="1" applyBorder="1" applyAlignment="1">
      <alignment horizontal="left" vertical="top"/>
    </xf>
    <xf numFmtId="0" fontId="19" fillId="17" borderId="0" xfId="5" applyFont="1" applyFill="1" applyBorder="1" applyAlignment="1">
      <alignment vertical="top"/>
    </xf>
    <xf numFmtId="49" fontId="19" fillId="17" borderId="2" xfId="5" applyNumberFormat="1" applyFont="1" applyFill="1" applyBorder="1" applyAlignment="1">
      <alignment horizontal="center" vertical="top" wrapText="1"/>
    </xf>
    <xf numFmtId="0" fontId="10" fillId="17" borderId="21" xfId="5" applyFont="1" applyFill="1" applyBorder="1" applyAlignment="1">
      <alignment horizontal="left" vertical="top" wrapText="1"/>
    </xf>
    <xf numFmtId="0" fontId="10" fillId="17" borderId="22" xfId="5" applyFont="1" applyFill="1" applyBorder="1" applyAlignment="1">
      <alignment horizontal="left" vertical="top" wrapText="1"/>
    </xf>
    <xf numFmtId="164" fontId="19" fillId="17" borderId="6" xfId="5" applyNumberFormat="1" applyFont="1" applyFill="1" applyBorder="1" applyAlignment="1">
      <alignment horizontal="center" vertical="top" wrapText="1"/>
    </xf>
    <xf numFmtId="0" fontId="19" fillId="17" borderId="23" xfId="5" applyFont="1" applyFill="1" applyBorder="1" applyAlignment="1">
      <alignment horizontal="center" vertical="top"/>
    </xf>
    <xf numFmtId="0" fontId="19" fillId="17" borderId="22" xfId="5" applyFont="1" applyFill="1" applyBorder="1" applyAlignment="1">
      <alignment horizontal="right" vertical="top" wrapText="1"/>
    </xf>
    <xf numFmtId="0" fontId="19" fillId="17" borderId="21" xfId="5" applyFont="1" applyFill="1" applyBorder="1" applyAlignment="1">
      <alignment horizontal="right" vertical="top" wrapText="1"/>
    </xf>
    <xf numFmtId="0" fontId="19" fillId="17" borderId="22" xfId="5" applyFont="1" applyFill="1" applyBorder="1" applyAlignment="1">
      <alignment horizontal="right" vertical="top" wrapText="1"/>
    </xf>
    <xf numFmtId="49" fontId="19" fillId="17" borderId="6" xfId="5" applyNumberFormat="1" applyFont="1" applyFill="1" applyBorder="1" applyAlignment="1">
      <alignment horizontal="center" vertical="top"/>
    </xf>
    <xf numFmtId="0" fontId="10" fillId="14" borderId="21" xfId="5" applyFont="1" applyFill="1" applyBorder="1" applyAlignment="1">
      <alignment horizontal="left" vertical="top" wrapText="1"/>
    </xf>
    <xf numFmtId="0" fontId="10" fillId="14" borderId="22" xfId="5" applyFont="1" applyFill="1" applyBorder="1" applyAlignment="1">
      <alignment horizontal="left" vertical="top" wrapText="1"/>
    </xf>
    <xf numFmtId="164" fontId="19" fillId="14" borderId="6" xfId="5" applyNumberFormat="1" applyFont="1" applyFill="1" applyBorder="1" applyAlignment="1">
      <alignment horizontal="center" vertical="top" wrapText="1"/>
    </xf>
    <xf numFmtId="0" fontId="19" fillId="14" borderId="23" xfId="5" applyFont="1" applyFill="1" applyBorder="1" applyAlignment="1">
      <alignment horizontal="center" vertical="top"/>
    </xf>
    <xf numFmtId="0" fontId="19" fillId="14" borderId="22" xfId="5" applyFont="1" applyFill="1" applyBorder="1" applyAlignment="1">
      <alignment horizontal="right" vertical="top" wrapText="1"/>
    </xf>
    <xf numFmtId="0" fontId="19" fillId="14" borderId="21" xfId="5" applyFont="1" applyFill="1" applyBorder="1" applyAlignment="1">
      <alignment horizontal="right" vertical="top" wrapText="1"/>
    </xf>
    <xf numFmtId="0" fontId="19" fillId="14" borderId="22" xfId="5" applyFont="1" applyFill="1" applyBorder="1" applyAlignment="1">
      <alignment horizontal="right" vertical="top" wrapText="1"/>
    </xf>
    <xf numFmtId="49" fontId="19" fillId="14" borderId="6" xfId="5" applyNumberFormat="1" applyFont="1" applyFill="1" applyBorder="1" applyAlignment="1">
      <alignment horizontal="center" vertical="top"/>
    </xf>
    <xf numFmtId="49" fontId="19" fillId="18" borderId="6" xfId="5" applyNumberFormat="1" applyFont="1" applyFill="1" applyBorder="1" applyAlignment="1">
      <alignment horizontal="center" vertical="top"/>
    </xf>
    <xf numFmtId="49" fontId="6" fillId="12" borderId="6" xfId="5" applyNumberFormat="1" applyFont="1" applyFill="1" applyBorder="1" applyAlignment="1">
      <alignment horizontal="center" vertical="center" textRotation="90"/>
    </xf>
    <xf numFmtId="0" fontId="19" fillId="10" borderId="6" xfId="5" applyFont="1" applyFill="1" applyBorder="1" applyAlignment="1">
      <alignment horizontal="left" vertical="top" textRotation="90" wrapText="1"/>
    </xf>
    <xf numFmtId="0" fontId="17" fillId="11" borderId="6" xfId="5" applyFont="1" applyFill="1" applyBorder="1" applyAlignment="1">
      <alignment horizontal="left" vertical="top" wrapText="1"/>
    </xf>
    <xf numFmtId="0" fontId="35" fillId="11" borderId="6" xfId="5" applyFont="1" applyFill="1" applyBorder="1" applyAlignment="1">
      <alignment horizontal="center" vertical="top" wrapText="1"/>
    </xf>
    <xf numFmtId="49" fontId="19" fillId="10" borderId="23" xfId="5" applyNumberFormat="1" applyFont="1" applyFill="1" applyBorder="1" applyAlignment="1">
      <alignment horizontal="center" vertical="top" wrapText="1"/>
    </xf>
    <xf numFmtId="49" fontId="22" fillId="9" borderId="6" xfId="5" applyNumberFormat="1" applyFont="1" applyFill="1" applyBorder="1" applyAlignment="1">
      <alignment horizontal="center" vertical="top"/>
    </xf>
    <xf numFmtId="49" fontId="22" fillId="18" borderId="6" xfId="5" applyNumberFormat="1" applyFont="1" applyFill="1" applyBorder="1" applyAlignment="1">
      <alignment horizontal="center" vertical="top"/>
    </xf>
    <xf numFmtId="0" fontId="19" fillId="10" borderId="1" xfId="5" applyFont="1" applyFill="1" applyBorder="1" applyAlignment="1">
      <alignment horizontal="left" vertical="top" textRotation="90" wrapText="1"/>
    </xf>
    <xf numFmtId="0" fontId="17" fillId="11" borderId="1" xfId="5" applyFont="1" applyFill="1" applyBorder="1" applyAlignment="1">
      <alignment horizontal="left" vertical="top" wrapText="1"/>
    </xf>
    <xf numFmtId="49" fontId="19" fillId="11" borderId="1" xfId="5" applyNumberFormat="1" applyFont="1" applyFill="1" applyBorder="1" applyAlignment="1">
      <alignment horizontal="center" vertical="top" wrapText="1"/>
    </xf>
    <xf numFmtId="49" fontId="19" fillId="10" borderId="27" xfId="5" applyNumberFormat="1" applyFont="1" applyFill="1" applyBorder="1" applyAlignment="1">
      <alignment horizontal="center" vertical="top" wrapText="1"/>
    </xf>
    <xf numFmtId="49" fontId="22" fillId="9" borderId="1" xfId="5" applyNumberFormat="1" applyFont="1" applyFill="1" applyBorder="1" applyAlignment="1">
      <alignment horizontal="center" vertical="top"/>
    </xf>
    <xf numFmtId="49" fontId="22" fillId="18" borderId="1" xfId="5" applyNumberFormat="1" applyFont="1" applyFill="1" applyBorder="1" applyAlignment="1">
      <alignment horizontal="center" vertical="top"/>
    </xf>
    <xf numFmtId="0" fontId="6" fillId="12" borderId="36" xfId="5" applyFont="1" applyFill="1" applyBorder="1" applyAlignment="1">
      <alignment horizontal="center" vertical="center"/>
    </xf>
    <xf numFmtId="2" fontId="37" fillId="12" borderId="17" xfId="5" applyNumberFormat="1" applyFont="1" applyFill="1" applyBorder="1" applyAlignment="1">
      <alignment horizontal="center" vertical="top"/>
    </xf>
    <xf numFmtId="0" fontId="17" fillId="0" borderId="45" xfId="0" applyFont="1" applyBorder="1" applyAlignment="1">
      <alignment vertical="top" wrapText="1"/>
    </xf>
    <xf numFmtId="49" fontId="6" fillId="12" borderId="31" xfId="5" applyNumberFormat="1" applyFont="1" applyFill="1" applyBorder="1" applyAlignment="1">
      <alignment horizontal="center" vertical="center" textRotation="90"/>
    </xf>
    <xf numFmtId="0" fontId="19" fillId="10" borderId="31" xfId="5" applyFont="1" applyFill="1" applyBorder="1" applyAlignment="1">
      <alignment horizontal="left" vertical="top" textRotation="90" wrapText="1"/>
    </xf>
    <xf numFmtId="0" fontId="17" fillId="11" borderId="31" xfId="5" applyFont="1" applyFill="1" applyBorder="1" applyAlignment="1">
      <alignment horizontal="left" vertical="top" wrapText="1"/>
    </xf>
    <xf numFmtId="49" fontId="19" fillId="11" borderId="31" xfId="5" applyNumberFormat="1" applyFont="1" applyFill="1" applyBorder="1" applyAlignment="1">
      <alignment horizontal="center" vertical="top" wrapText="1"/>
    </xf>
    <xf numFmtId="49" fontId="19" fillId="10" borderId="18" xfId="5" applyNumberFormat="1" applyFont="1" applyFill="1" applyBorder="1" applyAlignment="1">
      <alignment vertical="top" wrapText="1"/>
    </xf>
    <xf numFmtId="49" fontId="19" fillId="9" borderId="31" xfId="5" applyNumberFormat="1" applyFont="1" applyFill="1" applyBorder="1" applyAlignment="1">
      <alignment vertical="top"/>
    </xf>
    <xf numFmtId="49" fontId="19" fillId="18" borderId="31" xfId="5" applyNumberFormat="1" applyFont="1" applyFill="1" applyBorder="1" applyAlignment="1">
      <alignment vertical="top"/>
    </xf>
    <xf numFmtId="49" fontId="19" fillId="10" borderId="6" xfId="5" applyNumberFormat="1" applyFont="1" applyFill="1" applyBorder="1" applyAlignment="1">
      <alignment horizontal="center" vertical="top" wrapText="1"/>
    </xf>
    <xf numFmtId="49" fontId="19" fillId="10" borderId="1" xfId="5" applyNumberFormat="1" applyFont="1" applyFill="1" applyBorder="1" applyAlignment="1">
      <alignment horizontal="center" vertical="top" wrapText="1"/>
    </xf>
    <xf numFmtId="49" fontId="17" fillId="12" borderId="1" xfId="5" applyNumberFormat="1" applyFont="1" applyFill="1" applyBorder="1" applyAlignment="1">
      <alignment vertical="top"/>
    </xf>
    <xf numFmtId="0" fontId="17" fillId="0" borderId="53" xfId="0" applyFont="1" applyBorder="1" applyAlignment="1">
      <alignment vertical="top" wrapText="1"/>
    </xf>
    <xf numFmtId="0" fontId="35" fillId="10" borderId="6" xfId="5" applyFont="1" applyFill="1" applyBorder="1" applyAlignment="1">
      <alignment horizontal="center" vertical="top" wrapText="1"/>
    </xf>
    <xf numFmtId="49" fontId="19" fillId="9" borderId="6" xfId="5" applyNumberFormat="1" applyFont="1" applyFill="1" applyBorder="1" applyAlignment="1">
      <alignment vertical="top"/>
    </xf>
    <xf numFmtId="0" fontId="6" fillId="12" borderId="46" xfId="5" applyFont="1" applyFill="1" applyBorder="1" applyAlignment="1">
      <alignment horizontal="center" vertical="top"/>
    </xf>
    <xf numFmtId="49" fontId="19" fillId="9" borderId="1" xfId="5" applyNumberFormat="1" applyFont="1" applyFill="1" applyBorder="1" applyAlignment="1">
      <alignment vertical="top"/>
    </xf>
    <xf numFmtId="49" fontId="19" fillId="18" borderId="1" xfId="5" applyNumberFormat="1" applyFont="1" applyFill="1" applyBorder="1" applyAlignment="1">
      <alignment vertical="top"/>
    </xf>
    <xf numFmtId="164" fontId="17" fillId="12" borderId="10" xfId="5" applyNumberFormat="1" applyFont="1" applyFill="1" applyBorder="1" applyAlignment="1">
      <alignment horizontal="center" vertical="top"/>
    </xf>
    <xf numFmtId="49" fontId="6" fillId="12" borderId="6" xfId="5" applyNumberFormat="1" applyFont="1" applyFill="1" applyBorder="1" applyAlignment="1">
      <alignment horizontal="center" vertical="center" textRotation="88"/>
    </xf>
    <xf numFmtId="0" fontId="35" fillId="10" borderId="23" xfId="5" applyFont="1" applyFill="1" applyBorder="1" applyAlignment="1">
      <alignment horizontal="center" vertical="top" wrapText="1"/>
    </xf>
    <xf numFmtId="164" fontId="17" fillId="10" borderId="1" xfId="5" applyNumberFormat="1" applyFont="1" applyFill="1" applyBorder="1" applyAlignment="1">
      <alignment horizontal="center" vertical="top"/>
    </xf>
    <xf numFmtId="0" fontId="19" fillId="10" borderId="27" xfId="5" applyFont="1" applyFill="1" applyBorder="1" applyAlignment="1">
      <alignment horizontal="center" vertical="top"/>
    </xf>
    <xf numFmtId="49" fontId="6" fillId="12" borderId="1" xfId="5" applyNumberFormat="1" applyFont="1" applyFill="1" applyBorder="1" applyAlignment="1">
      <alignment horizontal="center" vertical="center" textRotation="88"/>
    </xf>
    <xf numFmtId="49" fontId="19" fillId="10" borderId="0" xfId="5" applyNumberFormat="1" applyFont="1" applyFill="1" applyBorder="1" applyAlignment="1">
      <alignment vertical="top" wrapText="1"/>
    </xf>
    <xf numFmtId="164" fontId="17" fillId="10" borderId="10" xfId="5" applyNumberFormat="1" applyFont="1" applyFill="1" applyBorder="1" applyAlignment="1">
      <alignment horizontal="center" vertical="top"/>
    </xf>
    <xf numFmtId="49" fontId="6" fillId="12" borderId="31" xfId="5" applyNumberFormat="1" applyFont="1" applyFill="1" applyBorder="1" applyAlignment="1">
      <alignment horizontal="center" vertical="center" textRotation="88"/>
    </xf>
    <xf numFmtId="0" fontId="19" fillId="12" borderId="22" xfId="5" applyFont="1" applyFill="1" applyBorder="1" applyAlignment="1">
      <alignment horizontal="left" vertical="top"/>
    </xf>
    <xf numFmtId="49" fontId="19" fillId="18" borderId="55" xfId="5" applyNumberFormat="1" applyFont="1" applyFill="1" applyBorder="1" applyAlignment="1">
      <alignment horizontal="center" vertical="top"/>
    </xf>
    <xf numFmtId="0" fontId="43" fillId="14" borderId="3" xfId="5" applyFont="1" applyFill="1" applyBorder="1" applyAlignment="1">
      <alignment vertical="top"/>
    </xf>
    <xf numFmtId="0" fontId="43" fillId="14" borderId="4" xfId="5" applyFont="1" applyFill="1" applyBorder="1" applyAlignment="1">
      <alignment vertical="top"/>
    </xf>
    <xf numFmtId="0" fontId="40" fillId="14" borderId="4" xfId="5" applyFont="1" applyFill="1" applyBorder="1" applyAlignment="1">
      <alignment vertical="top"/>
    </xf>
    <xf numFmtId="0" fontId="40" fillId="14" borderId="5" xfId="5" applyFont="1" applyFill="1" applyBorder="1" applyAlignment="1">
      <alignment vertical="top"/>
    </xf>
    <xf numFmtId="49" fontId="19" fillId="14" borderId="55" xfId="5" applyNumberFormat="1" applyFont="1" applyFill="1" applyBorder="1" applyAlignment="1">
      <alignment horizontal="center" vertical="top"/>
    </xf>
    <xf numFmtId="0" fontId="6" fillId="12" borderId="59" xfId="5" applyFont="1" applyFill="1" applyBorder="1" applyAlignment="1">
      <alignment vertical="center" wrapText="1"/>
    </xf>
    <xf numFmtId="0" fontId="19" fillId="0" borderId="4" xfId="5" applyFont="1" applyBorder="1" applyAlignment="1">
      <alignment horizontal="left" vertical="top"/>
    </xf>
    <xf numFmtId="0" fontId="17" fillId="0" borderId="4" xfId="5" applyFont="1" applyBorder="1" applyAlignment="1">
      <alignment horizontal="left" vertical="top"/>
    </xf>
    <xf numFmtId="0" fontId="19" fillId="0" borderId="5" xfId="5" applyFont="1" applyBorder="1" applyAlignment="1">
      <alignment vertical="top"/>
    </xf>
    <xf numFmtId="49" fontId="19" fillId="17" borderId="5" xfId="5" applyNumberFormat="1" applyFont="1" applyFill="1" applyBorder="1" applyAlignment="1">
      <alignment horizontal="center" vertical="top" wrapText="1"/>
    </xf>
    <xf numFmtId="0" fontId="44" fillId="17" borderId="18" xfId="5" applyFont="1" applyFill="1" applyBorder="1" applyAlignment="1">
      <alignment horizontal="left" vertical="top"/>
    </xf>
    <xf numFmtId="0" fontId="40" fillId="17" borderId="18" xfId="5" applyFont="1" applyFill="1" applyBorder="1" applyAlignment="1">
      <alignment horizontal="left" vertical="top"/>
    </xf>
    <xf numFmtId="164" fontId="10" fillId="17" borderId="6" xfId="5" applyNumberFormat="1" applyFont="1" applyFill="1" applyBorder="1" applyAlignment="1">
      <alignment horizontal="center" vertical="top" wrapText="1"/>
    </xf>
    <xf numFmtId="0" fontId="42" fillId="17" borderId="23" xfId="5" applyFont="1" applyFill="1" applyBorder="1" applyAlignment="1">
      <alignment horizontal="center" vertical="top"/>
    </xf>
    <xf numFmtId="0" fontId="42" fillId="17" borderId="22" xfId="5" applyFont="1" applyFill="1" applyBorder="1" applyAlignment="1">
      <alignment horizontal="right" vertical="top" wrapText="1"/>
    </xf>
    <xf numFmtId="0" fontId="42" fillId="17" borderId="21" xfId="5" applyFont="1" applyFill="1" applyBorder="1" applyAlignment="1">
      <alignment horizontal="right" vertical="top" wrapText="1"/>
    </xf>
    <xf numFmtId="0" fontId="42" fillId="17" borderId="22" xfId="5" applyFont="1" applyFill="1" applyBorder="1" applyAlignment="1">
      <alignment horizontal="right" vertical="top" wrapText="1"/>
    </xf>
    <xf numFmtId="49" fontId="45" fillId="17" borderId="6" xfId="5" applyNumberFormat="1" applyFont="1" applyFill="1" applyBorder="1" applyAlignment="1">
      <alignment horizontal="center" vertical="top"/>
    </xf>
    <xf numFmtId="164" fontId="10" fillId="14" borderId="6" xfId="5" applyNumberFormat="1" applyFont="1" applyFill="1" applyBorder="1" applyAlignment="1">
      <alignment horizontal="center" vertical="top" wrapText="1"/>
    </xf>
    <xf numFmtId="0" fontId="42" fillId="14" borderId="23" xfId="5" applyFont="1" applyFill="1" applyBorder="1" applyAlignment="1">
      <alignment horizontal="center" vertical="top"/>
    </xf>
    <xf numFmtId="0" fontId="42" fillId="14" borderId="22" xfId="5" applyFont="1" applyFill="1" applyBorder="1" applyAlignment="1">
      <alignment horizontal="right" vertical="top" wrapText="1"/>
    </xf>
    <xf numFmtId="0" fontId="42" fillId="14" borderId="21" xfId="5" applyFont="1" applyFill="1" applyBorder="1" applyAlignment="1">
      <alignment horizontal="right" vertical="top" wrapText="1"/>
    </xf>
    <xf numFmtId="0" fontId="42" fillId="14" borderId="22" xfId="5" applyFont="1" applyFill="1" applyBorder="1" applyAlignment="1">
      <alignment horizontal="right" vertical="top" wrapText="1"/>
    </xf>
    <xf numFmtId="49" fontId="45" fillId="14" borderId="6" xfId="5" applyNumberFormat="1" applyFont="1" applyFill="1" applyBorder="1" applyAlignment="1">
      <alignment horizontal="center" vertical="top"/>
    </xf>
    <xf numFmtId="49" fontId="45" fillId="18" borderId="6" xfId="5" applyNumberFormat="1" applyFont="1" applyFill="1" applyBorder="1" applyAlignment="1">
      <alignment horizontal="center" vertical="top"/>
    </xf>
    <xf numFmtId="9" fontId="21" fillId="19" borderId="58" xfId="5" applyNumberFormat="1" applyFont="1" applyFill="1" applyBorder="1" applyAlignment="1">
      <alignment horizontal="center" vertical="top"/>
    </xf>
    <xf numFmtId="0" fontId="21" fillId="19" borderId="60" xfId="5" applyFont="1" applyFill="1" applyBorder="1" applyAlignment="1">
      <alignment horizontal="center" vertical="center"/>
    </xf>
    <xf numFmtId="0" fontId="21" fillId="19" borderId="19" xfId="5" applyFont="1" applyFill="1" applyBorder="1" applyAlignment="1">
      <alignment horizontal="left" vertical="top"/>
    </xf>
    <xf numFmtId="164" fontId="42" fillId="19" borderId="2" xfId="5" applyNumberFormat="1" applyFont="1" applyFill="1" applyBorder="1" applyAlignment="1">
      <alignment horizontal="center" vertical="top"/>
    </xf>
    <xf numFmtId="0" fontId="42" fillId="19" borderId="5" xfId="5" applyFont="1" applyFill="1" applyBorder="1" applyAlignment="1">
      <alignment horizontal="center" vertical="top"/>
    </xf>
    <xf numFmtId="49" fontId="16" fillId="12" borderId="23" xfId="5" applyNumberFormat="1" applyFont="1" applyFill="1" applyBorder="1" applyAlignment="1">
      <alignment horizontal="center" vertical="top"/>
    </xf>
    <xf numFmtId="49" fontId="16" fillId="12" borderId="6" xfId="5" applyNumberFormat="1" applyFont="1" applyFill="1" applyBorder="1" applyAlignment="1">
      <alignment horizontal="center" vertical="top"/>
    </xf>
    <xf numFmtId="49" fontId="16" fillId="12" borderId="6" xfId="5" applyNumberFormat="1" applyFont="1" applyFill="1" applyBorder="1" applyAlignment="1">
      <alignment horizontal="center" vertical="center" textRotation="90"/>
    </xf>
    <xf numFmtId="0" fontId="46" fillId="12" borderId="6" xfId="5" applyFont="1" applyFill="1" applyBorder="1" applyAlignment="1">
      <alignment horizontal="center" vertical="top" wrapText="1"/>
    </xf>
    <xf numFmtId="0" fontId="46" fillId="11" borderId="6" xfId="5" applyFont="1" applyFill="1" applyBorder="1" applyAlignment="1">
      <alignment horizontal="center" vertical="top" wrapText="1"/>
    </xf>
    <xf numFmtId="0" fontId="46" fillId="10" borderId="23" xfId="5" applyFont="1" applyFill="1" applyBorder="1" applyAlignment="1">
      <alignment horizontal="center" vertical="top" wrapText="1"/>
    </xf>
    <xf numFmtId="49" fontId="42" fillId="9" borderId="6" xfId="5" applyNumberFormat="1" applyFont="1" applyFill="1" applyBorder="1" applyAlignment="1">
      <alignment horizontal="center" vertical="top"/>
    </xf>
    <xf numFmtId="0" fontId="16" fillId="12" borderId="39" xfId="5" applyFont="1" applyFill="1" applyBorder="1" applyAlignment="1">
      <alignment horizontal="center" vertical="top"/>
    </xf>
    <xf numFmtId="0" fontId="16" fillId="12" borderId="61" xfId="5" applyFont="1" applyFill="1" applyBorder="1" applyAlignment="1">
      <alignment horizontal="center" vertical="center" wrapText="1"/>
    </xf>
    <xf numFmtId="0" fontId="16" fillId="12" borderId="41" xfId="5" applyFont="1" applyFill="1" applyBorder="1" applyAlignment="1">
      <alignment horizontal="left" vertical="top" wrapText="1"/>
    </xf>
    <xf numFmtId="164" fontId="16" fillId="12" borderId="65" xfId="5" applyNumberFormat="1" applyFont="1" applyFill="1" applyBorder="1" applyAlignment="1">
      <alignment horizontal="center" vertical="top"/>
    </xf>
    <xf numFmtId="0" fontId="16" fillId="12" borderId="65" xfId="5" applyFont="1" applyFill="1" applyBorder="1" applyAlignment="1">
      <alignment horizontal="center" vertical="top"/>
    </xf>
    <xf numFmtId="49" fontId="16" fillId="12" borderId="1" xfId="5" applyNumberFormat="1" applyFont="1" applyFill="1" applyBorder="1" applyAlignment="1">
      <alignment horizontal="center" vertical="top"/>
    </xf>
    <xf numFmtId="49" fontId="16" fillId="12" borderId="1" xfId="5" applyNumberFormat="1" applyFont="1" applyFill="1" applyBorder="1" applyAlignment="1">
      <alignment horizontal="center" vertical="top"/>
    </xf>
    <xf numFmtId="49" fontId="16" fillId="12" borderId="1" xfId="5" applyNumberFormat="1" applyFont="1" applyFill="1" applyBorder="1" applyAlignment="1">
      <alignment horizontal="center" vertical="center" textRotation="90"/>
    </xf>
    <xf numFmtId="49" fontId="42" fillId="12" borderId="1" xfId="5" applyNumberFormat="1" applyFont="1" applyFill="1" applyBorder="1" applyAlignment="1">
      <alignment horizontal="center" vertical="top" wrapText="1"/>
    </xf>
    <xf numFmtId="49" fontId="42" fillId="11" borderId="1" xfId="5" applyNumberFormat="1" applyFont="1" applyFill="1" applyBorder="1" applyAlignment="1">
      <alignment horizontal="center" vertical="top" wrapText="1"/>
    </xf>
    <xf numFmtId="49" fontId="42" fillId="10" borderId="0" xfId="5" applyNumberFormat="1" applyFont="1" applyFill="1" applyBorder="1" applyAlignment="1">
      <alignment vertical="top" wrapText="1"/>
    </xf>
    <xf numFmtId="49" fontId="42" fillId="9" borderId="1" xfId="5" applyNumberFormat="1" applyFont="1" applyFill="1" applyBorder="1" applyAlignment="1">
      <alignment horizontal="center" vertical="top"/>
    </xf>
    <xf numFmtId="49" fontId="45" fillId="18" borderId="1" xfId="5" applyNumberFormat="1" applyFont="1" applyFill="1" applyBorder="1" applyAlignment="1">
      <alignment vertical="top"/>
    </xf>
    <xf numFmtId="0" fontId="21" fillId="12" borderId="36" xfId="5" applyFont="1" applyFill="1" applyBorder="1" applyAlignment="1">
      <alignment horizontal="center" vertical="top"/>
    </xf>
    <xf numFmtId="0" fontId="16" fillId="12" borderId="56" xfId="5" applyFont="1" applyFill="1" applyBorder="1" applyAlignment="1">
      <alignment horizontal="center" vertical="center" wrapText="1"/>
    </xf>
    <xf numFmtId="0" fontId="16" fillId="12" borderId="38" xfId="5" applyFont="1" applyFill="1" applyBorder="1" applyAlignment="1">
      <alignment horizontal="left" vertical="top" wrapText="1"/>
    </xf>
    <xf numFmtId="164" fontId="16" fillId="12" borderId="17" xfId="5" applyNumberFormat="1" applyFont="1" applyFill="1" applyBorder="1" applyAlignment="1">
      <alignment horizontal="center" vertical="top"/>
    </xf>
    <xf numFmtId="0" fontId="16" fillId="12" borderId="10" xfId="5" applyFont="1" applyFill="1" applyBorder="1" applyAlignment="1">
      <alignment horizontal="center" vertical="top"/>
    </xf>
    <xf numFmtId="49" fontId="6" fillId="12" borderId="1" xfId="5" applyNumberFormat="1" applyFont="1" applyFill="1" applyBorder="1" applyAlignment="1">
      <alignment horizontal="center" vertical="top"/>
    </xf>
    <xf numFmtId="0" fontId="16" fillId="12" borderId="36" xfId="5" applyFont="1" applyFill="1" applyBorder="1" applyAlignment="1">
      <alignment horizontal="center" vertical="top"/>
    </xf>
    <xf numFmtId="0" fontId="16" fillId="12" borderId="34" xfId="5" applyFont="1" applyFill="1" applyBorder="1" applyAlignment="1">
      <alignment horizontal="center" vertical="center" wrapText="1"/>
    </xf>
    <xf numFmtId="0" fontId="16" fillId="12" borderId="16" xfId="5" applyFont="1" applyFill="1" applyBorder="1" applyAlignment="1">
      <alignment wrapText="1"/>
    </xf>
    <xf numFmtId="0" fontId="16" fillId="12" borderId="42" xfId="5" applyFont="1" applyFill="1" applyBorder="1" applyAlignment="1">
      <alignment horizontal="center" vertical="top"/>
    </xf>
    <xf numFmtId="0" fontId="16" fillId="12" borderId="64" xfId="5" applyFont="1" applyFill="1" applyBorder="1" applyAlignment="1">
      <alignment horizontal="center" vertical="top" wrapText="1"/>
    </xf>
    <xf numFmtId="0" fontId="16" fillId="12" borderId="44" xfId="5" applyFont="1" applyFill="1" applyBorder="1" applyAlignment="1">
      <alignment horizontal="left" vertical="top" wrapText="1"/>
    </xf>
    <xf numFmtId="164" fontId="16" fillId="12" borderId="50" xfId="5" applyNumberFormat="1" applyFont="1" applyFill="1" applyBorder="1" applyAlignment="1">
      <alignment horizontal="center" vertical="top"/>
    </xf>
    <xf numFmtId="0" fontId="16" fillId="12" borderId="50" xfId="5" applyFont="1" applyFill="1" applyBorder="1" applyAlignment="1">
      <alignment horizontal="center" vertical="top"/>
    </xf>
    <xf numFmtId="49" fontId="16" fillId="12" borderId="31" xfId="5" applyNumberFormat="1" applyFont="1" applyFill="1" applyBorder="1" applyAlignment="1">
      <alignment horizontal="center" vertical="top"/>
    </xf>
    <xf numFmtId="49" fontId="16" fillId="12" borderId="31" xfId="5" applyNumberFormat="1" applyFont="1" applyFill="1" applyBorder="1" applyAlignment="1">
      <alignment horizontal="center" vertical="center" textRotation="90"/>
    </xf>
    <xf numFmtId="49" fontId="42" fillId="12" borderId="31" xfId="5" applyNumberFormat="1" applyFont="1" applyFill="1" applyBorder="1" applyAlignment="1">
      <alignment horizontal="center" vertical="top" wrapText="1"/>
    </xf>
    <xf numFmtId="49" fontId="42" fillId="11" borderId="31" xfId="5" applyNumberFormat="1" applyFont="1" applyFill="1" applyBorder="1" applyAlignment="1">
      <alignment horizontal="center" vertical="top" wrapText="1"/>
    </xf>
    <xf numFmtId="49" fontId="42" fillId="10" borderId="18" xfId="5" applyNumberFormat="1" applyFont="1" applyFill="1" applyBorder="1" applyAlignment="1">
      <alignment vertical="top" wrapText="1"/>
    </xf>
    <xf numFmtId="49" fontId="42" fillId="9" borderId="31" xfId="5" applyNumberFormat="1" applyFont="1" applyFill="1" applyBorder="1" applyAlignment="1">
      <alignment horizontal="center" vertical="top"/>
    </xf>
    <xf numFmtId="49" fontId="45" fillId="18" borderId="31" xfId="5" applyNumberFormat="1" applyFont="1" applyFill="1" applyBorder="1" applyAlignment="1">
      <alignment vertical="top"/>
    </xf>
    <xf numFmtId="49" fontId="6" fillId="12" borderId="23" xfId="5" applyNumberFormat="1" applyFont="1" applyFill="1" applyBorder="1" applyAlignment="1">
      <alignment horizontal="center" vertical="top"/>
    </xf>
    <xf numFmtId="0" fontId="6" fillId="10" borderId="21" xfId="5" applyFont="1" applyFill="1" applyBorder="1" applyAlignment="1">
      <alignment horizontal="center" vertical="top" wrapText="1"/>
    </xf>
    <xf numFmtId="0" fontId="6" fillId="10" borderId="22" xfId="5" applyFont="1" applyFill="1" applyBorder="1" applyAlignment="1">
      <alignment horizontal="center" vertical="top" wrapText="1"/>
    </xf>
    <xf numFmtId="0" fontId="6" fillId="10" borderId="23" xfId="5" applyFont="1" applyFill="1" applyBorder="1" applyAlignment="1">
      <alignment horizontal="center" vertical="top" wrapText="1"/>
    </xf>
    <xf numFmtId="164" fontId="16" fillId="10" borderId="65" xfId="5" applyNumberFormat="1" applyFont="1" applyFill="1" applyBorder="1" applyAlignment="1">
      <alignment horizontal="center" vertical="top"/>
    </xf>
    <xf numFmtId="0" fontId="10" fillId="10" borderId="65" xfId="5" applyFont="1" applyFill="1" applyBorder="1" applyAlignment="1">
      <alignment horizontal="center" vertical="top"/>
    </xf>
    <xf numFmtId="0" fontId="6" fillId="10" borderId="45" xfId="5" applyFont="1" applyFill="1" applyBorder="1" applyAlignment="1">
      <alignment horizontal="center" vertical="top" wrapText="1"/>
    </xf>
    <xf numFmtId="0" fontId="6" fillId="10" borderId="0" xfId="5" applyFont="1" applyFill="1" applyBorder="1" applyAlignment="1">
      <alignment horizontal="center" vertical="top" wrapText="1"/>
    </xf>
    <xf numFmtId="0" fontId="6" fillId="10" borderId="27" xfId="5" applyFont="1" applyFill="1" applyBorder="1" applyAlignment="1">
      <alignment horizontal="center" vertical="top" wrapText="1"/>
    </xf>
    <xf numFmtId="164" fontId="16" fillId="10" borderId="17" xfId="5" applyNumberFormat="1" applyFont="1" applyFill="1" applyBorder="1" applyAlignment="1">
      <alignment horizontal="center" vertical="top"/>
    </xf>
    <xf numFmtId="0" fontId="10" fillId="10" borderId="10" xfId="5" applyFont="1" applyFill="1" applyBorder="1" applyAlignment="1">
      <alignment horizontal="center" vertical="top"/>
    </xf>
    <xf numFmtId="164" fontId="16" fillId="10" borderId="50" xfId="5" applyNumberFormat="1" applyFont="1" applyFill="1" applyBorder="1" applyAlignment="1">
      <alignment horizontal="center" vertical="top"/>
    </xf>
    <xf numFmtId="0" fontId="10" fillId="10" borderId="50" xfId="5" applyFont="1" applyFill="1" applyBorder="1" applyAlignment="1">
      <alignment horizontal="center" vertical="top"/>
    </xf>
    <xf numFmtId="0" fontId="6" fillId="10" borderId="53" xfId="5" applyFont="1" applyFill="1" applyBorder="1" applyAlignment="1">
      <alignment horizontal="center" vertical="top" wrapText="1"/>
    </xf>
    <xf numFmtId="0" fontId="6" fillId="10" borderId="18" xfId="5" applyFont="1" applyFill="1" applyBorder="1" applyAlignment="1">
      <alignment horizontal="center" vertical="top" wrapText="1"/>
    </xf>
    <xf numFmtId="0" fontId="10" fillId="10" borderId="55" xfId="5" applyFont="1" applyFill="1" applyBorder="1" applyAlignment="1">
      <alignment horizontal="center" vertical="top" wrapText="1"/>
    </xf>
    <xf numFmtId="49" fontId="17" fillId="12" borderId="6" xfId="5" applyNumberFormat="1" applyFont="1" applyFill="1" applyBorder="1" applyAlignment="1">
      <alignment horizontal="center" vertical="top"/>
    </xf>
    <xf numFmtId="49" fontId="19" fillId="14" borderId="5" xfId="5" applyNumberFormat="1" applyFont="1" applyFill="1" applyBorder="1" applyAlignment="1">
      <alignment horizontal="center" vertical="top"/>
    </xf>
    <xf numFmtId="0" fontId="6" fillId="0" borderId="58" xfId="5" applyFont="1" applyBorder="1" applyAlignment="1">
      <alignment horizontal="center" vertical="top"/>
    </xf>
    <xf numFmtId="0" fontId="6" fillId="0" borderId="60" xfId="5" applyFont="1" applyBorder="1" applyAlignment="1">
      <alignment vertical="center" wrapText="1"/>
    </xf>
    <xf numFmtId="0" fontId="19" fillId="0" borderId="3" xfId="5" applyFont="1" applyBorder="1" applyAlignment="1">
      <alignment horizontal="left" vertical="top"/>
    </xf>
    <xf numFmtId="0" fontId="19" fillId="11" borderId="6" xfId="5" applyFont="1" applyFill="1" applyBorder="1" applyAlignment="1">
      <alignment vertical="top" wrapText="1"/>
    </xf>
    <xf numFmtId="0" fontId="37" fillId="11" borderId="1" xfId="5" applyFont="1" applyFill="1" applyBorder="1" applyAlignment="1">
      <alignment vertical="top" wrapText="1"/>
    </xf>
    <xf numFmtId="0" fontId="17" fillId="11" borderId="1" xfId="5" applyFont="1" applyFill="1" applyBorder="1" applyAlignment="1">
      <alignment horizontal="left" vertical="top" wrapText="1"/>
    </xf>
    <xf numFmtId="49" fontId="17" fillId="12" borderId="31" xfId="5" applyNumberFormat="1" applyFont="1" applyFill="1" applyBorder="1" applyAlignment="1">
      <alignment vertical="top"/>
    </xf>
    <xf numFmtId="0" fontId="22" fillId="11" borderId="1" xfId="5" applyFont="1" applyFill="1" applyBorder="1" applyAlignment="1">
      <alignment vertical="top" wrapText="1"/>
    </xf>
    <xf numFmtId="9" fontId="6" fillId="19" borderId="58" xfId="5" applyNumberFormat="1" applyFont="1" applyFill="1" applyBorder="1" applyAlignment="1">
      <alignment horizontal="center" vertical="top"/>
    </xf>
    <xf numFmtId="0" fontId="6" fillId="12" borderId="64" xfId="5" applyFont="1" applyFill="1" applyBorder="1" applyAlignment="1">
      <alignment horizontal="center" vertical="center" wrapText="1"/>
    </xf>
    <xf numFmtId="0" fontId="17" fillId="11" borderId="1" xfId="5" applyFont="1" applyFill="1" applyBorder="1" applyAlignment="1">
      <alignment vertical="top" wrapText="1"/>
    </xf>
    <xf numFmtId="0" fontId="39" fillId="10" borderId="21" xfId="5" applyFont="1" applyFill="1" applyBorder="1" applyAlignment="1">
      <alignment horizontal="center" vertical="top" wrapText="1"/>
    </xf>
    <xf numFmtId="0" fontId="39" fillId="10" borderId="22" xfId="5" applyFont="1" applyFill="1" applyBorder="1" applyAlignment="1">
      <alignment horizontal="center" vertical="top" wrapText="1"/>
    </xf>
    <xf numFmtId="0" fontId="39" fillId="10" borderId="23" xfId="5" applyFont="1" applyFill="1" applyBorder="1" applyAlignment="1">
      <alignment horizontal="center" vertical="top" wrapText="1"/>
    </xf>
    <xf numFmtId="0" fontId="39" fillId="10" borderId="45" xfId="5" applyFont="1" applyFill="1" applyBorder="1" applyAlignment="1">
      <alignment horizontal="center" vertical="top" wrapText="1"/>
    </xf>
    <xf numFmtId="0" fontId="39" fillId="10" borderId="0" xfId="5" applyFont="1" applyFill="1" applyBorder="1" applyAlignment="1">
      <alignment horizontal="center" vertical="top" wrapText="1"/>
    </xf>
    <xf numFmtId="0" fontId="39" fillId="10" borderId="27" xfId="5" applyFont="1" applyFill="1" applyBorder="1" applyAlignment="1">
      <alignment horizontal="center" vertical="top" wrapText="1"/>
    </xf>
    <xf numFmtId="0" fontId="39" fillId="10" borderId="53" xfId="5" applyFont="1" applyFill="1" applyBorder="1" applyAlignment="1">
      <alignment horizontal="center" vertical="top" wrapText="1"/>
    </xf>
    <xf numFmtId="0" fontId="39" fillId="10" borderId="18" xfId="5" applyFont="1" applyFill="1" applyBorder="1" applyAlignment="1">
      <alignment horizontal="center" vertical="top" wrapText="1"/>
    </xf>
    <xf numFmtId="0" fontId="40" fillId="10" borderId="55" xfId="5" applyFont="1" applyFill="1" applyBorder="1" applyAlignment="1">
      <alignment horizontal="center" vertical="top" wrapText="1"/>
    </xf>
    <xf numFmtId="0" fontId="38" fillId="14" borderId="23" xfId="5" applyFont="1" applyFill="1" applyBorder="1" applyAlignment="1">
      <alignment horizontal="center" vertical="top"/>
    </xf>
    <xf numFmtId="0" fontId="38" fillId="14" borderId="22" xfId="5" applyFont="1" applyFill="1" applyBorder="1" applyAlignment="1">
      <alignment horizontal="right" vertical="top" wrapText="1"/>
    </xf>
    <xf numFmtId="0" fontId="38" fillId="14" borderId="21" xfId="5" applyFont="1" applyFill="1" applyBorder="1" applyAlignment="1">
      <alignment horizontal="right" vertical="top" wrapText="1"/>
    </xf>
    <xf numFmtId="0" fontId="38" fillId="14" borderId="22" xfId="5" applyFont="1" applyFill="1" applyBorder="1" applyAlignment="1">
      <alignment horizontal="right" vertical="top" wrapText="1"/>
    </xf>
    <xf numFmtId="49" fontId="38" fillId="14" borderId="6" xfId="5" applyNumberFormat="1" applyFont="1" applyFill="1" applyBorder="1" applyAlignment="1">
      <alignment horizontal="center" vertical="top"/>
    </xf>
    <xf numFmtId="49" fontId="38" fillId="18" borderId="6" xfId="5" applyNumberFormat="1" applyFont="1" applyFill="1" applyBorder="1" applyAlignment="1">
      <alignment horizontal="center" vertical="top"/>
    </xf>
    <xf numFmtId="164" fontId="38" fillId="19" borderId="2" xfId="5" applyNumberFormat="1" applyFont="1" applyFill="1" applyBorder="1" applyAlignment="1">
      <alignment horizontal="center" vertical="top"/>
    </xf>
    <xf numFmtId="0" fontId="38" fillId="19" borderId="5" xfId="5" applyFont="1" applyFill="1" applyBorder="1" applyAlignment="1">
      <alignment horizontal="center" vertical="top"/>
    </xf>
    <xf numFmtId="49" fontId="36" fillId="12" borderId="23" xfId="5" applyNumberFormat="1" applyFont="1" applyFill="1" applyBorder="1" applyAlignment="1">
      <alignment horizontal="center" vertical="top"/>
    </xf>
    <xf numFmtId="49" fontId="36" fillId="12" borderId="6" xfId="5" applyNumberFormat="1" applyFont="1" applyFill="1" applyBorder="1" applyAlignment="1">
      <alignment horizontal="center" vertical="top"/>
    </xf>
    <xf numFmtId="49" fontId="16" fillId="12" borderId="52" xfId="5" applyNumberFormat="1" applyFont="1" applyFill="1" applyBorder="1" applyAlignment="1">
      <alignment horizontal="center" vertical="center" textRotation="90"/>
    </xf>
    <xf numFmtId="0" fontId="47" fillId="12" borderId="6" xfId="5" applyFont="1" applyFill="1" applyBorder="1" applyAlignment="1">
      <alignment horizontal="center" vertical="top" wrapText="1"/>
    </xf>
    <xf numFmtId="0" fontId="47" fillId="11" borderId="22" xfId="5" applyFont="1" applyFill="1" applyBorder="1" applyAlignment="1">
      <alignment horizontal="center" vertical="top" wrapText="1"/>
    </xf>
    <xf numFmtId="0" fontId="47" fillId="10" borderId="6" xfId="5" applyFont="1" applyFill="1" applyBorder="1" applyAlignment="1">
      <alignment horizontal="center" vertical="top" wrapText="1"/>
    </xf>
    <xf numFmtId="49" fontId="38" fillId="9" borderId="52" xfId="5" applyNumberFormat="1" applyFont="1" applyFill="1" applyBorder="1" applyAlignment="1">
      <alignment horizontal="center" vertical="top"/>
    </xf>
    <xf numFmtId="49" fontId="38" fillId="18" borderId="66" xfId="5" applyNumberFormat="1" applyFont="1" applyFill="1" applyBorder="1" applyAlignment="1">
      <alignment horizontal="center" vertical="top"/>
    </xf>
    <xf numFmtId="164" fontId="36" fillId="12" borderId="65" xfId="5" applyNumberFormat="1" applyFont="1" applyFill="1" applyBorder="1" applyAlignment="1">
      <alignment horizontal="center" vertical="top"/>
    </xf>
    <xf numFmtId="0" fontId="36" fillId="12" borderId="65" xfId="5" applyFont="1" applyFill="1" applyBorder="1" applyAlignment="1">
      <alignment horizontal="center" vertical="top"/>
    </xf>
    <xf numFmtId="49" fontId="36" fillId="12" borderId="1" xfId="5" applyNumberFormat="1" applyFont="1" applyFill="1" applyBorder="1" applyAlignment="1">
      <alignment horizontal="center" vertical="top"/>
    </xf>
    <xf numFmtId="49" fontId="36" fillId="12" borderId="1" xfId="5" applyNumberFormat="1" applyFont="1" applyFill="1" applyBorder="1" applyAlignment="1">
      <alignment horizontal="center" vertical="top"/>
    </xf>
    <xf numFmtId="49" fontId="38" fillId="12" borderId="1" xfId="5" applyNumberFormat="1" applyFont="1" applyFill="1" applyBorder="1" applyAlignment="1">
      <alignment horizontal="center" vertical="top" wrapText="1"/>
    </xf>
    <xf numFmtId="49" fontId="38" fillId="11" borderId="0" xfId="5" applyNumberFormat="1" applyFont="1" applyFill="1" applyBorder="1" applyAlignment="1">
      <alignment horizontal="center" vertical="top" wrapText="1"/>
    </xf>
    <xf numFmtId="49" fontId="38" fillId="10" borderId="1" xfId="5" applyNumberFormat="1" applyFont="1" applyFill="1" applyBorder="1" applyAlignment="1">
      <alignment horizontal="center" vertical="top" wrapText="1"/>
    </xf>
    <xf numFmtId="49" fontId="38" fillId="9" borderId="1" xfId="5" applyNumberFormat="1" applyFont="1" applyFill="1" applyBorder="1" applyAlignment="1">
      <alignment horizontal="center" vertical="top"/>
    </xf>
    <xf numFmtId="49" fontId="38" fillId="18" borderId="27" xfId="5" applyNumberFormat="1" applyFont="1" applyFill="1" applyBorder="1" applyAlignment="1">
      <alignment horizontal="center" vertical="top"/>
    </xf>
    <xf numFmtId="0" fontId="16" fillId="12" borderId="38" xfId="5" applyFont="1" applyFill="1" applyBorder="1" applyAlignment="1">
      <alignment horizontal="left" vertical="top" wrapText="1"/>
    </xf>
    <xf numFmtId="164" fontId="36" fillId="12" borderId="17" xfId="5" applyNumberFormat="1" applyFont="1" applyFill="1" applyBorder="1" applyAlignment="1">
      <alignment horizontal="center" vertical="top"/>
    </xf>
    <xf numFmtId="0" fontId="36" fillId="12" borderId="10" xfId="5" applyFont="1" applyFill="1" applyBorder="1" applyAlignment="1">
      <alignment horizontal="center" vertical="top"/>
    </xf>
    <xf numFmtId="0" fontId="16" fillId="12" borderId="41" xfId="5" applyFont="1" applyFill="1" applyBorder="1" applyAlignment="1">
      <alignment horizontal="left" vertical="top" wrapText="1"/>
    </xf>
    <xf numFmtId="0" fontId="16" fillId="12" borderId="29" xfId="5" applyFont="1" applyFill="1" applyBorder="1" applyAlignment="1">
      <alignment horizontal="center" vertical="top"/>
    </xf>
    <xf numFmtId="164" fontId="36" fillId="12" borderId="10" xfId="5" applyNumberFormat="1" applyFont="1" applyFill="1" applyBorder="1" applyAlignment="1">
      <alignment horizontal="center" vertical="top"/>
    </xf>
    <xf numFmtId="0" fontId="16" fillId="12" borderId="56" xfId="5" applyFont="1" applyFill="1" applyBorder="1" applyAlignment="1">
      <alignment horizontal="center" vertical="top" wrapText="1"/>
    </xf>
    <xf numFmtId="164" fontId="36" fillId="12" borderId="50" xfId="5" applyNumberFormat="1" applyFont="1" applyFill="1" applyBorder="1" applyAlignment="1">
      <alignment horizontal="center" vertical="top"/>
    </xf>
    <xf numFmtId="0" fontId="36" fillId="12" borderId="50" xfId="5" applyFont="1" applyFill="1" applyBorder="1" applyAlignment="1">
      <alignment horizontal="center" vertical="top"/>
    </xf>
    <xf numFmtId="49" fontId="36" fillId="12" borderId="31" xfId="5" applyNumberFormat="1" applyFont="1" applyFill="1" applyBorder="1" applyAlignment="1">
      <alignment horizontal="center" vertical="top"/>
    </xf>
    <xf numFmtId="49" fontId="16" fillId="12" borderId="50" xfId="5" applyNumberFormat="1" applyFont="1" applyFill="1" applyBorder="1" applyAlignment="1">
      <alignment horizontal="center" vertical="center" textRotation="90"/>
    </xf>
    <xf numFmtId="49" fontId="38" fillId="12" borderId="31" xfId="5" applyNumberFormat="1" applyFont="1" applyFill="1" applyBorder="1" applyAlignment="1">
      <alignment horizontal="center" vertical="top" wrapText="1"/>
    </xf>
    <xf numFmtId="49" fontId="38" fillId="11" borderId="18" xfId="5" applyNumberFormat="1" applyFont="1" applyFill="1" applyBorder="1" applyAlignment="1">
      <alignment horizontal="center" vertical="top" wrapText="1"/>
    </xf>
    <xf numFmtId="49" fontId="38" fillId="10" borderId="31" xfId="5" applyNumberFormat="1" applyFont="1" applyFill="1" applyBorder="1" applyAlignment="1">
      <alignment horizontal="center" vertical="top" wrapText="1"/>
    </xf>
    <xf numFmtId="49" fontId="38" fillId="9" borderId="50" xfId="5" applyNumberFormat="1" applyFont="1" applyFill="1" applyBorder="1" applyAlignment="1">
      <alignment horizontal="center" vertical="top"/>
    </xf>
    <xf numFmtId="49" fontId="38" fillId="18" borderId="67" xfId="5" applyNumberFormat="1" applyFont="1" applyFill="1" applyBorder="1" applyAlignment="1">
      <alignment horizontal="center" vertical="top"/>
    </xf>
    <xf numFmtId="9" fontId="21" fillId="20" borderId="58" xfId="5" applyNumberFormat="1" applyFont="1" applyFill="1" applyBorder="1" applyAlignment="1">
      <alignment horizontal="center" vertical="top"/>
    </xf>
    <xf numFmtId="0" fontId="21" fillId="20" borderId="60" xfId="5" applyFont="1" applyFill="1" applyBorder="1" applyAlignment="1">
      <alignment horizontal="center" vertical="center"/>
    </xf>
    <xf numFmtId="0" fontId="21" fillId="20" borderId="19" xfId="5" applyFont="1" applyFill="1" applyBorder="1" applyAlignment="1">
      <alignment horizontal="left" vertical="top"/>
    </xf>
    <xf numFmtId="164" fontId="38" fillId="20" borderId="2" xfId="5" applyNumberFormat="1" applyFont="1" applyFill="1" applyBorder="1" applyAlignment="1">
      <alignment horizontal="center" vertical="top"/>
    </xf>
    <xf numFmtId="0" fontId="38" fillId="20" borderId="5" xfId="5" applyFont="1" applyFill="1" applyBorder="1" applyAlignment="1">
      <alignment horizontal="center" vertical="top"/>
    </xf>
    <xf numFmtId="164" fontId="36" fillId="10" borderId="65" xfId="5" applyNumberFormat="1" applyFont="1" applyFill="1" applyBorder="1" applyAlignment="1">
      <alignment horizontal="center" vertical="top"/>
    </xf>
    <xf numFmtId="164" fontId="36" fillId="10" borderId="17" xfId="5" applyNumberFormat="1" applyFont="1" applyFill="1" applyBorder="1" applyAlignment="1">
      <alignment horizontal="center" vertical="top"/>
    </xf>
    <xf numFmtId="0" fontId="16" fillId="12" borderId="36" xfId="5" applyFont="1" applyFill="1" applyBorder="1" applyAlignment="1">
      <alignment horizontal="center" vertical="center"/>
    </xf>
    <xf numFmtId="164" fontId="36" fillId="10" borderId="50" xfId="5" applyNumberFormat="1" applyFont="1" applyFill="1" applyBorder="1" applyAlignment="1">
      <alignment horizontal="center" vertical="top"/>
    </xf>
    <xf numFmtId="49" fontId="38" fillId="14" borderId="2" xfId="5" applyNumberFormat="1" applyFont="1" applyFill="1" applyBorder="1" applyAlignment="1">
      <alignment horizontal="center" vertical="top"/>
    </xf>
    <xf numFmtId="49" fontId="38" fillId="18" borderId="55" xfId="5" applyNumberFormat="1" applyFont="1" applyFill="1" applyBorder="1" applyAlignment="1">
      <alignment horizontal="center" vertical="top"/>
    </xf>
    <xf numFmtId="49" fontId="38" fillId="18" borderId="5" xfId="5" applyNumberFormat="1" applyFont="1" applyFill="1" applyBorder="1" applyAlignment="1">
      <alignment horizontal="center" vertical="top"/>
    </xf>
    <xf numFmtId="49" fontId="6" fillId="12" borderId="52" xfId="5" applyNumberFormat="1" applyFont="1" applyFill="1" applyBorder="1" applyAlignment="1">
      <alignment horizontal="center" vertical="center" textRotation="87"/>
    </xf>
    <xf numFmtId="0" fontId="35" fillId="10" borderId="6" xfId="5" applyFont="1" applyFill="1" applyBorder="1" applyAlignment="1">
      <alignment horizontal="center" vertical="top" wrapText="1"/>
    </xf>
    <xf numFmtId="49" fontId="19" fillId="9" borderId="52" xfId="5" applyNumberFormat="1" applyFont="1" applyFill="1" applyBorder="1" applyAlignment="1">
      <alignment horizontal="center" vertical="top"/>
    </xf>
    <xf numFmtId="49" fontId="19" fillId="18" borderId="66" xfId="5" applyNumberFormat="1" applyFont="1" applyFill="1" applyBorder="1" applyAlignment="1">
      <alignment horizontal="center" vertical="top"/>
    </xf>
    <xf numFmtId="49" fontId="6" fillId="12" borderId="1" xfId="5" applyNumberFormat="1" applyFont="1" applyFill="1" applyBorder="1" applyAlignment="1">
      <alignment horizontal="center" vertical="center" textRotation="87"/>
    </xf>
    <xf numFmtId="49" fontId="19" fillId="18" borderId="27" xfId="5" applyNumberFormat="1" applyFont="1" applyFill="1" applyBorder="1" applyAlignment="1">
      <alignment horizontal="center" vertical="top"/>
    </xf>
    <xf numFmtId="0" fontId="6" fillId="12" borderId="38" xfId="5" applyFont="1" applyFill="1" applyBorder="1" applyAlignment="1">
      <alignment vertical="top" wrapText="1"/>
    </xf>
    <xf numFmtId="0" fontId="6" fillId="12" borderId="35" xfId="5" applyFont="1" applyFill="1" applyBorder="1" applyAlignment="1">
      <alignment vertical="top" wrapText="1"/>
    </xf>
    <xf numFmtId="49" fontId="6" fillId="12" borderId="50" xfId="5" applyNumberFormat="1" applyFont="1" applyFill="1" applyBorder="1" applyAlignment="1">
      <alignment horizontal="center" vertical="center" textRotation="87"/>
    </xf>
    <xf numFmtId="49" fontId="19" fillId="9" borderId="50" xfId="5" applyNumberFormat="1" applyFont="1" applyFill="1" applyBorder="1" applyAlignment="1">
      <alignment horizontal="center" vertical="top"/>
    </xf>
    <xf numFmtId="49" fontId="19" fillId="18" borderId="67" xfId="5" applyNumberFormat="1" applyFont="1" applyFill="1" applyBorder="1" applyAlignment="1">
      <alignment horizontal="center" vertical="top"/>
    </xf>
    <xf numFmtId="0" fontId="39" fillId="10" borderId="21" xfId="5" applyFont="1" applyFill="1" applyBorder="1" applyAlignment="1">
      <alignment horizontal="left" vertical="top" wrapText="1"/>
    </xf>
    <xf numFmtId="0" fontId="39" fillId="10" borderId="22" xfId="5" applyFont="1" applyFill="1" applyBorder="1" applyAlignment="1">
      <alignment horizontal="left" vertical="top" wrapText="1"/>
    </xf>
    <xf numFmtId="0" fontId="39" fillId="10" borderId="23" xfId="5" applyFont="1" applyFill="1" applyBorder="1" applyAlignment="1">
      <alignment horizontal="left" vertical="top" wrapText="1"/>
    </xf>
    <xf numFmtId="0" fontId="39" fillId="10" borderId="45" xfId="5" applyFont="1" applyFill="1" applyBorder="1" applyAlignment="1">
      <alignment horizontal="left" vertical="top" wrapText="1"/>
    </xf>
    <xf numFmtId="0" fontId="39" fillId="10" borderId="0" xfId="5" applyFont="1" applyFill="1" applyBorder="1" applyAlignment="1">
      <alignment horizontal="left" vertical="top" wrapText="1"/>
    </xf>
    <xf numFmtId="0" fontId="39" fillId="10" borderId="27" xfId="5" applyFont="1" applyFill="1" applyBorder="1" applyAlignment="1">
      <alignment horizontal="left" vertical="top" wrapText="1"/>
    </xf>
    <xf numFmtId="0" fontId="6" fillId="12" borderId="36" xfId="5" applyFont="1" applyFill="1" applyBorder="1" applyAlignment="1">
      <alignment horizontal="center" vertical="center"/>
    </xf>
    <xf numFmtId="0" fontId="6" fillId="12" borderId="37" xfId="5" applyFont="1" applyFill="1" applyBorder="1" applyAlignment="1">
      <alignment horizontal="center" vertical="center" wrapText="1"/>
    </xf>
    <xf numFmtId="0" fontId="6" fillId="12" borderId="38" xfId="5" applyFont="1" applyFill="1" applyBorder="1" applyAlignment="1">
      <alignment horizontal="left" vertical="top" wrapText="1"/>
    </xf>
    <xf numFmtId="0" fontId="6" fillId="12" borderId="39" xfId="5" applyFont="1" applyFill="1" applyBorder="1" applyAlignment="1">
      <alignment horizontal="center" vertical="center"/>
    </xf>
    <xf numFmtId="0" fontId="6" fillId="12" borderId="40" xfId="5" applyFont="1" applyFill="1" applyBorder="1" applyAlignment="1">
      <alignment horizontal="center" vertical="center" wrapText="1"/>
    </xf>
    <xf numFmtId="0" fontId="6" fillId="12" borderId="41" xfId="5" applyFont="1" applyFill="1" applyBorder="1" applyAlignment="1">
      <alignment horizontal="left" vertical="top" wrapText="1"/>
    </xf>
    <xf numFmtId="0" fontId="39" fillId="10" borderId="53" xfId="5" applyFont="1" applyFill="1" applyBorder="1" applyAlignment="1">
      <alignment horizontal="left" vertical="top" wrapText="1"/>
    </xf>
    <xf numFmtId="0" fontId="39" fillId="10" borderId="18" xfId="5" applyFont="1" applyFill="1" applyBorder="1" applyAlignment="1">
      <alignment horizontal="left" vertical="top" wrapText="1"/>
    </xf>
    <xf numFmtId="0" fontId="40" fillId="10" borderId="55" xfId="5" applyFont="1" applyFill="1" applyBorder="1" applyAlignment="1">
      <alignment horizontal="left" vertical="top" wrapText="1"/>
    </xf>
    <xf numFmtId="0" fontId="6" fillId="0" borderId="58" xfId="5" applyFont="1" applyBorder="1" applyAlignment="1">
      <alignment horizontal="left" vertical="top"/>
    </xf>
    <xf numFmtId="0" fontId="19" fillId="14" borderId="4" xfId="5" applyFont="1" applyFill="1" applyBorder="1" applyAlignment="1">
      <alignment horizontal="right" vertical="top" wrapText="1"/>
    </xf>
    <xf numFmtId="49" fontId="48" fillId="12" borderId="6" xfId="5" applyNumberFormat="1" applyFont="1" applyFill="1" applyBorder="1" applyAlignment="1">
      <alignment horizontal="center" vertical="center" textRotation="90"/>
    </xf>
    <xf numFmtId="0" fontId="46" fillId="12" borderId="22" xfId="5" applyFont="1" applyFill="1" applyBorder="1" applyAlignment="1">
      <alignment horizontal="center" vertical="top" wrapText="1"/>
    </xf>
    <xf numFmtId="0" fontId="46" fillId="10" borderId="6" xfId="5" applyFont="1" applyFill="1" applyBorder="1" applyAlignment="1">
      <alignment horizontal="center" vertical="top" wrapText="1"/>
    </xf>
    <xf numFmtId="49" fontId="48" fillId="12" borderId="1" xfId="5" applyNumberFormat="1" applyFont="1" applyFill="1" applyBorder="1" applyAlignment="1">
      <alignment horizontal="center" vertical="center" textRotation="90"/>
    </xf>
    <xf numFmtId="49" fontId="42" fillId="12" borderId="0" xfId="5" applyNumberFormat="1" applyFont="1" applyFill="1" applyBorder="1" applyAlignment="1">
      <alignment horizontal="center" vertical="top" wrapText="1"/>
    </xf>
    <xf numFmtId="49" fontId="42" fillId="10" borderId="1" xfId="5" applyNumberFormat="1" applyFont="1" applyFill="1" applyBorder="1" applyAlignment="1">
      <alignment vertical="top" wrapText="1"/>
    </xf>
    <xf numFmtId="49" fontId="48" fillId="12" borderId="31" xfId="5" applyNumberFormat="1" applyFont="1" applyFill="1" applyBorder="1" applyAlignment="1">
      <alignment horizontal="center" vertical="center" textRotation="90"/>
    </xf>
    <xf numFmtId="49" fontId="42" fillId="12" borderId="18" xfId="5" applyNumberFormat="1" applyFont="1" applyFill="1" applyBorder="1" applyAlignment="1">
      <alignment horizontal="center" vertical="top" wrapText="1"/>
    </xf>
    <xf numFmtId="49" fontId="42" fillId="10" borderId="31" xfId="5" applyNumberFormat="1" applyFont="1" applyFill="1" applyBorder="1" applyAlignment="1">
      <alignment vertical="top" wrapText="1"/>
    </xf>
    <xf numFmtId="0" fontId="43" fillId="10" borderId="21" xfId="5" applyFont="1" applyFill="1" applyBorder="1" applyAlignment="1">
      <alignment horizontal="center" vertical="top" wrapText="1"/>
    </xf>
    <xf numFmtId="0" fontId="43" fillId="10" borderId="22" xfId="5" applyFont="1" applyFill="1" applyBorder="1" applyAlignment="1">
      <alignment horizontal="center" vertical="top" wrapText="1"/>
    </xf>
    <xf numFmtId="0" fontId="43" fillId="10" borderId="23" xfId="5" applyFont="1" applyFill="1" applyBorder="1" applyAlignment="1">
      <alignment horizontal="center" vertical="top" wrapText="1"/>
    </xf>
    <xf numFmtId="0" fontId="43" fillId="10" borderId="45" xfId="5" applyFont="1" applyFill="1" applyBorder="1" applyAlignment="1">
      <alignment horizontal="center" vertical="top" wrapText="1"/>
    </xf>
    <xf numFmtId="0" fontId="43" fillId="10" borderId="0" xfId="5" applyFont="1" applyFill="1" applyBorder="1" applyAlignment="1">
      <alignment horizontal="center" vertical="top" wrapText="1"/>
    </xf>
    <xf numFmtId="0" fontId="43" fillId="10" borderId="27" xfId="5" applyFont="1" applyFill="1" applyBorder="1" applyAlignment="1">
      <alignment horizontal="center" vertical="top" wrapText="1"/>
    </xf>
    <xf numFmtId="0" fontId="43" fillId="10" borderId="53" xfId="5" applyFont="1" applyFill="1" applyBorder="1" applyAlignment="1">
      <alignment horizontal="center" vertical="top" wrapText="1"/>
    </xf>
    <xf numFmtId="0" fontId="43" fillId="10" borderId="18" xfId="5" applyFont="1" applyFill="1" applyBorder="1" applyAlignment="1">
      <alignment horizontal="center" vertical="top" wrapText="1"/>
    </xf>
    <xf numFmtId="0" fontId="43" fillId="10" borderId="55" xfId="5" applyFont="1" applyFill="1" applyBorder="1" applyAlignment="1">
      <alignment horizontal="center" vertical="top" wrapText="1"/>
    </xf>
    <xf numFmtId="0" fontId="10" fillId="12" borderId="22" xfId="5" applyFont="1" applyFill="1" applyBorder="1" applyAlignment="1">
      <alignment horizontal="left" vertical="top"/>
    </xf>
    <xf numFmtId="49" fontId="45" fillId="14" borderId="2" xfId="5" applyNumberFormat="1" applyFont="1" applyFill="1" applyBorder="1" applyAlignment="1">
      <alignment horizontal="center" vertical="top"/>
    </xf>
    <xf numFmtId="49" fontId="45" fillId="18" borderId="55" xfId="5" applyNumberFormat="1" applyFont="1" applyFill="1" applyBorder="1" applyAlignment="1">
      <alignment horizontal="center" vertical="top"/>
    </xf>
    <xf numFmtId="0" fontId="43" fillId="14" borderId="5" xfId="5" applyFont="1" applyFill="1" applyBorder="1" applyAlignment="1">
      <alignment vertical="top"/>
    </xf>
    <xf numFmtId="49" fontId="45" fillId="14" borderId="55" xfId="5" applyNumberFormat="1" applyFont="1" applyFill="1" applyBorder="1" applyAlignment="1">
      <alignment horizontal="center" vertical="top"/>
    </xf>
    <xf numFmtId="0" fontId="10" fillId="14" borderId="22" xfId="5" applyFont="1" applyFill="1" applyBorder="1" applyAlignment="1">
      <alignment horizontal="right" vertical="top" wrapText="1"/>
    </xf>
    <xf numFmtId="0" fontId="3" fillId="11" borderId="6" xfId="5" applyFill="1" applyBorder="1" applyAlignment="1">
      <alignment vertical="top" wrapText="1"/>
    </xf>
    <xf numFmtId="0" fontId="47" fillId="11" borderId="6" xfId="5" applyFont="1" applyFill="1" applyBorder="1" applyAlignment="1">
      <alignment horizontal="center" vertical="top" wrapText="1"/>
    </xf>
    <xf numFmtId="0" fontId="47" fillId="10" borderId="23" xfId="5" applyFont="1" applyFill="1" applyBorder="1" applyAlignment="1">
      <alignment horizontal="center" vertical="top" wrapText="1"/>
    </xf>
    <xf numFmtId="49" fontId="38" fillId="9" borderId="6" xfId="5" applyNumberFormat="1" applyFont="1" applyFill="1" applyBorder="1" applyAlignment="1">
      <alignment horizontal="center" vertical="top"/>
    </xf>
    <xf numFmtId="0" fontId="3" fillId="11" borderId="1" xfId="5" applyFill="1" applyBorder="1" applyAlignment="1">
      <alignment vertical="top" wrapText="1"/>
    </xf>
    <xf numFmtId="49" fontId="38" fillId="11" borderId="1" xfId="5" applyNumberFormat="1" applyFont="1" applyFill="1" applyBorder="1" applyAlignment="1">
      <alignment horizontal="center" vertical="top" wrapText="1"/>
    </xf>
    <xf numFmtId="49" fontId="38" fillId="10" borderId="0" xfId="5" applyNumberFormat="1" applyFont="1" applyFill="1" applyBorder="1" applyAlignment="1">
      <alignment vertical="top" wrapText="1"/>
    </xf>
    <xf numFmtId="49" fontId="38" fillId="18" borderId="1" xfId="5" applyNumberFormat="1" applyFont="1" applyFill="1" applyBorder="1" applyAlignment="1">
      <alignment vertical="top"/>
    </xf>
    <xf numFmtId="164" fontId="49" fillId="12" borderId="17" xfId="5" applyNumberFormat="1" applyFont="1" applyFill="1" applyBorder="1" applyAlignment="1">
      <alignment horizontal="center" vertical="top"/>
    </xf>
    <xf numFmtId="49" fontId="38" fillId="11" borderId="31" xfId="5" applyNumberFormat="1" applyFont="1" applyFill="1" applyBorder="1" applyAlignment="1">
      <alignment horizontal="center" vertical="top" wrapText="1"/>
    </xf>
    <xf numFmtId="49" fontId="38" fillId="10" borderId="18" xfId="5" applyNumberFormat="1" applyFont="1" applyFill="1" applyBorder="1" applyAlignment="1">
      <alignment vertical="top" wrapText="1"/>
    </xf>
    <xf numFmtId="49" fontId="38" fillId="9" borderId="31" xfId="5" applyNumberFormat="1" applyFont="1" applyFill="1" applyBorder="1" applyAlignment="1">
      <alignment horizontal="center" vertical="top"/>
    </xf>
    <xf numFmtId="49" fontId="38" fillId="18" borderId="31" xfId="5" applyNumberFormat="1" applyFont="1" applyFill="1" applyBorder="1" applyAlignment="1">
      <alignment vertical="top"/>
    </xf>
    <xf numFmtId="0" fontId="19" fillId="12" borderId="3" xfId="5" applyFont="1" applyFill="1" applyBorder="1" applyAlignment="1">
      <alignment horizontal="left" vertical="top"/>
    </xf>
    <xf numFmtId="0" fontId="19" fillId="12" borderId="5" xfId="5" applyFont="1" applyFill="1" applyBorder="1" applyAlignment="1">
      <alignment horizontal="left" vertical="top"/>
    </xf>
    <xf numFmtId="49" fontId="6" fillId="12" borderId="6" xfId="5" applyNumberFormat="1" applyFont="1" applyFill="1" applyBorder="1" applyAlignment="1">
      <alignment horizontal="center" vertical="center" textRotation="89"/>
    </xf>
    <xf numFmtId="49" fontId="19" fillId="9" borderId="23" xfId="5" applyNumberFormat="1" applyFont="1" applyFill="1" applyBorder="1" applyAlignment="1">
      <alignment horizontal="center" vertical="top"/>
    </xf>
    <xf numFmtId="49" fontId="19" fillId="9" borderId="27" xfId="5" applyNumberFormat="1" applyFont="1" applyFill="1" applyBorder="1" applyAlignment="1">
      <alignment horizontal="center" vertical="top"/>
    </xf>
    <xf numFmtId="49" fontId="6" fillId="12" borderId="31" xfId="5" applyNumberFormat="1" applyFont="1" applyFill="1" applyBorder="1" applyAlignment="1">
      <alignment horizontal="center" vertical="center" textRotation="89"/>
    </xf>
    <xf numFmtId="49" fontId="19" fillId="9" borderId="55" xfId="5" applyNumberFormat="1" applyFont="1" applyFill="1" applyBorder="1" applyAlignment="1">
      <alignment horizontal="center" vertical="top"/>
    </xf>
    <xf numFmtId="0" fontId="35" fillId="10" borderId="22" xfId="5" applyFont="1" applyFill="1" applyBorder="1" applyAlignment="1">
      <alignment horizontal="center" vertical="top" wrapText="1"/>
    </xf>
    <xf numFmtId="49" fontId="19" fillId="10" borderId="0" xfId="5" applyNumberFormat="1" applyFont="1" applyFill="1" applyBorder="1" applyAlignment="1">
      <alignment horizontal="center" vertical="top" wrapText="1"/>
    </xf>
    <xf numFmtId="0" fontId="40" fillId="10" borderId="53" xfId="5" applyFont="1" applyFill="1" applyBorder="1" applyAlignment="1">
      <alignment horizontal="left" vertical="top" wrapText="1"/>
    </xf>
    <xf numFmtId="49" fontId="19" fillId="10" borderId="18" xfId="5" applyNumberFormat="1" applyFont="1" applyFill="1" applyBorder="1" applyAlignment="1">
      <alignment horizontal="center" vertical="top" wrapText="1"/>
    </xf>
    <xf numFmtId="0" fontId="19" fillId="12" borderId="0" xfId="5" applyFont="1" applyFill="1" applyBorder="1" applyAlignment="1">
      <alignment horizontal="left" vertical="top"/>
    </xf>
    <xf numFmtId="0" fontId="42" fillId="0" borderId="4" xfId="5" applyFont="1" applyBorder="1" applyAlignment="1">
      <alignment horizontal="left" vertical="top"/>
    </xf>
    <xf numFmtId="0" fontId="6" fillId="19" borderId="60" xfId="5" applyFont="1" applyFill="1" applyBorder="1" applyAlignment="1">
      <alignment horizontal="center" vertical="center"/>
    </xf>
    <xf numFmtId="0" fontId="6" fillId="19" borderId="19" xfId="5" applyFont="1" applyFill="1" applyBorder="1" applyAlignment="1">
      <alignment horizontal="left" vertical="top"/>
    </xf>
    <xf numFmtId="0" fontId="35" fillId="12" borderId="22" xfId="5" applyFont="1" applyFill="1" applyBorder="1" applyAlignment="1">
      <alignment horizontal="center" vertical="top" wrapText="1"/>
    </xf>
    <xf numFmtId="49" fontId="19" fillId="12" borderId="0" xfId="5" applyNumberFormat="1" applyFont="1" applyFill="1" applyBorder="1" applyAlignment="1">
      <alignment horizontal="center" vertical="top" wrapText="1"/>
    </xf>
    <xf numFmtId="0" fontId="20" fillId="0" borderId="45" xfId="0" applyFont="1" applyBorder="1" applyAlignment="1">
      <alignment vertical="top" wrapText="1"/>
    </xf>
    <xf numFmtId="49" fontId="19" fillId="12" borderId="18" xfId="5" applyNumberFormat="1" applyFont="1" applyFill="1" applyBorder="1" applyAlignment="1">
      <alignment horizontal="center" vertical="top" wrapText="1"/>
    </xf>
    <xf numFmtId="0" fontId="17" fillId="11" borderId="31" xfId="5" applyFont="1" applyFill="1" applyBorder="1" applyAlignment="1">
      <alignment horizontal="left" vertical="top" wrapText="1"/>
    </xf>
    <xf numFmtId="0" fontId="35" fillId="12" borderId="21" xfId="5" applyFont="1" applyFill="1" applyBorder="1" applyAlignment="1">
      <alignment horizontal="center" vertical="top" wrapText="1"/>
    </xf>
    <xf numFmtId="49" fontId="19" fillId="12" borderId="45" xfId="5" applyNumberFormat="1" applyFont="1" applyFill="1" applyBorder="1" applyAlignment="1">
      <alignment horizontal="center" vertical="top" wrapText="1"/>
    </xf>
    <xf numFmtId="49" fontId="19" fillId="12" borderId="53" xfId="5" applyNumberFormat="1" applyFont="1" applyFill="1" applyBorder="1" applyAlignment="1">
      <alignment horizontal="center" vertical="top" wrapText="1"/>
    </xf>
    <xf numFmtId="0" fontId="13" fillId="12" borderId="41" xfId="5" applyFont="1" applyFill="1" applyBorder="1" applyAlignment="1">
      <alignment horizontal="left" vertical="top" wrapText="1"/>
    </xf>
    <xf numFmtId="49" fontId="19" fillId="10" borderId="55" xfId="5" applyNumberFormat="1" applyFont="1" applyFill="1" applyBorder="1" applyAlignment="1">
      <alignment horizontal="center" vertical="top" wrapText="1"/>
    </xf>
    <xf numFmtId="0" fontId="42" fillId="17" borderId="53" xfId="5" applyFont="1" applyFill="1" applyBorder="1" applyAlignment="1">
      <alignment horizontal="left" vertical="top"/>
    </xf>
    <xf numFmtId="0" fontId="42" fillId="17" borderId="18" xfId="5" applyFont="1" applyFill="1" applyBorder="1" applyAlignment="1">
      <alignment horizontal="left" vertical="top"/>
    </xf>
    <xf numFmtId="0" fontId="38" fillId="17" borderId="18" xfId="5" applyFont="1" applyFill="1" applyBorder="1" applyAlignment="1">
      <alignment horizontal="left" vertical="top"/>
    </xf>
    <xf numFmtId="0" fontId="50" fillId="17" borderId="18" xfId="5" applyFont="1" applyFill="1" applyBorder="1" applyAlignment="1">
      <alignment horizontal="left" vertical="top"/>
    </xf>
    <xf numFmtId="0" fontId="51" fillId="17" borderId="18" xfId="5" applyFont="1" applyFill="1" applyBorder="1" applyAlignment="1">
      <alignment horizontal="left" vertical="top"/>
    </xf>
    <xf numFmtId="0" fontId="42" fillId="17" borderId="0" xfId="5" applyFont="1" applyFill="1" applyBorder="1" applyAlignment="1">
      <alignment vertical="top"/>
    </xf>
    <xf numFmtId="49" fontId="42" fillId="17" borderId="2" xfId="5" applyNumberFormat="1" applyFont="1" applyFill="1" applyBorder="1" applyAlignment="1">
      <alignment horizontal="center" vertical="top" wrapText="1"/>
    </xf>
    <xf numFmtId="164" fontId="10" fillId="14" borderId="2" xfId="5" applyNumberFormat="1" applyFont="1" applyFill="1" applyBorder="1" applyAlignment="1">
      <alignment horizontal="center" vertical="top" wrapText="1"/>
    </xf>
    <xf numFmtId="0" fontId="42" fillId="14" borderId="5" xfId="5" applyFont="1" applyFill="1" applyBorder="1" applyAlignment="1">
      <alignment horizontal="center" vertical="top"/>
    </xf>
    <xf numFmtId="0" fontId="42" fillId="14" borderId="4" xfId="5" applyFont="1" applyFill="1" applyBorder="1" applyAlignment="1">
      <alignment horizontal="right" vertical="top" wrapText="1"/>
    </xf>
    <xf numFmtId="0" fontId="42" fillId="14" borderId="3" xfId="5" applyFont="1" applyFill="1" applyBorder="1" applyAlignment="1">
      <alignment horizontal="right" vertical="top" wrapText="1"/>
    </xf>
    <xf numFmtId="0" fontId="42" fillId="14" borderId="4" xfId="5" applyFont="1" applyFill="1" applyBorder="1" applyAlignment="1">
      <alignment horizontal="right" vertical="top" wrapText="1"/>
    </xf>
    <xf numFmtId="49" fontId="45" fillId="18" borderId="2" xfId="5" applyNumberFormat="1" applyFont="1" applyFill="1" applyBorder="1" applyAlignment="1">
      <alignment horizontal="center" vertical="top"/>
    </xf>
    <xf numFmtId="0" fontId="52" fillId="10" borderId="21" xfId="5" applyFont="1" applyFill="1" applyBorder="1" applyAlignment="1">
      <alignment horizontal="left" vertical="top" wrapText="1"/>
    </xf>
    <xf numFmtId="0" fontId="46" fillId="10" borderId="0" xfId="5" applyFont="1" applyFill="1" applyBorder="1" applyAlignment="1">
      <alignment horizontal="center" vertical="top" wrapText="1"/>
    </xf>
    <xf numFmtId="0" fontId="52" fillId="10" borderId="45" xfId="5" applyFont="1" applyFill="1" applyBorder="1" applyAlignment="1">
      <alignment horizontal="left" vertical="top" wrapText="1"/>
    </xf>
    <xf numFmtId="49" fontId="42" fillId="10" borderId="0" xfId="5" applyNumberFormat="1" applyFont="1" applyFill="1" applyBorder="1" applyAlignment="1">
      <alignment horizontal="center" vertical="top" wrapText="1"/>
    </xf>
    <xf numFmtId="49" fontId="42" fillId="10" borderId="27" xfId="5" applyNumberFormat="1" applyFont="1" applyFill="1" applyBorder="1" applyAlignment="1">
      <alignment horizontal="center" vertical="top" wrapText="1"/>
    </xf>
    <xf numFmtId="0" fontId="10" fillId="10" borderId="17" xfId="5" applyFont="1" applyFill="1" applyBorder="1" applyAlignment="1">
      <alignment horizontal="center" vertical="top"/>
    </xf>
    <xf numFmtId="0" fontId="43" fillId="10" borderId="45" xfId="5" applyFont="1" applyFill="1" applyBorder="1" applyAlignment="1">
      <alignment horizontal="left" vertical="top" wrapText="1"/>
    </xf>
    <xf numFmtId="0" fontId="10" fillId="12" borderId="3" xfId="5" applyFont="1" applyFill="1" applyBorder="1" applyAlignment="1">
      <alignment horizontal="left" vertical="top"/>
    </xf>
    <xf numFmtId="0" fontId="10" fillId="12" borderId="4" xfId="5" applyFont="1" applyFill="1" applyBorder="1" applyAlignment="1">
      <alignment horizontal="left" vertical="top"/>
    </xf>
    <xf numFmtId="0" fontId="10" fillId="12" borderId="5" xfId="5" applyFont="1" applyFill="1" applyBorder="1" applyAlignment="1">
      <alignment horizontal="left" vertical="top"/>
    </xf>
    <xf numFmtId="49" fontId="45" fillId="14" borderId="5" xfId="5" applyNumberFormat="1" applyFont="1" applyFill="1" applyBorder="1" applyAlignment="1">
      <alignment horizontal="center" vertical="top"/>
    </xf>
    <xf numFmtId="49" fontId="45" fillId="18" borderId="5" xfId="5" applyNumberFormat="1" applyFont="1" applyFill="1" applyBorder="1" applyAlignment="1">
      <alignment horizontal="center" vertical="top"/>
    </xf>
    <xf numFmtId="9" fontId="13" fillId="19" borderId="62" xfId="5" applyNumberFormat="1" applyFont="1" applyFill="1" applyBorder="1" applyAlignment="1">
      <alignment horizontal="center" vertical="top"/>
    </xf>
    <xf numFmtId="0" fontId="13" fillId="19" borderId="75" xfId="5" applyFont="1" applyFill="1" applyBorder="1" applyAlignment="1">
      <alignment horizontal="center" vertical="center"/>
    </xf>
    <xf numFmtId="0" fontId="13" fillId="19" borderId="63" xfId="5" applyFont="1" applyFill="1" applyBorder="1" applyAlignment="1">
      <alignment horizontal="left" vertical="top"/>
    </xf>
    <xf numFmtId="164" fontId="19" fillId="19" borderId="52" xfId="5" applyNumberFormat="1" applyFont="1" applyFill="1" applyBorder="1" applyAlignment="1">
      <alignment horizontal="center" vertical="top"/>
    </xf>
    <xf numFmtId="0" fontId="19" fillId="19" borderId="70" xfId="5" applyFont="1" applyFill="1" applyBorder="1" applyAlignment="1">
      <alignment horizontal="center" vertical="top"/>
    </xf>
    <xf numFmtId="49" fontId="17" fillId="12" borderId="22" xfId="5" applyNumberFormat="1" applyFont="1" applyFill="1" applyBorder="1" applyAlignment="1">
      <alignment horizontal="center" vertical="top"/>
    </xf>
    <xf numFmtId="49" fontId="17" fillId="12" borderId="6" xfId="5" applyNumberFormat="1" applyFont="1" applyFill="1" applyBorder="1" applyAlignment="1">
      <alignment horizontal="center" vertical="center" textRotation="90"/>
    </xf>
    <xf numFmtId="0" fontId="35" fillId="10" borderId="0" xfId="5" applyFont="1" applyFill="1" applyBorder="1" applyAlignment="1">
      <alignment horizontal="center" vertical="top" wrapText="1"/>
    </xf>
    <xf numFmtId="0" fontId="6" fillId="12" borderId="29" xfId="5" applyFont="1" applyFill="1" applyBorder="1" applyAlignment="1">
      <alignment horizontal="center" vertical="top"/>
    </xf>
    <xf numFmtId="0" fontId="6" fillId="12" borderId="30" xfId="5" applyFont="1" applyFill="1" applyBorder="1" applyAlignment="1">
      <alignment horizontal="center" vertical="center" wrapText="1"/>
    </xf>
    <xf numFmtId="0" fontId="6" fillId="12" borderId="35" xfId="5" applyFont="1" applyFill="1" applyBorder="1" applyAlignment="1">
      <alignment horizontal="left" vertical="top" wrapText="1"/>
    </xf>
    <xf numFmtId="49" fontId="17" fillId="12" borderId="1" xfId="5" applyNumberFormat="1" applyFont="1" applyFill="1" applyBorder="1" applyAlignment="1">
      <alignment horizontal="center" vertical="center" textRotation="90"/>
    </xf>
    <xf numFmtId="49" fontId="17" fillId="12" borderId="31" xfId="5" applyNumberFormat="1" applyFont="1" applyFill="1" applyBorder="1" applyAlignment="1">
      <alignment horizontal="center" vertical="center" textRotation="90"/>
    </xf>
    <xf numFmtId="49" fontId="17" fillId="4" borderId="22" xfId="5" applyNumberFormat="1" applyFont="1" applyFill="1" applyBorder="1" applyAlignment="1">
      <alignment horizontal="center" vertical="top"/>
    </xf>
    <xf numFmtId="49" fontId="17" fillId="4" borderId="1" xfId="5" applyNumberFormat="1" applyFont="1" applyFill="1" applyBorder="1" applyAlignment="1">
      <alignment horizontal="center" vertical="top"/>
    </xf>
    <xf numFmtId="49" fontId="37" fillId="4" borderId="1" xfId="5" applyNumberFormat="1" applyFont="1" applyFill="1" applyBorder="1" applyAlignment="1">
      <alignment horizontal="center" vertical="top"/>
    </xf>
    <xf numFmtId="49" fontId="17" fillId="4" borderId="31" xfId="5" applyNumberFormat="1" applyFont="1" applyFill="1" applyBorder="1" applyAlignment="1">
      <alignment horizontal="center" vertical="top"/>
    </xf>
    <xf numFmtId="49" fontId="44" fillId="12" borderId="1" xfId="5" applyNumberFormat="1" applyFont="1" applyFill="1" applyBorder="1" applyAlignment="1">
      <alignment horizontal="left" vertical="top"/>
    </xf>
    <xf numFmtId="0" fontId="19" fillId="10" borderId="17" xfId="5" applyFont="1" applyFill="1" applyBorder="1" applyAlignment="1">
      <alignment horizontal="center" vertical="top"/>
    </xf>
    <xf numFmtId="0" fontId="40" fillId="10" borderId="45" xfId="5" applyFont="1" applyFill="1" applyBorder="1" applyAlignment="1">
      <alignment horizontal="left" vertical="top" wrapText="1"/>
    </xf>
    <xf numFmtId="0" fontId="10" fillId="18" borderId="53" xfId="5" applyFont="1" applyFill="1" applyBorder="1" applyAlignment="1">
      <alignment horizontal="left" vertical="top"/>
    </xf>
    <xf numFmtId="0" fontId="19" fillId="18" borderId="18" xfId="5" applyFont="1" applyFill="1" applyBorder="1" applyAlignment="1">
      <alignment horizontal="left" vertical="top"/>
    </xf>
    <xf numFmtId="0" fontId="44" fillId="18" borderId="18" xfId="5" applyFont="1" applyFill="1" applyBorder="1" applyAlignment="1">
      <alignment horizontal="left" vertical="top"/>
    </xf>
    <xf numFmtId="0" fontId="42" fillId="17" borderId="3" xfId="5" applyFont="1" applyFill="1" applyBorder="1" applyAlignment="1">
      <alignment horizontal="right" vertical="top" wrapText="1"/>
    </xf>
    <xf numFmtId="0" fontId="42" fillId="17" borderId="4" xfId="5" applyFont="1" applyFill="1" applyBorder="1" applyAlignment="1">
      <alignment horizontal="right" vertical="top" wrapText="1"/>
    </xf>
    <xf numFmtId="0" fontId="42" fillId="17" borderId="5" xfId="5" applyFont="1" applyFill="1" applyBorder="1" applyAlignment="1">
      <alignment horizontal="right" vertical="top" wrapText="1"/>
    </xf>
    <xf numFmtId="49" fontId="19" fillId="0" borderId="6" xfId="5" applyNumberFormat="1" applyFont="1" applyFill="1" applyBorder="1" applyAlignment="1">
      <alignment horizontal="center" vertical="top" wrapText="1"/>
    </xf>
    <xf numFmtId="49" fontId="19" fillId="0" borderId="1" xfId="5" applyNumberFormat="1" applyFont="1" applyFill="1" applyBorder="1" applyAlignment="1">
      <alignment horizontal="center" vertical="top" wrapText="1"/>
    </xf>
    <xf numFmtId="49" fontId="19" fillId="0" borderId="31" xfId="5" applyNumberFormat="1" applyFont="1" applyFill="1" applyBorder="1" applyAlignment="1">
      <alignment horizontal="center" vertical="top" wrapText="1"/>
    </xf>
    <xf numFmtId="0" fontId="17" fillId="11" borderId="6" xfId="5" applyFont="1" applyFill="1" applyBorder="1" applyAlignment="1">
      <alignment horizontal="left" vertical="top" wrapText="1"/>
    </xf>
    <xf numFmtId="164" fontId="37" fillId="12" borderId="65" xfId="5" applyNumberFormat="1" applyFont="1" applyFill="1" applyBorder="1" applyAlignment="1">
      <alignment horizontal="center" vertical="top"/>
    </xf>
    <xf numFmtId="164" fontId="37" fillId="10" borderId="65" xfId="5" applyNumberFormat="1" applyFont="1" applyFill="1" applyBorder="1" applyAlignment="1">
      <alignment horizontal="center" vertical="top"/>
    </xf>
    <xf numFmtId="0" fontId="6" fillId="0" borderId="32" xfId="5" applyFont="1" applyBorder="1" applyAlignment="1">
      <alignment horizontal="center" vertical="top" wrapText="1"/>
    </xf>
    <xf numFmtId="0" fontId="6" fillId="0" borderId="33" xfId="5" applyFont="1" applyBorder="1" applyAlignment="1">
      <alignment horizontal="center" vertical="top" wrapText="1"/>
    </xf>
    <xf numFmtId="0" fontId="6" fillId="0" borderId="33" xfId="5" applyFont="1" applyBorder="1" applyAlignment="1">
      <alignment horizontal="left" vertical="top" wrapText="1"/>
    </xf>
    <xf numFmtId="0" fontId="19" fillId="12" borderId="21" xfId="5" applyFont="1" applyFill="1" applyBorder="1" applyAlignment="1">
      <alignment horizontal="center" vertical="top"/>
    </xf>
    <xf numFmtId="0" fontId="19" fillId="12" borderId="22" xfId="5" applyFont="1" applyFill="1" applyBorder="1" applyAlignment="1">
      <alignment horizontal="center" vertical="top"/>
    </xf>
    <xf numFmtId="0" fontId="19" fillId="12" borderId="23" xfId="5" applyFont="1" applyFill="1" applyBorder="1" applyAlignment="1">
      <alignment horizontal="center" vertical="top"/>
    </xf>
    <xf numFmtId="49" fontId="19" fillId="14" borderId="6" xfId="5" applyNumberFormat="1" applyFont="1" applyFill="1" applyBorder="1" applyAlignment="1">
      <alignment horizontal="center" vertical="top"/>
    </xf>
    <xf numFmtId="0" fontId="17" fillId="0" borderId="0" xfId="5" applyFont="1" applyBorder="1" applyAlignment="1">
      <alignment horizontal="center" vertical="top" wrapText="1"/>
    </xf>
    <xf numFmtId="0" fontId="6" fillId="0" borderId="58" xfId="5" applyFont="1" applyBorder="1" applyAlignment="1">
      <alignment horizontal="center" vertical="center" wrapText="1"/>
    </xf>
    <xf numFmtId="0" fontId="6" fillId="0" borderId="59" xfId="5" applyFont="1" applyBorder="1" applyAlignment="1">
      <alignment horizontal="center" vertical="top" wrapText="1"/>
    </xf>
    <xf numFmtId="0" fontId="6" fillId="0" borderId="0" xfId="5" applyFont="1" applyBorder="1" applyAlignment="1">
      <alignment vertical="top"/>
    </xf>
    <xf numFmtId="0" fontId="19" fillId="12" borderId="53" xfId="5" applyFont="1" applyFill="1" applyBorder="1" applyAlignment="1">
      <alignment horizontal="center" vertical="top"/>
    </xf>
    <xf numFmtId="0" fontId="19" fillId="12" borderId="18" xfId="5" applyFont="1" applyFill="1" applyBorder="1" applyAlignment="1">
      <alignment horizontal="center" vertical="top"/>
    </xf>
    <xf numFmtId="0" fontId="19" fillId="12" borderId="55" xfId="5" applyFont="1" applyFill="1" applyBorder="1" applyAlignment="1">
      <alignment horizontal="center" vertical="top"/>
    </xf>
    <xf numFmtId="49" fontId="19" fillId="14" borderId="31" xfId="5" applyNumberFormat="1" applyFont="1" applyFill="1" applyBorder="1" applyAlignment="1">
      <alignment horizontal="center" vertical="top"/>
    </xf>
    <xf numFmtId="0" fontId="10" fillId="18" borderId="3" xfId="5" applyFont="1" applyFill="1" applyBorder="1" applyAlignment="1">
      <alignment horizontal="left" vertical="top"/>
    </xf>
    <xf numFmtId="0" fontId="3" fillId="17" borderId="4" xfId="5" applyFont="1" applyFill="1" applyBorder="1"/>
    <xf numFmtId="0" fontId="19" fillId="18" borderId="4" xfId="5" applyFont="1" applyFill="1" applyBorder="1" applyAlignment="1">
      <alignment horizontal="left" vertical="top"/>
    </xf>
    <xf numFmtId="0" fontId="44" fillId="18" borderId="4" xfId="5" applyFont="1" applyFill="1" applyBorder="1" applyAlignment="1">
      <alignment horizontal="left" vertical="top"/>
    </xf>
    <xf numFmtId="0" fontId="40" fillId="17" borderId="4" xfId="5" applyFont="1" applyFill="1" applyBorder="1" applyAlignment="1">
      <alignment horizontal="left" vertical="top"/>
    </xf>
    <xf numFmtId="0" fontId="19" fillId="17" borderId="22" xfId="5" applyFont="1" applyFill="1" applyBorder="1" applyAlignment="1">
      <alignment vertical="top"/>
    </xf>
    <xf numFmtId="0" fontId="39" fillId="11" borderId="6" xfId="5" applyFont="1" applyFill="1" applyBorder="1" applyAlignment="1">
      <alignment horizontal="left" vertical="top" wrapText="1"/>
    </xf>
    <xf numFmtId="0" fontId="39" fillId="11" borderId="1" xfId="5" applyFont="1" applyFill="1" applyBorder="1" applyAlignment="1">
      <alignment horizontal="left" vertical="top" wrapText="1"/>
    </xf>
    <xf numFmtId="0" fontId="6" fillId="12" borderId="38" xfId="5" applyFont="1" applyFill="1" applyBorder="1" applyAlignment="1">
      <alignment horizontal="left" vertical="center" wrapText="1"/>
    </xf>
    <xf numFmtId="0" fontId="6" fillId="12" borderId="35" xfId="5" applyFont="1" applyFill="1" applyBorder="1" applyAlignment="1">
      <alignment horizontal="left" vertical="center" wrapText="1"/>
    </xf>
    <xf numFmtId="0" fontId="39" fillId="11" borderId="31" xfId="5" applyFont="1" applyFill="1" applyBorder="1" applyAlignment="1">
      <alignment horizontal="left" vertical="top" wrapText="1"/>
    </xf>
    <xf numFmtId="0" fontId="19" fillId="19" borderId="2" xfId="5" applyFont="1" applyFill="1" applyBorder="1" applyAlignment="1">
      <alignment horizontal="center" vertical="top"/>
    </xf>
    <xf numFmtId="0" fontId="6" fillId="12" borderId="43" xfId="5" applyFont="1" applyFill="1" applyBorder="1" applyAlignment="1">
      <alignment horizontal="left" vertical="top" wrapText="1"/>
    </xf>
    <xf numFmtId="49" fontId="17" fillId="12" borderId="31" xfId="5" applyNumberFormat="1" applyFont="1" applyFill="1" applyBorder="1" applyAlignment="1">
      <alignment horizontal="center" vertical="top"/>
    </xf>
    <xf numFmtId="0" fontId="54" fillId="10" borderId="53" xfId="5" applyFont="1" applyFill="1" applyBorder="1" applyAlignment="1">
      <alignment horizontal="left" vertical="top" wrapText="1"/>
    </xf>
    <xf numFmtId="0" fontId="6" fillId="12" borderId="35" xfId="5" applyFont="1" applyFill="1" applyBorder="1" applyAlignment="1">
      <alignment wrapText="1"/>
    </xf>
    <xf numFmtId="49" fontId="19" fillId="9" borderId="31" xfId="5" applyNumberFormat="1" applyFont="1" applyFill="1" applyBorder="1" applyAlignment="1">
      <alignment horizontal="center" vertical="top"/>
    </xf>
    <xf numFmtId="49" fontId="19" fillId="18" borderId="31" xfId="5" applyNumberFormat="1" applyFont="1" applyFill="1" applyBorder="1" applyAlignment="1">
      <alignment horizontal="center" vertical="top"/>
    </xf>
    <xf numFmtId="0" fontId="13" fillId="12" borderId="36" xfId="5" applyFont="1" applyFill="1" applyBorder="1" applyAlignment="1">
      <alignment vertical="top"/>
    </xf>
    <xf numFmtId="0" fontId="6" fillId="12" borderId="37" xfId="5" applyFont="1" applyFill="1" applyBorder="1" applyAlignment="1">
      <alignment vertical="center" wrapText="1"/>
    </xf>
    <xf numFmtId="0" fontId="6" fillId="12" borderId="38" xfId="5" applyFont="1" applyFill="1" applyBorder="1" applyAlignment="1">
      <alignment wrapText="1"/>
    </xf>
    <xf numFmtId="0" fontId="13" fillId="12" borderId="29" xfId="5" applyFont="1" applyFill="1" applyBorder="1" applyAlignment="1">
      <alignment vertical="top"/>
    </xf>
    <xf numFmtId="49" fontId="6" fillId="0" borderId="6" xfId="5" applyNumberFormat="1" applyFont="1" applyFill="1" applyBorder="1" applyAlignment="1">
      <alignment horizontal="center" vertical="center" textRotation="90" wrapText="1"/>
    </xf>
    <xf numFmtId="164" fontId="37" fillId="0" borderId="65" xfId="5" applyNumberFormat="1" applyFont="1" applyFill="1" applyBorder="1" applyAlignment="1">
      <alignment horizontal="center" vertical="top"/>
    </xf>
    <xf numFmtId="49" fontId="6" fillId="0" borderId="1" xfId="5" applyNumberFormat="1" applyFont="1" applyFill="1" applyBorder="1" applyAlignment="1">
      <alignment horizontal="center" vertical="center" textRotation="90" wrapText="1"/>
    </xf>
    <xf numFmtId="164" fontId="17" fillId="0" borderId="50" xfId="5" applyNumberFormat="1" applyFont="1" applyFill="1" applyBorder="1" applyAlignment="1">
      <alignment horizontal="center" vertical="top"/>
    </xf>
    <xf numFmtId="49" fontId="6" fillId="0" borderId="31" xfId="5" applyNumberFormat="1" applyFont="1" applyFill="1" applyBorder="1" applyAlignment="1">
      <alignment horizontal="center" vertical="center" textRotation="90" wrapText="1"/>
    </xf>
    <xf numFmtId="49" fontId="19" fillId="14" borderId="1" xfId="5" applyNumberFormat="1" applyFont="1" applyFill="1" applyBorder="1" applyAlignment="1">
      <alignment horizontal="center" vertical="top"/>
    </xf>
    <xf numFmtId="164" fontId="37" fillId="10" borderId="1" xfId="5" applyNumberFormat="1" applyFont="1" applyFill="1" applyBorder="1" applyAlignment="1">
      <alignment horizontal="center" vertical="top"/>
    </xf>
    <xf numFmtId="0" fontId="6" fillId="12" borderId="49" xfId="5" applyFont="1" applyFill="1" applyBorder="1" applyAlignment="1">
      <alignment horizontal="left" vertical="top" wrapText="1"/>
    </xf>
    <xf numFmtId="0" fontId="6" fillId="12" borderId="44" xfId="5" applyFont="1" applyFill="1" applyBorder="1" applyAlignment="1">
      <alignment vertical="top" wrapText="1"/>
    </xf>
    <xf numFmtId="0" fontId="35" fillId="17" borderId="18" xfId="5" applyFont="1" applyFill="1" applyBorder="1"/>
    <xf numFmtId="0" fontId="19" fillId="17" borderId="18" xfId="5" applyFont="1" applyFill="1" applyBorder="1" applyAlignment="1">
      <alignment vertical="top"/>
    </xf>
    <xf numFmtId="49" fontId="19" fillId="16" borderId="2" xfId="5" applyNumberFormat="1" applyFont="1" applyFill="1" applyBorder="1" applyAlignment="1">
      <alignment horizontal="center" vertical="top" wrapText="1"/>
    </xf>
    <xf numFmtId="0" fontId="17" fillId="0" borderId="28" xfId="0" applyFont="1" applyBorder="1" applyAlignment="1">
      <alignment horizontal="center" vertical="center" textRotation="90"/>
    </xf>
    <xf numFmtId="0" fontId="17" fillId="0" borderId="51" xfId="5" applyFont="1" applyBorder="1" applyAlignment="1">
      <alignment horizontal="center" vertical="center" wrapText="1"/>
    </xf>
    <xf numFmtId="0" fontId="17" fillId="0" borderId="24" xfId="5" applyFont="1" applyBorder="1" applyAlignment="1">
      <alignment horizontal="center" vertical="center" wrapText="1"/>
    </xf>
    <xf numFmtId="0" fontId="19" fillId="0" borderId="6" xfId="3" applyFont="1" applyBorder="1" applyAlignment="1">
      <alignment horizontal="center" vertical="center" wrapText="1"/>
    </xf>
    <xf numFmtId="0" fontId="17" fillId="0" borderId="6" xfId="5" applyFont="1" applyBorder="1" applyAlignment="1">
      <alignment horizontal="center" vertical="center" textRotation="90" wrapText="1"/>
    </xf>
    <xf numFmtId="0" fontId="17" fillId="0" borderId="1" xfId="3" applyNumberFormat="1" applyFont="1" applyBorder="1" applyAlignment="1">
      <alignment horizontal="center" vertical="center" wrapText="1"/>
    </xf>
    <xf numFmtId="0" fontId="17" fillId="0" borderId="70" xfId="5" applyFont="1" applyBorder="1" applyAlignment="1">
      <alignment horizontal="center" vertical="center" textRotation="90" wrapText="1"/>
    </xf>
    <xf numFmtId="0" fontId="17" fillId="10" borderId="6" xfId="0" applyFont="1" applyFill="1" applyBorder="1" applyAlignment="1">
      <alignment horizontal="center" vertical="center" textRotation="90" wrapText="1"/>
    </xf>
    <xf numFmtId="0" fontId="17" fillId="0" borderId="21" xfId="5" applyFont="1" applyBorder="1" applyAlignment="1">
      <alignment horizontal="center" vertical="center" wrapText="1"/>
    </xf>
    <xf numFmtId="0" fontId="17" fillId="0" borderId="52" xfId="5" applyFont="1" applyBorder="1" applyAlignment="1">
      <alignment horizontal="center" vertical="center" textRotation="90" wrapText="1"/>
    </xf>
    <xf numFmtId="0" fontId="17" fillId="11" borderId="6" xfId="0" applyFont="1" applyFill="1" applyBorder="1" applyAlignment="1">
      <alignment horizontal="center" vertical="center" textRotation="90" wrapText="1"/>
    </xf>
    <xf numFmtId="0" fontId="17" fillId="10" borderId="70" xfId="5" applyFont="1" applyFill="1" applyBorder="1" applyAlignment="1">
      <alignment horizontal="center" vertical="center" textRotation="90" wrapText="1"/>
    </xf>
    <xf numFmtId="0" fontId="17" fillId="14" borderId="52" xfId="5" applyFont="1" applyFill="1" applyBorder="1" applyAlignment="1">
      <alignment horizontal="center" vertical="center" textRotation="90" wrapText="1"/>
    </xf>
    <xf numFmtId="0" fontId="17" fillId="17" borderId="52" xfId="5" applyFont="1" applyFill="1" applyBorder="1" applyAlignment="1">
      <alignment horizontal="center" vertical="center" textRotation="90" wrapText="1"/>
    </xf>
    <xf numFmtId="0" fontId="17" fillId="0" borderId="46" xfId="0" applyFont="1" applyBorder="1" applyAlignment="1">
      <alignment horizontal="center" vertical="center" textRotation="90"/>
    </xf>
    <xf numFmtId="0" fontId="17" fillId="0" borderId="54" xfId="5" applyFont="1" applyBorder="1" applyAlignment="1">
      <alignment horizontal="center" vertical="center" wrapText="1"/>
    </xf>
    <xf numFmtId="0" fontId="17" fillId="0" borderId="49" xfId="5" applyFont="1" applyBorder="1" applyAlignment="1">
      <alignment horizontal="center" vertical="center" wrapText="1"/>
    </xf>
    <xf numFmtId="0" fontId="19" fillId="0" borderId="1" xfId="3" applyFont="1" applyBorder="1" applyAlignment="1">
      <alignment horizontal="center" vertical="center" wrapText="1"/>
    </xf>
    <xf numFmtId="0" fontId="17" fillId="0" borderId="1" xfId="5" applyFont="1" applyBorder="1" applyAlignment="1">
      <alignment horizontal="center" vertical="center" textRotation="90" wrapText="1"/>
    </xf>
    <xf numFmtId="0" fontId="17" fillId="0" borderId="15" xfId="5" applyFont="1" applyBorder="1" applyAlignment="1">
      <alignment horizontal="center" vertical="center" textRotation="90" wrapText="1"/>
    </xf>
    <xf numFmtId="0" fontId="17" fillId="10" borderId="1" xfId="0" applyFont="1" applyFill="1" applyBorder="1" applyAlignment="1">
      <alignment horizontal="center" vertical="center" textRotation="90" wrapText="1"/>
    </xf>
    <xf numFmtId="0" fontId="17" fillId="0" borderId="45" xfId="5" applyFont="1" applyBorder="1" applyAlignment="1">
      <alignment horizontal="center" vertical="center" wrapText="1"/>
    </xf>
    <xf numFmtId="0" fontId="17" fillId="0" borderId="10" xfId="5" applyFont="1" applyBorder="1" applyAlignment="1">
      <alignment horizontal="center" vertical="center" textRotation="90" wrapText="1"/>
    </xf>
    <xf numFmtId="0" fontId="17" fillId="11" borderId="1" xfId="0" applyFont="1" applyFill="1" applyBorder="1" applyAlignment="1">
      <alignment horizontal="center" vertical="center" textRotation="90" wrapText="1"/>
    </xf>
    <xf numFmtId="0" fontId="17" fillId="10" borderId="15" xfId="5" applyFont="1" applyFill="1" applyBorder="1" applyAlignment="1">
      <alignment horizontal="center" vertical="center" textRotation="90" wrapText="1"/>
    </xf>
    <xf numFmtId="0" fontId="17" fillId="14" borderId="10" xfId="5" applyFont="1" applyFill="1" applyBorder="1" applyAlignment="1">
      <alignment horizontal="center" vertical="center" textRotation="90" wrapText="1"/>
    </xf>
    <xf numFmtId="0" fontId="17" fillId="17" borderId="10" xfId="5" applyFont="1" applyFill="1" applyBorder="1" applyAlignment="1">
      <alignment horizontal="center" vertical="center" textRotation="90" wrapText="1"/>
    </xf>
    <xf numFmtId="0" fontId="17" fillId="0" borderId="3" xfId="3" applyFont="1" applyBorder="1" applyAlignment="1">
      <alignment horizontal="center" vertical="center"/>
    </xf>
    <xf numFmtId="0" fontId="17" fillId="0" borderId="4" xfId="3" applyFont="1" applyBorder="1" applyAlignment="1">
      <alignment horizontal="center" vertical="center"/>
    </xf>
    <xf numFmtId="0" fontId="17" fillId="0" borderId="5" xfId="3" applyFont="1" applyBorder="1" applyAlignment="1">
      <alignment horizontal="center" vertical="center"/>
    </xf>
    <xf numFmtId="0" fontId="19" fillId="0" borderId="31" xfId="3" applyFont="1" applyBorder="1" applyAlignment="1">
      <alignment horizontal="center" vertical="center" wrapText="1"/>
    </xf>
    <xf numFmtId="0" fontId="17" fillId="0" borderId="31" xfId="5" applyFont="1" applyBorder="1" applyAlignment="1">
      <alignment horizontal="center" vertical="center" textRotation="90" wrapText="1"/>
    </xf>
    <xf numFmtId="0" fontId="17" fillId="0" borderId="31" xfId="3" applyNumberFormat="1" applyFont="1" applyBorder="1" applyAlignment="1">
      <alignment horizontal="center" vertical="center" wrapText="1"/>
    </xf>
    <xf numFmtId="0" fontId="17" fillId="0" borderId="68" xfId="5" applyFont="1" applyBorder="1" applyAlignment="1">
      <alignment horizontal="center" vertical="center" textRotation="90" wrapText="1"/>
    </xf>
    <xf numFmtId="0" fontId="17" fillId="10" borderId="31" xfId="0" applyFont="1" applyFill="1" applyBorder="1" applyAlignment="1">
      <alignment horizontal="center" vertical="center" textRotation="90" wrapText="1"/>
    </xf>
    <xf numFmtId="0" fontId="17" fillId="0" borderId="53" xfId="5" applyFont="1" applyBorder="1" applyAlignment="1">
      <alignment horizontal="center" vertical="center" wrapText="1"/>
    </xf>
    <xf numFmtId="0" fontId="17" fillId="0" borderId="50" xfId="5" applyFont="1" applyBorder="1" applyAlignment="1">
      <alignment horizontal="center" vertical="center" textRotation="90" wrapText="1"/>
    </xf>
    <xf numFmtId="0" fontId="17" fillId="11" borderId="31" xfId="0" applyFont="1" applyFill="1" applyBorder="1" applyAlignment="1">
      <alignment horizontal="center" vertical="center" textRotation="90" wrapText="1"/>
    </xf>
    <xf numFmtId="0" fontId="17" fillId="10" borderId="68" xfId="5" applyFont="1" applyFill="1" applyBorder="1" applyAlignment="1">
      <alignment horizontal="center" vertical="center" textRotation="90" wrapText="1"/>
    </xf>
    <xf numFmtId="0" fontId="17" fillId="14" borderId="50" xfId="5" applyFont="1" applyFill="1" applyBorder="1" applyAlignment="1">
      <alignment horizontal="center" vertical="center" textRotation="90" wrapText="1"/>
    </xf>
    <xf numFmtId="0" fontId="17" fillId="17" borderId="50" xfId="5" applyFont="1" applyFill="1" applyBorder="1" applyAlignment="1">
      <alignment horizontal="center" vertical="center" textRotation="90" wrapText="1"/>
    </xf>
    <xf numFmtId="0" fontId="6" fillId="0" borderId="22" xfId="0" applyFont="1" applyBorder="1" applyAlignment="1">
      <alignment horizontal="center"/>
    </xf>
    <xf numFmtId="0" fontId="18" fillId="0" borderId="22" xfId="5" applyFont="1" applyBorder="1" applyAlignment="1">
      <alignment horizontal="center" vertical="center"/>
    </xf>
    <xf numFmtId="0" fontId="18" fillId="0" borderId="0" xfId="5" applyFont="1" applyAlignment="1">
      <alignment horizontal="center"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38" fillId="0" borderId="0" xfId="5" applyFont="1" applyAlignment="1">
      <alignment horizontal="center" vertical="top" wrapText="1"/>
    </xf>
    <xf numFmtId="0" fontId="38" fillId="0" borderId="0" xfId="0" applyFont="1" applyAlignment="1">
      <alignment horizontal="center" vertical="center" wrapText="1"/>
    </xf>
    <xf numFmtId="0" fontId="20" fillId="0" borderId="0" xfId="3" applyFont="1" applyAlignment="1">
      <alignment vertical="top" wrapText="1"/>
    </xf>
    <xf numFmtId="0" fontId="20" fillId="0" borderId="0" xfId="3" applyFont="1" applyAlignment="1">
      <alignment wrapText="1"/>
    </xf>
    <xf numFmtId="0" fontId="3" fillId="0" borderId="0" xfId="5" applyAlignment="1">
      <alignment horizontal="center" vertical="top"/>
    </xf>
    <xf numFmtId="0" fontId="3" fillId="0" borderId="0" xfId="5" applyAlignment="1">
      <alignment textRotation="90"/>
    </xf>
    <xf numFmtId="0" fontId="26" fillId="0" borderId="0" xfId="5" applyFont="1"/>
    <xf numFmtId="2" fontId="55" fillId="3" borderId="2" xfId="5" applyNumberFormat="1" applyFont="1" applyFill="1" applyBorder="1" applyAlignment="1">
      <alignment horizontal="center"/>
    </xf>
    <xf numFmtId="0" fontId="3" fillId="3" borderId="3" xfId="5" applyFill="1" applyBorder="1" applyAlignment="1">
      <alignment horizontal="right"/>
    </xf>
    <xf numFmtId="0" fontId="3" fillId="3" borderId="4" xfId="5" applyFill="1" applyBorder="1" applyAlignment="1">
      <alignment horizontal="right"/>
    </xf>
    <xf numFmtId="0" fontId="3" fillId="3" borderId="5" xfId="5" applyFill="1" applyBorder="1" applyAlignment="1">
      <alignment horizontal="right"/>
    </xf>
    <xf numFmtId="2" fontId="56" fillId="0" borderId="31" xfId="5" applyNumberFormat="1" applyFont="1" applyBorder="1" applyAlignment="1">
      <alignment horizontal="center" vertical="top" wrapText="1"/>
    </xf>
    <xf numFmtId="0" fontId="11" fillId="0" borderId="53" xfId="5" applyFont="1" applyBorder="1" applyAlignment="1">
      <alignment horizontal="left" vertical="top" wrapText="1"/>
    </xf>
    <xf numFmtId="0" fontId="11" fillId="0" borderId="18" xfId="5" applyFont="1" applyBorder="1" applyAlignment="1">
      <alignment horizontal="left" vertical="top" wrapText="1"/>
    </xf>
    <xf numFmtId="0" fontId="11" fillId="0" borderId="55" xfId="5" applyFont="1" applyBorder="1" applyAlignment="1">
      <alignment horizontal="left" vertical="top" wrapText="1"/>
    </xf>
    <xf numFmtId="0" fontId="48" fillId="0" borderId="0" xfId="5" applyFont="1" applyAlignment="1">
      <alignment vertical="top"/>
    </xf>
    <xf numFmtId="2" fontId="57" fillId="7" borderId="2" xfId="5" applyNumberFormat="1" applyFont="1" applyFill="1" applyBorder="1" applyAlignment="1">
      <alignment horizontal="center" vertical="top" wrapText="1"/>
    </xf>
    <xf numFmtId="0" fontId="6" fillId="7" borderId="4" xfId="5" applyFont="1" applyFill="1" applyBorder="1" applyAlignment="1">
      <alignment horizontal="right" vertical="top" wrapText="1"/>
    </xf>
    <xf numFmtId="0" fontId="6" fillId="7" borderId="5" xfId="5" applyFont="1" applyFill="1" applyBorder="1" applyAlignment="1">
      <alignment horizontal="right" vertical="top" wrapText="1"/>
    </xf>
    <xf numFmtId="2" fontId="56" fillId="0" borderId="52" xfId="5" applyNumberFormat="1" applyFont="1" applyBorder="1" applyAlignment="1">
      <alignment horizontal="center" vertical="top" wrapText="1"/>
    </xf>
    <xf numFmtId="0" fontId="5" fillId="0" borderId="71" xfId="5" applyFont="1" applyBorder="1" applyAlignment="1">
      <alignment horizontal="left" vertical="top" wrapText="1"/>
    </xf>
    <xf numFmtId="0" fontId="5" fillId="0" borderId="70" xfId="5" applyFont="1" applyBorder="1" applyAlignment="1">
      <alignment horizontal="left" vertical="top" wrapText="1"/>
    </xf>
    <xf numFmtId="0" fontId="5" fillId="0" borderId="66" xfId="5" applyFont="1" applyBorder="1" applyAlignment="1">
      <alignment horizontal="left" vertical="top" wrapText="1"/>
    </xf>
    <xf numFmtId="0" fontId="58" fillId="0" borderId="0" xfId="5" applyFont="1" applyAlignment="1">
      <alignment vertical="top"/>
    </xf>
    <xf numFmtId="2" fontId="56" fillId="0" borderId="65" xfId="5" applyNumberFormat="1" applyFont="1" applyBorder="1" applyAlignment="1">
      <alignment horizontal="center" vertical="top" wrapText="1"/>
    </xf>
    <xf numFmtId="0" fontId="5" fillId="0" borderId="14" xfId="5" applyFont="1" applyBorder="1" applyAlignment="1">
      <alignment horizontal="left" vertical="top" wrapText="1"/>
    </xf>
    <xf numFmtId="0" fontId="5" fillId="0" borderId="15" xfId="5" applyFont="1" applyBorder="1" applyAlignment="1">
      <alignment horizontal="left" vertical="top" wrapText="1"/>
    </xf>
    <xf numFmtId="0" fontId="5" fillId="0" borderId="16" xfId="5" applyFont="1" applyBorder="1" applyAlignment="1">
      <alignment horizontal="left" vertical="top" wrapText="1"/>
    </xf>
    <xf numFmtId="0" fontId="59" fillId="0" borderId="0" xfId="5" applyFont="1" applyAlignment="1">
      <alignment vertical="top"/>
    </xf>
    <xf numFmtId="0" fontId="45" fillId="0" borderId="0" xfId="5" applyFont="1" applyAlignment="1">
      <alignment horizontal="right" vertical="top" wrapText="1"/>
    </xf>
    <xf numFmtId="2" fontId="56" fillId="0" borderId="10" xfId="5" applyNumberFormat="1" applyFont="1" applyBorder="1" applyAlignment="1">
      <alignment horizontal="center" vertical="top" wrapText="1"/>
    </xf>
    <xf numFmtId="2" fontId="48" fillId="0" borderId="0" xfId="5" applyNumberFormat="1" applyFont="1" applyAlignment="1">
      <alignment vertical="top"/>
    </xf>
    <xf numFmtId="0" fontId="5" fillId="0" borderId="45" xfId="5" applyFont="1" applyBorder="1"/>
    <xf numFmtId="0" fontId="5" fillId="0" borderId="0" xfId="5" applyFont="1"/>
    <xf numFmtId="0" fontId="5" fillId="0" borderId="0" xfId="5" applyFont="1" applyAlignment="1">
      <alignment horizontal="center" vertical="top"/>
    </xf>
    <xf numFmtId="0" fontId="5" fillId="0" borderId="0" xfId="5" applyFont="1" applyAlignment="1">
      <alignment textRotation="90"/>
    </xf>
    <xf numFmtId="0" fontId="5" fillId="0" borderId="0" xfId="5" applyFont="1" applyBorder="1"/>
    <xf numFmtId="0" fontId="5" fillId="0" borderId="27" xfId="5" applyFont="1" applyBorder="1"/>
    <xf numFmtId="0" fontId="60" fillId="0" borderId="10" xfId="4" applyFont="1" applyBorder="1" applyAlignment="1">
      <alignment horizontal="center" vertical="top" wrapText="1"/>
    </xf>
    <xf numFmtId="0" fontId="5" fillId="0" borderId="14" xfId="4" applyFont="1" applyBorder="1" applyAlignment="1">
      <alignment horizontal="left" vertical="top" wrapText="1"/>
    </xf>
    <xf numFmtId="2" fontId="61" fillId="0" borderId="10" xfId="5" applyNumberFormat="1" applyFont="1" applyBorder="1" applyAlignment="1">
      <alignment horizontal="center" vertical="top" wrapText="1"/>
    </xf>
    <xf numFmtId="2" fontId="56" fillId="0" borderId="50" xfId="5" applyNumberFormat="1" applyFont="1" applyBorder="1" applyAlignment="1">
      <alignment horizontal="center" vertical="top" wrapText="1"/>
    </xf>
    <xf numFmtId="164" fontId="48" fillId="0" borderId="0" xfId="5" applyNumberFormat="1" applyFont="1" applyAlignment="1">
      <alignment vertical="top"/>
    </xf>
    <xf numFmtId="2" fontId="62" fillId="7" borderId="2" xfId="5" applyNumberFormat="1" applyFont="1" applyFill="1" applyBorder="1" applyAlignment="1">
      <alignment horizontal="center" vertical="top" wrapText="1"/>
    </xf>
    <xf numFmtId="0" fontId="42" fillId="7" borderId="69" xfId="5" applyFont="1" applyFill="1" applyBorder="1" applyAlignment="1">
      <alignment horizontal="right" vertical="top" wrapText="1"/>
    </xf>
    <xf numFmtId="0" fontId="42" fillId="7" borderId="68" xfId="5" applyFont="1" applyFill="1" applyBorder="1" applyAlignment="1">
      <alignment horizontal="right" vertical="top" wrapText="1"/>
    </xf>
    <xf numFmtId="0" fontId="42" fillId="7" borderId="67" xfId="5" applyFont="1" applyFill="1" applyBorder="1" applyAlignment="1">
      <alignment horizontal="right" vertical="top" wrapText="1"/>
    </xf>
    <xf numFmtId="0" fontId="42" fillId="0" borderId="4" xfId="5" applyFont="1" applyBorder="1" applyAlignment="1">
      <alignment vertical="center" wrapText="1"/>
    </xf>
    <xf numFmtId="0" fontId="42" fillId="0" borderId="4" xfId="5" applyFont="1" applyBorder="1" applyAlignment="1">
      <alignment horizontal="center" vertical="top" wrapText="1"/>
    </xf>
    <xf numFmtId="0" fontId="42" fillId="0" borderId="4" xfId="5" applyFont="1" applyBorder="1" applyAlignment="1">
      <alignment vertical="center" textRotation="90" wrapText="1"/>
    </xf>
    <xf numFmtId="0" fontId="42" fillId="0" borderId="5" xfId="5" applyFont="1" applyBorder="1" applyAlignment="1">
      <alignment vertical="center" wrapText="1"/>
    </xf>
    <xf numFmtId="49" fontId="63" fillId="0" borderId="0" xfId="5" applyNumberFormat="1" applyFont="1" applyAlignment="1">
      <alignment vertical="top" wrapText="1"/>
    </xf>
    <xf numFmtId="49" fontId="63" fillId="0" borderId="22" xfId="5" applyNumberFormat="1" applyFont="1" applyBorder="1" applyAlignment="1">
      <alignment horizontal="center" vertical="top" wrapText="1"/>
    </xf>
    <xf numFmtId="0" fontId="21" fillId="0" borderId="0" xfId="5" applyFont="1" applyAlignment="1">
      <alignment horizontal="center" vertical="top"/>
    </xf>
    <xf numFmtId="2" fontId="3" fillId="0" borderId="0" xfId="5" applyNumberFormat="1" applyFont="1" applyAlignment="1">
      <alignment horizontal="center"/>
    </xf>
    <xf numFmtId="49" fontId="21" fillId="0" borderId="0" xfId="5" applyNumberFormat="1" applyFont="1" applyAlignment="1">
      <alignment horizontal="right" vertical="top"/>
    </xf>
    <xf numFmtId="49" fontId="16" fillId="0" borderId="0" xfId="5" applyNumberFormat="1" applyFont="1" applyAlignment="1">
      <alignment vertical="top"/>
    </xf>
    <xf numFmtId="2" fontId="16" fillId="0" borderId="0" xfId="5" applyNumberFormat="1" applyFont="1" applyAlignment="1">
      <alignment horizontal="center" vertical="top"/>
    </xf>
    <xf numFmtId="49" fontId="16" fillId="0" borderId="0" xfId="5" applyNumberFormat="1" applyFont="1" applyAlignment="1">
      <alignment horizontal="center" vertical="top"/>
    </xf>
    <xf numFmtId="49" fontId="16" fillId="0" borderId="0" xfId="5" applyNumberFormat="1" applyFont="1" applyAlignment="1">
      <alignment vertical="top" textRotation="90"/>
    </xf>
    <xf numFmtId="49" fontId="16" fillId="0" borderId="0" xfId="5" applyNumberFormat="1" applyFont="1" applyBorder="1" applyAlignment="1">
      <alignment vertical="top"/>
    </xf>
    <xf numFmtId="2" fontId="16" fillId="0" borderId="0" xfId="5" applyNumberFormat="1" applyFont="1" applyBorder="1" applyAlignment="1">
      <alignment horizontal="center" vertical="top"/>
    </xf>
    <xf numFmtId="49" fontId="16" fillId="0" borderId="0" xfId="5" applyNumberFormat="1" applyFont="1" applyBorder="1" applyAlignment="1">
      <alignment horizontal="center" vertical="top"/>
    </xf>
    <xf numFmtId="49" fontId="16" fillId="0" borderId="0" xfId="5" applyNumberFormat="1" applyFont="1" applyBorder="1" applyAlignment="1">
      <alignment vertical="top" textRotation="90"/>
    </xf>
    <xf numFmtId="49" fontId="16" fillId="0" borderId="18" xfId="5" applyNumberFormat="1" applyFont="1" applyBorder="1" applyAlignment="1">
      <alignment vertical="top"/>
    </xf>
    <xf numFmtId="49" fontId="16" fillId="0" borderId="18" xfId="5" applyNumberFormat="1" applyFont="1" applyBorder="1" applyAlignment="1">
      <alignment horizontal="center" vertical="top"/>
    </xf>
    <xf numFmtId="49" fontId="16" fillId="0" borderId="18" xfId="5" applyNumberFormat="1" applyFont="1" applyBorder="1" applyAlignment="1">
      <alignment vertical="top" textRotation="90"/>
    </xf>
    <xf numFmtId="0" fontId="16" fillId="4" borderId="3" xfId="5" applyFont="1" applyFill="1" applyBorder="1" applyAlignment="1">
      <alignment vertical="top"/>
    </xf>
    <xf numFmtId="0" fontId="16" fillId="4" borderId="4" xfId="5" applyFont="1" applyFill="1" applyBorder="1" applyAlignment="1">
      <alignment vertical="top"/>
    </xf>
    <xf numFmtId="0" fontId="16" fillId="4" borderId="5" xfId="5" applyFont="1" applyFill="1" applyBorder="1" applyAlignment="1">
      <alignment vertical="top"/>
    </xf>
    <xf numFmtId="2" fontId="64" fillId="4" borderId="2" xfId="5" applyNumberFormat="1" applyFont="1" applyFill="1" applyBorder="1" applyAlignment="1">
      <alignment horizontal="center" vertical="top"/>
    </xf>
    <xf numFmtId="49" fontId="42" fillId="4" borderId="3" xfId="5" applyNumberFormat="1" applyFont="1" applyFill="1" applyBorder="1" applyAlignment="1">
      <alignment horizontal="right" vertical="top"/>
    </xf>
    <xf numFmtId="49" fontId="42" fillId="4" borderId="4" xfId="5" applyNumberFormat="1" applyFont="1" applyFill="1" applyBorder="1" applyAlignment="1">
      <alignment horizontal="right" vertical="top"/>
    </xf>
    <xf numFmtId="49" fontId="42" fillId="4" borderId="5" xfId="5" applyNumberFormat="1" applyFont="1" applyFill="1" applyBorder="1" applyAlignment="1">
      <alignment horizontal="right" vertical="top"/>
    </xf>
    <xf numFmtId="49" fontId="64" fillId="17" borderId="3" xfId="6" applyNumberFormat="1" applyFont="1" applyFill="1" applyBorder="1" applyAlignment="1">
      <alignment vertical="top"/>
    </xf>
    <xf numFmtId="49" fontId="64" fillId="17" borderId="4" xfId="6" applyNumberFormat="1" applyFont="1" applyFill="1" applyBorder="1" applyAlignment="1">
      <alignment vertical="top"/>
    </xf>
    <xf numFmtId="49" fontId="64" fillId="17" borderId="5" xfId="6" applyNumberFormat="1" applyFont="1" applyFill="1" applyBorder="1" applyAlignment="1">
      <alignment vertical="top"/>
    </xf>
    <xf numFmtId="164" fontId="42" fillId="17" borderId="2" xfId="6" applyNumberFormat="1" applyFont="1" applyFill="1" applyBorder="1" applyAlignment="1">
      <alignment horizontal="center" vertical="top"/>
    </xf>
    <xf numFmtId="49" fontId="42" fillId="17" borderId="3" xfId="6" applyNumberFormat="1" applyFont="1" applyFill="1" applyBorder="1" applyAlignment="1">
      <alignment horizontal="right" vertical="top"/>
    </xf>
    <xf numFmtId="49" fontId="42" fillId="17" borderId="4" xfId="6" applyNumberFormat="1" applyFont="1" applyFill="1" applyBorder="1" applyAlignment="1">
      <alignment horizontal="right" vertical="top"/>
    </xf>
    <xf numFmtId="49" fontId="42" fillId="17" borderId="5" xfId="6" applyNumberFormat="1" applyFont="1" applyFill="1" applyBorder="1" applyAlignment="1">
      <alignment horizontal="right" vertical="top"/>
    </xf>
    <xf numFmtId="49" fontId="45" fillId="18" borderId="19" xfId="5" applyNumberFormat="1" applyFont="1" applyFill="1" applyBorder="1" applyAlignment="1">
      <alignment horizontal="center" vertical="top" wrapText="1"/>
    </xf>
    <xf numFmtId="0" fontId="21" fillId="14" borderId="3" xfId="5" applyFont="1" applyFill="1" applyBorder="1" applyAlignment="1">
      <alignment vertical="top" wrapText="1"/>
    </xf>
    <xf numFmtId="0" fontId="21" fillId="14" borderId="4" xfId="5" applyFont="1" applyFill="1" applyBorder="1" applyAlignment="1">
      <alignment vertical="top" wrapText="1"/>
    </xf>
    <xf numFmtId="0" fontId="21" fillId="14" borderId="5" xfId="5" applyFont="1" applyFill="1" applyBorder="1" applyAlignment="1">
      <alignment vertical="top" wrapText="1"/>
    </xf>
    <xf numFmtId="164" fontId="42" fillId="14" borderId="6" xfId="5" applyNumberFormat="1" applyFont="1" applyFill="1" applyBorder="1" applyAlignment="1">
      <alignment horizontal="center" vertical="top"/>
    </xf>
    <xf numFmtId="0" fontId="42" fillId="14" borderId="6" xfId="5" applyFont="1" applyFill="1" applyBorder="1" applyAlignment="1">
      <alignment horizontal="center" vertical="top"/>
    </xf>
    <xf numFmtId="0" fontId="42" fillId="14" borderId="5" xfId="5" applyFont="1" applyFill="1" applyBorder="1" applyAlignment="1">
      <alignment horizontal="right" vertical="top" wrapText="1"/>
    </xf>
    <xf numFmtId="49" fontId="42" fillId="14" borderId="6" xfId="5" applyNumberFormat="1" applyFont="1" applyFill="1" applyBorder="1" applyAlignment="1">
      <alignment horizontal="center" vertical="top"/>
    </xf>
    <xf numFmtId="9" fontId="13" fillId="0" borderId="62" xfId="5" applyNumberFormat="1" applyFont="1" applyBorder="1" applyAlignment="1">
      <alignment horizontal="center" vertical="top" wrapText="1"/>
    </xf>
    <xf numFmtId="0" fontId="13" fillId="0" borderId="26" xfId="5" applyFont="1" applyBorder="1" applyAlignment="1">
      <alignment horizontal="center" vertical="top" wrapText="1"/>
    </xf>
    <xf numFmtId="0" fontId="13" fillId="0" borderId="66" xfId="5" applyFont="1" applyBorder="1" applyAlignment="1">
      <alignment horizontal="left" vertical="top" wrapText="1"/>
    </xf>
    <xf numFmtId="164" fontId="42" fillId="15" borderId="52" xfId="5" applyNumberFormat="1" applyFont="1" applyFill="1" applyBorder="1" applyAlignment="1">
      <alignment horizontal="center" vertical="top"/>
    </xf>
    <xf numFmtId="0" fontId="42" fillId="15" borderId="2" xfId="5" applyFont="1" applyFill="1" applyBorder="1" applyAlignment="1">
      <alignment horizontal="center" vertical="top"/>
    </xf>
    <xf numFmtId="49" fontId="16" fillId="0" borderId="6" xfId="5" applyNumberFormat="1" applyFont="1" applyBorder="1" applyAlignment="1">
      <alignment horizontal="center" vertical="top"/>
    </xf>
    <xf numFmtId="49" fontId="16" fillId="0" borderId="6" xfId="5" applyNumberFormat="1" applyFont="1" applyBorder="1" applyAlignment="1">
      <alignment horizontal="center" vertical="top"/>
    </xf>
    <xf numFmtId="49" fontId="48" fillId="0" borderId="52" xfId="5" applyNumberFormat="1" applyFont="1" applyBorder="1" applyAlignment="1">
      <alignment horizontal="center" vertical="center" textRotation="90"/>
    </xf>
    <xf numFmtId="0" fontId="10" fillId="10" borderId="6" xfId="5" applyFont="1" applyFill="1" applyBorder="1" applyAlignment="1">
      <alignment horizontal="center" vertical="center" textRotation="90" wrapText="1"/>
    </xf>
    <xf numFmtId="0" fontId="6" fillId="11" borderId="6" xfId="5" applyFont="1" applyFill="1" applyBorder="1" applyAlignment="1">
      <alignment horizontal="left" vertical="top" wrapText="1"/>
    </xf>
    <xf numFmtId="0" fontId="46" fillId="11" borderId="22" xfId="5" applyFont="1" applyFill="1" applyBorder="1" applyAlignment="1">
      <alignment horizontal="center" vertical="top" wrapText="1"/>
    </xf>
    <xf numFmtId="0" fontId="46" fillId="10" borderId="6" xfId="5" applyFont="1" applyFill="1" applyBorder="1" applyAlignment="1">
      <alignment vertical="top" wrapText="1"/>
    </xf>
    <xf numFmtId="49" fontId="45" fillId="18" borderId="6" xfId="5" applyNumberFormat="1" applyFont="1" applyFill="1" applyBorder="1" applyAlignment="1">
      <alignment horizontal="center" vertical="top"/>
    </xf>
    <xf numFmtId="0" fontId="6" fillId="0" borderId="39" xfId="5" applyFont="1" applyBorder="1" applyAlignment="1">
      <alignment horizontal="center" vertical="top" wrapText="1"/>
    </xf>
    <xf numFmtId="0" fontId="6" fillId="0" borderId="40" xfId="5" applyFont="1" applyBorder="1" applyAlignment="1">
      <alignment horizontal="center" vertical="center" wrapText="1"/>
    </xf>
    <xf numFmtId="0" fontId="6" fillId="0" borderId="27" xfId="5" applyFont="1" applyBorder="1" applyAlignment="1">
      <alignment vertical="top" wrapText="1"/>
    </xf>
    <xf numFmtId="164" fontId="16" fillId="0" borderId="1" xfId="5" applyNumberFormat="1" applyFont="1" applyBorder="1" applyAlignment="1">
      <alignment horizontal="center" vertical="top"/>
    </xf>
    <xf numFmtId="0" fontId="42" fillId="0" borderId="6" xfId="5" applyFont="1" applyFill="1" applyBorder="1" applyAlignment="1">
      <alignment horizontal="center" vertical="top"/>
    </xf>
    <xf numFmtId="49" fontId="16" fillId="0" borderId="1" xfId="5" applyNumberFormat="1" applyFont="1" applyBorder="1" applyAlignment="1">
      <alignment horizontal="center" vertical="top"/>
    </xf>
    <xf numFmtId="49" fontId="16" fillId="0" borderId="1" xfId="5" applyNumberFormat="1" applyFont="1" applyBorder="1" applyAlignment="1">
      <alignment horizontal="center" vertical="top"/>
    </xf>
    <xf numFmtId="49" fontId="48" fillId="0" borderId="1" xfId="5" applyNumberFormat="1" applyFont="1" applyBorder="1" applyAlignment="1">
      <alignment horizontal="center" vertical="center" textRotation="90"/>
    </xf>
    <xf numFmtId="0" fontId="10" fillId="10" borderId="1" xfId="5" applyFont="1" applyFill="1" applyBorder="1" applyAlignment="1">
      <alignment horizontal="center" vertical="center" textRotation="90" wrapText="1"/>
    </xf>
    <xf numFmtId="0" fontId="6" fillId="11" borderId="1" xfId="5" applyFont="1" applyFill="1" applyBorder="1" applyAlignment="1">
      <alignment horizontal="left" vertical="top" wrapText="1"/>
    </xf>
    <xf numFmtId="49" fontId="42" fillId="11" borderId="0" xfId="5" applyNumberFormat="1" applyFont="1" applyFill="1" applyBorder="1" applyAlignment="1">
      <alignment horizontal="center" vertical="top" wrapText="1"/>
    </xf>
    <xf numFmtId="49" fontId="45" fillId="18" borderId="1" xfId="5" applyNumberFormat="1" applyFont="1" applyFill="1" applyBorder="1" applyAlignment="1">
      <alignment horizontal="center" vertical="top"/>
    </xf>
    <xf numFmtId="0" fontId="6" fillId="0" borderId="29" xfId="5" applyFont="1" applyBorder="1" applyAlignment="1">
      <alignment horizontal="center" vertical="top" wrapText="1"/>
    </xf>
    <xf numFmtId="0" fontId="6" fillId="0" borderId="34" xfId="5" applyFont="1" applyBorder="1" applyAlignment="1">
      <alignment horizontal="center" vertical="center" wrapText="1"/>
    </xf>
    <xf numFmtId="0" fontId="6" fillId="0" borderId="16" xfId="5" applyFont="1" applyBorder="1" applyAlignment="1">
      <alignment vertical="top" wrapText="1"/>
    </xf>
    <xf numFmtId="164" fontId="16" fillId="10" borderId="2" xfId="5" applyNumberFormat="1" applyFont="1" applyFill="1" applyBorder="1" applyAlignment="1">
      <alignment horizontal="center" vertical="top"/>
    </xf>
    <xf numFmtId="0" fontId="42" fillId="10" borderId="2" xfId="5" applyFont="1" applyFill="1" applyBorder="1" applyAlignment="1">
      <alignment horizontal="center" vertical="top"/>
    </xf>
    <xf numFmtId="0" fontId="6" fillId="11" borderId="31" xfId="5" applyFont="1" applyFill="1" applyBorder="1" applyAlignment="1">
      <alignment horizontal="left" vertical="top" wrapText="1"/>
    </xf>
    <xf numFmtId="49" fontId="45" fillId="18" borderId="31" xfId="5" applyNumberFormat="1" applyFont="1" applyFill="1" applyBorder="1" applyAlignment="1">
      <alignment horizontal="center" vertical="top"/>
    </xf>
    <xf numFmtId="0" fontId="6" fillId="0" borderId="35" xfId="5" applyFont="1" applyBorder="1" applyAlignment="1">
      <alignment vertical="top" wrapText="1"/>
    </xf>
    <xf numFmtId="0" fontId="16" fillId="10" borderId="2" xfId="5" applyFont="1" applyFill="1" applyBorder="1" applyAlignment="1">
      <alignment horizontal="center" vertical="top"/>
    </xf>
    <xf numFmtId="0" fontId="19" fillId="10" borderId="1" xfId="5" applyFont="1" applyFill="1" applyBorder="1" applyAlignment="1">
      <alignment horizontal="left" vertical="top" wrapText="1"/>
    </xf>
    <xf numFmtId="49" fontId="42" fillId="11" borderId="23" xfId="5" applyNumberFormat="1" applyFont="1" applyFill="1" applyBorder="1" applyAlignment="1">
      <alignment horizontal="center" vertical="top" wrapText="1"/>
    </xf>
    <xf numFmtId="0" fontId="6" fillId="0" borderId="69" xfId="5" applyFont="1" applyBorder="1" applyAlignment="1">
      <alignment vertical="top" wrapText="1"/>
    </xf>
    <xf numFmtId="0" fontId="6" fillId="0" borderId="43" xfId="5" applyFont="1" applyBorder="1" applyAlignment="1">
      <alignment horizontal="center" vertical="top" wrapText="1"/>
    </xf>
    <xf numFmtId="0" fontId="6" fillId="0" borderId="44" xfId="5" applyFont="1" applyBorder="1" applyAlignment="1">
      <alignment vertical="top" wrapText="1"/>
    </xf>
    <xf numFmtId="164" fontId="16" fillId="10" borderId="31" xfId="5" applyNumberFormat="1" applyFont="1" applyFill="1" applyBorder="1" applyAlignment="1">
      <alignment horizontal="center" vertical="top"/>
    </xf>
    <xf numFmtId="0" fontId="42" fillId="10" borderId="1" xfId="5" applyFont="1" applyFill="1" applyBorder="1" applyAlignment="1">
      <alignment horizontal="center" vertical="top"/>
    </xf>
    <xf numFmtId="0" fontId="6" fillId="0" borderId="31" xfId="7" applyFont="1" applyBorder="1" applyAlignment="1">
      <alignment vertical="top" wrapText="1"/>
    </xf>
    <xf numFmtId="49" fontId="16" fillId="0" borderId="31" xfId="5" applyNumberFormat="1" applyFont="1" applyBorder="1" applyAlignment="1">
      <alignment horizontal="center" vertical="top"/>
    </xf>
    <xf numFmtId="49" fontId="48" fillId="0" borderId="50" xfId="5" applyNumberFormat="1" applyFont="1" applyBorder="1" applyAlignment="1">
      <alignment horizontal="center" vertical="center" textRotation="90"/>
    </xf>
    <xf numFmtId="0" fontId="10" fillId="10" borderId="31" xfId="5" applyFont="1" applyFill="1" applyBorder="1" applyAlignment="1">
      <alignment horizontal="center" vertical="center" textRotation="90" wrapText="1"/>
    </xf>
    <xf numFmtId="0" fontId="19" fillId="10" borderId="31" xfId="5" applyFont="1" applyFill="1" applyBorder="1" applyAlignment="1">
      <alignment horizontal="left" vertical="top" wrapText="1"/>
    </xf>
    <xf numFmtId="49" fontId="42" fillId="11" borderId="55" xfId="5" applyNumberFormat="1" applyFont="1" applyFill="1" applyBorder="1" applyAlignment="1">
      <alignment horizontal="center" vertical="top" wrapText="1"/>
    </xf>
    <xf numFmtId="9" fontId="13" fillId="0" borderId="45" xfId="5" applyNumberFormat="1" applyFont="1" applyBorder="1" applyAlignment="1">
      <alignment horizontal="center" vertical="top" wrapText="1"/>
    </xf>
    <xf numFmtId="0" fontId="13" fillId="0" borderId="47" xfId="5" applyFont="1" applyBorder="1" applyAlignment="1">
      <alignment horizontal="center" vertical="top" wrapText="1"/>
    </xf>
    <xf numFmtId="0" fontId="13" fillId="0" borderId="49" xfId="5" applyFont="1" applyBorder="1" applyAlignment="1">
      <alignment horizontal="left" vertical="top" wrapText="1"/>
    </xf>
    <xf numFmtId="164" fontId="42" fillId="15" borderId="1" xfId="5" applyNumberFormat="1" applyFont="1" applyFill="1" applyBorder="1" applyAlignment="1">
      <alignment horizontal="center" vertical="top"/>
    </xf>
    <xf numFmtId="0" fontId="42" fillId="15" borderId="52" xfId="5" applyFont="1" applyFill="1" applyBorder="1" applyAlignment="1">
      <alignment horizontal="center" vertical="top"/>
    </xf>
    <xf numFmtId="0" fontId="6" fillId="0" borderId="1" xfId="7" applyFont="1" applyBorder="1" applyAlignment="1">
      <alignment horizontal="left" vertical="top" wrapText="1"/>
    </xf>
    <xf numFmtId="49" fontId="48" fillId="0" borderId="6" xfId="5" applyNumberFormat="1" applyFont="1" applyBorder="1" applyAlignment="1">
      <alignment horizontal="center" vertical="center" textRotation="90"/>
    </xf>
    <xf numFmtId="0" fontId="46" fillId="12" borderId="1" xfId="5" applyFont="1" applyFill="1" applyBorder="1" applyAlignment="1">
      <alignment horizontal="center" vertical="top" wrapText="1"/>
    </xf>
    <xf numFmtId="0" fontId="46" fillId="10" borderId="1" xfId="5" applyFont="1" applyFill="1" applyBorder="1" applyAlignment="1">
      <alignment horizontal="center" vertical="top" wrapText="1"/>
    </xf>
    <xf numFmtId="164" fontId="42" fillId="0" borderId="2" xfId="5" applyNumberFormat="1" applyFont="1" applyFill="1" applyBorder="1" applyAlignment="1">
      <alignment horizontal="center" vertical="top"/>
    </xf>
    <xf numFmtId="0" fontId="13" fillId="0" borderId="75" xfId="5" applyFont="1" applyBorder="1" applyAlignment="1">
      <alignment horizontal="center" vertical="top" wrapText="1"/>
    </xf>
    <xf numFmtId="0" fontId="13" fillId="0" borderId="63" xfId="5" applyFont="1" applyBorder="1" applyAlignment="1">
      <alignment horizontal="left" vertical="top" wrapText="1"/>
    </xf>
    <xf numFmtId="164" fontId="42" fillId="10" borderId="6" xfId="5" applyNumberFormat="1" applyFont="1" applyFill="1" applyBorder="1" applyAlignment="1">
      <alignment horizontal="center" vertical="top"/>
    </xf>
    <xf numFmtId="0" fontId="42" fillId="10" borderId="6" xfId="5" applyFont="1" applyFill="1" applyBorder="1" applyAlignment="1">
      <alignment horizontal="center" vertical="top"/>
    </xf>
    <xf numFmtId="0" fontId="31" fillId="10" borderId="6" xfId="5" applyFont="1" applyFill="1" applyBorder="1" applyAlignment="1">
      <alignment vertical="top" wrapText="1"/>
    </xf>
    <xf numFmtId="0" fontId="46" fillId="11" borderId="23" xfId="5" applyFont="1" applyFill="1" applyBorder="1" applyAlignment="1">
      <alignment horizontal="center" vertical="top" wrapText="1"/>
    </xf>
    <xf numFmtId="0" fontId="6" fillId="0" borderId="36" xfId="5" applyFont="1" applyBorder="1" applyAlignment="1">
      <alignment horizontal="center" vertical="top" wrapText="1"/>
    </xf>
    <xf numFmtId="0" fontId="6" fillId="0" borderId="37" xfId="5" applyFont="1" applyBorder="1" applyAlignment="1">
      <alignment horizontal="center" vertical="top" wrapText="1"/>
    </xf>
    <xf numFmtId="49" fontId="42" fillId="11" borderId="27" xfId="5" applyNumberFormat="1" applyFont="1" applyFill="1" applyBorder="1" applyAlignment="1">
      <alignment horizontal="center" vertical="top" wrapText="1"/>
    </xf>
    <xf numFmtId="0" fontId="6" fillId="0" borderId="42" xfId="5" applyFont="1" applyBorder="1" applyAlignment="1">
      <alignment horizontal="center" vertical="top" wrapText="1"/>
    </xf>
    <xf numFmtId="0" fontId="6" fillId="0" borderId="31" xfId="7" applyFont="1" applyBorder="1" applyAlignment="1">
      <alignment horizontal="left" vertical="top" wrapText="1"/>
    </xf>
    <xf numFmtId="49" fontId="48" fillId="0" borderId="31" xfId="5" applyNumberFormat="1" applyFont="1" applyBorder="1" applyAlignment="1">
      <alignment horizontal="center" vertical="center" textRotation="90"/>
    </xf>
    <xf numFmtId="0" fontId="6" fillId="0" borderId="58" xfId="5" applyFont="1" applyBorder="1" applyAlignment="1">
      <alignment horizontal="center" vertical="top" wrapText="1"/>
    </xf>
    <xf numFmtId="0" fontId="5" fillId="0" borderId="59" xfId="5" applyFont="1" applyBorder="1" applyAlignment="1">
      <alignment vertical="center" wrapText="1"/>
    </xf>
    <xf numFmtId="0" fontId="6" fillId="0" borderId="19" xfId="5" applyFont="1" applyBorder="1" applyAlignment="1">
      <alignment vertical="top" wrapText="1"/>
    </xf>
    <xf numFmtId="0" fontId="10" fillId="0" borderId="4" xfId="5" applyFont="1" applyBorder="1" applyAlignment="1">
      <alignment vertical="top" wrapText="1"/>
    </xf>
    <xf numFmtId="0" fontId="10" fillId="0" borderId="4" xfId="5" applyFont="1" applyBorder="1" applyAlignment="1">
      <alignment horizontal="center" vertical="top" wrapText="1"/>
    </xf>
    <xf numFmtId="0" fontId="10" fillId="0" borderId="4" xfId="5" applyFont="1" applyBorder="1" applyAlignment="1">
      <alignment vertical="top" textRotation="90" wrapText="1"/>
    </xf>
    <xf numFmtId="0" fontId="10" fillId="0" borderId="4" xfId="5" applyFont="1" applyBorder="1" applyAlignment="1">
      <alignment vertical="top"/>
    </xf>
    <xf numFmtId="0" fontId="10" fillId="0" borderId="5" xfId="5" applyFont="1" applyBorder="1" applyAlignment="1">
      <alignment vertical="top"/>
    </xf>
    <xf numFmtId="0" fontId="10" fillId="14" borderId="3" xfId="5" applyFont="1" applyFill="1" applyBorder="1" applyAlignment="1">
      <alignment vertical="top" wrapText="1"/>
    </xf>
    <xf numFmtId="0" fontId="10" fillId="14" borderId="4" xfId="5" applyFont="1" applyFill="1" applyBorder="1" applyAlignment="1">
      <alignment vertical="top" wrapText="1"/>
    </xf>
    <xf numFmtId="0" fontId="6" fillId="14" borderId="4" xfId="5" applyFont="1" applyFill="1" applyBorder="1" applyAlignment="1">
      <alignment vertical="top" wrapText="1"/>
    </xf>
    <xf numFmtId="0" fontId="10" fillId="14" borderId="4" xfId="5" applyFont="1" applyFill="1" applyBorder="1" applyAlignment="1">
      <alignment horizontal="center" vertical="top" wrapText="1"/>
    </xf>
    <xf numFmtId="0" fontId="10" fillId="14" borderId="4" xfId="5" applyFont="1" applyFill="1" applyBorder="1" applyAlignment="1">
      <alignment vertical="top" textRotation="90" wrapText="1"/>
    </xf>
    <xf numFmtId="49" fontId="45" fillId="14" borderId="23" xfId="5" applyNumberFormat="1" applyFont="1" applyFill="1" applyBorder="1" applyAlignment="1">
      <alignment horizontal="center" vertical="top"/>
    </xf>
    <xf numFmtId="164" fontId="6" fillId="0" borderId="46" xfId="5" applyNumberFormat="1" applyFont="1" applyBorder="1" applyAlignment="1">
      <alignment horizontal="center" vertical="top"/>
    </xf>
    <xf numFmtId="0" fontId="6" fillId="0" borderId="48" xfId="5" applyFont="1" applyBorder="1" applyAlignment="1">
      <alignment horizontal="center" vertical="center"/>
    </xf>
    <xf numFmtId="0" fontId="6" fillId="0" borderId="0" xfId="5" applyFont="1" applyBorder="1" applyAlignment="1">
      <alignment vertical="top" wrapText="1"/>
    </xf>
    <xf numFmtId="0" fontId="10" fillId="0" borderId="3" xfId="5" applyFont="1" applyBorder="1" applyAlignment="1">
      <alignment horizontal="center" vertical="top"/>
    </xf>
    <xf numFmtId="0" fontId="10" fillId="0" borderId="4" xfId="5" applyFont="1" applyBorder="1" applyAlignment="1">
      <alignment horizontal="center" vertical="top"/>
    </xf>
    <xf numFmtId="0" fontId="10" fillId="0" borderId="5" xfId="5" applyFont="1" applyBorder="1" applyAlignment="1">
      <alignment horizontal="center" vertical="top"/>
    </xf>
    <xf numFmtId="0" fontId="19" fillId="17" borderId="3" xfId="5" applyFont="1" applyFill="1" applyBorder="1" applyAlignment="1">
      <alignment vertical="top"/>
    </xf>
    <xf numFmtId="0" fontId="19" fillId="17" borderId="4" xfId="5" applyFont="1" applyFill="1" applyBorder="1" applyAlignment="1">
      <alignment vertical="top"/>
    </xf>
    <xf numFmtId="0" fontId="19" fillId="17" borderId="4" xfId="5" applyFont="1" applyFill="1" applyBorder="1" applyAlignment="1">
      <alignment horizontal="center" vertical="top"/>
    </xf>
    <xf numFmtId="0" fontId="19" fillId="17" borderId="4" xfId="5" applyFont="1" applyFill="1" applyBorder="1" applyAlignment="1">
      <alignment vertical="top" textRotation="90"/>
    </xf>
    <xf numFmtId="0" fontId="10" fillId="17" borderId="4" xfId="5" applyFont="1" applyFill="1" applyBorder="1" applyAlignment="1">
      <alignment vertical="top"/>
    </xf>
    <xf numFmtId="0" fontId="26" fillId="17" borderId="4" xfId="5" applyFont="1" applyFill="1" applyBorder="1" applyAlignment="1">
      <alignment vertical="top"/>
    </xf>
    <xf numFmtId="0" fontId="19" fillId="17" borderId="5" xfId="5" applyFont="1" applyFill="1" applyBorder="1" applyAlignment="1">
      <alignment vertical="top"/>
    </xf>
    <xf numFmtId="49" fontId="45" fillId="17" borderId="5" xfId="5" applyNumberFormat="1" applyFont="1" applyFill="1" applyBorder="1" applyAlignment="1">
      <alignment horizontal="center" vertical="top"/>
    </xf>
    <xf numFmtId="49" fontId="42" fillId="17" borderId="3" xfId="6" applyNumberFormat="1" applyFont="1" applyFill="1" applyBorder="1" applyAlignment="1">
      <alignment vertical="top"/>
    </xf>
    <xf numFmtId="49" fontId="42" fillId="17" borderId="4" xfId="6" applyNumberFormat="1" applyFont="1" applyFill="1" applyBorder="1" applyAlignment="1">
      <alignment vertical="top"/>
    </xf>
    <xf numFmtId="49" fontId="42" fillId="17" borderId="5" xfId="6" applyNumberFormat="1" applyFont="1" applyFill="1" applyBorder="1" applyAlignment="1">
      <alignment vertical="top"/>
    </xf>
    <xf numFmtId="49" fontId="45" fillId="18" borderId="2" xfId="5" applyNumberFormat="1" applyFont="1" applyFill="1" applyBorder="1" applyAlignment="1">
      <alignment horizontal="center" vertical="top" wrapText="1"/>
    </xf>
    <xf numFmtId="0" fontId="16" fillId="14" borderId="3" xfId="5" applyFont="1" applyFill="1" applyBorder="1" applyAlignment="1">
      <alignment vertical="top"/>
    </xf>
    <xf numFmtId="0" fontId="16" fillId="14" borderId="4" xfId="5" applyFont="1" applyFill="1" applyBorder="1" applyAlignment="1">
      <alignment vertical="top"/>
    </xf>
    <xf numFmtId="0" fontId="16" fillId="14" borderId="5" xfId="5" applyFont="1" applyFill="1" applyBorder="1" applyAlignment="1">
      <alignment vertical="top"/>
    </xf>
    <xf numFmtId="164" fontId="42" fillId="14" borderId="2" xfId="5" applyNumberFormat="1" applyFont="1" applyFill="1" applyBorder="1" applyAlignment="1">
      <alignment horizontal="center" vertical="top"/>
    </xf>
    <xf numFmtId="49" fontId="42" fillId="9" borderId="2" xfId="5" applyNumberFormat="1" applyFont="1" applyFill="1" applyBorder="1" applyAlignment="1">
      <alignment horizontal="center" vertical="top"/>
    </xf>
    <xf numFmtId="9" fontId="16" fillId="0" borderId="21" xfId="5" applyNumberFormat="1" applyFont="1" applyBorder="1" applyAlignment="1">
      <alignment horizontal="center" vertical="top"/>
    </xf>
    <xf numFmtId="0" fontId="16" fillId="0" borderId="25" xfId="5" applyFont="1" applyBorder="1" applyAlignment="1">
      <alignment horizontal="center" vertical="top"/>
    </xf>
    <xf numFmtId="0" fontId="16" fillId="0" borderId="24" xfId="5" applyFont="1" applyBorder="1" applyAlignment="1">
      <alignment horizontal="left" vertical="top" wrapText="1"/>
    </xf>
    <xf numFmtId="164" fontId="42" fillId="21" borderId="2" xfId="5" applyNumberFormat="1" applyFont="1" applyFill="1" applyBorder="1" applyAlignment="1">
      <alignment horizontal="center" vertical="top"/>
    </xf>
    <xf numFmtId="0" fontId="6" fillId="0" borderId="45" xfId="7" applyFont="1" applyBorder="1" applyAlignment="1">
      <alignment horizontal="left" vertical="top" wrapText="1"/>
    </xf>
    <xf numFmtId="0" fontId="6" fillId="11" borderId="6" xfId="5" applyFont="1" applyFill="1" applyBorder="1" applyAlignment="1">
      <alignment horizontal="left" vertical="top"/>
    </xf>
    <xf numFmtId="0" fontId="46" fillId="12" borderId="6" xfId="5" applyFont="1" applyFill="1" applyBorder="1" applyAlignment="1">
      <alignment horizontal="center" vertical="top" wrapText="1"/>
    </xf>
    <xf numFmtId="49" fontId="42" fillId="18" borderId="6" xfId="5" applyNumberFormat="1" applyFont="1" applyFill="1" applyBorder="1" applyAlignment="1">
      <alignment horizontal="center" vertical="top"/>
    </xf>
    <xf numFmtId="1" fontId="16" fillId="0" borderId="53" xfId="5" applyNumberFormat="1" applyFont="1" applyBorder="1" applyAlignment="1">
      <alignment horizontal="center" vertical="top"/>
    </xf>
    <xf numFmtId="0" fontId="16" fillId="0" borderId="33" xfId="5" applyFont="1" applyBorder="1" applyAlignment="1">
      <alignment horizontal="center" vertical="top"/>
    </xf>
    <xf numFmtId="0" fontId="16" fillId="0" borderId="57" xfId="5" applyFont="1" applyBorder="1" applyAlignment="1">
      <alignment horizontal="left" vertical="top" wrapText="1"/>
    </xf>
    <xf numFmtId="0" fontId="6" fillId="11" borderId="31" xfId="5" applyFont="1" applyFill="1" applyBorder="1" applyAlignment="1">
      <alignment vertical="top"/>
    </xf>
    <xf numFmtId="0" fontId="46" fillId="12" borderId="31" xfId="5" applyFont="1" applyFill="1" applyBorder="1" applyAlignment="1">
      <alignment horizontal="center" vertical="top" wrapText="1"/>
    </xf>
    <xf numFmtId="49" fontId="42" fillId="11" borderId="31" xfId="5" applyNumberFormat="1" applyFont="1" applyFill="1" applyBorder="1" applyAlignment="1">
      <alignment vertical="top" wrapText="1"/>
    </xf>
    <xf numFmtId="49" fontId="42" fillId="10" borderId="55" xfId="5" applyNumberFormat="1" applyFont="1" applyFill="1" applyBorder="1" applyAlignment="1">
      <alignment vertical="top" wrapText="1"/>
    </xf>
    <xf numFmtId="49" fontId="42" fillId="18" borderId="31" xfId="5" applyNumberFormat="1" applyFont="1" applyFill="1" applyBorder="1" applyAlignment="1">
      <alignment horizontal="center" vertical="top"/>
    </xf>
    <xf numFmtId="0" fontId="16" fillId="0" borderId="51" xfId="5" applyFont="1" applyBorder="1" applyAlignment="1">
      <alignment horizontal="center" vertical="top"/>
    </xf>
    <xf numFmtId="0" fontId="16" fillId="0" borderId="23" xfId="5" applyFont="1" applyBorder="1" applyAlignment="1">
      <alignment horizontal="left" vertical="top" wrapText="1"/>
    </xf>
    <xf numFmtId="49" fontId="16" fillId="0" borderId="21" xfId="5" applyNumberFormat="1" applyFont="1" applyBorder="1" applyAlignment="1">
      <alignment horizontal="center" vertical="top"/>
    </xf>
    <xf numFmtId="0" fontId="6" fillId="11" borderId="21" xfId="5" applyFont="1" applyFill="1" applyBorder="1" applyAlignment="1">
      <alignment horizontal="left" vertical="top"/>
    </xf>
    <xf numFmtId="49" fontId="42" fillId="11" borderId="6" xfId="5" applyNumberFormat="1" applyFont="1" applyFill="1" applyBorder="1" applyAlignment="1">
      <alignment horizontal="left" vertical="top" wrapText="1"/>
    </xf>
    <xf numFmtId="1" fontId="16" fillId="0" borderId="69" xfId="5" applyNumberFormat="1" applyFont="1" applyBorder="1" applyAlignment="1">
      <alignment horizontal="center" vertical="top"/>
    </xf>
    <xf numFmtId="0" fontId="16" fillId="0" borderId="43" xfId="5" applyFont="1" applyBorder="1" applyAlignment="1">
      <alignment horizontal="center" vertical="top"/>
    </xf>
    <xf numFmtId="0" fontId="16" fillId="0" borderId="67" xfId="5" applyFont="1" applyBorder="1" applyAlignment="1">
      <alignment horizontal="left" vertical="top" wrapText="1"/>
    </xf>
    <xf numFmtId="164" fontId="42" fillId="0" borderId="0" xfId="5" applyNumberFormat="1" applyFont="1" applyFill="1" applyBorder="1" applyAlignment="1">
      <alignment horizontal="center" vertical="top"/>
    </xf>
    <xf numFmtId="49" fontId="16" fillId="0" borderId="53" xfId="5" applyNumberFormat="1" applyFont="1" applyBorder="1" applyAlignment="1">
      <alignment horizontal="center" vertical="top"/>
    </xf>
    <xf numFmtId="0" fontId="6" fillId="11" borderId="45" xfId="5" applyFont="1" applyFill="1" applyBorder="1" applyAlignment="1">
      <alignment horizontal="left" vertical="top"/>
    </xf>
    <xf numFmtId="49" fontId="42" fillId="11" borderId="31" xfId="5" applyNumberFormat="1" applyFont="1" applyFill="1" applyBorder="1" applyAlignment="1">
      <alignment horizontal="left" vertical="top" wrapText="1"/>
    </xf>
    <xf numFmtId="164" fontId="42" fillId="15" borderId="2" xfId="5" applyNumberFormat="1" applyFont="1" applyFill="1" applyBorder="1" applyAlignment="1">
      <alignment horizontal="center" vertical="top"/>
    </xf>
    <xf numFmtId="0" fontId="6" fillId="11" borderId="6" xfId="5" applyFont="1" applyFill="1" applyBorder="1" applyAlignment="1">
      <alignment horizontal="left" vertical="top" wrapText="1"/>
    </xf>
    <xf numFmtId="0" fontId="46" fillId="11" borderId="1" xfId="5" applyFont="1" applyFill="1" applyBorder="1" applyAlignment="1">
      <alignment horizontal="center" vertical="top" wrapText="1"/>
    </xf>
    <xf numFmtId="9" fontId="16" fillId="0" borderId="14" xfId="5" applyNumberFormat="1" applyFont="1" applyBorder="1" applyAlignment="1">
      <alignment horizontal="center" vertical="top"/>
    </xf>
    <xf numFmtId="0" fontId="16" fillId="0" borderId="34" xfId="5" applyFont="1" applyBorder="1" applyAlignment="1">
      <alignment horizontal="center" vertical="top"/>
    </xf>
    <xf numFmtId="0" fontId="16" fillId="0" borderId="16" xfId="5" applyFont="1" applyBorder="1" applyAlignment="1">
      <alignment horizontal="left" vertical="top" wrapText="1"/>
    </xf>
    <xf numFmtId="49" fontId="16" fillId="0" borderId="45" xfId="5" applyNumberFormat="1" applyFont="1" applyBorder="1" applyAlignment="1">
      <alignment horizontal="center" vertical="top"/>
    </xf>
    <xf numFmtId="0" fontId="6" fillId="11" borderId="1" xfId="7" applyFont="1" applyFill="1" applyBorder="1" applyAlignment="1">
      <alignment vertical="top" wrapText="1"/>
    </xf>
    <xf numFmtId="49" fontId="42" fillId="11" borderId="1" xfId="5" applyNumberFormat="1" applyFont="1" applyFill="1" applyBorder="1" applyAlignment="1">
      <alignment vertical="top" wrapText="1"/>
    </xf>
    <xf numFmtId="49" fontId="42" fillId="18" borderId="1" xfId="5" applyNumberFormat="1" applyFont="1" applyFill="1" applyBorder="1" applyAlignment="1">
      <alignment horizontal="center" vertical="top"/>
    </xf>
    <xf numFmtId="0" fontId="46" fillId="12" borderId="31" xfId="5" applyFont="1" applyFill="1" applyBorder="1" applyAlignment="1">
      <alignment horizontal="center" vertical="top" wrapText="1"/>
    </xf>
    <xf numFmtId="49" fontId="42" fillId="10" borderId="27" xfId="5" applyNumberFormat="1" applyFont="1" applyFill="1" applyBorder="1" applyAlignment="1">
      <alignment vertical="top" wrapText="1"/>
    </xf>
    <xf numFmtId="49" fontId="48" fillId="0" borderId="0" xfId="5" applyNumberFormat="1" applyFont="1" applyBorder="1" applyAlignment="1">
      <alignment horizontal="center" vertical="center" textRotation="90"/>
    </xf>
    <xf numFmtId="0" fontId="6" fillId="11" borderId="21" xfId="5" applyFont="1" applyFill="1" applyBorder="1" applyAlignment="1">
      <alignment horizontal="left" vertical="top" wrapText="1"/>
    </xf>
    <xf numFmtId="0" fontId="46" fillId="10" borderId="22" xfId="5" applyFont="1" applyFill="1" applyBorder="1" applyAlignment="1">
      <alignment horizontal="center" vertical="top" wrapText="1"/>
    </xf>
    <xf numFmtId="0" fontId="5" fillId="0" borderId="44" xfId="8" applyFont="1" applyBorder="1" applyAlignment="1">
      <alignment horizontal="left" vertical="top" wrapText="1"/>
    </xf>
    <xf numFmtId="0" fontId="6" fillId="11" borderId="53" xfId="5" applyFont="1" applyFill="1" applyBorder="1" applyAlignment="1">
      <alignment vertical="top" wrapText="1"/>
    </xf>
    <xf numFmtId="0" fontId="6" fillId="11" borderId="21" xfId="5" applyFont="1" applyFill="1" applyBorder="1" applyAlignment="1">
      <alignment horizontal="left" vertical="top" wrapText="1"/>
    </xf>
    <xf numFmtId="0" fontId="6" fillId="11" borderId="53" xfId="5" applyFont="1" applyFill="1" applyBorder="1" applyAlignment="1">
      <alignment horizontal="left" vertical="top" wrapText="1"/>
    </xf>
    <xf numFmtId="9" fontId="16" fillId="0" borderId="71" xfId="5" applyNumberFormat="1" applyFont="1" applyBorder="1" applyAlignment="1">
      <alignment horizontal="center" vertical="top"/>
    </xf>
    <xf numFmtId="0" fontId="16" fillId="0" borderId="26" xfId="5" applyFont="1" applyBorder="1" applyAlignment="1">
      <alignment horizontal="center" vertical="top"/>
    </xf>
    <xf numFmtId="0" fontId="16" fillId="0" borderId="66" xfId="5" applyFont="1" applyBorder="1" applyAlignment="1">
      <alignment horizontal="left" vertical="top" wrapText="1"/>
    </xf>
    <xf numFmtId="49" fontId="16" fillId="0" borderId="52" xfId="5" applyNumberFormat="1" applyFont="1" applyBorder="1" applyAlignment="1">
      <alignment horizontal="center" vertical="top"/>
    </xf>
    <xf numFmtId="0" fontId="6" fillId="11" borderId="21" xfId="7" applyFont="1" applyFill="1" applyBorder="1" applyAlignment="1">
      <alignment horizontal="left" vertical="top" wrapText="1"/>
    </xf>
    <xf numFmtId="164" fontId="42" fillId="0" borderId="18" xfId="5" applyNumberFormat="1" applyFont="1" applyFill="1" applyBorder="1" applyAlignment="1">
      <alignment horizontal="center" vertical="top"/>
    </xf>
    <xf numFmtId="0" fontId="16" fillId="0" borderId="50" xfId="5" applyFont="1" applyBorder="1" applyAlignment="1">
      <alignment horizontal="center" vertical="top"/>
    </xf>
    <xf numFmtId="0" fontId="6" fillId="11" borderId="53" xfId="7" applyFont="1" applyFill="1" applyBorder="1" applyAlignment="1">
      <alignment horizontal="left" vertical="top" wrapText="1"/>
    </xf>
    <xf numFmtId="9" fontId="16" fillId="0" borderId="62" xfId="5" applyNumberFormat="1" applyFont="1" applyBorder="1" applyAlignment="1">
      <alignment horizontal="center" vertical="top"/>
    </xf>
    <xf numFmtId="0" fontId="16" fillId="0" borderId="63" xfId="5" applyFont="1" applyBorder="1" applyAlignment="1">
      <alignment horizontal="left" vertical="top" wrapText="1"/>
    </xf>
    <xf numFmtId="164" fontId="42" fillId="15" borderId="76" xfId="5" applyNumberFormat="1" applyFont="1" applyFill="1" applyBorder="1" applyAlignment="1">
      <alignment horizontal="center" vertical="top"/>
    </xf>
    <xf numFmtId="0" fontId="42" fillId="15" borderId="66" xfId="5" applyFont="1" applyFill="1" applyBorder="1" applyAlignment="1">
      <alignment horizontal="center" vertical="top"/>
    </xf>
    <xf numFmtId="0" fontId="6" fillId="0" borderId="6" xfId="7" applyFont="1" applyBorder="1" applyAlignment="1">
      <alignment horizontal="left" vertical="top" wrapText="1"/>
    </xf>
    <xf numFmtId="0" fontId="6" fillId="11" borderId="6" xfId="7" applyFont="1" applyFill="1" applyBorder="1" applyAlignment="1">
      <alignment horizontal="left" vertical="top" wrapText="1"/>
    </xf>
    <xf numFmtId="49" fontId="42" fillId="11" borderId="6" xfId="5" applyNumberFormat="1" applyFont="1" applyFill="1" applyBorder="1" applyAlignment="1">
      <alignment horizontal="center" vertical="top" wrapText="1"/>
    </xf>
    <xf numFmtId="49" fontId="42" fillId="10" borderId="6" xfId="5" applyNumberFormat="1" applyFont="1" applyFill="1" applyBorder="1" applyAlignment="1">
      <alignment horizontal="center" vertical="top" wrapText="1"/>
    </xf>
    <xf numFmtId="1" fontId="16" fillId="0" borderId="42" xfId="5" applyNumberFormat="1" applyFont="1" applyBorder="1" applyAlignment="1">
      <alignment horizontal="center" vertical="top"/>
    </xf>
    <xf numFmtId="0" fontId="16" fillId="0" borderId="44" xfId="5" applyFont="1" applyBorder="1" applyAlignment="1">
      <alignment horizontal="left" vertical="top" wrapText="1"/>
    </xf>
    <xf numFmtId="164" fontId="42" fillId="0" borderId="77" xfId="5" applyNumberFormat="1" applyFont="1" applyFill="1" applyBorder="1" applyAlignment="1">
      <alignment horizontal="center" vertical="top"/>
    </xf>
    <xf numFmtId="0" fontId="6" fillId="11" borderId="31" xfId="7" applyFont="1" applyFill="1" applyBorder="1" applyAlignment="1">
      <alignment horizontal="left" vertical="top" wrapText="1"/>
    </xf>
    <xf numFmtId="49" fontId="42" fillId="11" borderId="31" xfId="5" applyNumberFormat="1" applyFont="1" applyFill="1" applyBorder="1" applyAlignment="1">
      <alignment horizontal="center" vertical="top" wrapText="1"/>
    </xf>
    <xf numFmtId="49" fontId="42" fillId="10" borderId="31" xfId="5" applyNumberFormat="1" applyFont="1" applyFill="1" applyBorder="1" applyAlignment="1">
      <alignment horizontal="center" vertical="top" wrapText="1"/>
    </xf>
    <xf numFmtId="0" fontId="16" fillId="0" borderId="26" xfId="5" applyFont="1" applyBorder="1" applyAlignment="1">
      <alignment horizontal="left" vertical="top"/>
    </xf>
    <xf numFmtId="0" fontId="6" fillId="0" borderId="42" xfId="5" applyFont="1" applyBorder="1" applyAlignment="1">
      <alignment horizontal="center" vertical="top"/>
    </xf>
    <xf numFmtId="0" fontId="6" fillId="0" borderId="67" xfId="5" applyFont="1" applyBorder="1" applyAlignment="1">
      <alignment vertical="top" wrapText="1"/>
    </xf>
    <xf numFmtId="0" fontId="16" fillId="0" borderId="42" xfId="5" applyFont="1" applyBorder="1" applyAlignment="1">
      <alignment horizontal="center" vertical="top"/>
    </xf>
    <xf numFmtId="0" fontId="16" fillId="0" borderId="43" xfId="5" applyFont="1" applyBorder="1" applyAlignment="1">
      <alignment horizontal="center" vertical="top" wrapText="1"/>
    </xf>
    <xf numFmtId="9" fontId="16" fillId="0" borderId="29" xfId="5" applyNumberFormat="1" applyFont="1" applyBorder="1" applyAlignment="1">
      <alignment horizontal="center" vertical="top"/>
    </xf>
    <xf numFmtId="0" fontId="16" fillId="0" borderId="34" xfId="5" applyFont="1" applyBorder="1" applyAlignment="1">
      <alignment horizontal="left" vertical="top"/>
    </xf>
    <xf numFmtId="0" fontId="16" fillId="0" borderId="35" xfId="5" applyFont="1" applyBorder="1" applyAlignment="1">
      <alignment horizontal="left" vertical="top" wrapText="1"/>
    </xf>
    <xf numFmtId="164" fontId="42" fillId="0" borderId="78" xfId="5" applyNumberFormat="1" applyFont="1" applyFill="1" applyBorder="1" applyAlignment="1">
      <alignment horizontal="center" vertical="top"/>
    </xf>
    <xf numFmtId="0" fontId="16" fillId="0" borderId="10" xfId="5" applyFont="1" applyBorder="1" applyAlignment="1">
      <alignment horizontal="center" vertical="top"/>
    </xf>
    <xf numFmtId="0" fontId="6" fillId="11" borderId="1" xfId="7" applyFont="1" applyFill="1" applyBorder="1" applyAlignment="1">
      <alignment horizontal="left" vertical="top" wrapText="1"/>
    </xf>
    <xf numFmtId="0" fontId="46" fillId="12" borderId="1" xfId="5" applyFont="1" applyFill="1" applyBorder="1" applyAlignment="1">
      <alignment horizontal="center" vertical="top" wrapText="1"/>
    </xf>
    <xf numFmtId="49" fontId="42" fillId="11" borderId="1" xfId="5" applyNumberFormat="1" applyFont="1" applyFill="1" applyBorder="1" applyAlignment="1">
      <alignment horizontal="center" vertical="top" wrapText="1"/>
    </xf>
    <xf numFmtId="49" fontId="42" fillId="10" borderId="1" xfId="5" applyNumberFormat="1" applyFont="1" applyFill="1" applyBorder="1" applyAlignment="1">
      <alignment horizontal="center" vertical="top" wrapText="1"/>
    </xf>
    <xf numFmtId="164" fontId="42" fillId="15" borderId="58" xfId="5" applyNumberFormat="1" applyFont="1" applyFill="1" applyBorder="1" applyAlignment="1">
      <alignment horizontal="center" vertical="top"/>
    </xf>
    <xf numFmtId="0" fontId="42" fillId="15" borderId="5" xfId="5" applyFont="1" applyFill="1" applyBorder="1" applyAlignment="1">
      <alignment horizontal="center" vertical="top"/>
    </xf>
    <xf numFmtId="0" fontId="46" fillId="12" borderId="23" xfId="5" applyFont="1" applyFill="1" applyBorder="1" applyAlignment="1">
      <alignment horizontal="center" vertical="top" wrapText="1"/>
    </xf>
    <xf numFmtId="164" fontId="42" fillId="0" borderId="73" xfId="5" applyNumberFormat="1" applyFont="1" applyFill="1" applyBorder="1" applyAlignment="1">
      <alignment horizontal="center" vertical="top"/>
    </xf>
    <xf numFmtId="0" fontId="16" fillId="0" borderId="31" xfId="5" applyFont="1" applyBorder="1" applyAlignment="1">
      <alignment horizontal="center" vertical="top"/>
    </xf>
    <xf numFmtId="0" fontId="46" fillId="12" borderId="55" xfId="5" applyFont="1" applyFill="1" applyBorder="1" applyAlignment="1">
      <alignment horizontal="center" vertical="top" wrapText="1"/>
    </xf>
    <xf numFmtId="9" fontId="16" fillId="0" borderId="39" xfId="5" applyNumberFormat="1" applyFont="1" applyBorder="1" applyAlignment="1">
      <alignment horizontal="center" vertical="top"/>
    </xf>
    <xf numFmtId="0" fontId="16" fillId="0" borderId="40" xfId="5" applyFont="1" applyBorder="1" applyAlignment="1">
      <alignment horizontal="left" vertical="top"/>
    </xf>
    <xf numFmtId="0" fontId="16" fillId="0" borderId="41" xfId="5" applyFont="1" applyBorder="1" applyAlignment="1">
      <alignment horizontal="left" vertical="top" wrapText="1"/>
    </xf>
    <xf numFmtId="164" fontId="42" fillId="15" borderId="79" xfId="5" applyNumberFormat="1" applyFont="1" applyFill="1" applyBorder="1" applyAlignment="1">
      <alignment horizontal="center" vertical="top"/>
    </xf>
    <xf numFmtId="0" fontId="42" fillId="15" borderId="13" xfId="5" applyFont="1" applyFill="1" applyBorder="1" applyAlignment="1">
      <alignment horizontal="center" vertical="top"/>
    </xf>
    <xf numFmtId="0" fontId="16" fillId="0" borderId="17" xfId="5" applyFont="1" applyBorder="1" applyAlignment="1">
      <alignment horizontal="center" vertical="top"/>
    </xf>
    <xf numFmtId="164" fontId="64" fillId="0" borderId="78" xfId="5" applyNumberFormat="1" applyFont="1" applyFill="1" applyBorder="1" applyAlignment="1">
      <alignment horizontal="center" vertical="top"/>
    </xf>
    <xf numFmtId="0" fontId="6" fillId="0" borderId="43" xfId="5" applyFont="1" applyBorder="1" applyAlignment="1">
      <alignment horizontal="center" vertical="center" wrapText="1"/>
    </xf>
    <xf numFmtId="0" fontId="6" fillId="0" borderId="67" xfId="5" applyFont="1" applyBorder="1" applyAlignment="1">
      <alignment wrapText="1"/>
    </xf>
    <xf numFmtId="0" fontId="6" fillId="0" borderId="43" xfId="5" applyFont="1" applyBorder="1" applyAlignment="1">
      <alignment horizontal="center" vertical="top"/>
    </xf>
    <xf numFmtId="49" fontId="16" fillId="0" borderId="31" xfId="5" applyNumberFormat="1" applyFont="1" applyBorder="1" applyAlignment="1">
      <alignment horizontal="center" vertical="top"/>
    </xf>
    <xf numFmtId="9" fontId="16" fillId="0" borderId="28" xfId="5" applyNumberFormat="1" applyFont="1" applyBorder="1" applyAlignment="1">
      <alignment horizontal="center" vertical="top"/>
    </xf>
    <xf numFmtId="0" fontId="16" fillId="0" borderId="25" xfId="5" applyFont="1" applyBorder="1" applyAlignment="1">
      <alignment horizontal="left" vertical="top"/>
    </xf>
    <xf numFmtId="164" fontId="42" fillId="10" borderId="52" xfId="5" applyNumberFormat="1" applyFont="1" applyFill="1" applyBorder="1" applyAlignment="1">
      <alignment horizontal="center" vertical="top"/>
    </xf>
    <xf numFmtId="0" fontId="42" fillId="10" borderId="66" xfId="5" applyFont="1" applyFill="1" applyBorder="1" applyAlignment="1">
      <alignment horizontal="center" vertical="top"/>
    </xf>
    <xf numFmtId="49" fontId="48" fillId="0" borderId="65" xfId="5" applyNumberFormat="1" applyFont="1" applyBorder="1" applyAlignment="1">
      <alignment horizontal="center" vertical="center" textRotation="90"/>
    </xf>
    <xf numFmtId="0" fontId="10" fillId="10" borderId="17" xfId="5" applyFont="1" applyFill="1" applyBorder="1" applyAlignment="1">
      <alignment horizontal="center" vertical="center" textRotation="90" wrapText="1"/>
    </xf>
    <xf numFmtId="0" fontId="19" fillId="10" borderId="21" xfId="5" applyFont="1" applyFill="1" applyBorder="1" applyAlignment="1">
      <alignment horizontal="center" vertical="top" wrapText="1"/>
    </xf>
    <xf numFmtId="0" fontId="19" fillId="10" borderId="22" xfId="5" applyFont="1" applyFill="1" applyBorder="1" applyAlignment="1">
      <alignment horizontal="center" vertical="top" wrapText="1"/>
    </xf>
    <xf numFmtId="0" fontId="19" fillId="10" borderId="23" xfId="5" applyFont="1" applyFill="1" applyBorder="1" applyAlignment="1">
      <alignment horizontal="center" vertical="top" wrapText="1"/>
    </xf>
    <xf numFmtId="0" fontId="16" fillId="0" borderId="14" xfId="5" applyFont="1" applyBorder="1" applyAlignment="1">
      <alignment horizontal="center" vertical="top"/>
    </xf>
    <xf numFmtId="0" fontId="6" fillId="0" borderId="16" xfId="5" applyFont="1" applyBorder="1" applyAlignment="1">
      <alignment wrapText="1"/>
    </xf>
    <xf numFmtId="164" fontId="16" fillId="10" borderId="10" xfId="5" applyNumberFormat="1" applyFont="1" applyFill="1" applyBorder="1" applyAlignment="1">
      <alignment horizontal="center" vertical="top"/>
    </xf>
    <xf numFmtId="0" fontId="16" fillId="10" borderId="10" xfId="5" applyFont="1" applyFill="1" applyBorder="1" applyAlignment="1">
      <alignment horizontal="center" vertical="top"/>
    </xf>
    <xf numFmtId="0" fontId="19" fillId="10" borderId="45" xfId="5" applyFont="1" applyFill="1" applyBorder="1" applyAlignment="1">
      <alignment horizontal="center" vertical="top" wrapText="1"/>
    </xf>
    <xf numFmtId="0" fontId="19" fillId="10" borderId="0" xfId="5" applyFont="1" applyFill="1" applyBorder="1" applyAlignment="1">
      <alignment horizontal="center" vertical="top" wrapText="1"/>
    </xf>
    <xf numFmtId="0" fontId="19" fillId="10" borderId="27" xfId="5" applyFont="1" applyFill="1" applyBorder="1" applyAlignment="1">
      <alignment horizontal="center" vertical="top" wrapText="1"/>
    </xf>
    <xf numFmtId="0" fontId="3" fillId="0" borderId="45" xfId="5" applyBorder="1"/>
    <xf numFmtId="0" fontId="3" fillId="0" borderId="48" xfId="5" applyBorder="1"/>
    <xf numFmtId="0" fontId="3" fillId="0" borderId="27" xfId="5" applyBorder="1"/>
    <xf numFmtId="164" fontId="21" fillId="10" borderId="10" xfId="5" applyNumberFormat="1" applyFont="1" applyFill="1" applyBorder="1" applyAlignment="1">
      <alignment horizontal="center" vertical="top"/>
    </xf>
    <xf numFmtId="0" fontId="16" fillId="0" borderId="69" xfId="5" applyFont="1" applyBorder="1" applyAlignment="1">
      <alignment horizontal="center" vertical="top"/>
    </xf>
    <xf numFmtId="0" fontId="16" fillId="10" borderId="50" xfId="5" applyFont="1" applyFill="1" applyBorder="1" applyAlignment="1">
      <alignment horizontal="center" vertical="top"/>
    </xf>
    <xf numFmtId="0" fontId="19" fillId="10" borderId="53" xfId="5" applyFont="1" applyFill="1" applyBorder="1" applyAlignment="1">
      <alignment horizontal="center" vertical="top" wrapText="1"/>
    </xf>
    <xf numFmtId="0" fontId="19" fillId="10" borderId="18" xfId="5" applyFont="1" applyFill="1" applyBorder="1" applyAlignment="1">
      <alignment horizontal="center" vertical="top" wrapText="1"/>
    </xf>
    <xf numFmtId="0" fontId="3" fillId="0" borderId="46" xfId="5" applyFont="1" applyBorder="1" applyAlignment="1">
      <alignment horizontal="center" vertical="top" wrapText="1"/>
    </xf>
    <xf numFmtId="0" fontId="5" fillId="0" borderId="48" xfId="5" applyFont="1" applyBorder="1" applyAlignment="1">
      <alignment horizontal="center" vertical="top" wrapText="1"/>
    </xf>
    <xf numFmtId="0" fontId="10" fillId="0" borderId="21" xfId="5" applyFont="1" applyBorder="1" applyAlignment="1">
      <alignment horizontal="center" vertical="top"/>
    </xf>
    <xf numFmtId="0" fontId="10" fillId="0" borderId="22" xfId="5" applyFont="1" applyBorder="1" applyAlignment="1">
      <alignment horizontal="center" vertical="top"/>
    </xf>
    <xf numFmtId="0" fontId="10" fillId="0" borderId="23" xfId="5" applyFont="1" applyBorder="1" applyAlignment="1">
      <alignment horizontal="center" vertical="top"/>
    </xf>
    <xf numFmtId="0" fontId="3" fillId="0" borderId="42" xfId="5" applyFont="1" applyBorder="1" applyAlignment="1">
      <alignment horizontal="center" vertical="top" wrapText="1"/>
    </xf>
    <xf numFmtId="0" fontId="5" fillId="0" borderId="43" xfId="5" applyFont="1" applyBorder="1" applyAlignment="1">
      <alignment horizontal="center" vertical="top" wrapText="1"/>
    </xf>
    <xf numFmtId="0" fontId="6" fillId="0" borderId="44" xfId="5" applyFont="1" applyBorder="1" applyAlignment="1">
      <alignment wrapText="1"/>
    </xf>
    <xf numFmtId="0" fontId="10" fillId="0" borderId="53" xfId="5" applyFont="1" applyBorder="1" applyAlignment="1">
      <alignment horizontal="center" vertical="top"/>
    </xf>
    <xf numFmtId="0" fontId="10" fillId="0" borderId="18" xfId="5" applyFont="1" applyBorder="1" applyAlignment="1">
      <alignment horizontal="center" vertical="top"/>
    </xf>
    <xf numFmtId="0" fontId="10" fillId="0" borderId="55" xfId="5" applyFont="1" applyBorder="1" applyAlignment="1">
      <alignment horizontal="center" vertical="top"/>
    </xf>
    <xf numFmtId="0" fontId="66" fillId="14" borderId="3" xfId="5" applyFont="1" applyFill="1" applyBorder="1" applyAlignment="1">
      <alignment vertical="top" wrapText="1"/>
    </xf>
    <xf numFmtId="0" fontId="66" fillId="14" borderId="4" xfId="5" applyFont="1" applyFill="1" applyBorder="1" applyAlignment="1">
      <alignment vertical="top" wrapText="1"/>
    </xf>
    <xf numFmtId="0" fontId="66" fillId="14" borderId="4" xfId="5" applyFont="1" applyFill="1" applyBorder="1" applyAlignment="1">
      <alignment horizontal="center" vertical="top" wrapText="1"/>
    </xf>
    <xf numFmtId="0" fontId="66" fillId="14" borderId="4" xfId="5" applyFont="1" applyFill="1" applyBorder="1" applyAlignment="1">
      <alignment vertical="top" textRotation="90" wrapText="1"/>
    </xf>
    <xf numFmtId="49" fontId="10" fillId="14" borderId="4" xfId="5" applyNumberFormat="1" applyFont="1" applyFill="1" applyBorder="1" applyAlignment="1">
      <alignment vertical="top" wrapText="1"/>
    </xf>
    <xf numFmtId="0" fontId="67" fillId="14" borderId="4" xfId="5" applyFont="1" applyFill="1" applyBorder="1" applyAlignment="1">
      <alignment vertical="top"/>
    </xf>
    <xf numFmtId="0" fontId="67" fillId="14" borderId="5" xfId="5" applyFont="1" applyFill="1" applyBorder="1" applyAlignment="1">
      <alignment vertical="top"/>
    </xf>
    <xf numFmtId="9" fontId="16" fillId="14" borderId="3" xfId="5" applyNumberFormat="1" applyFont="1" applyFill="1" applyBorder="1" applyAlignment="1">
      <alignment horizontal="center" vertical="top"/>
    </xf>
    <xf numFmtId="0" fontId="16" fillId="14" borderId="4" xfId="5" applyFont="1" applyFill="1" applyBorder="1" applyAlignment="1">
      <alignment horizontal="left" vertical="top"/>
    </xf>
    <xf numFmtId="0" fontId="16" fillId="14" borderId="5" xfId="5" applyFont="1" applyFill="1" applyBorder="1" applyAlignment="1">
      <alignment horizontal="left" vertical="top"/>
    </xf>
    <xf numFmtId="0" fontId="16" fillId="0" borderId="62" xfId="5" applyFont="1" applyBorder="1" applyAlignment="1">
      <alignment horizontal="center" vertical="top"/>
    </xf>
    <xf numFmtId="0" fontId="68" fillId="0" borderId="63" xfId="5" applyFont="1" applyBorder="1" applyAlignment="1">
      <alignment horizontal="left" vertical="top" wrapText="1"/>
    </xf>
    <xf numFmtId="0" fontId="42" fillId="15" borderId="71" xfId="5" applyFont="1" applyFill="1" applyBorder="1" applyAlignment="1">
      <alignment horizontal="center" vertical="top"/>
    </xf>
    <xf numFmtId="49" fontId="16" fillId="0" borderId="27" xfId="5" applyNumberFormat="1" applyFont="1" applyBorder="1" applyAlignment="1">
      <alignment horizontal="center" vertical="top"/>
    </xf>
    <xf numFmtId="0" fontId="10" fillId="10" borderId="23" xfId="5" applyFont="1" applyFill="1" applyBorder="1" applyAlignment="1">
      <alignment horizontal="center" vertical="center" textRotation="90" wrapText="1"/>
    </xf>
    <xf numFmtId="0" fontId="6" fillId="11" borderId="6" xfId="7" applyFont="1" applyFill="1" applyBorder="1" applyAlignment="1">
      <alignment vertical="top" wrapText="1"/>
    </xf>
    <xf numFmtId="0" fontId="16" fillId="0" borderId="29" xfId="5" applyFont="1" applyBorder="1" applyAlignment="1">
      <alignment horizontal="center" vertical="top"/>
    </xf>
    <xf numFmtId="0" fontId="68" fillId="0" borderId="35" xfId="5" applyFont="1" applyBorder="1" applyAlignment="1">
      <alignment horizontal="left" vertical="top" wrapText="1"/>
    </xf>
    <xf numFmtId="0" fontId="16" fillId="0" borderId="7" xfId="5" applyFont="1" applyBorder="1" applyAlignment="1">
      <alignment horizontal="center" vertical="top"/>
    </xf>
    <xf numFmtId="0" fontId="10" fillId="10" borderId="27" xfId="5" applyFont="1" applyFill="1" applyBorder="1" applyAlignment="1">
      <alignment horizontal="center" vertical="center" textRotation="90" wrapText="1"/>
    </xf>
    <xf numFmtId="0" fontId="5" fillId="0" borderId="34" xfId="5" applyFont="1" applyBorder="1" applyAlignment="1">
      <alignment horizontal="center" vertical="top" wrapText="1"/>
    </xf>
    <xf numFmtId="0" fontId="6" fillId="0" borderId="16" xfId="5" applyFont="1" applyBorder="1" applyAlignment="1">
      <alignment vertical="center" wrapText="1"/>
    </xf>
    <xf numFmtId="0" fontId="3" fillId="0" borderId="0" xfId="5" applyFill="1"/>
    <xf numFmtId="0" fontId="3" fillId="0" borderId="0" xfId="5" applyFill="1" applyBorder="1"/>
    <xf numFmtId="49" fontId="16" fillId="0" borderId="55" xfId="5" applyNumberFormat="1" applyFont="1" applyBorder="1" applyAlignment="1">
      <alignment horizontal="center" vertical="top"/>
    </xf>
    <xf numFmtId="0" fontId="10" fillId="10" borderId="55" xfId="5" applyFont="1" applyFill="1" applyBorder="1" applyAlignment="1">
      <alignment horizontal="center" vertical="center" textRotation="90" wrapText="1"/>
    </xf>
    <xf numFmtId="0" fontId="6" fillId="11" borderId="31" xfId="7" applyFont="1" applyFill="1" applyBorder="1" applyAlignment="1">
      <alignment vertical="top" wrapText="1"/>
    </xf>
    <xf numFmtId="0" fontId="42" fillId="0" borderId="0" xfId="5" applyFont="1" applyFill="1" applyBorder="1" applyAlignment="1">
      <alignment horizontal="center" vertical="top"/>
    </xf>
    <xf numFmtId="0" fontId="68" fillId="0" borderId="66" xfId="5" applyFont="1" applyBorder="1" applyAlignment="1">
      <alignment horizontal="left" vertical="top" wrapText="1"/>
    </xf>
    <xf numFmtId="0" fontId="42" fillId="10" borderId="52" xfId="5" applyFont="1" applyFill="1" applyBorder="1" applyAlignment="1">
      <alignment horizontal="center" vertical="top"/>
    </xf>
    <xf numFmtId="0" fontId="46" fillId="10" borderId="6" xfId="5" applyFont="1" applyFill="1" applyBorder="1" applyAlignment="1">
      <alignment horizontal="center" vertical="top" wrapText="1"/>
    </xf>
    <xf numFmtId="49" fontId="42" fillId="9" borderId="52" xfId="5" applyNumberFormat="1" applyFont="1" applyFill="1" applyBorder="1" applyAlignment="1">
      <alignment horizontal="center" vertical="top"/>
    </xf>
    <xf numFmtId="49" fontId="45" fillId="18" borderId="66" xfId="5" applyNumberFormat="1" applyFont="1" applyFill="1" applyBorder="1" applyAlignment="1">
      <alignment horizontal="center" vertical="top"/>
    </xf>
    <xf numFmtId="2" fontId="16" fillId="0" borderId="0" xfId="5" applyNumberFormat="1" applyFont="1" applyFill="1" applyBorder="1" applyAlignment="1">
      <alignment horizontal="center" vertical="top"/>
    </xf>
    <xf numFmtId="0" fontId="16" fillId="0" borderId="0" xfId="5" applyFont="1" applyFill="1" applyBorder="1" applyAlignment="1">
      <alignment horizontal="center" vertical="top"/>
    </xf>
    <xf numFmtId="0" fontId="16" fillId="0" borderId="36" xfId="5" applyFont="1" applyBorder="1" applyAlignment="1">
      <alignment horizontal="center" vertical="top"/>
    </xf>
    <xf numFmtId="0" fontId="6" fillId="0" borderId="9" xfId="5" applyFont="1" applyBorder="1" applyAlignment="1">
      <alignment vertical="center" wrapText="1"/>
    </xf>
    <xf numFmtId="2" fontId="16" fillId="10" borderId="17" xfId="5" applyNumberFormat="1" applyFont="1" applyFill="1" applyBorder="1" applyAlignment="1">
      <alignment horizontal="center" vertical="top"/>
    </xf>
    <xf numFmtId="0" fontId="16" fillId="10" borderId="17" xfId="5" applyFont="1" applyFill="1" applyBorder="1" applyAlignment="1">
      <alignment horizontal="center" vertical="top"/>
    </xf>
    <xf numFmtId="49" fontId="45" fillId="18" borderId="27" xfId="5" applyNumberFormat="1" applyFont="1" applyFill="1" applyBorder="1" applyAlignment="1">
      <alignment horizontal="center" vertical="top"/>
    </xf>
    <xf numFmtId="2" fontId="16" fillId="10" borderId="10" xfId="5" applyNumberFormat="1" applyFont="1" applyFill="1" applyBorder="1" applyAlignment="1">
      <alignment horizontal="center" vertical="top"/>
    </xf>
    <xf numFmtId="0" fontId="33" fillId="0" borderId="0" xfId="5" applyFont="1" applyFill="1"/>
    <xf numFmtId="164" fontId="16" fillId="0" borderId="0" xfId="5" applyNumberFormat="1" applyFont="1" applyFill="1" applyBorder="1" applyAlignment="1">
      <alignment horizontal="center" vertical="top"/>
    </xf>
    <xf numFmtId="0" fontId="16" fillId="0" borderId="36" xfId="5" applyFont="1" applyBorder="1" applyAlignment="1">
      <alignment horizontal="center" vertical="center" wrapText="1"/>
    </xf>
    <xf numFmtId="0" fontId="6" fillId="0" borderId="37" xfId="5" applyFont="1" applyBorder="1" applyAlignment="1">
      <alignment horizontal="center" vertical="center" wrapText="1"/>
    </xf>
    <xf numFmtId="0" fontId="6" fillId="0" borderId="38" xfId="5" applyFont="1" applyBorder="1" applyAlignment="1">
      <alignment horizontal="left" vertical="center" wrapText="1"/>
    </xf>
    <xf numFmtId="0" fontId="16" fillId="0" borderId="32" xfId="5" applyFont="1" applyBorder="1" applyAlignment="1">
      <alignment horizontal="center" vertical="center" wrapText="1"/>
    </xf>
    <xf numFmtId="0" fontId="6" fillId="0" borderId="54" xfId="5" applyFont="1" applyBorder="1" applyAlignment="1">
      <alignment horizontal="center" vertical="center" wrapText="1"/>
    </xf>
    <xf numFmtId="0" fontId="6" fillId="0" borderId="57" xfId="5" applyFont="1" applyBorder="1" applyAlignment="1">
      <alignment horizontal="left" vertical="center" wrapText="1"/>
    </xf>
    <xf numFmtId="49" fontId="42" fillId="9" borderId="50" xfId="5" applyNumberFormat="1" applyFont="1" applyFill="1" applyBorder="1" applyAlignment="1">
      <alignment horizontal="center" vertical="top"/>
    </xf>
    <xf numFmtId="49" fontId="45" fillId="18" borderId="67" xfId="5" applyNumberFormat="1" applyFont="1" applyFill="1" applyBorder="1" applyAlignment="1">
      <alignment horizontal="center" vertical="top"/>
    </xf>
    <xf numFmtId="164" fontId="42" fillId="15" borderId="6" xfId="5" applyNumberFormat="1" applyFont="1" applyFill="1" applyBorder="1" applyAlignment="1">
      <alignment horizontal="center" vertical="top"/>
    </xf>
    <xf numFmtId="0" fontId="31" fillId="11" borderId="6" xfId="5" applyFont="1" applyFill="1" applyBorder="1" applyAlignment="1">
      <alignment vertical="top" wrapText="1"/>
    </xf>
    <xf numFmtId="49" fontId="42" fillId="12" borderId="6" xfId="5" applyNumberFormat="1" applyFont="1" applyFill="1" applyBorder="1" applyAlignment="1">
      <alignment horizontal="center" vertical="top" wrapText="1"/>
    </xf>
    <xf numFmtId="0" fontId="46" fillId="11" borderId="21" xfId="5" applyFont="1" applyFill="1" applyBorder="1" applyAlignment="1">
      <alignment horizontal="center" vertical="top" wrapText="1"/>
    </xf>
    <xf numFmtId="49" fontId="42" fillId="10" borderId="6" xfId="5" applyNumberFormat="1" applyFont="1" applyFill="1" applyBorder="1" applyAlignment="1">
      <alignment vertical="top" wrapText="1"/>
    </xf>
    <xf numFmtId="49" fontId="42" fillId="9" borderId="6" xfId="5" applyNumberFormat="1" applyFont="1" applyFill="1" applyBorder="1" applyAlignment="1">
      <alignment horizontal="center" vertical="top"/>
    </xf>
    <xf numFmtId="49" fontId="45" fillId="18" borderId="23" xfId="5" applyNumberFormat="1" applyFont="1" applyFill="1" applyBorder="1" applyAlignment="1">
      <alignment horizontal="center" vertical="top"/>
    </xf>
    <xf numFmtId="9" fontId="16" fillId="0" borderId="46" xfId="5" applyNumberFormat="1" applyFont="1" applyBorder="1" applyAlignment="1">
      <alignment horizontal="center" vertical="top"/>
    </xf>
    <xf numFmtId="0" fontId="16" fillId="0" borderId="47" xfId="5" applyFont="1" applyBorder="1" applyAlignment="1">
      <alignment horizontal="left" vertical="top"/>
    </xf>
    <xf numFmtId="0" fontId="16" fillId="0" borderId="49" xfId="5" applyFont="1" applyBorder="1" applyAlignment="1">
      <alignment horizontal="left" vertical="top" wrapText="1"/>
    </xf>
    <xf numFmtId="164" fontId="42" fillId="0" borderId="50" xfId="5" applyNumberFormat="1" applyFont="1" applyFill="1" applyBorder="1" applyAlignment="1">
      <alignment horizontal="center" vertical="top"/>
    </xf>
    <xf numFmtId="0" fontId="6" fillId="11" borderId="31" xfId="5" applyFont="1" applyFill="1" applyBorder="1" applyAlignment="1">
      <alignment vertical="top" wrapText="1"/>
    </xf>
    <xf numFmtId="49" fontId="42" fillId="12" borderId="1" xfId="5" applyNumberFormat="1" applyFont="1" applyFill="1" applyBorder="1" applyAlignment="1">
      <alignment horizontal="center" vertical="top" wrapText="1"/>
    </xf>
    <xf numFmtId="49" fontId="42" fillId="11" borderId="31" xfId="5" applyNumberFormat="1" applyFont="1" applyFill="1" applyBorder="1" applyAlignment="1">
      <alignment vertical="top"/>
    </xf>
    <xf numFmtId="49" fontId="42" fillId="9" borderId="31" xfId="5" applyNumberFormat="1" applyFont="1" applyFill="1" applyBorder="1" applyAlignment="1">
      <alignment horizontal="center" vertical="top"/>
    </xf>
    <xf numFmtId="0" fontId="16" fillId="0" borderId="30" xfId="5" applyFont="1" applyBorder="1" applyAlignment="1">
      <alignment horizontal="left" vertical="top"/>
    </xf>
    <xf numFmtId="0" fontId="46" fillId="11" borderId="0" xfId="5" applyFont="1" applyFill="1" applyBorder="1" applyAlignment="1">
      <alignment horizontal="center" vertical="top" wrapText="1"/>
    </xf>
    <xf numFmtId="49" fontId="42" fillId="9" borderId="65" xfId="5" applyNumberFormat="1" applyFont="1" applyFill="1" applyBorder="1" applyAlignment="1">
      <alignment horizontal="center" vertical="top"/>
    </xf>
    <xf numFmtId="49" fontId="45" fillId="18" borderId="13" xfId="5" applyNumberFormat="1" applyFont="1" applyFill="1" applyBorder="1" applyAlignment="1">
      <alignment horizontal="center" vertical="top"/>
    </xf>
    <xf numFmtId="0" fontId="16" fillId="0" borderId="29" xfId="5" applyFont="1" applyBorder="1" applyAlignment="1">
      <alignment horizontal="left" vertical="top" wrapText="1"/>
    </xf>
    <xf numFmtId="0" fontId="16" fillId="0" borderId="36" xfId="5" applyFont="1" applyBorder="1" applyAlignment="1">
      <alignment horizontal="left" vertical="top" wrapText="1"/>
    </xf>
    <xf numFmtId="0" fontId="6" fillId="0" borderId="37" xfId="5" applyFont="1" applyBorder="1" applyAlignment="1">
      <alignment horizontal="center" vertical="center" wrapText="1"/>
    </xf>
    <xf numFmtId="164" fontId="21" fillId="10" borderId="17" xfId="5" applyNumberFormat="1" applyFont="1" applyFill="1" applyBorder="1" applyAlignment="1">
      <alignment horizontal="center" vertical="top"/>
    </xf>
    <xf numFmtId="0" fontId="16" fillId="0" borderId="42" xfId="5" applyFont="1" applyBorder="1" applyAlignment="1">
      <alignment horizontal="left" vertical="top" wrapText="1"/>
    </xf>
    <xf numFmtId="0" fontId="6" fillId="0" borderId="44" xfId="5" applyFont="1" applyBorder="1" applyAlignment="1">
      <alignment vertical="center" wrapText="1"/>
    </xf>
    <xf numFmtId="49" fontId="42" fillId="12" borderId="31" xfId="5" applyNumberFormat="1" applyFont="1" applyFill="1" applyBorder="1" applyAlignment="1">
      <alignment horizontal="center" vertical="top" wrapText="1"/>
    </xf>
    <xf numFmtId="49" fontId="42" fillId="11" borderId="18" xfId="5" applyNumberFormat="1" applyFont="1" applyFill="1" applyBorder="1" applyAlignment="1">
      <alignment horizontal="center" vertical="top" wrapText="1"/>
    </xf>
    <xf numFmtId="49" fontId="16" fillId="13" borderId="28" xfId="5" applyNumberFormat="1" applyFont="1" applyFill="1" applyBorder="1" applyAlignment="1">
      <alignment vertical="center" wrapText="1"/>
    </xf>
    <xf numFmtId="0" fontId="6" fillId="0" borderId="51" xfId="5" applyFont="1" applyBorder="1" applyAlignment="1">
      <alignment horizontal="center" vertical="top" wrapText="1"/>
    </xf>
    <xf numFmtId="0" fontId="6" fillId="0" borderId="23" xfId="5" applyFont="1" applyBorder="1" applyAlignment="1">
      <alignment vertical="center" wrapText="1"/>
    </xf>
    <xf numFmtId="0" fontId="42" fillId="15" borderId="1" xfId="5" applyFont="1" applyFill="1" applyBorder="1" applyAlignment="1">
      <alignment horizontal="center" vertical="top"/>
    </xf>
    <xf numFmtId="49" fontId="16" fillId="13" borderId="46" xfId="5" applyNumberFormat="1" applyFont="1" applyFill="1" applyBorder="1" applyAlignment="1">
      <alignment vertical="center" wrapText="1"/>
    </xf>
    <xf numFmtId="164" fontId="42" fillId="0" borderId="17" xfId="5" applyNumberFormat="1" applyFont="1" applyFill="1" applyBorder="1" applyAlignment="1">
      <alignment horizontal="center" vertical="top"/>
    </xf>
    <xf numFmtId="0" fontId="31" fillId="11" borderId="1" xfId="5" applyFont="1" applyFill="1" applyBorder="1" applyAlignment="1">
      <alignment vertical="top" wrapText="1"/>
    </xf>
    <xf numFmtId="49" fontId="42" fillId="11" borderId="0" xfId="5" applyNumberFormat="1" applyFont="1" applyFill="1" applyBorder="1" applyAlignment="1">
      <alignment vertical="top" wrapText="1"/>
    </xf>
    <xf numFmtId="0" fontId="6" fillId="0" borderId="17" xfId="5" applyFont="1" applyFill="1" applyBorder="1" applyAlignment="1">
      <alignment horizontal="center" vertical="top"/>
    </xf>
    <xf numFmtId="0" fontId="6" fillId="0" borderId="35" xfId="5" applyFont="1" applyBorder="1" applyAlignment="1">
      <alignment vertical="center" wrapText="1"/>
    </xf>
    <xf numFmtId="0" fontId="6" fillId="0" borderId="45" xfId="7" applyFont="1" applyBorder="1" applyAlignment="1">
      <alignment vertical="top" wrapText="1"/>
    </xf>
    <xf numFmtId="49" fontId="16" fillId="13" borderId="32" xfId="5" applyNumberFormat="1" applyFont="1" applyFill="1" applyBorder="1" applyAlignment="1">
      <alignment vertical="center" wrapText="1"/>
    </xf>
    <xf numFmtId="0" fontId="6" fillId="0" borderId="67" xfId="5" applyFont="1" applyBorder="1" applyAlignment="1">
      <alignment vertical="center" wrapText="1"/>
    </xf>
    <xf numFmtId="0" fontId="42" fillId="15" borderId="6" xfId="5" applyFont="1" applyFill="1" applyBorder="1" applyAlignment="1">
      <alignment horizontal="center" vertical="top"/>
    </xf>
    <xf numFmtId="0" fontId="31" fillId="11" borderId="22" xfId="5" applyFont="1" applyFill="1" applyBorder="1" applyAlignment="1">
      <alignment vertical="top" wrapText="1"/>
    </xf>
    <xf numFmtId="49" fontId="16" fillId="13" borderId="29" xfId="5" applyNumberFormat="1" applyFont="1" applyFill="1" applyBorder="1" applyAlignment="1">
      <alignment vertical="center" wrapText="1"/>
    </xf>
    <xf numFmtId="0" fontId="31" fillId="11" borderId="0" xfId="5" applyFont="1" applyFill="1" applyBorder="1" applyAlignment="1">
      <alignment vertical="top" wrapText="1"/>
    </xf>
    <xf numFmtId="49" fontId="42" fillId="9" borderId="1" xfId="5" applyNumberFormat="1" applyFont="1" applyFill="1" applyBorder="1" applyAlignment="1">
      <alignment horizontal="center" vertical="top"/>
    </xf>
    <xf numFmtId="49" fontId="45" fillId="18" borderId="1" xfId="5" applyNumberFormat="1" applyFont="1" applyFill="1" applyBorder="1" applyAlignment="1">
      <alignment horizontal="center" vertical="top"/>
    </xf>
    <xf numFmtId="164" fontId="64" fillId="0" borderId="17" xfId="5" applyNumberFormat="1" applyFont="1" applyFill="1" applyBorder="1" applyAlignment="1">
      <alignment horizontal="center" vertical="top"/>
    </xf>
    <xf numFmtId="49" fontId="16" fillId="13" borderId="42" xfId="5" applyNumberFormat="1" applyFont="1" applyFill="1" applyBorder="1" applyAlignment="1">
      <alignment vertical="center" wrapText="1"/>
    </xf>
    <xf numFmtId="0" fontId="6" fillId="11" borderId="0" xfId="7" applyFont="1" applyFill="1" applyBorder="1" applyAlignment="1">
      <alignment vertical="top" wrapText="1"/>
    </xf>
    <xf numFmtId="49" fontId="42" fillId="11" borderId="1" xfId="5" applyNumberFormat="1" applyFont="1" applyFill="1" applyBorder="1" applyAlignment="1">
      <alignment vertical="top"/>
    </xf>
    <xf numFmtId="49" fontId="42" fillId="9" borderId="31" xfId="5" applyNumberFormat="1" applyFont="1" applyFill="1" applyBorder="1" applyAlignment="1">
      <alignment vertical="top"/>
    </xf>
    <xf numFmtId="49" fontId="16" fillId="13" borderId="46" xfId="5" applyNumberFormat="1" applyFont="1" applyFill="1" applyBorder="1" applyAlignment="1">
      <alignment horizontal="center" vertical="center" wrapText="1"/>
    </xf>
    <xf numFmtId="0" fontId="6" fillId="0" borderId="48" xfId="5" applyFont="1" applyBorder="1" applyAlignment="1">
      <alignment horizontal="center" vertical="top" wrapText="1"/>
    </xf>
    <xf numFmtId="0" fontId="6" fillId="0" borderId="27" xfId="5" applyFont="1" applyBorder="1" applyAlignment="1">
      <alignment horizontal="left" vertical="center" wrapText="1"/>
    </xf>
    <xf numFmtId="49" fontId="16" fillId="13" borderId="29" xfId="5" applyNumberFormat="1" applyFont="1" applyFill="1" applyBorder="1" applyAlignment="1">
      <alignment horizontal="center" vertical="center" wrapText="1"/>
    </xf>
    <xf numFmtId="0" fontId="6" fillId="0" borderId="34" xfId="5" applyFont="1" applyBorder="1" applyAlignment="1">
      <alignment horizontal="center" vertical="top" wrapText="1"/>
    </xf>
    <xf numFmtId="0" fontId="6" fillId="0" borderId="16" xfId="5" applyFont="1" applyBorder="1" applyAlignment="1">
      <alignment horizontal="left" vertical="center" wrapText="1"/>
    </xf>
    <xf numFmtId="49" fontId="42" fillId="10" borderId="1" xfId="5" applyNumberFormat="1" applyFont="1" applyFill="1" applyBorder="1" applyAlignment="1">
      <alignment horizontal="center" vertical="top" wrapText="1"/>
    </xf>
    <xf numFmtId="0" fontId="6" fillId="0" borderId="35" xfId="5" applyFont="1" applyBorder="1" applyAlignment="1">
      <alignment horizontal="left" vertical="center" wrapText="1"/>
    </xf>
    <xf numFmtId="164" fontId="16" fillId="10" borderId="1" xfId="5" applyNumberFormat="1" applyFont="1" applyFill="1" applyBorder="1" applyAlignment="1">
      <alignment horizontal="center" vertical="top"/>
    </xf>
    <xf numFmtId="0" fontId="16" fillId="10" borderId="1" xfId="5" applyFont="1" applyFill="1" applyBorder="1" applyAlignment="1">
      <alignment horizontal="center" vertical="top"/>
    </xf>
    <xf numFmtId="49" fontId="16" fillId="13" borderId="36" xfId="5" applyNumberFormat="1" applyFont="1" applyFill="1" applyBorder="1" applyAlignment="1">
      <alignment horizontal="center" vertical="center" wrapText="1"/>
    </xf>
    <xf numFmtId="0" fontId="6" fillId="0" borderId="38" xfId="5" applyFont="1" applyBorder="1" applyAlignment="1">
      <alignment horizontal="left" vertical="center" wrapText="1"/>
    </xf>
    <xf numFmtId="0" fontId="6" fillId="0" borderId="9" xfId="5" applyFont="1" applyBorder="1" applyAlignment="1">
      <alignment horizontal="left" vertical="center" wrapText="1"/>
    </xf>
    <xf numFmtId="0" fontId="16" fillId="0" borderId="30" xfId="5" applyFont="1" applyBorder="1" applyAlignment="1">
      <alignment horizontal="center" vertical="top"/>
    </xf>
    <xf numFmtId="0" fontId="6" fillId="0" borderId="30" xfId="5" applyFont="1" applyBorder="1" applyAlignment="1">
      <alignment horizontal="center" vertical="top"/>
    </xf>
    <xf numFmtId="0" fontId="6" fillId="0" borderId="30" xfId="5" applyFont="1" applyBorder="1" applyAlignment="1">
      <alignment horizontal="center" vertical="center"/>
    </xf>
    <xf numFmtId="0" fontId="6" fillId="0" borderId="35" xfId="5" applyFont="1" applyBorder="1" applyAlignment="1">
      <alignment horizontal="left" vertical="top" wrapText="1"/>
    </xf>
    <xf numFmtId="49" fontId="16" fillId="13" borderId="42" xfId="5" applyNumberFormat="1" applyFont="1" applyFill="1" applyBorder="1" applyAlignment="1">
      <alignment horizontal="center" vertical="center" wrapText="1"/>
    </xf>
    <xf numFmtId="0" fontId="16" fillId="0" borderId="43" xfId="5" applyFont="1" applyBorder="1" applyAlignment="1">
      <alignment horizontal="center" vertical="center"/>
    </xf>
    <xf numFmtId="0" fontId="6" fillId="0" borderId="64" xfId="5" applyFont="1" applyBorder="1" applyAlignment="1">
      <alignment horizontal="left" vertical="top" wrapText="1"/>
    </xf>
    <xf numFmtId="49" fontId="42" fillId="10" borderId="31" xfId="5" applyNumberFormat="1" applyFont="1" applyFill="1" applyBorder="1" applyAlignment="1">
      <alignment horizontal="center" vertical="top" wrapText="1"/>
    </xf>
    <xf numFmtId="49" fontId="6" fillId="13" borderId="21" xfId="5" applyNumberFormat="1" applyFont="1" applyFill="1" applyBorder="1" applyAlignment="1">
      <alignment vertical="center" wrapText="1"/>
    </xf>
    <xf numFmtId="0" fontId="6" fillId="0" borderId="51" xfId="5" applyFont="1" applyBorder="1" applyAlignment="1">
      <alignment horizontal="center" vertical="top"/>
    </xf>
    <xf numFmtId="0" fontId="3" fillId="0" borderId="24" xfId="5" applyFont="1" applyBorder="1" applyAlignment="1">
      <alignment vertical="top" wrapText="1"/>
    </xf>
    <xf numFmtId="49" fontId="42" fillId="11" borderId="65" xfId="5" applyNumberFormat="1" applyFont="1" applyFill="1" applyBorder="1" applyAlignment="1">
      <alignment horizontal="center" vertical="top"/>
    </xf>
    <xf numFmtId="0" fontId="46" fillId="10" borderId="1" xfId="5" applyFont="1" applyFill="1" applyBorder="1" applyAlignment="1">
      <alignment horizontal="center" vertical="top" wrapText="1"/>
    </xf>
    <xf numFmtId="49" fontId="6" fillId="13" borderId="53" xfId="5" applyNumberFormat="1" applyFont="1" applyFill="1" applyBorder="1" applyAlignment="1">
      <alignment vertical="center" wrapText="1"/>
    </xf>
    <xf numFmtId="0" fontId="6" fillId="0" borderId="54" xfId="5" applyFont="1" applyBorder="1" applyAlignment="1">
      <alignment horizontal="center" vertical="top"/>
    </xf>
    <xf numFmtId="0" fontId="3" fillId="0" borderId="57" xfId="5" applyFont="1" applyBorder="1" applyAlignment="1">
      <alignment vertical="top" wrapText="1"/>
    </xf>
    <xf numFmtId="164" fontId="16" fillId="0" borderId="17" xfId="5" applyNumberFormat="1" applyFont="1" applyBorder="1" applyAlignment="1">
      <alignment horizontal="center" vertical="top"/>
    </xf>
    <xf numFmtId="49" fontId="42" fillId="11" borderId="50" xfId="5" applyNumberFormat="1" applyFont="1" applyFill="1" applyBorder="1" applyAlignment="1">
      <alignment horizontal="center" vertical="top"/>
    </xf>
    <xf numFmtId="49" fontId="6" fillId="13" borderId="46" xfId="5" applyNumberFormat="1" applyFont="1" applyFill="1" applyBorder="1" applyAlignment="1">
      <alignment vertical="center" wrapText="1"/>
    </xf>
    <xf numFmtId="0" fontId="6" fillId="0" borderId="47" xfId="5" applyFont="1" applyBorder="1" applyAlignment="1">
      <alignment horizontal="center" vertical="top"/>
    </xf>
    <xf numFmtId="0" fontId="3" fillId="0" borderId="49" xfId="5" applyFont="1" applyBorder="1" applyAlignment="1">
      <alignment vertical="top" wrapText="1"/>
    </xf>
    <xf numFmtId="164" fontId="42" fillId="10" borderId="2" xfId="5" applyNumberFormat="1" applyFont="1" applyFill="1" applyBorder="1" applyAlignment="1">
      <alignment horizontal="center" vertical="top"/>
    </xf>
    <xf numFmtId="0" fontId="42" fillId="10" borderId="17" xfId="5" applyFont="1" applyFill="1" applyBorder="1" applyAlignment="1">
      <alignment horizontal="center" vertical="top"/>
    </xf>
    <xf numFmtId="49" fontId="6" fillId="0" borderId="42" xfId="5" applyNumberFormat="1" applyFont="1" applyFill="1" applyBorder="1" applyAlignment="1">
      <alignment horizontal="center" vertical="center" wrapText="1"/>
    </xf>
    <xf numFmtId="0" fontId="6" fillId="0" borderId="43" xfId="5" applyFont="1" applyBorder="1" applyAlignment="1">
      <alignment horizontal="center" vertical="center"/>
    </xf>
    <xf numFmtId="0" fontId="6" fillId="0" borderId="44" xfId="5" applyFont="1" applyFill="1" applyBorder="1" applyAlignment="1">
      <alignment vertical="top" wrapText="1"/>
    </xf>
    <xf numFmtId="0" fontId="6" fillId="0" borderId="25" xfId="5" applyFont="1" applyBorder="1" applyAlignment="1">
      <alignment horizontal="center" vertical="top"/>
    </xf>
    <xf numFmtId="0" fontId="16" fillId="0" borderId="25" xfId="5" applyFont="1" applyBorder="1" applyAlignment="1">
      <alignment horizontal="left" vertical="top" wrapText="1"/>
    </xf>
    <xf numFmtId="164" fontId="42" fillId="0" borderId="6" xfId="5" applyNumberFormat="1" applyFont="1" applyFill="1" applyBorder="1" applyAlignment="1">
      <alignment horizontal="center" vertical="top"/>
    </xf>
    <xf numFmtId="49" fontId="42" fillId="11" borderId="22" xfId="5" applyNumberFormat="1" applyFont="1" applyFill="1" applyBorder="1" applyAlignment="1">
      <alignment vertical="top" wrapText="1"/>
    </xf>
    <xf numFmtId="49" fontId="16" fillId="13" borderId="36" xfId="5" applyNumberFormat="1" applyFont="1" applyFill="1" applyBorder="1" applyAlignment="1">
      <alignment vertical="center" wrapText="1"/>
    </xf>
    <xf numFmtId="0" fontId="16" fillId="0" borderId="47" xfId="5" applyFont="1" applyBorder="1" applyAlignment="1">
      <alignment horizontal="left" vertical="top" wrapText="1"/>
    </xf>
    <xf numFmtId="0" fontId="21" fillId="0" borderId="47" xfId="5" applyFont="1" applyBorder="1" applyAlignment="1">
      <alignment horizontal="left" vertical="top" wrapText="1"/>
    </xf>
    <xf numFmtId="0" fontId="6" fillId="0" borderId="33" xfId="5" applyFont="1" applyBorder="1" applyAlignment="1">
      <alignment horizontal="center" vertical="top"/>
    </xf>
    <xf numFmtId="0" fontId="16" fillId="0" borderId="33" xfId="5" applyFont="1" applyBorder="1" applyAlignment="1">
      <alignment horizontal="left" vertical="top" wrapText="1"/>
    </xf>
    <xf numFmtId="0" fontId="6" fillId="0" borderId="53" xfId="7" applyFont="1" applyBorder="1" applyAlignment="1">
      <alignment vertical="top" wrapText="1"/>
    </xf>
    <xf numFmtId="49" fontId="16" fillId="13" borderId="21" xfId="5" applyNumberFormat="1" applyFont="1" applyFill="1" applyBorder="1" applyAlignment="1">
      <alignment vertical="center" wrapText="1"/>
    </xf>
    <xf numFmtId="49" fontId="16" fillId="13" borderId="45" xfId="5" applyNumberFormat="1" applyFont="1" applyFill="1" applyBorder="1" applyAlignment="1">
      <alignment vertical="center" wrapText="1"/>
    </xf>
    <xf numFmtId="0" fontId="6" fillId="0" borderId="48" xfId="5" applyFont="1" applyBorder="1" applyAlignment="1">
      <alignment horizontal="center" vertical="top"/>
    </xf>
    <xf numFmtId="0" fontId="6" fillId="0" borderId="34" xfId="5" applyFont="1" applyBorder="1" applyAlignment="1">
      <alignment horizontal="center" vertical="top"/>
    </xf>
    <xf numFmtId="49" fontId="16" fillId="13" borderId="14" xfId="5" applyNumberFormat="1" applyFont="1" applyFill="1" applyBorder="1" applyAlignment="1">
      <alignment horizontal="center" vertical="center" wrapText="1"/>
    </xf>
    <xf numFmtId="0" fontId="6" fillId="0" borderId="34" xfId="5" applyFont="1" applyBorder="1" applyAlignment="1">
      <alignment horizontal="center" vertical="center"/>
    </xf>
    <xf numFmtId="0" fontId="6" fillId="0" borderId="1" xfId="7" applyFont="1" applyBorder="1" applyAlignment="1">
      <alignment vertical="top" wrapText="1"/>
    </xf>
    <xf numFmtId="49" fontId="16" fillId="13" borderId="69" xfId="5" applyNumberFormat="1" applyFont="1" applyFill="1" applyBorder="1" applyAlignment="1">
      <alignment horizontal="center" vertical="center" wrapText="1"/>
    </xf>
    <xf numFmtId="0" fontId="6" fillId="0" borderId="50" xfId="7" applyFont="1" applyBorder="1" applyAlignment="1">
      <alignment vertical="top" wrapText="1"/>
    </xf>
    <xf numFmtId="0" fontId="6" fillId="0" borderId="28" xfId="5" applyFont="1" applyBorder="1" applyAlignment="1">
      <alignment horizontal="center" vertical="top" wrapText="1"/>
    </xf>
    <xf numFmtId="0" fontId="6" fillId="0" borderId="51" xfId="5" applyFont="1" applyBorder="1" applyAlignment="1">
      <alignment horizontal="center" vertical="center" wrapText="1"/>
    </xf>
    <xf numFmtId="0" fontId="6" fillId="0" borderId="23" xfId="5" applyFont="1" applyBorder="1" applyAlignment="1">
      <alignment horizontal="justify" vertical="center"/>
    </xf>
    <xf numFmtId="0" fontId="46" fillId="0" borderId="22" xfId="5" applyFont="1" applyBorder="1" applyAlignment="1">
      <alignment vertical="top" wrapText="1"/>
    </xf>
    <xf numFmtId="0" fontId="46" fillId="0" borderId="22" xfId="5" applyFont="1" applyBorder="1" applyAlignment="1">
      <alignment horizontal="center" vertical="top" wrapText="1"/>
    </xf>
    <xf numFmtId="0" fontId="46" fillId="0" borderId="22" xfId="5" applyFont="1" applyBorder="1" applyAlignment="1">
      <alignment vertical="top" textRotation="90" wrapText="1"/>
    </xf>
    <xf numFmtId="49" fontId="10" fillId="0" borderId="22" xfId="5" applyNumberFormat="1" applyFont="1" applyBorder="1" applyAlignment="1">
      <alignment vertical="top" wrapText="1"/>
    </xf>
    <xf numFmtId="0" fontId="10" fillId="0" borderId="22" xfId="5" applyFont="1" applyBorder="1" applyAlignment="1">
      <alignment vertical="center"/>
    </xf>
    <xf numFmtId="0" fontId="10" fillId="0" borderId="23" xfId="5" applyFont="1" applyBorder="1" applyAlignment="1">
      <alignment vertical="center"/>
    </xf>
    <xf numFmtId="49" fontId="42" fillId="14" borderId="23" xfId="5" applyNumberFormat="1" applyFont="1" applyFill="1" applyBorder="1" applyAlignment="1">
      <alignment horizontal="center" vertical="top"/>
    </xf>
    <xf numFmtId="0" fontId="46" fillId="0" borderId="0" xfId="5" applyFont="1" applyBorder="1" applyAlignment="1">
      <alignment vertical="top" wrapText="1"/>
    </xf>
    <xf numFmtId="0" fontId="46" fillId="0" borderId="0" xfId="5" applyFont="1" applyBorder="1" applyAlignment="1">
      <alignment horizontal="center" vertical="top" wrapText="1"/>
    </xf>
    <xf numFmtId="0" fontId="46" fillId="0" borderId="0" xfId="5" applyFont="1" applyBorder="1" applyAlignment="1">
      <alignment vertical="top" textRotation="90" wrapText="1"/>
    </xf>
    <xf numFmtId="49" fontId="10" fillId="0" borderId="0" xfId="5" applyNumberFormat="1" applyFont="1" applyBorder="1" applyAlignment="1">
      <alignment vertical="top" wrapText="1"/>
    </xf>
    <xf numFmtId="0" fontId="10" fillId="0" borderId="0" xfId="5" applyFont="1" applyBorder="1" applyAlignment="1">
      <alignment vertical="center"/>
    </xf>
    <xf numFmtId="0" fontId="10" fillId="0" borderId="27" xfId="5" applyFont="1" applyBorder="1" applyAlignment="1">
      <alignment vertical="center"/>
    </xf>
    <xf numFmtId="49" fontId="42" fillId="14" borderId="27" xfId="5" applyNumberFormat="1" applyFont="1" applyFill="1" applyBorder="1" applyAlignment="1">
      <alignment horizontal="center" vertical="top"/>
    </xf>
    <xf numFmtId="0" fontId="6" fillId="0" borderId="27" xfId="5" applyFont="1" applyBorder="1" applyAlignment="1">
      <alignment horizontal="left" vertical="top" wrapText="1"/>
    </xf>
    <xf numFmtId="0" fontId="46" fillId="0" borderId="21" xfId="5" applyFont="1" applyBorder="1" applyAlignment="1">
      <alignment vertical="top" wrapText="1"/>
    </xf>
    <xf numFmtId="0" fontId="6" fillId="0" borderId="16" xfId="5" applyFont="1" applyBorder="1" applyAlignment="1">
      <alignment horizontal="justify" vertical="center"/>
    </xf>
    <xf numFmtId="0" fontId="46" fillId="0" borderId="45" xfId="5" applyFont="1" applyBorder="1" applyAlignment="1">
      <alignment vertical="top" wrapText="1"/>
    </xf>
    <xf numFmtId="0" fontId="4" fillId="0" borderId="29" xfId="5" applyFont="1" applyBorder="1" applyAlignment="1">
      <alignment vertical="top" wrapText="1"/>
    </xf>
    <xf numFmtId="0" fontId="6" fillId="0" borderId="16" xfId="5" applyFont="1" applyBorder="1" applyAlignment="1">
      <alignment horizontal="left" vertical="top" wrapText="1"/>
    </xf>
    <xf numFmtId="0" fontId="6" fillId="0" borderId="67" xfId="5" applyFont="1" applyBorder="1" applyAlignment="1">
      <alignment horizontal="justify" vertical="center"/>
    </xf>
    <xf numFmtId="0" fontId="46" fillId="0" borderId="53" xfId="5" applyFont="1" applyBorder="1" applyAlignment="1">
      <alignment vertical="top" wrapText="1"/>
    </xf>
    <xf numFmtId="0" fontId="46" fillId="0" borderId="18" xfId="5" applyFont="1" applyBorder="1" applyAlignment="1">
      <alignment vertical="top" wrapText="1"/>
    </xf>
    <xf numFmtId="0" fontId="46" fillId="0" borderId="18" xfId="5" applyFont="1" applyBorder="1" applyAlignment="1">
      <alignment horizontal="center" vertical="top" wrapText="1"/>
    </xf>
    <xf numFmtId="0" fontId="46" fillId="0" borderId="18" xfId="5" applyFont="1" applyBorder="1" applyAlignment="1">
      <alignment vertical="top" textRotation="90" wrapText="1"/>
    </xf>
    <xf numFmtId="49" fontId="10" fillId="0" borderId="18" xfId="5" applyNumberFormat="1" applyFont="1" applyBorder="1" applyAlignment="1">
      <alignment vertical="top" wrapText="1"/>
    </xf>
    <xf numFmtId="0" fontId="10" fillId="0" borderId="18" xfId="5" applyFont="1" applyBorder="1" applyAlignment="1">
      <alignment vertical="center"/>
    </xf>
    <xf numFmtId="0" fontId="10" fillId="0" borderId="55" xfId="5" applyFont="1" applyBorder="1" applyAlignment="1">
      <alignment vertical="center"/>
    </xf>
    <xf numFmtId="0" fontId="46" fillId="14" borderId="3" xfId="5" applyFont="1" applyFill="1" applyBorder="1" applyAlignment="1">
      <alignment vertical="top" wrapText="1"/>
    </xf>
    <xf numFmtId="0" fontId="46" fillId="14" borderId="4" xfId="5" applyFont="1" applyFill="1" applyBorder="1" applyAlignment="1">
      <alignment vertical="top" wrapText="1"/>
    </xf>
    <xf numFmtId="0" fontId="46" fillId="14" borderId="4" xfId="5" applyFont="1" applyFill="1" applyBorder="1" applyAlignment="1">
      <alignment horizontal="center" vertical="top" wrapText="1"/>
    </xf>
    <xf numFmtId="0" fontId="46" fillId="14" borderId="4" xfId="5" applyFont="1" applyFill="1" applyBorder="1" applyAlignment="1">
      <alignment vertical="top" textRotation="90" wrapText="1"/>
    </xf>
    <xf numFmtId="0" fontId="47" fillId="14" borderId="4" xfId="5" applyFont="1" applyFill="1" applyBorder="1" applyAlignment="1">
      <alignment vertical="top" wrapText="1"/>
    </xf>
    <xf numFmtId="49" fontId="19" fillId="14" borderId="4" xfId="5" applyNumberFormat="1" applyFont="1" applyFill="1" applyBorder="1" applyAlignment="1">
      <alignment vertical="top" wrapText="1"/>
    </xf>
    <xf numFmtId="0" fontId="69" fillId="14" borderId="4" xfId="5" applyFont="1" applyFill="1" applyBorder="1" applyAlignment="1">
      <alignment vertical="top"/>
    </xf>
    <xf numFmtId="0" fontId="69" fillId="14" borderId="5" xfId="5" applyFont="1" applyFill="1" applyBorder="1" applyAlignment="1">
      <alignment vertical="top"/>
    </xf>
    <xf numFmtId="0" fontId="6" fillId="0" borderId="62" xfId="5" applyFont="1" applyBorder="1" applyAlignment="1">
      <alignment horizontal="left" vertical="top"/>
    </xf>
    <xf numFmtId="0" fontId="6" fillId="0" borderId="23" xfId="5" applyFont="1" applyBorder="1" applyAlignment="1">
      <alignment vertical="top" wrapText="1"/>
    </xf>
    <xf numFmtId="0" fontId="38" fillId="0" borderId="21" xfId="5" applyFont="1" applyBorder="1" applyAlignment="1">
      <alignment horizontal="center" vertical="top"/>
    </xf>
    <xf numFmtId="0" fontId="38" fillId="0" borderId="22" xfId="5" applyFont="1" applyBorder="1" applyAlignment="1">
      <alignment horizontal="center" vertical="top"/>
    </xf>
    <xf numFmtId="0" fontId="38" fillId="0" borderId="23" xfId="5" applyFont="1" applyBorder="1" applyAlignment="1">
      <alignment horizontal="center" vertical="top"/>
    </xf>
    <xf numFmtId="49" fontId="42" fillId="17" borderId="6" xfId="5" applyNumberFormat="1" applyFont="1" applyFill="1" applyBorder="1" applyAlignment="1">
      <alignment horizontal="center" vertical="top" wrapText="1"/>
    </xf>
    <xf numFmtId="0" fontId="6" fillId="0" borderId="42" xfId="5" applyFont="1" applyBorder="1" applyAlignment="1">
      <alignment horizontal="left" vertical="top"/>
    </xf>
    <xf numFmtId="0" fontId="38" fillId="0" borderId="53" xfId="5" applyFont="1" applyBorder="1" applyAlignment="1">
      <alignment horizontal="center" vertical="top"/>
    </xf>
    <xf numFmtId="0" fontId="38" fillId="0" borderId="18" xfId="5" applyFont="1" applyBorder="1" applyAlignment="1">
      <alignment horizontal="center" vertical="top"/>
    </xf>
    <xf numFmtId="0" fontId="38" fillId="0" borderId="55" xfId="5" applyFont="1" applyBorder="1" applyAlignment="1">
      <alignment horizontal="center" vertical="top"/>
    </xf>
    <xf numFmtId="49" fontId="42" fillId="17" borderId="31" xfId="5" applyNumberFormat="1" applyFont="1" applyFill="1" applyBorder="1" applyAlignment="1">
      <alignment horizontal="center" vertical="top" wrapText="1"/>
    </xf>
    <xf numFmtId="0" fontId="42" fillId="18" borderId="3" xfId="5" applyFont="1" applyFill="1" applyBorder="1" applyAlignment="1">
      <alignment horizontal="left" vertical="top"/>
    </xf>
    <xf numFmtId="0" fontId="42" fillId="18" borderId="4" xfId="5" applyFont="1" applyFill="1" applyBorder="1" applyAlignment="1">
      <alignment horizontal="left" vertical="top"/>
    </xf>
    <xf numFmtId="0" fontId="38" fillId="18" borderId="4" xfId="5" applyFont="1" applyFill="1" applyBorder="1" applyAlignment="1">
      <alignment horizontal="left" vertical="top"/>
    </xf>
    <xf numFmtId="0" fontId="38" fillId="18" borderId="4" xfId="5" applyFont="1" applyFill="1" applyBorder="1" applyAlignment="1">
      <alignment horizontal="center" vertical="top"/>
    </xf>
    <xf numFmtId="0" fontId="38" fillId="18" borderId="4" xfId="5" applyFont="1" applyFill="1" applyBorder="1" applyAlignment="1">
      <alignment horizontal="left" vertical="top" textRotation="90"/>
    </xf>
    <xf numFmtId="0" fontId="36" fillId="18" borderId="4" xfId="5" applyFont="1" applyFill="1" applyBorder="1" applyAlignment="1">
      <alignment horizontal="left" vertical="top"/>
    </xf>
    <xf numFmtId="0" fontId="38" fillId="17" borderId="4" xfId="5" applyFont="1" applyFill="1" applyBorder="1" applyAlignment="1">
      <alignment horizontal="left" vertical="top"/>
    </xf>
    <xf numFmtId="0" fontId="38" fillId="17" borderId="5" xfId="5" applyFont="1" applyFill="1" applyBorder="1" applyAlignment="1">
      <alignment vertical="top"/>
    </xf>
    <xf numFmtId="0" fontId="10" fillId="0" borderId="21" xfId="5" applyFont="1" applyBorder="1" applyAlignment="1">
      <alignment horizontal="center" vertical="center" textRotation="90"/>
    </xf>
    <xf numFmtId="0" fontId="19" fillId="0" borderId="51" xfId="5" applyFont="1" applyBorder="1" applyAlignment="1">
      <alignment horizontal="center" vertical="center" wrapText="1"/>
    </xf>
    <xf numFmtId="0" fontId="19" fillId="0" borderId="24" xfId="5" applyFont="1" applyBorder="1" applyAlignment="1">
      <alignment horizontal="center" vertical="center" wrapText="1"/>
    </xf>
    <xf numFmtId="0" fontId="19" fillId="0" borderId="6" xfId="5" applyFont="1" applyBorder="1" applyAlignment="1">
      <alignment horizontal="center" vertical="center" textRotation="90" wrapText="1"/>
    </xf>
    <xf numFmtId="0" fontId="19" fillId="0" borderId="1" xfId="3" applyNumberFormat="1" applyFont="1" applyBorder="1" applyAlignment="1">
      <alignment horizontal="center" vertical="center" wrapText="1"/>
    </xf>
    <xf numFmtId="0" fontId="19" fillId="0" borderId="70" xfId="5" applyFont="1" applyBorder="1" applyAlignment="1">
      <alignment horizontal="center" vertical="top" textRotation="90" wrapText="1"/>
    </xf>
    <xf numFmtId="0" fontId="19" fillId="10" borderId="6" xfId="5" applyFont="1" applyFill="1" applyBorder="1" applyAlignment="1">
      <alignment horizontal="center" vertical="center" textRotation="90" wrapText="1"/>
    </xf>
    <xf numFmtId="0" fontId="19" fillId="0" borderId="21" xfId="5" applyFont="1" applyBorder="1" applyAlignment="1">
      <alignment horizontal="center" vertical="center" wrapText="1"/>
    </xf>
    <xf numFmtId="0" fontId="19" fillId="0" borderId="52" xfId="5" applyFont="1" applyBorder="1" applyAlignment="1">
      <alignment horizontal="center" vertical="center" textRotation="90" wrapText="1"/>
    </xf>
    <xf numFmtId="0" fontId="19" fillId="11" borderId="6" xfId="5" applyFont="1" applyFill="1" applyBorder="1" applyAlignment="1">
      <alignment horizontal="center" vertical="center" textRotation="90" wrapText="1"/>
    </xf>
    <xf numFmtId="0" fontId="19" fillId="10" borderId="70" xfId="5" applyFont="1" applyFill="1" applyBorder="1" applyAlignment="1">
      <alignment horizontal="center" vertical="center" textRotation="90" wrapText="1"/>
    </xf>
    <xf numFmtId="0" fontId="19" fillId="14" borderId="52" xfId="5" applyFont="1" applyFill="1" applyBorder="1" applyAlignment="1">
      <alignment horizontal="center" vertical="center" textRotation="90" wrapText="1"/>
    </xf>
    <xf numFmtId="0" fontId="19" fillId="17" borderId="52" xfId="5" applyFont="1" applyFill="1" applyBorder="1" applyAlignment="1">
      <alignment horizontal="center" vertical="center" textRotation="90" wrapText="1"/>
    </xf>
    <xf numFmtId="0" fontId="10" fillId="0" borderId="45" xfId="5" applyFont="1" applyBorder="1" applyAlignment="1">
      <alignment horizontal="center" vertical="center" textRotation="90"/>
    </xf>
    <xf numFmtId="0" fontId="19" fillId="0" borderId="54" xfId="5" applyFont="1" applyBorder="1" applyAlignment="1">
      <alignment horizontal="center" vertical="center" wrapText="1"/>
    </xf>
    <xf numFmtId="0" fontId="19" fillId="0" borderId="49" xfId="5" applyFont="1" applyBorder="1" applyAlignment="1">
      <alignment horizontal="center" vertical="center" wrapText="1"/>
    </xf>
    <xf numFmtId="0" fontId="19" fillId="0" borderId="1" xfId="5" applyFont="1" applyBorder="1" applyAlignment="1">
      <alignment horizontal="center" vertical="center" textRotation="90" wrapText="1"/>
    </xf>
    <xf numFmtId="0" fontId="19" fillId="0" borderId="15" xfId="5" applyFont="1" applyBorder="1" applyAlignment="1">
      <alignment horizontal="center" vertical="top" textRotation="90" wrapText="1"/>
    </xf>
    <xf numFmtId="0" fontId="19" fillId="10" borderId="1" xfId="5" applyFont="1" applyFill="1" applyBorder="1" applyAlignment="1">
      <alignment horizontal="center" vertical="center" textRotation="90" wrapText="1"/>
    </xf>
    <xf numFmtId="0" fontId="19" fillId="0" borderId="45" xfId="5" applyFont="1" applyBorder="1" applyAlignment="1">
      <alignment horizontal="center" vertical="center" wrapText="1"/>
    </xf>
    <xf numFmtId="0" fontId="19" fillId="0" borderId="10" xfId="5" applyFont="1" applyBorder="1" applyAlignment="1">
      <alignment horizontal="center" vertical="center" textRotation="90" wrapText="1"/>
    </xf>
    <xf numFmtId="0" fontId="19" fillId="11" borderId="1" xfId="5" applyFont="1" applyFill="1" applyBorder="1" applyAlignment="1">
      <alignment horizontal="center" vertical="center" textRotation="90" wrapText="1"/>
    </xf>
    <xf numFmtId="0" fontId="19" fillId="10" borderId="15" xfId="5" applyFont="1" applyFill="1" applyBorder="1" applyAlignment="1">
      <alignment horizontal="center" vertical="center" textRotation="90" wrapText="1"/>
    </xf>
    <xf numFmtId="0" fontId="19" fillId="14" borderId="10" xfId="5" applyFont="1" applyFill="1" applyBorder="1" applyAlignment="1">
      <alignment horizontal="center" vertical="center" textRotation="90" wrapText="1"/>
    </xf>
    <xf numFmtId="0" fontId="19" fillId="17" borderId="10" xfId="5" applyFont="1" applyFill="1" applyBorder="1" applyAlignment="1">
      <alignment horizontal="center" vertical="center" textRotation="90" wrapText="1"/>
    </xf>
    <xf numFmtId="0" fontId="19" fillId="0" borderId="3" xfId="3" applyFont="1" applyBorder="1" applyAlignment="1">
      <alignment horizontal="center" vertical="center"/>
    </xf>
    <xf numFmtId="0" fontId="19" fillId="0" borderId="4" xfId="3" applyFont="1" applyBorder="1" applyAlignment="1">
      <alignment horizontal="center" vertical="center"/>
    </xf>
    <xf numFmtId="0" fontId="19" fillId="0" borderId="5" xfId="3" applyFont="1" applyBorder="1" applyAlignment="1">
      <alignment horizontal="center" vertical="center"/>
    </xf>
    <xf numFmtId="0" fontId="19" fillId="0" borderId="31" xfId="5" applyFont="1" applyBorder="1" applyAlignment="1">
      <alignment horizontal="center" vertical="center" textRotation="90" wrapText="1"/>
    </xf>
    <xf numFmtId="0" fontId="19" fillId="0" borderId="31" xfId="3" applyNumberFormat="1" applyFont="1" applyBorder="1" applyAlignment="1">
      <alignment horizontal="center" vertical="center" wrapText="1"/>
    </xf>
    <xf numFmtId="0" fontId="19" fillId="0" borderId="68" xfId="5" applyFont="1" applyBorder="1" applyAlignment="1">
      <alignment horizontal="center" vertical="top" textRotation="90" wrapText="1"/>
    </xf>
    <xf numFmtId="0" fontId="19" fillId="10" borderId="31" xfId="5" applyFont="1" applyFill="1" applyBorder="1" applyAlignment="1">
      <alignment horizontal="center" vertical="center" textRotation="90" wrapText="1"/>
    </xf>
    <xf numFmtId="0" fontId="19" fillId="0" borderId="53" xfId="5" applyFont="1" applyBorder="1" applyAlignment="1">
      <alignment horizontal="center" vertical="center" wrapText="1"/>
    </xf>
    <xf numFmtId="0" fontId="19" fillId="0" borderId="50" xfId="5" applyFont="1" applyBorder="1" applyAlignment="1">
      <alignment horizontal="center" vertical="center" textRotation="90" wrapText="1"/>
    </xf>
    <xf numFmtId="0" fontId="19" fillId="11" borderId="31" xfId="5" applyFont="1" applyFill="1" applyBorder="1" applyAlignment="1">
      <alignment horizontal="center" vertical="center" textRotation="90" wrapText="1"/>
    </xf>
    <xf numFmtId="0" fontId="19" fillId="10" borderId="68" xfId="5" applyFont="1" applyFill="1" applyBorder="1" applyAlignment="1">
      <alignment horizontal="center" vertical="center" textRotation="90" wrapText="1"/>
    </xf>
    <xf numFmtId="0" fontId="19" fillId="14" borderId="50" xfId="5" applyFont="1" applyFill="1" applyBorder="1" applyAlignment="1">
      <alignment horizontal="center" vertical="center" textRotation="90" wrapText="1"/>
    </xf>
    <xf numFmtId="0" fontId="19" fillId="17" borderId="50" xfId="5" applyFont="1" applyFill="1" applyBorder="1" applyAlignment="1">
      <alignment horizontal="center" vertical="center" textRotation="90" wrapText="1"/>
    </xf>
    <xf numFmtId="0" fontId="6" fillId="0" borderId="22" xfId="5" applyFont="1" applyBorder="1" applyAlignment="1">
      <alignment horizontal="center"/>
    </xf>
    <xf numFmtId="0" fontId="18" fillId="0" borderId="0" xfId="5" applyFont="1" applyAlignment="1">
      <alignment horizontal="center" vertical="top"/>
    </xf>
    <xf numFmtId="0" fontId="18" fillId="0" borderId="0" xfId="5" applyFont="1" applyAlignment="1">
      <alignment horizontal="center" vertical="center" textRotation="90"/>
    </xf>
    <xf numFmtId="0" fontId="19" fillId="0" borderId="0" xfId="5" applyFont="1" applyBorder="1" applyAlignment="1">
      <alignment horizontal="center" vertical="center"/>
    </xf>
    <xf numFmtId="0" fontId="38" fillId="0" borderId="0" xfId="5" applyFont="1" applyAlignment="1">
      <alignment horizontal="center" vertical="center" wrapText="1"/>
    </xf>
    <xf numFmtId="2" fontId="70" fillId="3" borderId="2" xfId="5" applyNumberFormat="1" applyFont="1" applyFill="1" applyBorder="1" applyAlignment="1">
      <alignment vertical="top" wrapText="1"/>
    </xf>
    <xf numFmtId="0" fontId="3" fillId="3" borderId="3" xfId="5" applyFont="1" applyFill="1" applyBorder="1" applyAlignment="1">
      <alignment horizontal="right" vertical="top" wrapText="1"/>
    </xf>
    <xf numFmtId="0" fontId="3" fillId="3" borderId="4" xfId="5" applyFont="1" applyFill="1" applyBorder="1" applyAlignment="1">
      <alignment horizontal="right" vertical="top" wrapText="1"/>
    </xf>
    <xf numFmtId="0" fontId="3" fillId="3" borderId="5" xfId="5" applyFont="1" applyFill="1" applyBorder="1" applyAlignment="1">
      <alignment horizontal="right" vertical="top" wrapText="1"/>
    </xf>
    <xf numFmtId="2" fontId="56" fillId="0" borderId="50" xfId="5" applyNumberFormat="1" applyFont="1" applyBorder="1" applyAlignment="1">
      <alignment vertical="top" wrapText="1"/>
    </xf>
    <xf numFmtId="0" fontId="11" fillId="0" borderId="69" xfId="5" applyFont="1" applyBorder="1" applyAlignment="1">
      <alignment horizontal="left" vertical="top" wrapText="1"/>
    </xf>
    <xf numFmtId="0" fontId="11" fillId="0" borderId="68" xfId="5" applyFont="1" applyBorder="1" applyAlignment="1">
      <alignment horizontal="left" vertical="top" wrapText="1"/>
    </xf>
    <xf numFmtId="0" fontId="11" fillId="0" borderId="67" xfId="5" applyFont="1" applyBorder="1" applyAlignment="1">
      <alignment horizontal="left" vertical="top" wrapText="1"/>
    </xf>
    <xf numFmtId="2" fontId="57" fillId="7" borderId="2" xfId="5" applyNumberFormat="1" applyFont="1" applyFill="1" applyBorder="1" applyAlignment="1">
      <alignment vertical="top" wrapText="1"/>
    </xf>
    <xf numFmtId="2" fontId="56" fillId="0" borderId="52" xfId="5" applyNumberFormat="1" applyFont="1" applyBorder="1" applyAlignment="1">
      <alignment vertical="top" wrapText="1"/>
    </xf>
    <xf numFmtId="2" fontId="56" fillId="0" borderId="65" xfId="5" applyNumberFormat="1" applyFont="1" applyBorder="1" applyAlignment="1">
      <alignment vertical="top" wrapText="1"/>
    </xf>
    <xf numFmtId="2" fontId="56" fillId="0" borderId="10" xfId="5" applyNumberFormat="1" applyFont="1" applyBorder="1" applyAlignment="1">
      <alignment vertical="top" wrapText="1"/>
    </xf>
    <xf numFmtId="0" fontId="60" fillId="0" borderId="10" xfId="4" applyFont="1" applyBorder="1" applyAlignment="1">
      <alignment vertical="top" wrapText="1"/>
    </xf>
    <xf numFmtId="2" fontId="61" fillId="0" borderId="50" xfId="5" applyNumberFormat="1" applyFont="1" applyBorder="1" applyAlignment="1">
      <alignment vertical="top" wrapText="1"/>
    </xf>
    <xf numFmtId="2" fontId="62" fillId="7" borderId="2" xfId="5" applyNumberFormat="1" applyFont="1" applyFill="1" applyBorder="1" applyAlignment="1">
      <alignment vertical="top" wrapText="1"/>
    </xf>
    <xf numFmtId="0" fontId="37" fillId="0" borderId="0" xfId="5" applyFont="1" applyAlignment="1">
      <alignment horizontal="center" vertical="top"/>
    </xf>
    <xf numFmtId="49" fontId="17" fillId="0" borderId="0" xfId="5" applyNumberFormat="1" applyFont="1" applyAlignment="1">
      <alignment vertical="top"/>
    </xf>
    <xf numFmtId="49" fontId="17" fillId="0" borderId="18" xfId="5" applyNumberFormat="1" applyFont="1" applyBorder="1" applyAlignment="1">
      <alignment vertical="top" textRotation="90"/>
    </xf>
    <xf numFmtId="0" fontId="17" fillId="4" borderId="3" xfId="5" applyFont="1" applyFill="1" applyBorder="1" applyAlignment="1">
      <alignment vertical="top"/>
    </xf>
    <xf numFmtId="0" fontId="17" fillId="4" borderId="4" xfId="5" applyFont="1" applyFill="1" applyBorder="1" applyAlignment="1">
      <alignment vertical="top"/>
    </xf>
    <xf numFmtId="0" fontId="17" fillId="4" borderId="5" xfId="5" applyFont="1" applyFill="1" applyBorder="1" applyAlignment="1">
      <alignment vertical="top"/>
    </xf>
    <xf numFmtId="2" fontId="22" fillId="4" borderId="2" xfId="5" applyNumberFormat="1" applyFont="1" applyFill="1" applyBorder="1" applyAlignment="1">
      <alignment horizontal="center" vertical="top"/>
    </xf>
    <xf numFmtId="49" fontId="19" fillId="4" borderId="3" xfId="5" applyNumberFormat="1" applyFont="1" applyFill="1" applyBorder="1" applyAlignment="1">
      <alignment horizontal="right" vertical="top"/>
    </xf>
    <xf numFmtId="49" fontId="19" fillId="4" borderId="4" xfId="5" applyNumberFormat="1" applyFont="1" applyFill="1" applyBorder="1" applyAlignment="1">
      <alignment horizontal="right" vertical="top"/>
    </xf>
    <xf numFmtId="49" fontId="19" fillId="4" borderId="5" xfId="5" applyNumberFormat="1" applyFont="1" applyFill="1" applyBorder="1" applyAlignment="1">
      <alignment horizontal="right" vertical="top"/>
    </xf>
    <xf numFmtId="49" fontId="19" fillId="17" borderId="21" xfId="6" applyNumberFormat="1" applyFont="1" applyFill="1" applyBorder="1" applyAlignment="1">
      <alignment vertical="top"/>
    </xf>
    <xf numFmtId="49" fontId="19" fillId="17" borderId="22" xfId="6" applyNumberFormat="1" applyFont="1" applyFill="1" applyBorder="1" applyAlignment="1">
      <alignment vertical="top"/>
    </xf>
    <xf numFmtId="164" fontId="19" fillId="17" borderId="6" xfId="6" applyNumberFormat="1" applyFont="1" applyFill="1" applyBorder="1" applyAlignment="1">
      <alignment horizontal="center" vertical="top"/>
    </xf>
    <xf numFmtId="49" fontId="19" fillId="17" borderId="3" xfId="6" applyNumberFormat="1" applyFont="1" applyFill="1" applyBorder="1" applyAlignment="1">
      <alignment horizontal="right" vertical="top"/>
    </xf>
    <xf numFmtId="49" fontId="19" fillId="17" borderId="4" xfId="6" applyNumberFormat="1" applyFont="1" applyFill="1" applyBorder="1" applyAlignment="1">
      <alignment horizontal="right" vertical="top"/>
    </xf>
    <xf numFmtId="49" fontId="19" fillId="17" borderId="5" xfId="6" applyNumberFormat="1" applyFont="1" applyFill="1" applyBorder="1" applyAlignment="1">
      <alignment horizontal="right" vertical="top"/>
    </xf>
    <xf numFmtId="49" fontId="19" fillId="18" borderId="57" xfId="5" applyNumberFormat="1" applyFont="1" applyFill="1" applyBorder="1" applyAlignment="1">
      <alignment horizontal="center" vertical="top" wrapText="1"/>
    </xf>
    <xf numFmtId="0" fontId="17" fillId="14" borderId="3" xfId="5" applyFont="1" applyFill="1" applyBorder="1" applyAlignment="1">
      <alignment vertical="top"/>
    </xf>
    <xf numFmtId="0" fontId="17" fillId="14" borderId="4" xfId="5" applyFont="1" applyFill="1" applyBorder="1" applyAlignment="1">
      <alignment vertical="top"/>
    </xf>
    <xf numFmtId="0" fontId="17" fillId="14" borderId="5" xfId="5" applyFont="1" applyFill="1" applyBorder="1" applyAlignment="1">
      <alignment vertical="top"/>
    </xf>
    <xf numFmtId="164" fontId="19" fillId="14" borderId="2" xfId="5" applyNumberFormat="1" applyFont="1" applyFill="1" applyBorder="1" applyAlignment="1">
      <alignment horizontal="center" vertical="top"/>
    </xf>
    <xf numFmtId="0" fontId="19" fillId="14" borderId="2" xfId="5" applyFont="1" applyFill="1" applyBorder="1" applyAlignment="1">
      <alignment horizontal="center" vertical="top"/>
    </xf>
    <xf numFmtId="49" fontId="19" fillId="9" borderId="2" xfId="5" applyNumberFormat="1" applyFont="1" applyFill="1" applyBorder="1" applyAlignment="1">
      <alignment horizontal="center" vertical="top"/>
    </xf>
    <xf numFmtId="0" fontId="17" fillId="0" borderId="21" xfId="5" applyFont="1" applyBorder="1" applyAlignment="1">
      <alignment horizontal="center" vertical="top"/>
    </xf>
    <xf numFmtId="0" fontId="17" fillId="0" borderId="51" xfId="5" applyFont="1" applyBorder="1" applyAlignment="1">
      <alignment horizontal="center" vertical="top"/>
    </xf>
    <xf numFmtId="0" fontId="17" fillId="0" borderId="23" xfId="5" applyFont="1" applyBorder="1" applyAlignment="1">
      <alignment horizontal="center" vertical="top"/>
    </xf>
    <xf numFmtId="164" fontId="19" fillId="15" borderId="2" xfId="5" applyNumberFormat="1" applyFont="1" applyFill="1" applyBorder="1" applyAlignment="1">
      <alignment horizontal="center" vertical="top"/>
    </xf>
    <xf numFmtId="0" fontId="19" fillId="15" borderId="2" xfId="5" applyFont="1" applyFill="1" applyBorder="1" applyAlignment="1">
      <alignment horizontal="center" vertical="top"/>
    </xf>
    <xf numFmtId="49" fontId="6" fillId="0" borderId="6" xfId="5" applyNumberFormat="1" applyFont="1" applyBorder="1" applyAlignment="1">
      <alignment horizontal="left" vertical="top" wrapText="1"/>
    </xf>
    <xf numFmtId="0" fontId="5" fillId="0" borderId="6" xfId="5" applyFont="1" applyBorder="1" applyAlignment="1">
      <alignment horizontal="center" vertical="top" wrapText="1"/>
    </xf>
    <xf numFmtId="49" fontId="4" fillId="0" borderId="22" xfId="5" applyNumberFormat="1" applyFont="1" applyBorder="1" applyAlignment="1">
      <alignment horizontal="center" vertical="center" textRotation="90" wrapText="1"/>
    </xf>
    <xf numFmtId="0" fontId="19" fillId="0" borderId="0" xfId="5" applyFont="1" applyBorder="1" applyAlignment="1">
      <alignment horizontal="center" vertical="top" wrapText="1"/>
    </xf>
    <xf numFmtId="49" fontId="19" fillId="11" borderId="17" xfId="5" applyNumberFormat="1" applyFont="1" applyFill="1" applyBorder="1" applyAlignment="1">
      <alignment horizontal="center" vertical="top" wrapText="1"/>
    </xf>
    <xf numFmtId="49" fontId="19" fillId="10" borderId="6" xfId="5" applyNumberFormat="1" applyFont="1" applyFill="1" applyBorder="1" applyAlignment="1">
      <alignment horizontal="center" vertical="top"/>
    </xf>
    <xf numFmtId="0" fontId="17" fillId="0" borderId="14" xfId="5" applyFont="1" applyBorder="1" applyAlignment="1">
      <alignment horizontal="center" vertical="top"/>
    </xf>
    <xf numFmtId="0" fontId="17" fillId="0" borderId="34" xfId="5" applyFont="1" applyBorder="1" applyAlignment="1">
      <alignment horizontal="center" vertical="top"/>
    </xf>
    <xf numFmtId="0" fontId="17" fillId="0" borderId="16" xfId="5" applyFont="1" applyBorder="1" applyAlignment="1">
      <alignment horizontal="center" vertical="top"/>
    </xf>
    <xf numFmtId="164" fontId="17" fillId="0" borderId="57" xfId="5" applyNumberFormat="1" applyFont="1" applyBorder="1" applyAlignment="1">
      <alignment horizontal="center" vertical="top"/>
    </xf>
    <xf numFmtId="0" fontId="17" fillId="0" borderId="67" xfId="5" applyFont="1" applyBorder="1" applyAlignment="1">
      <alignment horizontal="center" vertical="top"/>
    </xf>
    <xf numFmtId="49" fontId="6" fillId="0" borderId="1" xfId="5" applyNumberFormat="1" applyFont="1" applyBorder="1" applyAlignment="1">
      <alignment horizontal="left" vertical="top" wrapText="1"/>
    </xf>
    <xf numFmtId="0" fontId="5" fillId="0" borderId="1" xfId="5" applyFont="1" applyBorder="1" applyAlignment="1">
      <alignment horizontal="center" vertical="top" wrapText="1"/>
    </xf>
    <xf numFmtId="49" fontId="4" fillId="0" borderId="0" xfId="5" applyNumberFormat="1" applyFont="1" applyBorder="1" applyAlignment="1">
      <alignment horizontal="center" vertical="center" textRotation="90" wrapText="1"/>
    </xf>
    <xf numFmtId="49" fontId="19" fillId="11" borderId="31" xfId="5" applyNumberFormat="1" applyFont="1" applyFill="1" applyBorder="1" applyAlignment="1">
      <alignment horizontal="center" vertical="top" wrapText="1"/>
    </xf>
    <xf numFmtId="49" fontId="19" fillId="10" borderId="31" xfId="5" applyNumberFormat="1" applyFont="1" applyFill="1" applyBorder="1" applyAlignment="1">
      <alignment horizontal="center" vertical="top"/>
    </xf>
    <xf numFmtId="164" fontId="19" fillId="15" borderId="6" xfId="5" applyNumberFormat="1" applyFont="1" applyFill="1" applyBorder="1" applyAlignment="1">
      <alignment horizontal="center" vertical="top"/>
    </xf>
    <xf numFmtId="0" fontId="19" fillId="15" borderId="52" xfId="5" applyFont="1" applyFill="1" applyBorder="1" applyAlignment="1">
      <alignment horizontal="center" vertical="top"/>
    </xf>
    <xf numFmtId="0" fontId="26" fillId="10" borderId="6" xfId="5" applyFont="1" applyFill="1" applyBorder="1" applyAlignment="1">
      <alignment vertical="top" wrapText="1"/>
    </xf>
    <xf numFmtId="0" fontId="19" fillId="0" borderId="1" xfId="5" applyFont="1" applyBorder="1" applyAlignment="1">
      <alignment horizontal="center" vertical="top" wrapText="1"/>
    </xf>
    <xf numFmtId="49" fontId="19" fillId="11" borderId="1" xfId="5" applyNumberFormat="1" applyFont="1" applyFill="1" applyBorder="1" applyAlignment="1">
      <alignment horizontal="center" vertical="top"/>
    </xf>
    <xf numFmtId="0" fontId="6" fillId="0" borderId="14" xfId="5" applyFont="1" applyBorder="1" applyAlignment="1">
      <alignment horizontal="center" vertical="top"/>
    </xf>
    <xf numFmtId="0" fontId="6" fillId="0" borderId="16" xfId="5" applyFont="1" applyBorder="1" applyAlignment="1">
      <alignment horizontal="center" vertical="top"/>
    </xf>
    <xf numFmtId="164" fontId="19" fillId="0" borderId="63" xfId="5" applyNumberFormat="1" applyFont="1" applyBorder="1" applyAlignment="1">
      <alignment horizontal="center" vertical="top"/>
    </xf>
    <xf numFmtId="0" fontId="17" fillId="0" borderId="27" xfId="5" applyFont="1" applyBorder="1" applyAlignment="1">
      <alignment horizontal="center" vertical="top"/>
    </xf>
    <xf numFmtId="0" fontId="19" fillId="10" borderId="1" xfId="6" applyFont="1" applyFill="1" applyBorder="1" applyAlignment="1">
      <alignment horizontal="left" vertical="top" wrapText="1"/>
    </xf>
    <xf numFmtId="49" fontId="19" fillId="10" borderId="1" xfId="5" applyNumberFormat="1" applyFont="1" applyFill="1" applyBorder="1" applyAlignment="1">
      <alignment horizontal="center" vertical="top"/>
    </xf>
    <xf numFmtId="0" fontId="6" fillId="0" borderId="69" xfId="5" applyFont="1" applyBorder="1" applyAlignment="1">
      <alignment horizontal="center" vertical="center"/>
    </xf>
    <xf numFmtId="164" fontId="6" fillId="0" borderId="43" xfId="6" applyNumberFormat="1" applyFont="1" applyBorder="1" applyAlignment="1">
      <alignment horizontal="center" vertical="center"/>
    </xf>
    <xf numFmtId="0" fontId="6" fillId="0" borderId="67" xfId="6" applyFont="1" applyBorder="1" applyAlignment="1">
      <alignment vertical="top" wrapText="1"/>
    </xf>
    <xf numFmtId="0" fontId="3" fillId="0" borderId="0" xfId="5" applyAlignment="1">
      <alignment horizontal="center" vertical="center"/>
    </xf>
    <xf numFmtId="0" fontId="17" fillId="0" borderId="2" xfId="5" applyFont="1" applyBorder="1" applyAlignment="1">
      <alignment horizontal="center" vertical="top"/>
    </xf>
    <xf numFmtId="49" fontId="6" fillId="0" borderId="31" xfId="5" applyNumberFormat="1" applyFont="1" applyBorder="1" applyAlignment="1">
      <alignment horizontal="left" vertical="top" wrapText="1"/>
    </xf>
    <xf numFmtId="0" fontId="5" fillId="0" borderId="31" xfId="5" applyFont="1" applyBorder="1" applyAlignment="1">
      <alignment horizontal="center" vertical="top" wrapText="1"/>
    </xf>
    <xf numFmtId="49" fontId="4" fillId="0" borderId="18" xfId="5" applyNumberFormat="1" applyFont="1" applyBorder="1" applyAlignment="1">
      <alignment horizontal="center" vertical="center" textRotation="90" wrapText="1"/>
    </xf>
    <xf numFmtId="0" fontId="19" fillId="10" borderId="31" xfId="6" applyFont="1" applyFill="1" applyBorder="1" applyAlignment="1">
      <alignment horizontal="left" vertical="top" wrapText="1"/>
    </xf>
    <xf numFmtId="0" fontId="19" fillId="0" borderId="31" xfId="5" applyFont="1" applyBorder="1" applyAlignment="1">
      <alignment horizontal="center" vertical="top" wrapText="1"/>
    </xf>
    <xf numFmtId="49" fontId="19" fillId="11" borderId="31" xfId="5" applyNumberFormat="1" applyFont="1" applyFill="1" applyBorder="1" applyAlignment="1">
      <alignment horizontal="center" vertical="top"/>
    </xf>
    <xf numFmtId="0" fontId="19" fillId="14" borderId="3" xfId="5" applyFont="1" applyFill="1" applyBorder="1" applyAlignment="1">
      <alignment horizontal="left" vertical="top" wrapText="1"/>
    </xf>
    <xf numFmtId="0" fontId="19" fillId="14" borderId="4" xfId="5" applyFont="1" applyFill="1" applyBorder="1" applyAlignment="1">
      <alignment horizontal="left" vertical="top" wrapText="1"/>
    </xf>
    <xf numFmtId="0" fontId="19" fillId="14" borderId="5" xfId="5" applyFont="1" applyFill="1" applyBorder="1" applyAlignment="1">
      <alignment horizontal="left" vertical="top" wrapText="1"/>
    </xf>
    <xf numFmtId="49" fontId="19" fillId="9" borderId="5" xfId="5" applyNumberFormat="1" applyFont="1" applyFill="1" applyBorder="1" applyAlignment="1">
      <alignment horizontal="center" vertical="top"/>
    </xf>
    <xf numFmtId="0" fontId="6" fillId="12" borderId="21" xfId="5" applyFont="1" applyFill="1" applyBorder="1" applyAlignment="1">
      <alignment horizontal="center" vertical="center"/>
    </xf>
    <xf numFmtId="0" fontId="6" fillId="12" borderId="51" xfId="5" applyFont="1" applyFill="1" applyBorder="1" applyAlignment="1">
      <alignment horizontal="center" vertical="center" wrapText="1"/>
    </xf>
    <xf numFmtId="0" fontId="6" fillId="12" borderId="23" xfId="5" applyFont="1" applyFill="1" applyBorder="1" applyAlignment="1">
      <alignment horizontal="left" vertical="top" wrapText="1"/>
    </xf>
    <xf numFmtId="164" fontId="22" fillId="15" borderId="6" xfId="5" applyNumberFormat="1" applyFont="1" applyFill="1" applyBorder="1" applyAlignment="1">
      <alignment horizontal="center" vertical="top"/>
    </xf>
    <xf numFmtId="49" fontId="17" fillId="0" borderId="21" xfId="5" applyNumberFormat="1" applyFont="1" applyBorder="1" applyAlignment="1">
      <alignment horizontal="center" vertical="top"/>
    </xf>
    <xf numFmtId="49" fontId="4" fillId="0" borderId="6" xfId="5" applyNumberFormat="1" applyFont="1" applyBorder="1" applyAlignment="1">
      <alignment horizontal="center" vertical="center" textRotation="90" wrapText="1"/>
    </xf>
    <xf numFmtId="0" fontId="9" fillId="10" borderId="6" xfId="5" applyFont="1" applyFill="1" applyBorder="1" applyAlignment="1">
      <alignment horizontal="center" vertical="center" textRotation="90" wrapText="1"/>
    </xf>
    <xf numFmtId="0" fontId="13" fillId="11" borderId="6" xfId="5" applyFont="1" applyFill="1" applyBorder="1" applyAlignment="1">
      <alignment horizontal="left" vertical="top" wrapText="1"/>
    </xf>
    <xf numFmtId="49" fontId="19" fillId="12" borderId="6" xfId="5" applyNumberFormat="1" applyFont="1" applyFill="1" applyBorder="1" applyAlignment="1">
      <alignment horizontal="center" vertical="top" wrapText="1"/>
    </xf>
    <xf numFmtId="49" fontId="22" fillId="11" borderId="6" xfId="5" applyNumberFormat="1" applyFont="1" applyFill="1" applyBorder="1" applyAlignment="1">
      <alignment horizontal="center" vertical="top" wrapText="1"/>
    </xf>
    <xf numFmtId="0" fontId="13" fillId="0" borderId="69" xfId="5" applyFont="1" applyFill="1" applyBorder="1" applyAlignment="1">
      <alignment horizontal="center" vertical="top"/>
    </xf>
    <xf numFmtId="164" fontId="13" fillId="13" borderId="43" xfId="5" applyNumberFormat="1" applyFont="1" applyFill="1" applyBorder="1" applyAlignment="1">
      <alignment horizontal="center" vertical="top" wrapText="1"/>
    </xf>
    <xf numFmtId="0" fontId="13" fillId="12" borderId="67" xfId="5" applyFont="1" applyFill="1" applyBorder="1" applyAlignment="1">
      <alignment horizontal="left" vertical="top" wrapText="1"/>
    </xf>
    <xf numFmtId="164" fontId="22" fillId="0" borderId="6" xfId="5" applyNumberFormat="1" applyFont="1" applyFill="1" applyBorder="1" applyAlignment="1">
      <alignment horizontal="center" vertical="top"/>
    </xf>
    <xf numFmtId="0" fontId="19" fillId="0" borderId="2" xfId="5" applyFont="1" applyFill="1" applyBorder="1" applyAlignment="1">
      <alignment horizontal="center" vertical="top"/>
    </xf>
    <xf numFmtId="49" fontId="17" fillId="0" borderId="45" xfId="5" applyNumberFormat="1" applyFont="1" applyBorder="1" applyAlignment="1">
      <alignment horizontal="center" vertical="top"/>
    </xf>
    <xf numFmtId="49" fontId="4" fillId="0" borderId="1" xfId="5" applyNumberFormat="1" applyFont="1" applyBorder="1" applyAlignment="1">
      <alignment horizontal="center" vertical="center" textRotation="90" wrapText="1"/>
    </xf>
    <xf numFmtId="0" fontId="9" fillId="10" borderId="1" xfId="5" applyFont="1" applyFill="1" applyBorder="1" applyAlignment="1">
      <alignment horizontal="center" vertical="center" textRotation="90" wrapText="1"/>
    </xf>
    <xf numFmtId="0" fontId="13" fillId="11" borderId="31" xfId="5" applyFont="1" applyFill="1" applyBorder="1" applyAlignment="1">
      <alignment horizontal="left" vertical="top" wrapText="1"/>
    </xf>
    <xf numFmtId="49" fontId="19" fillId="12" borderId="31" xfId="5" applyNumberFormat="1" applyFont="1" applyFill="1" applyBorder="1" applyAlignment="1">
      <alignment horizontal="center" vertical="top" wrapText="1"/>
    </xf>
    <xf numFmtId="49" fontId="22" fillId="11" borderId="31" xfId="5" applyNumberFormat="1" applyFont="1" applyFill="1" applyBorder="1" applyAlignment="1">
      <alignment horizontal="center" vertical="top" wrapText="1"/>
    </xf>
    <xf numFmtId="0" fontId="13" fillId="0" borderId="43" xfId="5" applyFont="1" applyBorder="1" applyAlignment="1">
      <alignment horizontal="center" vertical="top"/>
    </xf>
    <xf numFmtId="0" fontId="13" fillId="0" borderId="67" xfId="5" applyFont="1" applyBorder="1" applyAlignment="1">
      <alignment vertical="top" wrapText="1"/>
    </xf>
    <xf numFmtId="0" fontId="17" fillId="0" borderId="50" xfId="5" applyFont="1" applyBorder="1" applyAlignment="1">
      <alignment horizontal="center" vertical="top"/>
    </xf>
    <xf numFmtId="0" fontId="6" fillId="12" borderId="71" xfId="5" applyFont="1" applyFill="1" applyBorder="1" applyAlignment="1">
      <alignment horizontal="center" vertical="center"/>
    </xf>
    <xf numFmtId="0" fontId="6" fillId="12" borderId="26" xfId="5" applyFont="1" applyFill="1" applyBorder="1" applyAlignment="1">
      <alignment horizontal="center" vertical="center" wrapText="1"/>
    </xf>
    <xf numFmtId="0" fontId="6" fillId="12" borderId="63" xfId="5" applyFont="1" applyFill="1" applyBorder="1" applyAlignment="1">
      <alignment horizontal="left" vertical="top" wrapText="1"/>
    </xf>
    <xf numFmtId="164" fontId="22" fillId="21" borderId="6" xfId="5" applyNumberFormat="1" applyFont="1" applyFill="1" applyBorder="1" applyAlignment="1">
      <alignment horizontal="center" vertical="top"/>
    </xf>
    <xf numFmtId="0" fontId="19" fillId="21" borderId="2" xfId="5" applyFont="1" applyFill="1" applyBorder="1" applyAlignment="1">
      <alignment horizontal="center" vertical="top"/>
    </xf>
    <xf numFmtId="0" fontId="22" fillId="10" borderId="45" xfId="5" applyFont="1" applyFill="1" applyBorder="1" applyAlignment="1">
      <alignment horizontal="center" vertical="top" wrapText="1"/>
    </xf>
    <xf numFmtId="0" fontId="22" fillId="10" borderId="0" xfId="5" applyFont="1" applyFill="1" applyBorder="1" applyAlignment="1">
      <alignment horizontal="center" vertical="top" wrapText="1"/>
    </xf>
    <xf numFmtId="49" fontId="19" fillId="10" borderId="27" xfId="5" applyNumberFormat="1" applyFont="1" applyFill="1" applyBorder="1" applyAlignment="1">
      <alignment horizontal="center" vertical="top" wrapText="1"/>
    </xf>
    <xf numFmtId="0" fontId="6" fillId="12" borderId="69" xfId="5" applyFont="1" applyFill="1" applyBorder="1" applyAlignment="1">
      <alignment horizontal="center" vertical="center"/>
    </xf>
    <xf numFmtId="0" fontId="6" fillId="12" borderId="43" xfId="5" applyFont="1" applyFill="1" applyBorder="1" applyAlignment="1">
      <alignment horizontal="center" vertical="center" wrapText="1"/>
    </xf>
    <xf numFmtId="0" fontId="6" fillId="12" borderId="67" xfId="5" applyFont="1" applyFill="1" applyBorder="1" applyAlignment="1">
      <alignment horizontal="left" vertical="top" wrapText="1"/>
    </xf>
    <xf numFmtId="49" fontId="17" fillId="0" borderId="53" xfId="5" applyNumberFormat="1" applyFont="1" applyBorder="1" applyAlignment="1">
      <alignment horizontal="center" vertical="top"/>
    </xf>
    <xf numFmtId="49" fontId="4" fillId="0" borderId="31" xfId="5" applyNumberFormat="1" applyFont="1" applyBorder="1" applyAlignment="1">
      <alignment horizontal="center" vertical="center" textRotation="90" wrapText="1"/>
    </xf>
    <xf numFmtId="0" fontId="9" fillId="10" borderId="31" xfId="5" applyFont="1" applyFill="1" applyBorder="1" applyAlignment="1">
      <alignment horizontal="center" vertical="center" textRotation="90" wrapText="1"/>
    </xf>
    <xf numFmtId="0" fontId="22" fillId="10" borderId="53" xfId="5" applyFont="1" applyFill="1" applyBorder="1" applyAlignment="1">
      <alignment horizontal="center" vertical="top" wrapText="1"/>
    </xf>
    <xf numFmtId="0" fontId="22" fillId="10" borderId="18" xfId="5" applyFont="1" applyFill="1" applyBorder="1" applyAlignment="1">
      <alignment horizontal="center" vertical="top" wrapText="1"/>
    </xf>
    <xf numFmtId="49" fontId="19" fillId="10" borderId="55" xfId="5" applyNumberFormat="1" applyFont="1" applyFill="1" applyBorder="1" applyAlignment="1">
      <alignment horizontal="center" vertical="top" wrapText="1"/>
    </xf>
    <xf numFmtId="49" fontId="17" fillId="0" borderId="6" xfId="5" applyNumberFormat="1" applyFont="1" applyBorder="1" applyAlignment="1">
      <alignment horizontal="center" vertical="top"/>
    </xf>
    <xf numFmtId="49" fontId="4" fillId="0" borderId="6" xfId="5" applyNumberFormat="1" applyFont="1" applyBorder="1" applyAlignment="1">
      <alignment horizontal="center" vertical="center" textRotation="90"/>
    </xf>
    <xf numFmtId="49" fontId="19" fillId="11" borderId="22" xfId="5" applyNumberFormat="1" applyFont="1" applyFill="1" applyBorder="1" applyAlignment="1">
      <alignment horizontal="center" vertical="top" wrapText="1"/>
    </xf>
    <xf numFmtId="0" fontId="6" fillId="12" borderId="14" xfId="5" applyFont="1" applyFill="1" applyBorder="1" applyAlignment="1">
      <alignment horizontal="center" vertical="center"/>
    </xf>
    <xf numFmtId="0" fontId="6" fillId="12" borderId="16" xfId="5" applyFont="1" applyFill="1" applyBorder="1" applyAlignment="1">
      <alignment horizontal="left" vertical="top" wrapText="1"/>
    </xf>
    <xf numFmtId="164" fontId="17" fillId="0" borderId="6" xfId="5" applyNumberFormat="1" applyFont="1" applyFill="1" applyBorder="1" applyAlignment="1">
      <alignment horizontal="center" vertical="top"/>
    </xf>
    <xf numFmtId="49" fontId="17" fillId="0" borderId="1" xfId="5" applyNumberFormat="1" applyFont="1" applyBorder="1" applyAlignment="1">
      <alignment horizontal="center" vertical="top"/>
    </xf>
    <xf numFmtId="49" fontId="4" fillId="0" borderId="1" xfId="5" applyNumberFormat="1" applyFont="1" applyBorder="1" applyAlignment="1">
      <alignment horizontal="center" vertical="center" textRotation="90"/>
    </xf>
    <xf numFmtId="49" fontId="19" fillId="11" borderId="18" xfId="5" applyNumberFormat="1" applyFont="1" applyFill="1" applyBorder="1" applyAlignment="1">
      <alignment horizontal="center" vertical="top" wrapText="1"/>
    </xf>
    <xf numFmtId="164" fontId="19" fillId="15" borderId="52" xfId="5" applyNumberFormat="1" applyFont="1" applyFill="1" applyBorder="1" applyAlignment="1">
      <alignment horizontal="center" vertical="top"/>
    </xf>
    <xf numFmtId="0" fontId="19" fillId="15" borderId="66" xfId="5" applyFont="1" applyFill="1" applyBorder="1" applyAlignment="1">
      <alignment horizontal="center" vertical="top"/>
    </xf>
    <xf numFmtId="0" fontId="17" fillId="10" borderId="6" xfId="5" applyFont="1" applyFill="1" applyBorder="1" applyAlignment="1">
      <alignment vertical="top" wrapText="1"/>
    </xf>
    <xf numFmtId="49" fontId="19" fillId="11" borderId="6" xfId="5" applyNumberFormat="1" applyFont="1" applyFill="1" applyBorder="1" applyAlignment="1">
      <alignment horizontal="center" vertical="top" wrapText="1"/>
    </xf>
    <xf numFmtId="164" fontId="6" fillId="12" borderId="34" xfId="5" applyNumberFormat="1" applyFont="1" applyFill="1" applyBorder="1" applyAlignment="1">
      <alignment horizontal="center" vertical="center" wrapText="1"/>
    </xf>
    <xf numFmtId="0" fontId="6" fillId="12" borderId="16" xfId="5" applyFont="1" applyFill="1" applyBorder="1" applyAlignment="1">
      <alignment vertical="center" wrapText="1"/>
    </xf>
    <xf numFmtId="164" fontId="17" fillId="0" borderId="65" xfId="5" applyNumberFormat="1" applyFont="1" applyBorder="1" applyAlignment="1">
      <alignment horizontal="center" vertical="top"/>
    </xf>
    <xf numFmtId="0" fontId="17" fillId="0" borderId="13" xfId="5" applyFont="1" applyBorder="1" applyAlignment="1">
      <alignment horizontal="center" vertical="top"/>
    </xf>
    <xf numFmtId="0" fontId="17" fillId="10" borderId="1" xfId="5" applyFont="1" applyFill="1" applyBorder="1" applyAlignment="1">
      <alignment vertical="top" wrapText="1"/>
    </xf>
    <xf numFmtId="49" fontId="19" fillId="12" borderId="1" xfId="5" applyNumberFormat="1" applyFont="1" applyFill="1" applyBorder="1" applyAlignment="1">
      <alignment horizontal="center" vertical="top" wrapText="1"/>
    </xf>
    <xf numFmtId="49" fontId="6" fillId="12" borderId="7" xfId="5" applyNumberFormat="1" applyFont="1" applyFill="1" applyBorder="1" applyAlignment="1">
      <alignment horizontal="center" vertical="center" wrapText="1"/>
    </xf>
    <xf numFmtId="164" fontId="6" fillId="12" borderId="37" xfId="5" applyNumberFormat="1" applyFont="1" applyFill="1" applyBorder="1" applyAlignment="1">
      <alignment horizontal="left" vertical="center" wrapText="1"/>
    </xf>
    <xf numFmtId="0" fontId="6" fillId="12" borderId="9" xfId="5" applyFont="1" applyFill="1" applyBorder="1" applyAlignment="1">
      <alignment horizontal="left" vertical="top" wrapText="1"/>
    </xf>
    <xf numFmtId="164" fontId="17" fillId="0" borderId="17" xfId="5" applyNumberFormat="1" applyFont="1" applyBorder="1" applyAlignment="1">
      <alignment horizontal="center" vertical="top"/>
    </xf>
    <xf numFmtId="0" fontId="17" fillId="0" borderId="17" xfId="5" applyFont="1" applyBorder="1" applyAlignment="1">
      <alignment horizontal="center" vertical="top"/>
    </xf>
    <xf numFmtId="0" fontId="37" fillId="10" borderId="1" xfId="5" applyFont="1" applyFill="1" applyBorder="1" applyAlignment="1">
      <alignment vertical="top" wrapText="1"/>
    </xf>
    <xf numFmtId="49" fontId="6" fillId="12" borderId="14" xfId="5" applyNumberFormat="1" applyFont="1" applyFill="1" applyBorder="1" applyAlignment="1">
      <alignment horizontal="center" vertical="center"/>
    </xf>
    <xf numFmtId="164" fontId="17" fillId="0" borderId="10" xfId="5" applyNumberFormat="1" applyFont="1" applyBorder="1" applyAlignment="1">
      <alignment horizontal="center" vertical="top"/>
    </xf>
    <xf numFmtId="0" fontId="17" fillId="0" borderId="10" xfId="5" applyFont="1" applyBorder="1" applyAlignment="1">
      <alignment horizontal="center" vertical="top"/>
    </xf>
    <xf numFmtId="0" fontId="6" fillId="12" borderId="16" xfId="5" applyFont="1" applyFill="1" applyBorder="1" applyAlignment="1">
      <alignment horizontal="justify" vertical="center"/>
    </xf>
    <xf numFmtId="0" fontId="6" fillId="12" borderId="7" xfId="5" applyFont="1" applyFill="1" applyBorder="1" applyAlignment="1">
      <alignment horizontal="center" vertical="center"/>
    </xf>
    <xf numFmtId="0" fontId="6" fillId="12" borderId="9" xfId="5" applyFont="1" applyFill="1" applyBorder="1" applyAlignment="1">
      <alignment horizontal="justify" vertical="center"/>
    </xf>
    <xf numFmtId="0" fontId="6" fillId="12" borderId="69" xfId="5" applyFont="1" applyFill="1" applyBorder="1" applyAlignment="1">
      <alignment horizontal="center" vertical="center" wrapText="1"/>
    </xf>
    <xf numFmtId="0" fontId="6" fillId="12" borderId="67" xfId="5" applyFont="1" applyFill="1" applyBorder="1" applyAlignment="1">
      <alignment horizontal="justify" vertical="center"/>
    </xf>
    <xf numFmtId="164" fontId="17" fillId="0" borderId="1" xfId="5" applyNumberFormat="1" applyFont="1" applyBorder="1" applyAlignment="1">
      <alignment horizontal="center" vertical="top"/>
    </xf>
    <xf numFmtId="49" fontId="17" fillId="0" borderId="31" xfId="5" applyNumberFormat="1" applyFont="1" applyBorder="1" applyAlignment="1">
      <alignment horizontal="center" vertical="top"/>
    </xf>
    <xf numFmtId="49" fontId="4" fillId="0" borderId="31" xfId="5" applyNumberFormat="1" applyFont="1" applyBorder="1" applyAlignment="1">
      <alignment horizontal="center" vertical="center" textRotation="90"/>
    </xf>
    <xf numFmtId="0" fontId="19" fillId="10" borderId="31" xfId="5" applyFont="1" applyFill="1" applyBorder="1" applyAlignment="1">
      <alignment vertical="top" wrapText="1"/>
    </xf>
    <xf numFmtId="0" fontId="17" fillId="0" borderId="62" xfId="5" applyFont="1" applyBorder="1" applyAlignment="1">
      <alignment horizontal="center" vertical="center" wrapText="1"/>
    </xf>
    <xf numFmtId="164" fontId="17" fillId="13" borderId="75" xfId="5" applyNumberFormat="1" applyFont="1" applyFill="1" applyBorder="1" applyAlignment="1">
      <alignment horizontal="center" vertical="center" wrapText="1"/>
    </xf>
    <xf numFmtId="0" fontId="17" fillId="0" borderId="63" xfId="5" applyFont="1" applyBorder="1" applyAlignment="1">
      <alignment vertical="center" wrapText="1"/>
    </xf>
    <xf numFmtId="164" fontId="17" fillId="0" borderId="6" xfId="5" applyNumberFormat="1" applyFont="1" applyBorder="1" applyAlignment="1">
      <alignment horizontal="center" vertical="top"/>
    </xf>
    <xf numFmtId="0" fontId="19" fillId="15" borderId="6" xfId="5" applyFont="1" applyFill="1" applyBorder="1" applyAlignment="1">
      <alignment horizontal="center" vertical="top"/>
    </xf>
    <xf numFmtId="49" fontId="4" fillId="12" borderId="6" xfId="5" applyNumberFormat="1" applyFont="1" applyFill="1" applyBorder="1" applyAlignment="1">
      <alignment horizontal="center" vertical="center" textRotation="90"/>
    </xf>
    <xf numFmtId="0" fontId="52" fillId="11" borderId="6" xfId="7" applyFont="1" applyFill="1" applyBorder="1" applyAlignment="1">
      <alignment horizontal="left" vertical="top" wrapText="1"/>
    </xf>
    <xf numFmtId="49" fontId="19" fillId="12" borderId="6" xfId="5" applyNumberFormat="1" applyFont="1" applyFill="1" applyBorder="1" applyAlignment="1">
      <alignment vertical="top" wrapText="1"/>
    </xf>
    <xf numFmtId="49" fontId="19" fillId="10" borderId="6" xfId="5" applyNumberFormat="1" applyFont="1" applyFill="1" applyBorder="1" applyAlignment="1">
      <alignment vertical="top" wrapText="1"/>
    </xf>
    <xf numFmtId="49" fontId="19" fillId="18" borderId="6" xfId="5" applyNumberFormat="1" applyFont="1" applyFill="1" applyBorder="1" applyAlignment="1">
      <alignment vertical="top"/>
    </xf>
    <xf numFmtId="0" fontId="6" fillId="0" borderId="42" xfId="5" applyFont="1" applyBorder="1" applyAlignment="1">
      <alignment horizontal="center" vertical="center" wrapText="1"/>
    </xf>
    <xf numFmtId="164" fontId="6" fillId="13" borderId="64" xfId="5" applyNumberFormat="1" applyFont="1" applyFill="1" applyBorder="1" applyAlignment="1">
      <alignment horizontal="center" vertical="center" wrapText="1"/>
    </xf>
    <xf numFmtId="164" fontId="17" fillId="0" borderId="50" xfId="5" applyNumberFormat="1" applyFont="1" applyBorder="1" applyAlignment="1">
      <alignment horizontal="center" vertical="top"/>
    </xf>
    <xf numFmtId="49" fontId="4" fillId="12" borderId="1" xfId="5" applyNumberFormat="1" applyFont="1" applyFill="1" applyBorder="1" applyAlignment="1">
      <alignment horizontal="center" vertical="center" textRotation="90"/>
    </xf>
    <xf numFmtId="0" fontId="52" fillId="11" borderId="31" xfId="7" applyFont="1" applyFill="1" applyBorder="1" applyAlignment="1">
      <alignment horizontal="left" vertical="top" wrapText="1"/>
    </xf>
    <xf numFmtId="49" fontId="19" fillId="12" borderId="31" xfId="5" applyNumberFormat="1" applyFont="1" applyFill="1" applyBorder="1" applyAlignment="1">
      <alignment vertical="top" wrapText="1"/>
    </xf>
    <xf numFmtId="0" fontId="17" fillId="0" borderId="39" xfId="5" applyFont="1" applyBorder="1" applyAlignment="1">
      <alignment horizontal="center" vertical="center" wrapText="1"/>
    </xf>
    <xf numFmtId="164" fontId="17" fillId="13" borderId="61" xfId="5" applyNumberFormat="1" applyFont="1" applyFill="1" applyBorder="1" applyAlignment="1">
      <alignment horizontal="center" vertical="center" wrapText="1"/>
    </xf>
    <xf numFmtId="0" fontId="17" fillId="0" borderId="41" xfId="5" applyFont="1" applyBorder="1" applyAlignment="1">
      <alignment vertical="center" wrapText="1"/>
    </xf>
    <xf numFmtId="0" fontId="19" fillId="15" borderId="1" xfId="5" applyFont="1" applyFill="1" applyBorder="1" applyAlignment="1">
      <alignment horizontal="center" vertical="top"/>
    </xf>
    <xf numFmtId="49" fontId="19" fillId="12" borderId="1" xfId="5" applyNumberFormat="1" applyFont="1" applyFill="1" applyBorder="1" applyAlignment="1">
      <alignment vertical="top" wrapText="1"/>
    </xf>
    <xf numFmtId="49" fontId="19" fillId="11" borderId="1" xfId="5" applyNumberFormat="1" applyFont="1" applyFill="1" applyBorder="1" applyAlignment="1">
      <alignment horizontal="center" vertical="top" wrapText="1"/>
    </xf>
    <xf numFmtId="49" fontId="6" fillId="0" borderId="45" xfId="5" applyNumberFormat="1" applyFont="1" applyBorder="1" applyAlignment="1">
      <alignment horizontal="center" vertical="center"/>
    </xf>
    <xf numFmtId="164" fontId="6" fillId="13" borderId="56" xfId="5" applyNumberFormat="1" applyFont="1" applyFill="1" applyBorder="1" applyAlignment="1">
      <alignment horizontal="center" vertical="center" wrapText="1"/>
    </xf>
    <xf numFmtId="0" fontId="17" fillId="0" borderId="29" xfId="5" applyFont="1" applyBorder="1" applyAlignment="1">
      <alignment horizontal="center" vertical="center" wrapText="1"/>
    </xf>
    <xf numFmtId="164" fontId="17" fillId="13" borderId="34" xfId="5" applyNumberFormat="1" applyFont="1" applyFill="1" applyBorder="1" applyAlignment="1">
      <alignment horizontal="center" vertical="center" wrapText="1"/>
    </xf>
    <xf numFmtId="49" fontId="19" fillId="10" borderId="17" xfId="5" applyNumberFormat="1" applyFont="1" applyFill="1" applyBorder="1" applyAlignment="1">
      <alignment horizontal="center" vertical="top" wrapText="1"/>
    </xf>
    <xf numFmtId="49" fontId="19" fillId="11" borderId="65" xfId="5" applyNumberFormat="1" applyFont="1" applyFill="1" applyBorder="1" applyAlignment="1">
      <alignment horizontal="center" vertical="top" wrapText="1"/>
    </xf>
    <xf numFmtId="49" fontId="19" fillId="10" borderId="65" xfId="5" applyNumberFormat="1" applyFont="1" applyFill="1" applyBorder="1" applyAlignment="1">
      <alignment horizontal="center" vertical="top" wrapText="1"/>
    </xf>
    <xf numFmtId="49" fontId="19" fillId="9" borderId="65" xfId="5" applyNumberFormat="1" applyFont="1" applyFill="1" applyBorder="1" applyAlignment="1">
      <alignment horizontal="center" vertical="top"/>
    </xf>
    <xf numFmtId="49" fontId="19" fillId="18" borderId="65" xfId="5" applyNumberFormat="1" applyFont="1" applyFill="1" applyBorder="1" applyAlignment="1">
      <alignment horizontal="center" vertical="top"/>
    </xf>
    <xf numFmtId="0" fontId="17" fillId="0" borderId="46" xfId="5" applyFont="1" applyBorder="1" applyAlignment="1">
      <alignment horizontal="center" vertical="center" wrapText="1"/>
    </xf>
    <xf numFmtId="164" fontId="17" fillId="13" borderId="48" xfId="5" applyNumberFormat="1" applyFont="1" applyFill="1" applyBorder="1" applyAlignment="1">
      <alignment horizontal="center" vertical="center" wrapText="1"/>
    </xf>
    <xf numFmtId="0" fontId="17" fillId="0" borderId="49" xfId="5" applyFont="1" applyBorder="1" applyAlignment="1">
      <alignment vertical="center" wrapText="1"/>
    </xf>
    <xf numFmtId="164" fontId="6" fillId="13" borderId="60" xfId="5" applyNumberFormat="1" applyFont="1" applyFill="1" applyBorder="1" applyAlignment="1">
      <alignment horizontal="center" vertical="center" wrapText="1"/>
    </xf>
    <xf numFmtId="0" fontId="6" fillId="0" borderId="19" xfId="5" applyFont="1" applyBorder="1" applyAlignment="1">
      <alignment vertical="center" wrapText="1"/>
    </xf>
    <xf numFmtId="164" fontId="37" fillId="0" borderId="2" xfId="5" applyNumberFormat="1" applyFont="1" applyBorder="1" applyAlignment="1">
      <alignment horizontal="center" vertical="top"/>
    </xf>
    <xf numFmtId="164" fontId="17" fillId="13" borderId="26" xfId="5" applyNumberFormat="1" applyFont="1" applyFill="1" applyBorder="1" applyAlignment="1">
      <alignment horizontal="center" vertical="center" wrapText="1"/>
    </xf>
    <xf numFmtId="2" fontId="37" fillId="0" borderId="50" xfId="5" applyNumberFormat="1" applyFont="1" applyBorder="1" applyAlignment="1">
      <alignment horizontal="center" vertical="top"/>
    </xf>
    <xf numFmtId="0" fontId="6" fillId="11" borderId="6" xfId="7" applyFont="1" applyFill="1" applyBorder="1" applyAlignment="1">
      <alignment horizontal="left" vertical="top" wrapText="1"/>
    </xf>
    <xf numFmtId="0" fontId="6" fillId="12" borderId="42" xfId="5" applyFont="1" applyFill="1" applyBorder="1" applyAlignment="1">
      <alignment horizontal="center" vertical="center"/>
    </xf>
    <xf numFmtId="0" fontId="6" fillId="0" borderId="18" xfId="5" applyFont="1" applyBorder="1"/>
    <xf numFmtId="0" fontId="6" fillId="11" borderId="1" xfId="7" applyFont="1" applyFill="1" applyBorder="1" applyAlignment="1">
      <alignment horizontal="left" vertical="top" wrapText="1"/>
    </xf>
    <xf numFmtId="164" fontId="22" fillId="10" borderId="2" xfId="5" applyNumberFormat="1" applyFont="1" applyFill="1" applyBorder="1" applyAlignment="1">
      <alignment horizontal="center" vertical="top"/>
    </xf>
    <xf numFmtId="0" fontId="19" fillId="10" borderId="5" xfId="5" applyFont="1" applyFill="1" applyBorder="1" applyAlignment="1">
      <alignment horizontal="center" vertical="top"/>
    </xf>
    <xf numFmtId="0" fontId="3" fillId="0" borderId="21" xfId="5" applyBorder="1"/>
    <xf numFmtId="0" fontId="3" fillId="0" borderId="51" xfId="5" applyBorder="1"/>
    <xf numFmtId="0" fontId="3" fillId="0" borderId="23" xfId="5" applyBorder="1"/>
    <xf numFmtId="0" fontId="17" fillId="10" borderId="65" xfId="5" applyFont="1" applyFill="1" applyBorder="1" applyAlignment="1">
      <alignment horizontal="center" vertical="top"/>
    </xf>
    <xf numFmtId="0" fontId="17" fillId="10" borderId="17" xfId="5" applyFont="1" applyFill="1" applyBorder="1" applyAlignment="1">
      <alignment horizontal="center" vertical="top"/>
    </xf>
    <xf numFmtId="0" fontId="17" fillId="0" borderId="42" xfId="5" applyFont="1" applyBorder="1" applyAlignment="1">
      <alignment horizontal="center" vertical="center"/>
    </xf>
    <xf numFmtId="164" fontId="17" fillId="13" borderId="64" xfId="5" applyNumberFormat="1" applyFont="1" applyFill="1" applyBorder="1" applyAlignment="1">
      <alignment horizontal="center" vertical="center" wrapText="1"/>
    </xf>
    <xf numFmtId="0" fontId="6" fillId="12" borderId="44" xfId="5" applyFont="1" applyFill="1" applyBorder="1" applyAlignment="1">
      <alignment vertical="center" wrapText="1"/>
    </xf>
    <xf numFmtId="0" fontId="17" fillId="10" borderId="50" xfId="5" applyFont="1" applyFill="1" applyBorder="1" applyAlignment="1">
      <alignment horizontal="center" vertical="top"/>
    </xf>
    <xf numFmtId="49" fontId="4" fillId="12" borderId="31" xfId="5" applyNumberFormat="1" applyFont="1" applyFill="1" applyBorder="1" applyAlignment="1">
      <alignment horizontal="center" vertical="center" textRotation="90"/>
    </xf>
    <xf numFmtId="0" fontId="6" fillId="12" borderId="45" xfId="5" applyFont="1" applyFill="1" applyBorder="1" applyAlignment="1">
      <alignment horizontal="center" vertical="center" wrapText="1"/>
    </xf>
    <xf numFmtId="0" fontId="6" fillId="12" borderId="48" xfId="5" applyFont="1" applyFill="1" applyBorder="1" applyAlignment="1">
      <alignment horizontal="center" vertical="center" wrapText="1"/>
    </xf>
    <xf numFmtId="0" fontId="19" fillId="0" borderId="22" xfId="5" applyFont="1" applyBorder="1" applyAlignment="1">
      <alignment vertical="top"/>
    </xf>
    <xf numFmtId="0" fontId="19" fillId="0" borderId="22" xfId="5" applyFont="1" applyBorder="1" applyAlignment="1">
      <alignment horizontal="center" vertical="top"/>
    </xf>
    <xf numFmtId="0" fontId="19" fillId="0" borderId="22" xfId="5" applyFont="1" applyBorder="1" applyAlignment="1">
      <alignment vertical="top" textRotation="90"/>
    </xf>
    <xf numFmtId="0" fontId="19" fillId="0" borderId="23" xfId="5" applyFont="1" applyBorder="1" applyAlignment="1">
      <alignment vertical="top"/>
    </xf>
    <xf numFmtId="0" fontId="6" fillId="12" borderId="67" xfId="5" applyFont="1" applyFill="1" applyBorder="1" applyAlignment="1">
      <alignment wrapText="1"/>
    </xf>
    <xf numFmtId="0" fontId="19" fillId="0" borderId="18" xfId="5" applyFont="1" applyBorder="1" applyAlignment="1">
      <alignment vertical="top"/>
    </xf>
    <xf numFmtId="0" fontId="19" fillId="0" borderId="18" xfId="5" applyFont="1" applyBorder="1" applyAlignment="1">
      <alignment vertical="top" textRotation="90"/>
    </xf>
    <xf numFmtId="0" fontId="19" fillId="0" borderId="55" xfId="5" applyFont="1" applyBorder="1" applyAlignment="1">
      <alignment vertical="top"/>
    </xf>
    <xf numFmtId="0" fontId="19" fillId="14" borderId="3" xfId="5" applyFont="1" applyFill="1" applyBorder="1" applyAlignment="1">
      <alignment vertical="top"/>
    </xf>
    <xf numFmtId="0" fontId="19" fillId="14" borderId="4" xfId="5" applyFont="1" applyFill="1" applyBorder="1" applyAlignment="1">
      <alignment vertical="top" textRotation="90"/>
    </xf>
    <xf numFmtId="1" fontId="17" fillId="0" borderId="62" xfId="5" applyNumberFormat="1" applyFont="1" applyBorder="1" applyAlignment="1">
      <alignment horizontal="center" vertical="center"/>
    </xf>
    <xf numFmtId="0" fontId="17" fillId="0" borderId="24" xfId="5" applyFont="1" applyBorder="1" applyAlignment="1">
      <alignment horizontal="justify" vertical="center"/>
    </xf>
    <xf numFmtId="164" fontId="17" fillId="0" borderId="70" xfId="5" applyNumberFormat="1" applyFont="1" applyBorder="1" applyAlignment="1">
      <alignment horizontal="center" vertical="top"/>
    </xf>
    <xf numFmtId="49" fontId="17" fillId="0" borderId="23" xfId="5" applyNumberFormat="1" applyFont="1" applyBorder="1" applyAlignment="1">
      <alignment horizontal="center" vertical="top"/>
    </xf>
    <xf numFmtId="49" fontId="17" fillId="0" borderId="6" xfId="5" applyNumberFormat="1" applyFont="1" applyBorder="1" applyAlignment="1">
      <alignment vertical="top"/>
    </xf>
    <xf numFmtId="0" fontId="6" fillId="0" borderId="29" xfId="5" applyFont="1" applyBorder="1" applyAlignment="1">
      <alignment horizontal="center" vertical="center"/>
    </xf>
    <xf numFmtId="0" fontId="6" fillId="0" borderId="30" xfId="5" applyFont="1" applyBorder="1" applyAlignment="1">
      <alignment horizontal="center" vertical="center" wrapText="1"/>
    </xf>
    <xf numFmtId="0" fontId="6" fillId="0" borderId="35" xfId="5" applyFont="1" applyBorder="1" applyAlignment="1">
      <alignment horizontal="justify" vertical="center"/>
    </xf>
    <xf numFmtId="164" fontId="17" fillId="0" borderId="12" xfId="5" applyNumberFormat="1" applyFont="1" applyBorder="1" applyAlignment="1">
      <alignment horizontal="center" vertical="top"/>
    </xf>
    <xf numFmtId="49" fontId="17" fillId="0" borderId="27" xfId="5" applyNumberFormat="1" applyFont="1" applyBorder="1" applyAlignment="1">
      <alignment horizontal="center" vertical="top"/>
    </xf>
    <xf numFmtId="49" fontId="17" fillId="0" borderId="1" xfId="5" applyNumberFormat="1" applyFont="1" applyBorder="1" applyAlignment="1">
      <alignment vertical="top"/>
    </xf>
    <xf numFmtId="1" fontId="17" fillId="0" borderId="39" xfId="5" applyNumberFormat="1" applyFont="1" applyBorder="1" applyAlignment="1">
      <alignment horizontal="center" vertical="center"/>
    </xf>
    <xf numFmtId="0" fontId="6" fillId="0" borderId="49" xfId="5" applyFont="1" applyBorder="1" applyAlignment="1">
      <alignment horizontal="justify" vertical="center"/>
    </xf>
    <xf numFmtId="1" fontId="6" fillId="0" borderId="39" xfId="5" applyNumberFormat="1" applyFont="1" applyBorder="1" applyAlignment="1">
      <alignment horizontal="center" vertical="center"/>
    </xf>
    <xf numFmtId="164" fontId="6" fillId="13" borderId="61" xfId="5" applyNumberFormat="1" applyFont="1" applyFill="1" applyBorder="1" applyAlignment="1">
      <alignment horizontal="center" vertical="center" wrapText="1"/>
    </xf>
    <xf numFmtId="0" fontId="6" fillId="0" borderId="35" xfId="5" applyFont="1" applyBorder="1" applyAlignment="1">
      <alignment wrapText="1"/>
    </xf>
    <xf numFmtId="0" fontId="6" fillId="0" borderId="41" xfId="5" applyFont="1" applyBorder="1" applyAlignment="1">
      <alignment horizontal="justify" vertical="center"/>
    </xf>
    <xf numFmtId="0" fontId="6" fillId="0" borderId="32" xfId="5" applyFont="1" applyBorder="1" applyAlignment="1">
      <alignment horizontal="center" vertical="center" wrapText="1"/>
    </xf>
    <xf numFmtId="0" fontId="6" fillId="0" borderId="33" xfId="5" applyFont="1" applyBorder="1" applyAlignment="1">
      <alignment horizontal="center" vertical="center" wrapText="1"/>
    </xf>
    <xf numFmtId="0" fontId="6" fillId="0" borderId="36" xfId="5" applyFont="1" applyBorder="1" applyAlignment="1">
      <alignment horizontal="center" vertical="center"/>
    </xf>
    <xf numFmtId="0" fontId="6" fillId="0" borderId="56" xfId="5" applyFont="1" applyBorder="1" applyAlignment="1">
      <alignment horizontal="center" vertical="center"/>
    </xf>
    <xf numFmtId="0" fontId="6" fillId="0" borderId="38" xfId="5" applyFont="1" applyBorder="1" applyAlignment="1">
      <alignment wrapText="1"/>
    </xf>
    <xf numFmtId="164" fontId="17" fillId="0" borderId="0" xfId="5" applyNumberFormat="1" applyFont="1" applyBorder="1" applyAlignment="1">
      <alignment horizontal="center" vertical="top"/>
    </xf>
    <xf numFmtId="1" fontId="17" fillId="0" borderId="29" xfId="5" applyNumberFormat="1" applyFont="1" applyBorder="1" applyAlignment="1">
      <alignment horizontal="center" vertical="center"/>
    </xf>
    <xf numFmtId="164" fontId="17" fillId="13" borderId="30" xfId="5" applyNumberFormat="1" applyFont="1" applyFill="1" applyBorder="1" applyAlignment="1">
      <alignment horizontal="center" vertical="center" wrapText="1"/>
    </xf>
    <xf numFmtId="0" fontId="6" fillId="0" borderId="38" xfId="5" applyFont="1" applyBorder="1" applyAlignment="1">
      <alignment horizontal="justify" vertical="center"/>
    </xf>
    <xf numFmtId="164" fontId="17" fillId="0" borderId="15" xfId="5" applyNumberFormat="1" applyFont="1" applyBorder="1" applyAlignment="1">
      <alignment horizontal="center" vertical="top"/>
    </xf>
    <xf numFmtId="0" fontId="6" fillId="11" borderId="17" xfId="7" applyFont="1" applyFill="1" applyBorder="1" applyAlignment="1">
      <alignment horizontal="left" vertical="top" wrapText="1"/>
    </xf>
    <xf numFmtId="49" fontId="19" fillId="12" borderId="17" xfId="5" applyNumberFormat="1" applyFont="1" applyFill="1" applyBorder="1" applyAlignment="1">
      <alignment horizontal="center" vertical="top" wrapText="1"/>
    </xf>
    <xf numFmtId="49" fontId="19" fillId="11" borderId="17" xfId="5" applyNumberFormat="1" applyFont="1" applyFill="1" applyBorder="1" applyAlignment="1">
      <alignment horizontal="center" vertical="top" wrapText="1"/>
    </xf>
    <xf numFmtId="49" fontId="19" fillId="10" borderId="8" xfId="5" applyNumberFormat="1" applyFont="1" applyFill="1" applyBorder="1" applyAlignment="1">
      <alignment vertical="top" wrapText="1"/>
    </xf>
    <xf numFmtId="1" fontId="6" fillId="0" borderId="32" xfId="5" applyNumberFormat="1" applyFont="1" applyBorder="1" applyAlignment="1">
      <alignment horizontal="center" vertical="center"/>
    </xf>
    <xf numFmtId="164" fontId="6" fillId="13" borderId="33" xfId="5" applyNumberFormat="1" applyFont="1" applyFill="1" applyBorder="1" applyAlignment="1">
      <alignment horizontal="center" vertical="center" wrapText="1"/>
    </xf>
    <xf numFmtId="0" fontId="6" fillId="0" borderId="44" xfId="5" applyFont="1" applyBorder="1" applyAlignment="1">
      <alignment horizontal="justify" vertical="center"/>
    </xf>
    <xf numFmtId="164" fontId="17" fillId="0" borderId="18" xfId="5" applyNumberFormat="1" applyFont="1" applyBorder="1" applyAlignment="1">
      <alignment horizontal="center" vertical="top"/>
    </xf>
    <xf numFmtId="49" fontId="17" fillId="0" borderId="55" xfId="5" applyNumberFormat="1" applyFont="1" applyBorder="1" applyAlignment="1">
      <alignment horizontal="center" vertical="top"/>
    </xf>
    <xf numFmtId="0" fontId="6" fillId="11" borderId="31" xfId="7" applyFont="1" applyFill="1" applyBorder="1" applyAlignment="1">
      <alignment horizontal="left" vertical="top" wrapText="1"/>
    </xf>
    <xf numFmtId="49" fontId="19" fillId="10" borderId="12" xfId="5" applyNumberFormat="1" applyFont="1" applyFill="1" applyBorder="1" applyAlignment="1">
      <alignment vertical="top" wrapText="1"/>
    </xf>
    <xf numFmtId="164" fontId="19" fillId="10" borderId="71" xfId="5" applyNumberFormat="1" applyFont="1" applyFill="1" applyBorder="1" applyAlignment="1">
      <alignment horizontal="center" vertical="top"/>
    </xf>
    <xf numFmtId="0" fontId="19" fillId="10" borderId="6" xfId="5" applyFont="1" applyFill="1" applyBorder="1" applyAlignment="1">
      <alignment horizontal="center" vertical="top"/>
    </xf>
    <xf numFmtId="49" fontId="17" fillId="0" borderId="22" xfId="5" applyNumberFormat="1" applyFont="1" applyBorder="1" applyAlignment="1">
      <alignment horizontal="center" vertical="top"/>
    </xf>
    <xf numFmtId="164" fontId="17" fillId="10" borderId="14" xfId="5" applyNumberFormat="1" applyFont="1" applyFill="1" applyBorder="1" applyAlignment="1">
      <alignment horizontal="center" vertical="top"/>
    </xf>
    <xf numFmtId="0" fontId="17" fillId="10" borderId="10" xfId="5" applyFont="1" applyFill="1" applyBorder="1" applyAlignment="1">
      <alignment horizontal="center" vertical="top"/>
    </xf>
    <xf numFmtId="49" fontId="6" fillId="0" borderId="1" xfId="5" applyNumberFormat="1" applyFont="1" applyFill="1" applyBorder="1" applyAlignment="1">
      <alignment horizontal="left" vertical="top" wrapText="1"/>
    </xf>
    <xf numFmtId="0" fontId="6" fillId="0" borderId="57" xfId="5" applyFont="1" applyBorder="1" applyAlignment="1">
      <alignment vertical="center" wrapText="1"/>
    </xf>
    <xf numFmtId="164" fontId="17" fillId="10" borderId="69" xfId="5" applyNumberFormat="1" applyFont="1" applyFill="1" applyBorder="1" applyAlignment="1">
      <alignment horizontal="center" vertical="top"/>
    </xf>
    <xf numFmtId="49" fontId="6" fillId="0" borderId="31" xfId="5" applyNumberFormat="1" applyFont="1" applyFill="1" applyBorder="1" applyAlignment="1">
      <alignment horizontal="left" vertical="top" wrapText="1"/>
    </xf>
    <xf numFmtId="49" fontId="17" fillId="0" borderId="31" xfId="5" applyNumberFormat="1" applyFont="1" applyBorder="1" applyAlignment="1">
      <alignment vertical="top"/>
    </xf>
    <xf numFmtId="9" fontId="17" fillId="0" borderId="28" xfId="5" applyNumberFormat="1" applyFont="1" applyBorder="1" applyAlignment="1">
      <alignment horizontal="left" vertical="top"/>
    </xf>
    <xf numFmtId="0" fontId="17" fillId="0" borderId="25" xfId="5" applyFont="1" applyBorder="1" applyAlignment="1">
      <alignment horizontal="left" vertical="top"/>
    </xf>
    <xf numFmtId="0" fontId="17" fillId="0" borderId="24" xfId="5" applyFont="1" applyBorder="1" applyAlignment="1">
      <alignment horizontal="left" vertical="top"/>
    </xf>
    <xf numFmtId="164" fontId="19" fillId="15" borderId="3" xfId="5" applyNumberFormat="1" applyFont="1" applyFill="1" applyBorder="1" applyAlignment="1">
      <alignment horizontal="center" vertical="top"/>
    </xf>
    <xf numFmtId="49" fontId="6" fillId="0" borderId="23" xfId="5" applyNumberFormat="1" applyFont="1" applyFill="1" applyBorder="1" applyAlignment="1">
      <alignment horizontal="left" vertical="top" wrapText="1"/>
    </xf>
    <xf numFmtId="49" fontId="17" fillId="0" borderId="6" xfId="5" applyNumberFormat="1" applyFont="1" applyBorder="1" applyAlignment="1">
      <alignment horizontal="center" vertical="top"/>
    </xf>
    <xf numFmtId="49" fontId="4" fillId="0" borderId="6" xfId="5" applyNumberFormat="1" applyFont="1" applyBorder="1" applyAlignment="1">
      <alignment horizontal="center" vertical="center" textRotation="90"/>
    </xf>
    <xf numFmtId="0" fontId="10" fillId="10" borderId="6" xfId="5" applyFont="1" applyFill="1" applyBorder="1" applyAlignment="1">
      <alignment horizontal="center" vertical="center" textRotation="90" wrapText="1"/>
    </xf>
    <xf numFmtId="49" fontId="19" fillId="11" borderId="6" xfId="5" applyNumberFormat="1" applyFont="1" applyFill="1" applyBorder="1" applyAlignment="1">
      <alignment horizontal="center" vertical="top" wrapText="1"/>
    </xf>
    <xf numFmtId="9" fontId="17" fillId="0" borderId="32" xfId="5" applyNumberFormat="1" applyFont="1" applyBorder="1" applyAlignment="1">
      <alignment horizontal="left" vertical="top"/>
    </xf>
    <xf numFmtId="0" fontId="17" fillId="0" borderId="33" xfId="5" applyFont="1" applyBorder="1" applyAlignment="1">
      <alignment horizontal="left" vertical="top"/>
    </xf>
    <xf numFmtId="0" fontId="17" fillId="0" borderId="57" xfId="5" applyFont="1" applyBorder="1" applyAlignment="1">
      <alignment horizontal="left" vertical="top"/>
    </xf>
    <xf numFmtId="164" fontId="17" fillId="0" borderId="31" xfId="5" applyNumberFormat="1" applyFont="1" applyBorder="1" applyAlignment="1">
      <alignment horizontal="center" vertical="top"/>
    </xf>
    <xf numFmtId="0" fontId="17" fillId="0" borderId="55" xfId="5" applyFont="1" applyBorder="1" applyAlignment="1">
      <alignment horizontal="center" vertical="top"/>
    </xf>
    <xf numFmtId="49" fontId="6" fillId="0" borderId="55" xfId="5" applyNumberFormat="1" applyFont="1" applyFill="1" applyBorder="1" applyAlignment="1">
      <alignment horizontal="left" vertical="top" wrapText="1"/>
    </xf>
    <xf numFmtId="49" fontId="17" fillId="0" borderId="31" xfId="5" applyNumberFormat="1" applyFont="1" applyBorder="1" applyAlignment="1">
      <alignment horizontal="center" vertical="top"/>
    </xf>
    <xf numFmtId="49" fontId="4" fillId="0" borderId="31" xfId="5" applyNumberFormat="1" applyFont="1" applyBorder="1" applyAlignment="1">
      <alignment horizontal="center" vertical="center" textRotation="90"/>
    </xf>
    <xf numFmtId="0" fontId="10" fillId="10" borderId="31" xfId="5" applyFont="1" applyFill="1" applyBorder="1" applyAlignment="1">
      <alignment horizontal="center" vertical="center" textRotation="90" wrapText="1"/>
    </xf>
    <xf numFmtId="0" fontId="35" fillId="12" borderId="18" xfId="5" applyFont="1" applyFill="1" applyBorder="1" applyAlignment="1">
      <alignment horizontal="center" vertical="top" wrapText="1"/>
    </xf>
    <xf numFmtId="9" fontId="17" fillId="0" borderId="62" xfId="5" applyNumberFormat="1" applyFont="1" applyBorder="1" applyAlignment="1">
      <alignment horizontal="left" vertical="top"/>
    </xf>
    <xf numFmtId="0" fontId="17" fillId="0" borderId="75" xfId="5" applyFont="1" applyBorder="1" applyAlignment="1">
      <alignment horizontal="left" vertical="top"/>
    </xf>
    <xf numFmtId="0" fontId="17" fillId="0" borderId="63" xfId="5" applyFont="1" applyBorder="1" applyAlignment="1">
      <alignment horizontal="left" vertical="top"/>
    </xf>
    <xf numFmtId="49" fontId="6" fillId="0" borderId="23" xfId="5" applyNumberFormat="1" applyFont="1" applyFill="1" applyBorder="1" applyAlignment="1">
      <alignment horizontal="left" vertical="top" wrapText="1"/>
    </xf>
    <xf numFmtId="0" fontId="26" fillId="10" borderId="1" xfId="5" applyFont="1" applyFill="1" applyBorder="1" applyAlignment="1">
      <alignment wrapText="1"/>
    </xf>
    <xf numFmtId="0" fontId="35" fillId="11" borderId="1" xfId="5" applyFont="1" applyFill="1" applyBorder="1" applyAlignment="1">
      <alignment horizontal="center" vertical="top" wrapText="1"/>
    </xf>
    <xf numFmtId="0" fontId="35" fillId="10" borderId="0" xfId="5" applyFont="1" applyFill="1" applyBorder="1" applyAlignment="1">
      <alignment vertical="top" wrapText="1"/>
    </xf>
    <xf numFmtId="0" fontId="6" fillId="13" borderId="29" xfId="5" applyFont="1" applyFill="1" applyBorder="1" applyAlignment="1">
      <alignment horizontal="center" vertical="center" wrapText="1"/>
    </xf>
    <xf numFmtId="164" fontId="6" fillId="13" borderId="34" xfId="5" applyNumberFormat="1" applyFont="1" applyFill="1" applyBorder="1" applyAlignment="1">
      <alignment horizontal="center" vertical="center" wrapText="1"/>
    </xf>
    <xf numFmtId="49" fontId="6" fillId="0" borderId="27" xfId="5" applyNumberFormat="1" applyFont="1" applyFill="1" applyBorder="1" applyAlignment="1">
      <alignment horizontal="left" vertical="top" wrapText="1"/>
    </xf>
    <xf numFmtId="0" fontId="6" fillId="13" borderId="42" xfId="5" applyFont="1" applyFill="1" applyBorder="1" applyAlignment="1">
      <alignment horizontal="center" vertical="center" wrapText="1"/>
    </xf>
    <xf numFmtId="164" fontId="6" fillId="13" borderId="43" xfId="5" applyNumberFormat="1" applyFont="1" applyFill="1" applyBorder="1" applyAlignment="1">
      <alignment horizontal="center" vertical="center" wrapText="1"/>
    </xf>
    <xf numFmtId="49" fontId="6" fillId="0" borderId="55" xfId="5" applyNumberFormat="1" applyFont="1" applyFill="1" applyBorder="1" applyAlignment="1">
      <alignment horizontal="left" vertical="top" wrapText="1"/>
    </xf>
    <xf numFmtId="0" fontId="19" fillId="10" borderId="31" xfId="5" applyFont="1" applyFill="1" applyBorder="1" applyAlignment="1">
      <alignment vertical="top" wrapText="1"/>
    </xf>
    <xf numFmtId="9" fontId="6" fillId="0" borderId="46" xfId="5" applyNumberFormat="1" applyFont="1" applyBorder="1" applyAlignment="1">
      <alignment horizontal="center" vertical="top"/>
    </xf>
    <xf numFmtId="0" fontId="6" fillId="0" borderId="47" xfId="5" applyFont="1" applyBorder="1" applyAlignment="1">
      <alignment horizontal="left" vertical="top"/>
    </xf>
    <xf numFmtId="0" fontId="6" fillId="0" borderId="49" xfId="5" applyFont="1" applyBorder="1" applyAlignment="1">
      <alignment horizontal="left" vertical="top"/>
    </xf>
    <xf numFmtId="164" fontId="19" fillId="15" borderId="1" xfId="5" applyNumberFormat="1" applyFont="1" applyFill="1" applyBorder="1" applyAlignment="1">
      <alignment horizontal="center" vertical="top"/>
    </xf>
    <xf numFmtId="49" fontId="17" fillId="0" borderId="0" xfId="5" applyNumberFormat="1" applyFont="1" applyBorder="1" applyAlignment="1">
      <alignment horizontal="center" vertical="top"/>
    </xf>
    <xf numFmtId="49" fontId="17" fillId="0" borderId="1" xfId="5" applyNumberFormat="1" applyFont="1" applyBorder="1" applyAlignment="1">
      <alignment horizontal="center" vertical="top"/>
    </xf>
    <xf numFmtId="49" fontId="4" fillId="0" borderId="1" xfId="5" applyNumberFormat="1" applyFont="1" applyBorder="1" applyAlignment="1">
      <alignment horizontal="center" vertical="center" textRotation="90"/>
    </xf>
    <xf numFmtId="0" fontId="10" fillId="10" borderId="1" xfId="5" applyFont="1" applyFill="1" applyBorder="1" applyAlignment="1">
      <alignment horizontal="center" vertical="center" textRotation="90" wrapText="1"/>
    </xf>
    <xf numFmtId="49" fontId="19" fillId="9" borderId="1" xfId="5" applyNumberFormat="1" applyFont="1" applyFill="1" applyBorder="1" applyAlignment="1">
      <alignment horizontal="center" vertical="top"/>
    </xf>
    <xf numFmtId="49" fontId="19" fillId="17" borderId="27" xfId="5" applyNumberFormat="1" applyFont="1" applyFill="1" applyBorder="1" applyAlignment="1">
      <alignment horizontal="center" vertical="top"/>
    </xf>
    <xf numFmtId="164" fontId="19" fillId="0" borderId="50" xfId="5" applyNumberFormat="1" applyFont="1" applyFill="1" applyBorder="1" applyAlignment="1">
      <alignment horizontal="center" vertical="top"/>
    </xf>
    <xf numFmtId="9" fontId="6" fillId="0" borderId="62" xfId="5" applyNumberFormat="1" applyFont="1" applyBorder="1" applyAlignment="1">
      <alignment horizontal="center" vertical="top"/>
    </xf>
    <xf numFmtId="0" fontId="6" fillId="0" borderId="75" xfId="5" applyFont="1" applyBorder="1" applyAlignment="1">
      <alignment horizontal="left" vertical="top"/>
    </xf>
    <xf numFmtId="0" fontId="6" fillId="0" borderId="63" xfId="5" applyFont="1" applyBorder="1" applyAlignment="1">
      <alignment horizontal="left" vertical="top"/>
    </xf>
    <xf numFmtId="0" fontId="26" fillId="10" borderId="6" xfId="5" applyFont="1" applyFill="1" applyBorder="1" applyAlignment="1">
      <alignment wrapText="1"/>
    </xf>
    <xf numFmtId="0" fontId="35" fillId="10" borderId="22" xfId="5" applyFont="1" applyFill="1" applyBorder="1" applyAlignment="1">
      <alignment horizontal="center" vertical="top" wrapText="1"/>
    </xf>
    <xf numFmtId="49" fontId="19" fillId="17" borderId="66" xfId="5" applyNumberFormat="1" applyFont="1" applyFill="1" applyBorder="1" applyAlignment="1">
      <alignment horizontal="center" vertical="top"/>
    </xf>
    <xf numFmtId="0" fontId="17" fillId="0" borderId="65" xfId="5" applyFont="1" applyBorder="1" applyAlignment="1">
      <alignment horizontal="center" vertical="top"/>
    </xf>
    <xf numFmtId="49" fontId="19" fillId="10" borderId="0" xfId="5" applyNumberFormat="1" applyFont="1" applyFill="1" applyBorder="1" applyAlignment="1">
      <alignment horizontal="center" vertical="top" wrapText="1"/>
    </xf>
    <xf numFmtId="49" fontId="19" fillId="17" borderId="27" xfId="5" applyNumberFormat="1" applyFont="1" applyFill="1" applyBorder="1" applyAlignment="1">
      <alignment horizontal="center" vertical="top"/>
    </xf>
    <xf numFmtId="0" fontId="19" fillId="10" borderId="1" xfId="5" applyFont="1" applyFill="1" applyBorder="1" applyAlignment="1">
      <alignment vertical="top" wrapText="1"/>
    </xf>
    <xf numFmtId="49" fontId="19" fillId="17" borderId="67" xfId="5" applyNumberFormat="1" applyFont="1" applyFill="1" applyBorder="1" applyAlignment="1">
      <alignment horizontal="center" vertical="top"/>
    </xf>
    <xf numFmtId="0" fontId="6" fillId="12" borderId="32" xfId="6" applyFont="1" applyFill="1" applyBorder="1" applyAlignment="1">
      <alignment horizontal="center" vertical="center" wrapText="1"/>
    </xf>
    <xf numFmtId="0" fontId="6" fillId="12" borderId="54" xfId="6" applyFont="1" applyFill="1" applyBorder="1" applyAlignment="1">
      <alignment horizontal="center" vertical="center" wrapText="1"/>
    </xf>
    <xf numFmtId="0" fontId="6" fillId="12" borderId="57" xfId="6" applyFont="1" applyFill="1" applyBorder="1" applyAlignment="1">
      <alignment horizontal="justify" vertical="center"/>
    </xf>
    <xf numFmtId="0" fontId="31" fillId="0" borderId="3" xfId="5" applyFont="1" applyBorder="1" applyAlignment="1">
      <alignment vertical="top" wrapText="1"/>
    </xf>
    <xf numFmtId="0" fontId="31" fillId="0" borderId="4" xfId="5" applyFont="1" applyBorder="1" applyAlignment="1">
      <alignment vertical="top" wrapText="1"/>
    </xf>
    <xf numFmtId="0" fontId="31" fillId="0" borderId="4" xfId="5" applyFont="1" applyBorder="1" applyAlignment="1">
      <alignment vertical="top" textRotation="90" wrapText="1"/>
    </xf>
    <xf numFmtId="49" fontId="19" fillId="0" borderId="4" xfId="5" applyNumberFormat="1" applyFont="1" applyBorder="1" applyAlignment="1">
      <alignment vertical="top" wrapText="1"/>
    </xf>
    <xf numFmtId="0" fontId="19" fillId="0" borderId="4" xfId="5" applyFont="1" applyBorder="1" applyAlignment="1">
      <alignment vertical="top"/>
    </xf>
    <xf numFmtId="49" fontId="19" fillId="14" borderId="1" xfId="5" applyNumberFormat="1" applyFont="1" applyFill="1" applyBorder="1" applyAlignment="1">
      <alignment horizontal="center" vertical="top"/>
    </xf>
    <xf numFmtId="0" fontId="19" fillId="14" borderId="3" xfId="6" applyFont="1" applyFill="1" applyBorder="1" applyAlignment="1">
      <alignment horizontal="left" vertical="top"/>
    </xf>
    <xf numFmtId="0" fontId="19" fillId="14" borderId="4" xfId="6" applyFont="1" applyFill="1" applyBorder="1" applyAlignment="1">
      <alignment horizontal="left" vertical="top"/>
    </xf>
    <xf numFmtId="0" fontId="19" fillId="14" borderId="5" xfId="6" applyFont="1" applyFill="1" applyBorder="1" applyAlignment="1">
      <alignment horizontal="left" vertical="top"/>
    </xf>
    <xf numFmtId="0" fontId="6" fillId="12" borderId="62" xfId="5" applyFont="1" applyFill="1" applyBorder="1" applyAlignment="1">
      <alignment horizontal="center" vertical="top" wrapText="1"/>
    </xf>
    <xf numFmtId="0" fontId="6" fillId="0" borderId="26" xfId="5" applyFont="1" applyBorder="1" applyAlignment="1">
      <alignment horizontal="center" vertical="center" wrapText="1"/>
    </xf>
    <xf numFmtId="0" fontId="6" fillId="0" borderId="63" xfId="5" applyFont="1" applyBorder="1" applyAlignment="1">
      <alignment horizontal="justify" vertical="center"/>
    </xf>
    <xf numFmtId="0" fontId="31" fillId="0" borderId="0" xfId="5" applyFont="1" applyBorder="1" applyAlignment="1">
      <alignment vertical="top" wrapText="1"/>
    </xf>
    <xf numFmtId="0" fontId="31" fillId="0" borderId="0" xfId="5" applyFont="1" applyBorder="1" applyAlignment="1">
      <alignment vertical="top" textRotation="90" wrapText="1"/>
    </xf>
    <xf numFmtId="49" fontId="19" fillId="0" borderId="0" xfId="5" applyNumberFormat="1" applyFont="1" applyBorder="1" applyAlignment="1">
      <alignment vertical="top" wrapText="1"/>
    </xf>
    <xf numFmtId="0" fontId="19" fillId="0" borderId="0" xfId="5" applyFont="1" applyBorder="1" applyAlignment="1">
      <alignment vertical="top"/>
    </xf>
    <xf numFmtId="0" fontId="19" fillId="0" borderId="27" xfId="5" applyFont="1" applyBorder="1" applyAlignment="1">
      <alignment vertical="top"/>
    </xf>
    <xf numFmtId="49" fontId="19" fillId="17" borderId="1" xfId="5" applyNumberFormat="1" applyFont="1" applyFill="1" applyBorder="1" applyAlignment="1">
      <alignment horizontal="center" vertical="top"/>
    </xf>
    <xf numFmtId="0" fontId="6" fillId="0" borderId="36" xfId="5" applyFont="1" applyBorder="1" applyAlignment="1">
      <alignment horizontal="center" vertical="center" wrapText="1"/>
    </xf>
    <xf numFmtId="0" fontId="6" fillId="0" borderId="37" xfId="5" applyFont="1" applyBorder="1" applyAlignment="1">
      <alignment horizontal="center" vertical="center"/>
    </xf>
    <xf numFmtId="0" fontId="6" fillId="0" borderId="9" xfId="5" applyFont="1" applyBorder="1" applyAlignment="1">
      <alignment horizontal="justify" vertical="center"/>
    </xf>
    <xf numFmtId="49" fontId="19" fillId="18" borderId="1" xfId="5" applyNumberFormat="1" applyFont="1" applyFill="1" applyBorder="1" applyAlignment="1">
      <alignment horizontal="center" vertical="top"/>
    </xf>
    <xf numFmtId="0" fontId="26" fillId="12" borderId="42" xfId="5" applyFont="1" applyFill="1" applyBorder="1" applyAlignment="1">
      <alignment vertical="top" wrapText="1"/>
    </xf>
    <xf numFmtId="0" fontId="31" fillId="0" borderId="18" xfId="5" applyFont="1" applyBorder="1" applyAlignment="1">
      <alignment vertical="top" wrapText="1"/>
    </xf>
    <xf numFmtId="0" fontId="31" fillId="0" borderId="18" xfId="5" applyFont="1" applyBorder="1" applyAlignment="1">
      <alignment vertical="top" textRotation="90" wrapText="1"/>
    </xf>
    <xf numFmtId="49" fontId="19" fillId="0" borderId="18" xfId="5" applyNumberFormat="1" applyFont="1" applyBorder="1" applyAlignment="1">
      <alignment vertical="top" wrapText="1"/>
    </xf>
    <xf numFmtId="0" fontId="19" fillId="18" borderId="3" xfId="5" applyFont="1" applyFill="1" applyBorder="1" applyAlignment="1">
      <alignment horizontal="left" vertical="top"/>
    </xf>
    <xf numFmtId="0" fontId="35" fillId="17" borderId="4" xfId="5" applyFont="1" applyFill="1" applyBorder="1"/>
    <xf numFmtId="0" fontId="19" fillId="17" borderId="4" xfId="5" applyFont="1" applyFill="1" applyBorder="1" applyAlignment="1">
      <alignment horizontal="left" vertical="top"/>
    </xf>
    <xf numFmtId="0" fontId="19" fillId="17" borderId="4" xfId="5" applyFont="1" applyFill="1" applyBorder="1" applyAlignment="1">
      <alignment horizontal="left" vertical="top" textRotation="90"/>
    </xf>
    <xf numFmtId="0" fontId="19" fillId="17" borderId="4" xfId="5" applyFont="1" applyFill="1" applyBorder="1"/>
    <xf numFmtId="0" fontId="19" fillId="0" borderId="70" xfId="5" applyFont="1" applyBorder="1" applyAlignment="1">
      <alignment horizontal="center" vertical="center" textRotation="90" wrapText="1"/>
    </xf>
    <xf numFmtId="0" fontId="19" fillId="0" borderId="15" xfId="5" applyFont="1" applyBorder="1" applyAlignment="1">
      <alignment horizontal="center" vertical="center" textRotation="90" wrapText="1"/>
    </xf>
    <xf numFmtId="0" fontId="19" fillId="0" borderId="68" xfId="5" applyFont="1" applyBorder="1" applyAlignment="1">
      <alignment horizontal="center" vertical="center" textRotation="90" wrapText="1"/>
    </xf>
    <xf numFmtId="0" fontId="6" fillId="0" borderId="22" xfId="5" applyFont="1" applyBorder="1" applyAlignment="1"/>
    <xf numFmtId="0" fontId="71" fillId="0" borderId="0" xfId="9"/>
    <xf numFmtId="0" fontId="71" fillId="0" borderId="0" xfId="9" applyAlignment="1">
      <alignment textRotation="90"/>
    </xf>
    <xf numFmtId="2" fontId="55" fillId="3" borderId="3" xfId="9" applyNumberFormat="1" applyFont="1" applyFill="1" applyBorder="1" applyAlignment="1">
      <alignment horizontal="center" vertical="center"/>
    </xf>
    <xf numFmtId="0" fontId="71" fillId="3" borderId="3" xfId="9" applyFill="1" applyBorder="1" applyAlignment="1">
      <alignment horizontal="right"/>
    </xf>
    <xf numFmtId="0" fontId="71" fillId="3" borderId="4" xfId="9" applyFill="1" applyBorder="1" applyAlignment="1">
      <alignment horizontal="right"/>
    </xf>
    <xf numFmtId="0" fontId="71" fillId="3" borderId="4" xfId="9" applyFill="1" applyBorder="1" applyAlignment="1">
      <alignment horizontal="center" vertical="top"/>
    </xf>
    <xf numFmtId="0" fontId="71" fillId="3" borderId="4" xfId="9" applyFill="1" applyBorder="1" applyAlignment="1">
      <alignment textRotation="90"/>
    </xf>
    <xf numFmtId="0" fontId="71" fillId="3" borderId="4" xfId="9" applyFill="1" applyBorder="1"/>
    <xf numFmtId="0" fontId="71" fillId="3" borderId="5" xfId="9" applyFill="1" applyBorder="1"/>
    <xf numFmtId="2" fontId="56" fillId="0" borderId="31" xfId="9" applyNumberFormat="1" applyFont="1" applyBorder="1" applyAlignment="1">
      <alignment vertical="top" wrapText="1"/>
    </xf>
    <xf numFmtId="0" fontId="11" fillId="0" borderId="53" xfId="9" applyFont="1" applyBorder="1" applyAlignment="1">
      <alignment horizontal="left" vertical="top" wrapText="1"/>
    </xf>
    <xf numFmtId="0" fontId="11" fillId="0" borderId="18" xfId="9" applyFont="1" applyBorder="1" applyAlignment="1">
      <alignment horizontal="left" vertical="top" wrapText="1"/>
    </xf>
    <xf numFmtId="0" fontId="11" fillId="0" borderId="55" xfId="9" applyFont="1" applyBorder="1" applyAlignment="1">
      <alignment horizontal="left" vertical="top" wrapText="1"/>
    </xf>
    <xf numFmtId="0" fontId="48" fillId="0" borderId="0" xfId="9" applyFont="1" applyAlignment="1">
      <alignment vertical="top"/>
    </xf>
    <xf numFmtId="2" fontId="57" fillId="7" borderId="2" xfId="9" applyNumberFormat="1" applyFont="1" applyFill="1" applyBorder="1" applyAlignment="1">
      <alignment horizontal="center" vertical="center" wrapText="1"/>
    </xf>
    <xf numFmtId="0" fontId="6" fillId="7" borderId="4" xfId="9" applyFont="1" applyFill="1" applyBorder="1" applyAlignment="1">
      <alignment horizontal="right" vertical="top" wrapText="1"/>
    </xf>
    <xf numFmtId="0" fontId="6" fillId="7" borderId="5" xfId="9" applyFont="1" applyFill="1" applyBorder="1" applyAlignment="1">
      <alignment horizontal="right" vertical="top" wrapText="1"/>
    </xf>
    <xf numFmtId="164" fontId="48" fillId="0" borderId="0" xfId="9" applyNumberFormat="1" applyFont="1" applyAlignment="1">
      <alignment vertical="top"/>
    </xf>
    <xf numFmtId="2" fontId="56" fillId="0" borderId="52" xfId="9" applyNumberFormat="1" applyFont="1" applyBorder="1" applyAlignment="1">
      <alignment horizontal="center" vertical="top" wrapText="1"/>
    </xf>
    <xf numFmtId="0" fontId="5" fillId="0" borderId="71" xfId="9" applyFont="1" applyBorder="1" applyAlignment="1">
      <alignment horizontal="left" vertical="top" wrapText="1"/>
    </xf>
    <xf numFmtId="0" fontId="5" fillId="0" borderId="70" xfId="9" applyFont="1" applyBorder="1" applyAlignment="1">
      <alignment horizontal="left" vertical="top" wrapText="1"/>
    </xf>
    <xf numFmtId="0" fontId="5" fillId="0" borderId="66" xfId="9" applyFont="1" applyBorder="1" applyAlignment="1">
      <alignment horizontal="left" vertical="top" wrapText="1"/>
    </xf>
    <xf numFmtId="0" fontId="58" fillId="0" borderId="0" xfId="9" applyFont="1" applyAlignment="1">
      <alignment vertical="top"/>
    </xf>
    <xf numFmtId="2" fontId="56" fillId="0" borderId="65" xfId="9" applyNumberFormat="1" applyFont="1" applyBorder="1" applyAlignment="1">
      <alignment horizontal="center" vertical="top" wrapText="1"/>
    </xf>
    <xf numFmtId="0" fontId="5" fillId="0" borderId="14" xfId="9" applyFont="1" applyBorder="1" applyAlignment="1">
      <alignment horizontal="left" vertical="top" wrapText="1"/>
    </xf>
    <xf numFmtId="0" fontId="5" fillId="0" borderId="15" xfId="9" applyFont="1" applyBorder="1" applyAlignment="1">
      <alignment horizontal="left" vertical="top" wrapText="1"/>
    </xf>
    <xf numFmtId="0" fontId="5" fillId="0" borderId="16" xfId="9" applyFont="1" applyBorder="1" applyAlignment="1">
      <alignment horizontal="left" vertical="top" wrapText="1"/>
    </xf>
    <xf numFmtId="0" fontId="59" fillId="0" borderId="0" xfId="9" applyFont="1" applyAlignment="1">
      <alignment vertical="top"/>
    </xf>
    <xf numFmtId="0" fontId="45" fillId="0" borderId="0" xfId="9" applyFont="1" applyAlignment="1">
      <alignment horizontal="right" vertical="top" wrapText="1"/>
    </xf>
    <xf numFmtId="2" fontId="56" fillId="0" borderId="10" xfId="9" applyNumberFormat="1" applyFont="1" applyBorder="1" applyAlignment="1">
      <alignment horizontal="center" vertical="top" wrapText="1"/>
    </xf>
    <xf numFmtId="0" fontId="5" fillId="0" borderId="45" xfId="9" applyFont="1" applyBorder="1"/>
    <xf numFmtId="0" fontId="5" fillId="0" borderId="0" xfId="9" applyFont="1"/>
    <xf numFmtId="0" fontId="5" fillId="0" borderId="0" xfId="9" applyFont="1" applyAlignment="1">
      <alignment textRotation="90"/>
    </xf>
    <xf numFmtId="0" fontId="5" fillId="0" borderId="0" xfId="9" applyFont="1" applyBorder="1"/>
    <xf numFmtId="0" fontId="5" fillId="0" borderId="27" xfId="9" applyFont="1" applyBorder="1"/>
    <xf numFmtId="164" fontId="59" fillId="0" borderId="0" xfId="9" applyNumberFormat="1" applyFont="1" applyAlignment="1">
      <alignment vertical="top"/>
    </xf>
    <xf numFmtId="2" fontId="56" fillId="0" borderId="10" xfId="9" applyNumberFormat="1" applyFont="1" applyFill="1" applyBorder="1" applyAlignment="1">
      <alignment horizontal="center" vertical="top" wrapText="1"/>
    </xf>
    <xf numFmtId="2" fontId="61" fillId="0" borderId="50" xfId="9" applyNumberFormat="1" applyFont="1" applyBorder="1" applyAlignment="1">
      <alignment horizontal="center" vertical="top" wrapText="1"/>
    </xf>
    <xf numFmtId="2" fontId="62" fillId="7" borderId="2" xfId="9" applyNumberFormat="1" applyFont="1" applyFill="1" applyBorder="1" applyAlignment="1">
      <alignment horizontal="center" vertical="top" wrapText="1"/>
    </xf>
    <xf numFmtId="0" fontId="42" fillId="7" borderId="69" xfId="9" applyFont="1" applyFill="1" applyBorder="1" applyAlignment="1">
      <alignment horizontal="right" vertical="top" wrapText="1"/>
    </xf>
    <xf numFmtId="0" fontId="42" fillId="7" borderId="68" xfId="9" applyFont="1" applyFill="1" applyBorder="1" applyAlignment="1">
      <alignment horizontal="right" vertical="top" wrapText="1"/>
    </xf>
    <xf numFmtId="0" fontId="42" fillId="7" borderId="67" xfId="9" applyFont="1" applyFill="1" applyBorder="1" applyAlignment="1">
      <alignment horizontal="right" vertical="top" wrapText="1"/>
    </xf>
    <xf numFmtId="0" fontId="71" fillId="0" borderId="4" xfId="9" applyBorder="1"/>
    <xf numFmtId="0" fontId="42" fillId="0" borderId="4" xfId="9" applyFont="1" applyBorder="1" applyAlignment="1">
      <alignment vertical="center" wrapText="1"/>
    </xf>
    <xf numFmtId="0" fontId="42" fillId="0" borderId="4" xfId="9" applyFont="1" applyBorder="1" applyAlignment="1">
      <alignment vertical="center" textRotation="90" wrapText="1"/>
    </xf>
    <xf numFmtId="0" fontId="42" fillId="0" borderId="5" xfId="9" applyFont="1" applyBorder="1" applyAlignment="1">
      <alignment vertical="center" wrapText="1"/>
    </xf>
    <xf numFmtId="49" fontId="63" fillId="0" borderId="0" xfId="9" applyNumberFormat="1" applyFont="1" applyAlignment="1">
      <alignment vertical="top" wrapText="1"/>
    </xf>
    <xf numFmtId="49" fontId="63" fillId="0" borderId="22" xfId="9" applyNumberFormat="1" applyFont="1" applyBorder="1" applyAlignment="1">
      <alignment horizontal="center" vertical="top" wrapText="1"/>
    </xf>
    <xf numFmtId="0" fontId="21" fillId="0" borderId="0" xfId="9" applyFont="1" applyAlignment="1">
      <alignment horizontal="center" vertical="top"/>
    </xf>
    <xf numFmtId="49" fontId="16" fillId="0" borderId="0" xfId="9" applyNumberFormat="1" applyFont="1" applyAlignment="1">
      <alignment vertical="top"/>
    </xf>
    <xf numFmtId="49" fontId="16" fillId="0" borderId="0" xfId="9" applyNumberFormat="1" applyFont="1" applyAlignment="1">
      <alignment vertical="top" textRotation="90"/>
    </xf>
    <xf numFmtId="49" fontId="16" fillId="0" borderId="18" xfId="9" applyNumberFormat="1" applyFont="1" applyBorder="1" applyAlignment="1">
      <alignment vertical="top"/>
    </xf>
    <xf numFmtId="49" fontId="16" fillId="0" borderId="18" xfId="9" applyNumberFormat="1" applyFont="1" applyBorder="1" applyAlignment="1">
      <alignment vertical="top" textRotation="90"/>
    </xf>
    <xf numFmtId="0" fontId="16" fillId="4" borderId="3" xfId="9" applyFont="1" applyFill="1" applyBorder="1" applyAlignment="1">
      <alignment vertical="top"/>
    </xf>
    <xf numFmtId="0" fontId="16" fillId="4" borderId="4" xfId="9" applyFont="1" applyFill="1" applyBorder="1" applyAlignment="1">
      <alignment vertical="top"/>
    </xf>
    <xf numFmtId="0" fontId="16" fillId="4" borderId="5" xfId="9" applyFont="1" applyFill="1" applyBorder="1" applyAlignment="1">
      <alignment vertical="top"/>
    </xf>
    <xf numFmtId="2" fontId="64" fillId="4" borderId="2" xfId="9" applyNumberFormat="1" applyFont="1" applyFill="1" applyBorder="1" applyAlignment="1">
      <alignment horizontal="center" vertical="top"/>
    </xf>
    <xf numFmtId="49" fontId="42" fillId="4" borderId="3" xfId="9" applyNumberFormat="1" applyFont="1" applyFill="1" applyBorder="1" applyAlignment="1">
      <alignment horizontal="right" vertical="top"/>
    </xf>
    <xf numFmtId="49" fontId="42" fillId="4" borderId="4" xfId="9" applyNumberFormat="1" applyFont="1" applyFill="1" applyBorder="1" applyAlignment="1">
      <alignment horizontal="right" vertical="top"/>
    </xf>
    <xf numFmtId="49" fontId="42" fillId="4" borderId="5" xfId="9" applyNumberFormat="1" applyFont="1" applyFill="1" applyBorder="1" applyAlignment="1">
      <alignment horizontal="right" vertical="top"/>
    </xf>
    <xf numFmtId="49" fontId="42" fillId="17" borderId="21" xfId="6" applyNumberFormat="1" applyFont="1" applyFill="1" applyBorder="1" applyAlignment="1">
      <alignment vertical="top"/>
    </xf>
    <xf numFmtId="49" fontId="42" fillId="17" borderId="22" xfId="6" applyNumberFormat="1" applyFont="1" applyFill="1" applyBorder="1" applyAlignment="1">
      <alignment vertical="top"/>
    </xf>
    <xf numFmtId="164" fontId="42" fillId="17" borderId="6" xfId="6" applyNumberFormat="1" applyFont="1" applyFill="1" applyBorder="1" applyAlignment="1">
      <alignment horizontal="center" vertical="top"/>
    </xf>
    <xf numFmtId="49" fontId="45" fillId="18" borderId="57" xfId="9" applyNumberFormat="1" applyFont="1" applyFill="1" applyBorder="1" applyAlignment="1">
      <alignment horizontal="center" vertical="top" wrapText="1"/>
    </xf>
    <xf numFmtId="0" fontId="16" fillId="14" borderId="21" xfId="9" applyFont="1" applyFill="1" applyBorder="1" applyAlignment="1">
      <alignment vertical="top"/>
    </xf>
    <xf numFmtId="0" fontId="16" fillId="14" borderId="22" xfId="9" applyFont="1" applyFill="1" applyBorder="1" applyAlignment="1">
      <alignment vertical="top"/>
    </xf>
    <xf numFmtId="0" fontId="16" fillId="14" borderId="23" xfId="9" applyFont="1" applyFill="1" applyBorder="1" applyAlignment="1">
      <alignment vertical="top"/>
    </xf>
    <xf numFmtId="164" fontId="42" fillId="14" borderId="6" xfId="9" applyNumberFormat="1" applyFont="1" applyFill="1" applyBorder="1" applyAlignment="1">
      <alignment horizontal="center" vertical="top"/>
    </xf>
    <xf numFmtId="0" fontId="42" fillId="14" borderId="6" xfId="9" applyFont="1" applyFill="1" applyBorder="1" applyAlignment="1">
      <alignment horizontal="center" vertical="top"/>
    </xf>
    <xf numFmtId="0" fontId="42" fillId="14" borderId="3" xfId="9" applyFont="1" applyFill="1" applyBorder="1" applyAlignment="1">
      <alignment horizontal="right" vertical="top" wrapText="1"/>
    </xf>
    <xf numFmtId="0" fontId="42" fillId="14" borderId="4" xfId="9" applyFont="1" applyFill="1" applyBorder="1" applyAlignment="1">
      <alignment horizontal="right" vertical="top" wrapText="1"/>
    </xf>
    <xf numFmtId="0" fontId="42" fillId="14" borderId="5" xfId="9" applyFont="1" applyFill="1" applyBorder="1" applyAlignment="1">
      <alignment horizontal="right" vertical="top" wrapText="1"/>
    </xf>
    <xf numFmtId="49" fontId="42" fillId="9" borderId="2" xfId="9" applyNumberFormat="1" applyFont="1" applyFill="1" applyBorder="1" applyAlignment="1">
      <alignment horizontal="center" vertical="top"/>
    </xf>
    <xf numFmtId="49" fontId="45" fillId="18" borderId="5" xfId="9" applyNumberFormat="1" applyFont="1" applyFill="1" applyBorder="1" applyAlignment="1">
      <alignment horizontal="center" vertical="top"/>
    </xf>
    <xf numFmtId="9" fontId="6" fillId="0" borderId="62" xfId="9" applyNumberFormat="1" applyFont="1" applyBorder="1" applyAlignment="1">
      <alignment horizontal="center" vertical="top"/>
    </xf>
    <xf numFmtId="0" fontId="6" fillId="0" borderId="26" xfId="9" applyFont="1" applyBorder="1" applyAlignment="1">
      <alignment horizontal="left" vertical="top"/>
    </xf>
    <xf numFmtId="49" fontId="6" fillId="0" borderId="63" xfId="9" applyNumberFormat="1" applyFont="1" applyBorder="1" applyAlignment="1">
      <alignment horizontal="left" vertical="top" wrapText="1" shrinkToFit="1"/>
    </xf>
    <xf numFmtId="164" fontId="42" fillId="15" borderId="22" xfId="9" applyNumberFormat="1" applyFont="1" applyFill="1" applyBorder="1" applyAlignment="1">
      <alignment horizontal="center" vertical="top"/>
    </xf>
    <xf numFmtId="0" fontId="42" fillId="15" borderId="52" xfId="9" applyFont="1" applyFill="1" applyBorder="1" applyAlignment="1">
      <alignment horizontal="center" vertical="top"/>
    </xf>
    <xf numFmtId="0" fontId="6" fillId="0" borderId="6" xfId="7" applyFont="1" applyBorder="1" applyAlignment="1">
      <alignment vertical="top" wrapText="1"/>
    </xf>
    <xf numFmtId="49" fontId="16" fillId="0" borderId="6" xfId="9" applyNumberFormat="1" applyFont="1" applyBorder="1" applyAlignment="1">
      <alignment vertical="top"/>
    </xf>
    <xf numFmtId="49" fontId="48" fillId="0" borderId="6" xfId="9" applyNumberFormat="1" applyFont="1" applyBorder="1" applyAlignment="1">
      <alignment horizontal="center" vertical="center" textRotation="90"/>
    </xf>
    <xf numFmtId="0" fontId="10" fillId="10" borderId="23" xfId="9" applyNumberFormat="1" applyFont="1" applyFill="1" applyBorder="1" applyAlignment="1">
      <alignment horizontal="center" vertical="center" textRotation="90" wrapText="1"/>
    </xf>
    <xf numFmtId="0" fontId="6" fillId="11" borderId="6" xfId="9" applyFont="1" applyFill="1" applyBorder="1" applyAlignment="1">
      <alignment horizontal="left" vertical="top" wrapText="1"/>
    </xf>
    <xf numFmtId="49" fontId="42" fillId="12" borderId="6" xfId="9" applyNumberFormat="1" applyFont="1" applyFill="1" applyBorder="1" applyAlignment="1">
      <alignment vertical="top" wrapText="1"/>
    </xf>
    <xf numFmtId="49" fontId="10" fillId="11" borderId="6" xfId="9" applyNumberFormat="1" applyFont="1" applyFill="1" applyBorder="1" applyAlignment="1">
      <alignment horizontal="center" vertical="top" wrapText="1"/>
    </xf>
    <xf numFmtId="0" fontId="46" fillId="10" borderId="6" xfId="9" applyFont="1" applyFill="1" applyBorder="1" applyAlignment="1">
      <alignment horizontal="center" vertical="top" wrapText="1"/>
    </xf>
    <xf numFmtId="49" fontId="42" fillId="9" borderId="52" xfId="9" applyNumberFormat="1" applyFont="1" applyFill="1" applyBorder="1" applyAlignment="1">
      <alignment horizontal="center" vertical="top"/>
    </xf>
    <xf numFmtId="49" fontId="42" fillId="18" borderId="66" xfId="9" applyNumberFormat="1" applyFont="1" applyFill="1" applyBorder="1" applyAlignment="1">
      <alignment horizontal="center" vertical="top"/>
    </xf>
    <xf numFmtId="9" fontId="6" fillId="0" borderId="29" xfId="9" applyNumberFormat="1" applyFont="1" applyBorder="1" applyAlignment="1">
      <alignment horizontal="center" vertical="top"/>
    </xf>
    <xf numFmtId="0" fontId="6" fillId="0" borderId="34" xfId="9" applyFont="1" applyBorder="1" applyAlignment="1">
      <alignment horizontal="left" vertical="top"/>
    </xf>
    <xf numFmtId="49" fontId="6" fillId="0" borderId="35" xfId="9" applyNumberFormat="1" applyFont="1" applyBorder="1" applyAlignment="1">
      <alignment horizontal="left" vertical="top" wrapText="1" shrinkToFit="1"/>
    </xf>
    <xf numFmtId="164" fontId="6" fillId="0" borderId="22" xfId="9" applyNumberFormat="1" applyFont="1" applyFill="1" applyBorder="1" applyAlignment="1">
      <alignment horizontal="center" vertical="top"/>
    </xf>
    <xf numFmtId="0" fontId="16" fillId="0" borderId="10" xfId="9" applyFont="1" applyBorder="1" applyAlignment="1">
      <alignment horizontal="center" vertical="top"/>
    </xf>
    <xf numFmtId="49" fontId="16" fillId="0" borderId="1" xfId="9" applyNumberFormat="1" applyFont="1" applyBorder="1" applyAlignment="1">
      <alignment vertical="top"/>
    </xf>
    <xf numFmtId="49" fontId="48" fillId="0" borderId="1" xfId="9" applyNumberFormat="1" applyFont="1" applyBorder="1" applyAlignment="1">
      <alignment horizontal="center" vertical="center" textRotation="90"/>
    </xf>
    <xf numFmtId="0" fontId="10" fillId="10" borderId="27" xfId="9" applyNumberFormat="1" applyFont="1" applyFill="1" applyBorder="1" applyAlignment="1">
      <alignment horizontal="center" vertical="center" textRotation="90" wrapText="1"/>
    </xf>
    <xf numFmtId="0" fontId="6" fillId="11" borderId="1" xfId="9" applyFont="1" applyFill="1" applyBorder="1" applyAlignment="1">
      <alignment horizontal="left" vertical="top" wrapText="1"/>
    </xf>
    <xf numFmtId="49" fontId="42" fillId="12" borderId="1" xfId="9" applyNumberFormat="1" applyFont="1" applyFill="1" applyBorder="1" applyAlignment="1">
      <alignment vertical="top" wrapText="1"/>
    </xf>
    <xf numFmtId="49" fontId="10" fillId="11" borderId="1" xfId="9" applyNumberFormat="1" applyFont="1" applyFill="1" applyBorder="1" applyAlignment="1">
      <alignment horizontal="center" vertical="top" wrapText="1"/>
    </xf>
    <xf numFmtId="49" fontId="42" fillId="10" borderId="1" xfId="9" applyNumberFormat="1" applyFont="1" applyFill="1" applyBorder="1" applyAlignment="1">
      <alignment horizontal="center" vertical="top" wrapText="1"/>
    </xf>
    <xf numFmtId="49" fontId="42" fillId="9" borderId="1" xfId="9" applyNumberFormat="1" applyFont="1" applyFill="1" applyBorder="1" applyAlignment="1">
      <alignment horizontal="center" vertical="top"/>
    </xf>
    <xf numFmtId="49" fontId="42" fillId="18" borderId="27" xfId="9" applyNumberFormat="1" applyFont="1" applyFill="1" applyBorder="1" applyAlignment="1">
      <alignment horizontal="center" vertical="top"/>
    </xf>
    <xf numFmtId="9" fontId="6" fillId="0" borderId="42" xfId="9" applyNumberFormat="1" applyFont="1" applyBorder="1" applyAlignment="1">
      <alignment horizontal="center" vertical="top"/>
    </xf>
    <xf numFmtId="0" fontId="6" fillId="0" borderId="43" xfId="9" applyFont="1" applyBorder="1" applyAlignment="1">
      <alignment horizontal="left" vertical="top"/>
    </xf>
    <xf numFmtId="49" fontId="6" fillId="0" borderId="44" xfId="9" applyNumberFormat="1" applyFont="1" applyBorder="1" applyAlignment="1">
      <alignment horizontal="left" vertical="top" wrapText="1" shrinkToFit="1"/>
    </xf>
    <xf numFmtId="164" fontId="13" fillId="0" borderId="4" xfId="9" applyNumberFormat="1" applyFont="1" applyFill="1" applyBorder="1" applyAlignment="1">
      <alignment horizontal="center" vertical="top"/>
    </xf>
    <xf numFmtId="0" fontId="16" fillId="0" borderId="50" xfId="9" applyFont="1" applyBorder="1" applyAlignment="1">
      <alignment horizontal="center" vertical="top"/>
    </xf>
    <xf numFmtId="49" fontId="16" fillId="0" borderId="31" xfId="9" applyNumberFormat="1" applyFont="1" applyBorder="1" applyAlignment="1">
      <alignment vertical="top"/>
    </xf>
    <xf numFmtId="0" fontId="6" fillId="11" borderId="31" xfId="9" applyFont="1" applyFill="1" applyBorder="1" applyAlignment="1">
      <alignment horizontal="left" vertical="top" wrapText="1"/>
    </xf>
    <xf numFmtId="49" fontId="42" fillId="12" borderId="31" xfId="9" applyNumberFormat="1" applyFont="1" applyFill="1" applyBorder="1" applyAlignment="1">
      <alignment vertical="top" wrapText="1"/>
    </xf>
    <xf numFmtId="49" fontId="10" fillId="11" borderId="31" xfId="9" applyNumberFormat="1" applyFont="1" applyFill="1" applyBorder="1" applyAlignment="1">
      <alignment horizontal="center" vertical="top" wrapText="1"/>
    </xf>
    <xf numFmtId="49" fontId="42" fillId="10" borderId="31" xfId="9" applyNumberFormat="1" applyFont="1" applyFill="1" applyBorder="1" applyAlignment="1">
      <alignment horizontal="center" vertical="top" wrapText="1"/>
    </xf>
    <xf numFmtId="49" fontId="42" fillId="9" borderId="50" xfId="9" applyNumberFormat="1" applyFont="1" applyFill="1" applyBorder="1" applyAlignment="1">
      <alignment horizontal="center" vertical="top"/>
    </xf>
    <xf numFmtId="49" fontId="42" fillId="18" borderId="67" xfId="9" applyNumberFormat="1" applyFont="1" applyFill="1" applyBorder="1" applyAlignment="1">
      <alignment horizontal="center" vertical="top"/>
    </xf>
    <xf numFmtId="49" fontId="6" fillId="0" borderId="66" xfId="9" applyNumberFormat="1" applyFont="1" applyBorder="1" applyAlignment="1">
      <alignment horizontal="left" vertical="top" wrapText="1" shrinkToFit="1"/>
    </xf>
    <xf numFmtId="164" fontId="42" fillId="15" borderId="70" xfId="9" applyNumberFormat="1" applyFont="1" applyFill="1" applyBorder="1" applyAlignment="1">
      <alignment horizontal="center" vertical="top"/>
    </xf>
    <xf numFmtId="0" fontId="19" fillId="10" borderId="1" xfId="9" applyFont="1" applyFill="1" applyBorder="1" applyAlignment="1">
      <alignment horizontal="left" vertical="top" wrapText="1"/>
    </xf>
    <xf numFmtId="0" fontId="46" fillId="11" borderId="0" xfId="9" applyFont="1" applyFill="1" applyBorder="1" applyAlignment="1">
      <alignment horizontal="center" vertical="top" wrapText="1"/>
    </xf>
    <xf numFmtId="0" fontId="46" fillId="10" borderId="1" xfId="9" applyFont="1" applyFill="1" applyBorder="1" applyAlignment="1">
      <alignment horizontal="center" vertical="top" wrapText="1"/>
    </xf>
    <xf numFmtId="49" fontId="42" fillId="9" borderId="65" xfId="9" applyNumberFormat="1" applyFont="1" applyFill="1" applyBorder="1" applyAlignment="1">
      <alignment horizontal="center" vertical="top"/>
    </xf>
    <xf numFmtId="49" fontId="42" fillId="18" borderId="13" xfId="9" applyNumberFormat="1" applyFont="1" applyFill="1" applyBorder="1" applyAlignment="1">
      <alignment horizontal="center" vertical="top"/>
    </xf>
    <xf numFmtId="0" fontId="3" fillId="0" borderId="29" xfId="9" applyFont="1" applyBorder="1"/>
    <xf numFmtId="0" fontId="3" fillId="0" borderId="34" xfId="9" applyFont="1" applyBorder="1"/>
    <xf numFmtId="0" fontId="3" fillId="0" borderId="35" xfId="9" applyFont="1" applyBorder="1"/>
    <xf numFmtId="2" fontId="16" fillId="0" borderId="15" xfId="9" applyNumberFormat="1" applyFont="1" applyBorder="1" applyAlignment="1">
      <alignment horizontal="center" vertical="top"/>
    </xf>
    <xf numFmtId="49" fontId="42" fillId="11" borderId="0" xfId="9" applyNumberFormat="1" applyFont="1" applyFill="1" applyBorder="1" applyAlignment="1">
      <alignment horizontal="center" vertical="top" wrapText="1"/>
    </xf>
    <xf numFmtId="0" fontId="6" fillId="0" borderId="46" xfId="9" applyFont="1" applyBorder="1" applyAlignment="1">
      <alignment horizontal="center" vertical="top"/>
    </xf>
    <xf numFmtId="0" fontId="6" fillId="0" borderId="48" xfId="9" applyFont="1" applyBorder="1" applyAlignment="1">
      <alignment horizontal="center" vertical="top" wrapText="1"/>
    </xf>
    <xf numFmtId="49" fontId="6" fillId="0" borderId="27" xfId="9" applyNumberFormat="1" applyFont="1" applyBorder="1" applyAlignment="1">
      <alignment horizontal="center" vertical="top" wrapText="1" shrinkToFit="1"/>
    </xf>
    <xf numFmtId="164" fontId="16" fillId="0" borderId="15" xfId="9" applyNumberFormat="1" applyFont="1" applyBorder="1" applyAlignment="1">
      <alignment horizontal="center" vertical="top"/>
    </xf>
    <xf numFmtId="0" fontId="6" fillId="0" borderId="29" xfId="9" applyFont="1" applyBorder="1" applyAlignment="1">
      <alignment horizontal="center" vertical="top" wrapText="1"/>
    </xf>
    <xf numFmtId="164" fontId="6" fillId="13" borderId="34" xfId="9" applyNumberFormat="1" applyFont="1" applyFill="1" applyBorder="1" applyAlignment="1">
      <alignment horizontal="center" vertical="center" wrapText="1"/>
    </xf>
    <xf numFmtId="49" fontId="6" fillId="0" borderId="16" xfId="9" applyNumberFormat="1" applyFont="1" applyBorder="1" applyAlignment="1">
      <alignment horizontal="left" vertical="top" wrapText="1" shrinkToFit="1"/>
    </xf>
    <xf numFmtId="0" fontId="6" fillId="0" borderId="42" xfId="9" applyFont="1" applyBorder="1" applyAlignment="1">
      <alignment horizontal="center" vertical="top" wrapText="1"/>
    </xf>
    <xf numFmtId="0" fontId="6" fillId="0" borderId="43" xfId="9" applyFont="1" applyBorder="1" applyAlignment="1">
      <alignment horizontal="left" vertical="center"/>
    </xf>
    <xf numFmtId="49" fontId="6" fillId="0" borderId="67" xfId="9" applyNumberFormat="1" applyFont="1" applyBorder="1" applyAlignment="1">
      <alignment horizontal="left" wrapText="1" shrinkToFit="1"/>
    </xf>
    <xf numFmtId="164" fontId="21" fillId="0" borderId="68" xfId="9" applyNumberFormat="1" applyFont="1" applyBorder="1" applyAlignment="1">
      <alignment horizontal="center" vertical="top"/>
    </xf>
    <xf numFmtId="49" fontId="48" fillId="0" borderId="31" xfId="9" applyNumberFormat="1" applyFont="1" applyBorder="1" applyAlignment="1">
      <alignment horizontal="center" vertical="center" textRotation="90"/>
    </xf>
    <xf numFmtId="0" fontId="10" fillId="10" borderId="55" xfId="9" applyNumberFormat="1" applyFont="1" applyFill="1" applyBorder="1" applyAlignment="1">
      <alignment horizontal="center" vertical="center" textRotation="90" wrapText="1"/>
    </xf>
    <xf numFmtId="0" fontId="19" fillId="10" borderId="31" xfId="9" applyFont="1" applyFill="1" applyBorder="1" applyAlignment="1">
      <alignment horizontal="left" vertical="top" wrapText="1"/>
    </xf>
    <xf numFmtId="49" fontId="42" fillId="9" borderId="17" xfId="9" applyNumberFormat="1" applyFont="1" applyFill="1" applyBorder="1" applyAlignment="1">
      <alignment horizontal="center" vertical="top"/>
    </xf>
    <xf numFmtId="49" fontId="42" fillId="18" borderId="9" xfId="9" applyNumberFormat="1" applyFont="1" applyFill="1" applyBorder="1" applyAlignment="1">
      <alignment horizontal="center" vertical="top"/>
    </xf>
    <xf numFmtId="0" fontId="16" fillId="0" borderId="46" xfId="9" applyFont="1" applyBorder="1" applyAlignment="1">
      <alignment horizontal="center" vertical="center" wrapText="1"/>
    </xf>
    <xf numFmtId="164" fontId="6" fillId="13" borderId="48" xfId="9" applyNumberFormat="1" applyFont="1" applyFill="1" applyBorder="1" applyAlignment="1">
      <alignment horizontal="center" vertical="center" wrapText="1"/>
    </xf>
    <xf numFmtId="0" fontId="6" fillId="0" borderId="27" xfId="9" applyFont="1" applyBorder="1" applyAlignment="1">
      <alignment horizontal="justify" vertical="center"/>
    </xf>
    <xf numFmtId="164" fontId="10" fillId="15" borderId="2" xfId="9" applyNumberFormat="1" applyFont="1" applyFill="1" applyBorder="1" applyAlignment="1">
      <alignment horizontal="center" vertical="top"/>
    </xf>
    <xf numFmtId="49" fontId="16" fillId="0" borderId="6" xfId="9" applyNumberFormat="1" applyFont="1" applyBorder="1" applyAlignment="1">
      <alignment horizontal="center" vertical="top"/>
    </xf>
    <xf numFmtId="0" fontId="10" fillId="10" borderId="6" xfId="9" applyNumberFormat="1" applyFont="1" applyFill="1" applyBorder="1" applyAlignment="1">
      <alignment horizontal="center" vertical="center" textRotation="90" wrapText="1"/>
    </xf>
    <xf numFmtId="0" fontId="13" fillId="11" borderId="6" xfId="9" applyFont="1" applyFill="1" applyBorder="1" applyAlignment="1">
      <alignment horizontal="left" vertical="top" wrapText="1"/>
    </xf>
    <xf numFmtId="0" fontId="3" fillId="12" borderId="6" xfId="9" applyFont="1" applyFill="1" applyBorder="1" applyAlignment="1">
      <alignment horizontal="center" vertical="top" wrapText="1"/>
    </xf>
    <xf numFmtId="0" fontId="3" fillId="11" borderId="6" xfId="9" applyFont="1" applyFill="1" applyBorder="1" applyAlignment="1">
      <alignment horizontal="center" vertical="top" wrapText="1"/>
    </xf>
    <xf numFmtId="0" fontId="3" fillId="10" borderId="6" xfId="9" applyFont="1" applyFill="1" applyBorder="1" applyAlignment="1">
      <alignment horizontal="center" vertical="top" wrapText="1"/>
    </xf>
    <xf numFmtId="0" fontId="3" fillId="0" borderId="6" xfId="9" applyFont="1" applyBorder="1" applyAlignment="1">
      <alignment horizontal="center" vertical="top" wrapText="1"/>
    </xf>
    <xf numFmtId="0" fontId="16" fillId="0" borderId="29" xfId="9" applyFont="1" applyBorder="1" applyAlignment="1">
      <alignment horizontal="center" vertical="center" wrapText="1"/>
    </xf>
    <xf numFmtId="0" fontId="6" fillId="0" borderId="16" xfId="9" applyFont="1" applyBorder="1" applyAlignment="1">
      <alignment horizontal="justify" vertical="center"/>
    </xf>
    <xf numFmtId="164" fontId="6" fillId="0" borderId="0" xfId="9" applyNumberFormat="1" applyFont="1" applyFill="1" applyBorder="1" applyAlignment="1">
      <alignment horizontal="center" vertical="top"/>
    </xf>
    <xf numFmtId="0" fontId="6" fillId="0" borderId="50" xfId="9" applyFont="1" applyBorder="1" applyAlignment="1">
      <alignment horizontal="center" vertical="top"/>
    </xf>
    <xf numFmtId="49" fontId="16" fillId="0" borderId="1" xfId="9" applyNumberFormat="1" applyFont="1" applyBorder="1" applyAlignment="1">
      <alignment horizontal="center" vertical="top"/>
    </xf>
    <xf numFmtId="0" fontId="10" fillId="10" borderId="1" xfId="9" applyNumberFormat="1" applyFont="1" applyFill="1" applyBorder="1" applyAlignment="1">
      <alignment horizontal="center" vertical="center" textRotation="90" wrapText="1"/>
    </xf>
    <xf numFmtId="0" fontId="13" fillId="11" borderId="31" xfId="9" applyFont="1" applyFill="1" applyBorder="1" applyAlignment="1">
      <alignment horizontal="left" vertical="top" wrapText="1"/>
    </xf>
    <xf numFmtId="0" fontId="3" fillId="12" borderId="1" xfId="9" applyFont="1" applyFill="1" applyBorder="1" applyAlignment="1">
      <alignment horizontal="center" vertical="top" wrapText="1"/>
    </xf>
    <xf numFmtId="49" fontId="26" fillId="10" borderId="31" xfId="9" applyNumberFormat="1" applyFont="1" applyFill="1" applyBorder="1" applyAlignment="1">
      <alignment horizontal="center" vertical="top" wrapText="1"/>
    </xf>
    <xf numFmtId="49" fontId="10" fillId="9" borderId="31" xfId="9" applyNumberFormat="1" applyFont="1" applyFill="1" applyBorder="1" applyAlignment="1">
      <alignment horizontal="center" vertical="top" wrapText="1"/>
    </xf>
    <xf numFmtId="49" fontId="10" fillId="18" borderId="31" xfId="9" applyNumberFormat="1" applyFont="1" applyFill="1" applyBorder="1" applyAlignment="1">
      <alignment horizontal="center" vertical="top" wrapText="1"/>
    </xf>
    <xf numFmtId="0" fontId="6" fillId="0" borderId="35" xfId="9" applyFont="1" applyBorder="1" applyAlignment="1">
      <alignment horizontal="justify" vertical="center"/>
    </xf>
    <xf numFmtId="164" fontId="6" fillId="15" borderId="75" xfId="9" applyNumberFormat="1" applyFont="1" applyFill="1" applyBorder="1" applyAlignment="1">
      <alignment horizontal="center" vertical="top"/>
    </xf>
    <xf numFmtId="0" fontId="22" fillId="10" borderId="6" xfId="9" applyFont="1" applyFill="1" applyBorder="1" applyAlignment="1">
      <alignment horizontal="left" vertical="top" wrapText="1"/>
    </xf>
    <xf numFmtId="0" fontId="73" fillId="11" borderId="21" xfId="9" applyFont="1" applyFill="1" applyBorder="1" applyAlignment="1">
      <alignment horizontal="center" vertical="top" wrapText="1"/>
    </xf>
    <xf numFmtId="0" fontId="16" fillId="0" borderId="42" xfId="9" applyFont="1" applyBorder="1" applyAlignment="1">
      <alignment horizontal="center" vertical="center" wrapText="1"/>
    </xf>
    <xf numFmtId="164" fontId="16" fillId="13" borderId="43" xfId="9" applyNumberFormat="1" applyFont="1" applyFill="1" applyBorder="1" applyAlignment="1">
      <alignment horizontal="center" vertical="center" wrapText="1"/>
    </xf>
    <xf numFmtId="0" fontId="16" fillId="0" borderId="44" xfId="9" applyFont="1" applyBorder="1" applyAlignment="1">
      <alignment horizontal="justify" vertical="center"/>
    </xf>
    <xf numFmtId="164" fontId="6" fillId="0" borderId="64" xfId="9" applyNumberFormat="1" applyFont="1" applyBorder="1" applyAlignment="1">
      <alignment horizontal="center" vertical="top"/>
    </xf>
    <xf numFmtId="49" fontId="16" fillId="0" borderId="31" xfId="9" applyNumberFormat="1" applyFont="1" applyBorder="1" applyAlignment="1">
      <alignment horizontal="center" vertical="top"/>
    </xf>
    <xf numFmtId="0" fontId="10" fillId="10" borderId="31" xfId="9" applyNumberFormat="1" applyFont="1" applyFill="1" applyBorder="1" applyAlignment="1">
      <alignment horizontal="center" vertical="center" textRotation="90" wrapText="1"/>
    </xf>
    <xf numFmtId="0" fontId="22" fillId="10" borderId="31" xfId="9" applyFont="1" applyFill="1" applyBorder="1" applyAlignment="1">
      <alignment horizontal="left" vertical="top" wrapText="1"/>
    </xf>
    <xf numFmtId="0" fontId="3" fillId="12" borderId="31" xfId="9" applyFont="1" applyFill="1" applyBorder="1" applyAlignment="1">
      <alignment horizontal="center" vertical="top" wrapText="1"/>
    </xf>
    <xf numFmtId="49" fontId="74" fillId="11" borderId="53" xfId="9" applyNumberFormat="1" applyFont="1" applyFill="1" applyBorder="1" applyAlignment="1">
      <alignment horizontal="center" vertical="top" wrapText="1"/>
    </xf>
    <xf numFmtId="0" fontId="6" fillId="0" borderId="28" xfId="9" applyFont="1" applyBorder="1" applyAlignment="1">
      <alignment horizontal="center" vertical="top" wrapText="1"/>
    </xf>
    <xf numFmtId="0" fontId="6" fillId="0" borderId="59" xfId="9" applyFont="1" applyBorder="1" applyAlignment="1">
      <alignment horizontal="center" vertical="center"/>
    </xf>
    <xf numFmtId="0" fontId="6" fillId="0" borderId="23" xfId="9" applyFont="1" applyBorder="1" applyAlignment="1">
      <alignment horizontal="justify" vertical="top"/>
    </xf>
    <xf numFmtId="0" fontId="10" fillId="0" borderId="22" xfId="9" applyFont="1" applyBorder="1" applyAlignment="1">
      <alignment vertical="center"/>
    </xf>
    <xf numFmtId="0" fontId="10" fillId="0" borderId="22" xfId="9" applyFont="1" applyBorder="1" applyAlignment="1">
      <alignment vertical="center" textRotation="90"/>
    </xf>
    <xf numFmtId="0" fontId="10" fillId="0" borderId="23" xfId="9" applyFont="1" applyBorder="1" applyAlignment="1">
      <alignment vertical="center"/>
    </xf>
    <xf numFmtId="49" fontId="42" fillId="14" borderId="1" xfId="9" applyNumberFormat="1" applyFont="1" applyFill="1" applyBorder="1" applyAlignment="1">
      <alignment horizontal="center" vertical="top"/>
    </xf>
    <xf numFmtId="49" fontId="45" fillId="18" borderId="6" xfId="9" applyNumberFormat="1" applyFont="1" applyFill="1" applyBorder="1" applyAlignment="1">
      <alignment horizontal="center" vertical="top"/>
    </xf>
    <xf numFmtId="0" fontId="6" fillId="0" borderId="23" xfId="9" applyFont="1" applyBorder="1" applyAlignment="1">
      <alignment vertical="top" wrapText="1"/>
    </xf>
    <xf numFmtId="0" fontId="10" fillId="0" borderId="0" xfId="9" applyFont="1" applyBorder="1" applyAlignment="1">
      <alignment vertical="center"/>
    </xf>
    <xf numFmtId="0" fontId="10" fillId="0" borderId="0" xfId="9" applyFont="1" applyBorder="1" applyAlignment="1">
      <alignment vertical="center" textRotation="90"/>
    </xf>
    <xf numFmtId="0" fontId="10" fillId="0" borderId="27" xfId="9" applyFont="1" applyBorder="1" applyAlignment="1">
      <alignment vertical="center"/>
    </xf>
    <xf numFmtId="49" fontId="45" fillId="18" borderId="1" xfId="9" applyNumberFormat="1" applyFont="1" applyFill="1" applyBorder="1" applyAlignment="1">
      <alignment horizontal="center" vertical="top"/>
    </xf>
    <xf numFmtId="0" fontId="6" fillId="0" borderId="58" xfId="9" applyFont="1" applyBorder="1" applyAlignment="1">
      <alignment horizontal="center" vertical="top" wrapText="1"/>
    </xf>
    <xf numFmtId="0" fontId="6" fillId="0" borderId="59" xfId="9" applyFont="1" applyBorder="1" applyAlignment="1">
      <alignment horizontal="center" vertical="top" wrapText="1"/>
    </xf>
    <xf numFmtId="0" fontId="6" fillId="0" borderId="5" xfId="9" applyFont="1" applyBorder="1" applyAlignment="1">
      <alignment vertical="top" wrapText="1"/>
    </xf>
    <xf numFmtId="0" fontId="10" fillId="0" borderId="18" xfId="9" applyFont="1" applyBorder="1" applyAlignment="1">
      <alignment vertical="center"/>
    </xf>
    <xf numFmtId="0" fontId="10" fillId="0" borderId="18" xfId="9" applyFont="1" applyBorder="1" applyAlignment="1">
      <alignment vertical="center" textRotation="90"/>
    </xf>
    <xf numFmtId="0" fontId="10" fillId="0" borderId="55" xfId="9" applyFont="1" applyBorder="1" applyAlignment="1">
      <alignment vertical="center"/>
    </xf>
    <xf numFmtId="49" fontId="45" fillId="18" borderId="31" xfId="9" applyNumberFormat="1" applyFont="1" applyFill="1" applyBorder="1" applyAlignment="1">
      <alignment horizontal="center" vertical="top"/>
    </xf>
    <xf numFmtId="0" fontId="46" fillId="14" borderId="3" xfId="9" applyFont="1" applyFill="1" applyBorder="1" applyAlignment="1">
      <alignment vertical="top" wrapText="1"/>
    </xf>
    <xf numFmtId="0" fontId="46" fillId="14" borderId="4" xfId="9" applyFont="1" applyFill="1" applyBorder="1" applyAlignment="1">
      <alignment vertical="top" wrapText="1"/>
    </xf>
    <xf numFmtId="0" fontId="46" fillId="14" borderId="4" xfId="9" applyFont="1" applyFill="1" applyBorder="1" applyAlignment="1">
      <alignment vertical="top" textRotation="90" wrapText="1"/>
    </xf>
    <xf numFmtId="0" fontId="6" fillId="14" borderId="4" xfId="9" applyFont="1" applyFill="1" applyBorder="1" applyAlignment="1">
      <alignment vertical="top" wrapText="1"/>
    </xf>
    <xf numFmtId="0" fontId="17" fillId="14" borderId="4" xfId="9" applyFont="1" applyFill="1" applyBorder="1" applyAlignment="1">
      <alignment vertical="top" wrapText="1"/>
    </xf>
    <xf numFmtId="49" fontId="19" fillId="14" borderId="4" xfId="9" applyNumberFormat="1" applyFont="1" applyFill="1" applyBorder="1" applyAlignment="1">
      <alignment vertical="top" wrapText="1"/>
    </xf>
    <xf numFmtId="0" fontId="19" fillId="14" borderId="4" xfId="9" applyFont="1" applyFill="1" applyBorder="1" applyAlignment="1">
      <alignment vertical="top"/>
    </xf>
    <xf numFmtId="0" fontId="19" fillId="14" borderId="5" xfId="9" applyFont="1" applyFill="1" applyBorder="1" applyAlignment="1">
      <alignment vertical="top"/>
    </xf>
    <xf numFmtId="49" fontId="42" fillId="14" borderId="6" xfId="9" applyNumberFormat="1" applyFont="1" applyFill="1" applyBorder="1" applyAlignment="1">
      <alignment horizontal="center" vertical="top"/>
    </xf>
    <xf numFmtId="0" fontId="6" fillId="0" borderId="62" xfId="9" applyFont="1" applyBorder="1" applyAlignment="1">
      <alignment horizontal="center" vertical="top"/>
    </xf>
    <xf numFmtId="0" fontId="6" fillId="0" borderId="51" xfId="9" applyFont="1" applyBorder="1" applyAlignment="1">
      <alignment horizontal="center" vertical="center"/>
    </xf>
    <xf numFmtId="0" fontId="6" fillId="0" borderId="23" xfId="9" applyFont="1" applyBorder="1" applyAlignment="1">
      <alignment wrapText="1"/>
    </xf>
    <xf numFmtId="0" fontId="42" fillId="0" borderId="22" xfId="9" applyFont="1" applyBorder="1" applyAlignment="1">
      <alignment horizontal="left" vertical="top"/>
    </xf>
    <xf numFmtId="0" fontId="38" fillId="0" borderId="22" xfId="9" applyFont="1" applyBorder="1" applyAlignment="1">
      <alignment horizontal="left" vertical="top"/>
    </xf>
    <xf numFmtId="0" fontId="38" fillId="0" borderId="22" xfId="9" applyFont="1" applyBorder="1" applyAlignment="1">
      <alignment horizontal="left" vertical="top" textRotation="90"/>
    </xf>
    <xf numFmtId="0" fontId="36" fillId="0" borderId="22" xfId="9" applyFont="1" applyBorder="1" applyAlignment="1">
      <alignment horizontal="left" vertical="top"/>
    </xf>
    <xf numFmtId="0" fontId="38" fillId="0" borderId="23" xfId="9" applyFont="1" applyBorder="1" applyAlignment="1">
      <alignment vertical="top"/>
    </xf>
    <xf numFmtId="49" fontId="42" fillId="17" borderId="6" xfId="9" applyNumberFormat="1" applyFont="1" applyFill="1" applyBorder="1" applyAlignment="1">
      <alignment horizontal="center" vertical="top" wrapText="1"/>
    </xf>
    <xf numFmtId="0" fontId="6" fillId="0" borderId="42" xfId="9" applyFont="1" applyBorder="1" applyAlignment="1">
      <alignment horizontal="center" vertical="top"/>
    </xf>
    <xf numFmtId="0" fontId="6" fillId="0" borderId="43" xfId="9" applyFont="1" applyBorder="1" applyAlignment="1">
      <alignment horizontal="center" vertical="center"/>
    </xf>
    <xf numFmtId="0" fontId="6" fillId="0" borderId="44" xfId="9" applyFont="1" applyBorder="1" applyAlignment="1">
      <alignment vertical="top" wrapText="1"/>
    </xf>
    <xf numFmtId="0" fontId="42" fillId="0" borderId="18" xfId="9" applyFont="1" applyBorder="1" applyAlignment="1">
      <alignment horizontal="left" vertical="top"/>
    </xf>
    <xf numFmtId="0" fontId="38" fillId="0" borderId="18" xfId="9" applyFont="1" applyBorder="1" applyAlignment="1">
      <alignment horizontal="left" vertical="top"/>
    </xf>
    <xf numFmtId="0" fontId="38" fillId="0" borderId="18" xfId="9" applyFont="1" applyBorder="1" applyAlignment="1">
      <alignment horizontal="left" vertical="top" textRotation="90"/>
    </xf>
    <xf numFmtId="0" fontId="36" fillId="0" borderId="18" xfId="9" applyFont="1" applyBorder="1" applyAlignment="1">
      <alignment horizontal="left" vertical="top"/>
    </xf>
    <xf numFmtId="0" fontId="38" fillId="0" borderId="55" xfId="9" applyFont="1" applyBorder="1" applyAlignment="1">
      <alignment vertical="top"/>
    </xf>
    <xf numFmtId="49" fontId="42" fillId="17" borderId="31" xfId="9" applyNumberFormat="1" applyFont="1" applyFill="1" applyBorder="1" applyAlignment="1">
      <alignment horizontal="center" vertical="top" wrapText="1"/>
    </xf>
    <xf numFmtId="0" fontId="42" fillId="18" borderId="3" xfId="9" applyFont="1" applyFill="1" applyBorder="1" applyAlignment="1">
      <alignment horizontal="left" vertical="top"/>
    </xf>
    <xf numFmtId="0" fontId="3" fillId="17" borderId="4" xfId="9" applyFont="1" applyFill="1" applyBorder="1"/>
    <xf numFmtId="0" fontId="20" fillId="17" borderId="4" xfId="9" applyFont="1" applyFill="1" applyBorder="1"/>
    <xf numFmtId="0" fontId="18" fillId="18" borderId="4" xfId="9" applyFont="1" applyFill="1" applyBorder="1" applyAlignment="1">
      <alignment horizontal="left" vertical="top"/>
    </xf>
    <xf numFmtId="0" fontId="19" fillId="18" borderId="4" xfId="9" applyFont="1" applyFill="1" applyBorder="1" applyAlignment="1">
      <alignment horizontal="left" vertical="top"/>
    </xf>
    <xf numFmtId="0" fontId="19" fillId="18" borderId="4" xfId="9" applyFont="1" applyFill="1" applyBorder="1" applyAlignment="1">
      <alignment horizontal="left" vertical="top" textRotation="90"/>
    </xf>
    <xf numFmtId="0" fontId="19" fillId="17" borderId="4" xfId="9" applyFont="1" applyFill="1" applyBorder="1" applyAlignment="1">
      <alignment horizontal="left" vertical="top"/>
    </xf>
    <xf numFmtId="0" fontId="19" fillId="17" borderId="5" xfId="9" applyFont="1" applyFill="1" applyBorder="1" applyAlignment="1">
      <alignment vertical="top"/>
    </xf>
    <xf numFmtId="49" fontId="42" fillId="17" borderId="2" xfId="9" applyNumberFormat="1" applyFont="1" applyFill="1" applyBorder="1" applyAlignment="1">
      <alignment horizontal="center" vertical="top" wrapText="1"/>
    </xf>
    <xf numFmtId="0" fontId="10" fillId="0" borderId="21" xfId="9" applyFont="1" applyBorder="1" applyAlignment="1">
      <alignment horizontal="center" vertical="center" textRotation="90"/>
    </xf>
    <xf numFmtId="0" fontId="10" fillId="0" borderId="51" xfId="9" applyFont="1" applyBorder="1" applyAlignment="1">
      <alignment horizontal="center" vertical="center" wrapText="1"/>
    </xf>
    <xf numFmtId="0" fontId="10" fillId="0" borderId="24" xfId="9" applyFont="1" applyBorder="1" applyAlignment="1">
      <alignment horizontal="center" vertical="center" wrapText="1"/>
    </xf>
    <xf numFmtId="0" fontId="10" fillId="0" borderId="6" xfId="9" applyFont="1" applyBorder="1" applyAlignment="1">
      <alignment horizontal="center" vertical="center" textRotation="90" wrapText="1"/>
    </xf>
    <xf numFmtId="0" fontId="10" fillId="0" borderId="70" xfId="9" applyFont="1" applyBorder="1" applyAlignment="1">
      <alignment horizontal="center" vertical="center" textRotation="90" wrapText="1"/>
    </xf>
    <xf numFmtId="0" fontId="19" fillId="10" borderId="6" xfId="9" applyFont="1" applyFill="1" applyBorder="1" applyAlignment="1">
      <alignment horizontal="center" vertical="center" textRotation="90" wrapText="1"/>
    </xf>
    <xf numFmtId="0" fontId="16" fillId="0" borderId="21" xfId="9" applyFont="1" applyBorder="1" applyAlignment="1">
      <alignment horizontal="center" vertical="center" wrapText="1"/>
    </xf>
    <xf numFmtId="0" fontId="16" fillId="0" borderId="52" xfId="9" applyFont="1" applyBorder="1" applyAlignment="1">
      <alignment horizontal="center" vertical="center" textRotation="90" wrapText="1"/>
    </xf>
    <xf numFmtId="0" fontId="19" fillId="11" borderId="6" xfId="9" applyFont="1" applyFill="1" applyBorder="1" applyAlignment="1">
      <alignment horizontal="center" vertical="center" textRotation="90" wrapText="1"/>
    </xf>
    <xf numFmtId="0" fontId="19" fillId="10" borderId="70" xfId="9" applyFont="1" applyFill="1" applyBorder="1" applyAlignment="1">
      <alignment horizontal="center" vertical="center" textRotation="90" wrapText="1"/>
    </xf>
    <xf numFmtId="0" fontId="19" fillId="14" borderId="52" xfId="9" applyFont="1" applyFill="1" applyBorder="1" applyAlignment="1">
      <alignment horizontal="center" vertical="center" textRotation="90" wrapText="1"/>
    </xf>
    <xf numFmtId="0" fontId="19" fillId="17" borderId="52" xfId="9" applyFont="1" applyFill="1" applyBorder="1" applyAlignment="1">
      <alignment horizontal="center" vertical="center" textRotation="90" wrapText="1"/>
    </xf>
    <xf numFmtId="0" fontId="10" fillId="0" borderId="45" xfId="9" applyFont="1" applyBorder="1" applyAlignment="1">
      <alignment horizontal="center" vertical="center" textRotation="90"/>
    </xf>
    <xf numFmtId="0" fontId="10" fillId="0" borderId="54" xfId="9" applyFont="1" applyBorder="1" applyAlignment="1">
      <alignment horizontal="center" vertical="center" wrapText="1"/>
    </xf>
    <xf numFmtId="0" fontId="10" fillId="0" borderId="49" xfId="9" applyFont="1" applyBorder="1" applyAlignment="1">
      <alignment horizontal="center" vertical="center" wrapText="1"/>
    </xf>
    <xf numFmtId="0" fontId="10" fillId="0" borderId="1" xfId="9" applyFont="1" applyBorder="1" applyAlignment="1">
      <alignment horizontal="center" vertical="center" textRotation="90" wrapText="1"/>
    </xf>
    <xf numFmtId="0" fontId="10" fillId="0" borderId="15" xfId="9" applyFont="1" applyBorder="1" applyAlignment="1">
      <alignment horizontal="center" vertical="center" textRotation="90" wrapText="1"/>
    </xf>
    <xf numFmtId="0" fontId="19" fillId="10" borderId="1" xfId="9" applyFont="1" applyFill="1" applyBorder="1" applyAlignment="1">
      <alignment horizontal="center" vertical="center" textRotation="90" wrapText="1"/>
    </xf>
    <xf numFmtId="0" fontId="16" fillId="0" borderId="45" xfId="9" applyFont="1" applyBorder="1" applyAlignment="1">
      <alignment horizontal="center" vertical="center" wrapText="1"/>
    </xf>
    <xf numFmtId="0" fontId="16" fillId="0" borderId="10" xfId="9" applyFont="1" applyBorder="1" applyAlignment="1">
      <alignment horizontal="center" vertical="center" textRotation="90" wrapText="1"/>
    </xf>
    <xf numFmtId="0" fontId="19" fillId="11" borderId="1" xfId="9" applyFont="1" applyFill="1" applyBorder="1" applyAlignment="1">
      <alignment horizontal="center" vertical="center" textRotation="90" wrapText="1"/>
    </xf>
    <xf numFmtId="0" fontId="19" fillId="10" borderId="15" xfId="9" applyFont="1" applyFill="1" applyBorder="1" applyAlignment="1">
      <alignment horizontal="center" vertical="center" textRotation="90" wrapText="1"/>
    </xf>
    <xf numFmtId="0" fontId="19" fillId="14" borderId="10" xfId="9" applyFont="1" applyFill="1" applyBorder="1" applyAlignment="1">
      <alignment horizontal="center" vertical="center" textRotation="90" wrapText="1"/>
    </xf>
    <xf numFmtId="0" fontId="19" fillId="17" borderId="10" xfId="9" applyFont="1" applyFill="1" applyBorder="1" applyAlignment="1">
      <alignment horizontal="center" vertical="center" textRotation="90" wrapText="1"/>
    </xf>
    <xf numFmtId="0" fontId="10" fillId="0" borderId="31" xfId="9" applyFont="1" applyBorder="1" applyAlignment="1">
      <alignment horizontal="center" vertical="center" textRotation="90" wrapText="1"/>
    </xf>
    <xf numFmtId="0" fontId="10" fillId="0" borderId="68" xfId="9" applyFont="1" applyBorder="1" applyAlignment="1">
      <alignment horizontal="center" vertical="center" textRotation="90" wrapText="1"/>
    </xf>
    <xf numFmtId="0" fontId="19" fillId="10" borderId="31" xfId="9" applyFont="1" applyFill="1" applyBorder="1" applyAlignment="1">
      <alignment horizontal="center" vertical="center" textRotation="90" wrapText="1"/>
    </xf>
    <xf numFmtId="0" fontId="16" fillId="0" borderId="53" xfId="9" applyFont="1" applyBorder="1" applyAlignment="1">
      <alignment horizontal="center" vertical="center" wrapText="1"/>
    </xf>
    <xf numFmtId="0" fontId="16" fillId="0" borderId="50" xfId="9" applyFont="1" applyBorder="1" applyAlignment="1">
      <alignment horizontal="center" vertical="center" textRotation="90" wrapText="1"/>
    </xf>
    <xf numFmtId="0" fontId="19" fillId="11" borderId="31" xfId="9" applyFont="1" applyFill="1" applyBorder="1" applyAlignment="1">
      <alignment horizontal="center" vertical="center" textRotation="90" wrapText="1"/>
    </xf>
    <xf numFmtId="0" fontId="19" fillId="10" borderId="68" xfId="9" applyFont="1" applyFill="1" applyBorder="1" applyAlignment="1">
      <alignment horizontal="center" vertical="center" textRotation="90" wrapText="1"/>
    </xf>
    <xf numFmtId="0" fontId="19" fillId="14" borderId="50" xfId="9" applyFont="1" applyFill="1" applyBorder="1" applyAlignment="1">
      <alignment horizontal="center" vertical="center" textRotation="90" wrapText="1"/>
    </xf>
    <xf numFmtId="0" fontId="19" fillId="17" borderId="50" xfId="9" applyFont="1" applyFill="1" applyBorder="1" applyAlignment="1">
      <alignment horizontal="center" vertical="center" textRotation="90" wrapText="1"/>
    </xf>
    <xf numFmtId="0" fontId="6" fillId="0" borderId="22" xfId="9" applyFont="1" applyBorder="1" applyAlignment="1"/>
    <xf numFmtId="0" fontId="18" fillId="0" borderId="0" xfId="9" applyFont="1" applyAlignment="1">
      <alignment horizontal="center" vertical="center"/>
    </xf>
    <xf numFmtId="0" fontId="18" fillId="0" borderId="22" xfId="9" applyFont="1" applyBorder="1" applyAlignment="1">
      <alignment horizontal="center" vertical="center"/>
    </xf>
    <xf numFmtId="0" fontId="18" fillId="0" borderId="0" xfId="9" applyFont="1" applyAlignment="1">
      <alignment horizontal="center" vertical="center" textRotation="90"/>
    </xf>
    <xf numFmtId="0" fontId="19" fillId="0" borderId="0" xfId="9" applyFont="1" applyBorder="1" applyAlignment="1">
      <alignment horizontal="center" vertical="center"/>
    </xf>
    <xf numFmtId="0" fontId="38" fillId="0" borderId="0" xfId="9" applyFont="1" applyAlignment="1">
      <alignment horizontal="center" vertical="top" wrapText="1"/>
    </xf>
    <xf numFmtId="0" fontId="38" fillId="0" borderId="0" xfId="9" applyFont="1" applyAlignment="1">
      <alignment horizontal="center" vertical="center" wrapText="1"/>
    </xf>
    <xf numFmtId="0" fontId="20" fillId="0" borderId="0" xfId="9" applyFont="1" applyAlignment="1">
      <alignment horizontal="left" vertical="top" wrapText="1"/>
    </xf>
    <xf numFmtId="0" fontId="1" fillId="0" borderId="0" xfId="7"/>
    <xf numFmtId="0" fontId="20" fillId="0" borderId="21" xfId="7" applyFont="1" applyBorder="1" applyAlignment="1">
      <alignment vertical="top" wrapText="1"/>
    </xf>
    <xf numFmtId="0" fontId="18" fillId="0" borderId="6" xfId="7" applyFont="1" applyBorder="1" applyAlignment="1">
      <alignment horizontal="center" vertical="top" wrapText="1"/>
    </xf>
    <xf numFmtId="0" fontId="20" fillId="0" borderId="45" xfId="7" applyFont="1" applyBorder="1" applyAlignment="1">
      <alignment vertical="top" wrapText="1"/>
    </xf>
    <xf numFmtId="0" fontId="18" fillId="0" borderId="1" xfId="7" applyFont="1" applyBorder="1" applyAlignment="1">
      <alignment horizontal="center" vertical="top" wrapText="1"/>
    </xf>
    <xf numFmtId="0" fontId="20" fillId="0" borderId="53" xfId="7" applyFont="1" applyBorder="1" applyAlignment="1">
      <alignment vertical="top" wrapText="1"/>
    </xf>
    <xf numFmtId="0" fontId="18" fillId="0" borderId="31" xfId="7" applyFont="1" applyBorder="1" applyAlignment="1">
      <alignment horizontal="center" vertical="top" wrapText="1"/>
    </xf>
    <xf numFmtId="0" fontId="18" fillId="0" borderId="3" xfId="7" applyFont="1" applyBorder="1" applyAlignment="1">
      <alignment vertical="top" wrapText="1"/>
    </xf>
    <xf numFmtId="0" fontId="10" fillId="0" borderId="2" xfId="7" applyFont="1" applyBorder="1" applyAlignment="1">
      <alignment horizontal="center" vertical="top" wrapText="1"/>
    </xf>
  </cellXfs>
  <cellStyles count="10">
    <cellStyle name="Geras" xfId="2" builtinId="26"/>
    <cellStyle name="Įprastas" xfId="0" builtinId="0"/>
    <cellStyle name="Įprastas 2" xfId="5"/>
    <cellStyle name="Įprastas 2 2" xfId="7"/>
    <cellStyle name="Įprastas 3" xfId="6"/>
    <cellStyle name="Įprastas 4" xfId="3"/>
    <cellStyle name="Įprastas 5" xfId="4"/>
    <cellStyle name="Įprastas 6" xfId="9"/>
    <cellStyle name="Normal_Kopija 13 programos Excel" xfId="8"/>
    <cellStyle name="Procentai"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11"/>
  <sheetViews>
    <sheetView tabSelected="1" zoomScaleNormal="100" workbookViewId="0">
      <selection activeCell="M1" sqref="M1:M3"/>
    </sheetView>
  </sheetViews>
  <sheetFormatPr defaultRowHeight="12.75" x14ac:dyDescent="0.2"/>
  <cols>
    <col min="1" max="1" width="3.5703125" style="1121" customWidth="1"/>
    <col min="2" max="2" width="3.140625" style="1121" customWidth="1"/>
    <col min="3" max="3" width="3.7109375" style="1121" customWidth="1"/>
    <col min="4" max="5" width="3.5703125" style="1121" customWidth="1"/>
    <col min="6" max="6" width="49" style="1121" customWidth="1"/>
    <col min="7" max="7" width="4.42578125" style="1121" customWidth="1"/>
    <col min="8" max="8" width="7.85546875" style="1121" customWidth="1"/>
    <col min="9" max="9" width="4.42578125" style="1121" customWidth="1"/>
    <col min="10" max="10" width="38.42578125" style="1121" customWidth="1"/>
    <col min="11" max="11" width="7.28515625" style="1121" customWidth="1"/>
    <col min="12" max="12" width="18.140625" style="1121" customWidth="1"/>
    <col min="13" max="13" width="41.28515625" style="1121" customWidth="1"/>
    <col min="14" max="14" width="9.140625" style="1122" customWidth="1"/>
    <col min="15" max="15" width="17" style="1122" customWidth="1"/>
    <col min="16" max="16384" width="9.140625" style="1121"/>
  </cols>
  <sheetData>
    <row r="1" spans="1:20" ht="12.75" customHeight="1" x14ac:dyDescent="0.25">
      <c r="L1" s="1812"/>
      <c r="M1" s="1120" t="s">
        <v>578</v>
      </c>
      <c r="N1" s="1811"/>
      <c r="O1" s="1811"/>
      <c r="Q1" s="1811"/>
      <c r="R1" s="1811"/>
      <c r="S1" s="1811"/>
      <c r="T1" s="1811"/>
    </row>
    <row r="2" spans="1:20" ht="35.25" customHeight="1" x14ac:dyDescent="0.25">
      <c r="L2" s="1812"/>
      <c r="M2" s="1120"/>
      <c r="N2" s="1811"/>
      <c r="O2" s="1811"/>
      <c r="Q2" s="1811"/>
      <c r="R2" s="1811"/>
      <c r="S2" s="1811"/>
      <c r="T2" s="1811"/>
    </row>
    <row r="3" spans="1:20" ht="35.25" customHeight="1" x14ac:dyDescent="0.25">
      <c r="L3" s="1812"/>
      <c r="M3" s="1120"/>
      <c r="N3" s="1811"/>
      <c r="O3" s="1811"/>
      <c r="Q3" s="1811"/>
      <c r="R3" s="1811"/>
      <c r="S3" s="1811"/>
      <c r="T3" s="1811"/>
    </row>
    <row r="4" spans="1:20" ht="14.25" x14ac:dyDescent="0.2">
      <c r="A4" s="1810" t="s">
        <v>577</v>
      </c>
      <c r="B4" s="1810"/>
      <c r="C4" s="1810"/>
      <c r="D4" s="1810"/>
      <c r="E4" s="1810"/>
      <c r="F4" s="1810"/>
      <c r="G4" s="1810"/>
      <c r="H4" s="1810"/>
      <c r="I4" s="1810"/>
      <c r="J4" s="1810"/>
      <c r="K4" s="1810"/>
      <c r="L4" s="1810"/>
      <c r="M4" s="1810"/>
      <c r="N4" s="1810"/>
      <c r="O4" s="1810"/>
      <c r="P4" s="1810"/>
      <c r="Q4" s="1810"/>
    </row>
    <row r="5" spans="1:20" ht="14.25" x14ac:dyDescent="0.2">
      <c r="A5" s="1809" t="s">
        <v>576</v>
      </c>
      <c r="B5" s="1809"/>
      <c r="C5" s="1809"/>
      <c r="D5" s="1809"/>
      <c r="E5" s="1809"/>
      <c r="F5" s="1809"/>
      <c r="G5" s="1809"/>
      <c r="H5" s="1809"/>
      <c r="I5" s="1809"/>
      <c r="J5" s="1809"/>
      <c r="K5" s="1809"/>
      <c r="L5" s="1809"/>
      <c r="M5" s="1809"/>
      <c r="N5" s="1809"/>
      <c r="O5" s="1809"/>
    </row>
    <row r="6" spans="1:20" ht="14.25" x14ac:dyDescent="0.2">
      <c r="A6" s="1808" t="s">
        <v>575</v>
      </c>
      <c r="B6" s="1808"/>
      <c r="C6" s="1808"/>
      <c r="D6" s="1808"/>
      <c r="E6" s="1808"/>
      <c r="F6" s="1808"/>
      <c r="G6" s="1808"/>
      <c r="H6" s="1808"/>
      <c r="I6" s="1808"/>
      <c r="J6" s="1808"/>
      <c r="K6" s="1808"/>
      <c r="L6" s="1808"/>
      <c r="M6" s="1808"/>
      <c r="N6" s="1808"/>
      <c r="O6" s="1808"/>
      <c r="P6" s="1807"/>
      <c r="Q6" s="1807"/>
    </row>
    <row r="7" spans="1:20" ht="16.5" thickBot="1" x14ac:dyDescent="0.25">
      <c r="A7" s="1806"/>
      <c r="B7" s="1806"/>
      <c r="C7" s="1806"/>
      <c r="D7" s="1806"/>
      <c r="E7" s="1806"/>
      <c r="F7" s="1806"/>
      <c r="G7" s="1806"/>
      <c r="H7" s="1806"/>
      <c r="I7" s="1806"/>
      <c r="J7" s="1806"/>
      <c r="K7" s="1806"/>
      <c r="L7" s="1806"/>
      <c r="M7" s="1805"/>
      <c r="N7" s="1804" t="s">
        <v>321</v>
      </c>
      <c r="O7" s="1804"/>
    </row>
    <row r="8" spans="1:20" ht="31.5" customHeight="1" thickBot="1" x14ac:dyDescent="0.25">
      <c r="A8" s="1803" t="s">
        <v>320</v>
      </c>
      <c r="B8" s="1802" t="s">
        <v>319</v>
      </c>
      <c r="C8" s="1801" t="s">
        <v>315</v>
      </c>
      <c r="D8" s="1800" t="s">
        <v>318</v>
      </c>
      <c r="E8" s="1799" t="s">
        <v>574</v>
      </c>
      <c r="F8" s="1798" t="s">
        <v>316</v>
      </c>
      <c r="G8" s="1797" t="s">
        <v>315</v>
      </c>
      <c r="H8" s="1794" t="s">
        <v>573</v>
      </c>
      <c r="I8" s="1796" t="s">
        <v>313</v>
      </c>
      <c r="J8" s="1795" t="s">
        <v>312</v>
      </c>
      <c r="K8" s="1794" t="s">
        <v>311</v>
      </c>
      <c r="L8" s="1793" t="s">
        <v>17</v>
      </c>
      <c r="M8" s="1792" t="s">
        <v>310</v>
      </c>
      <c r="N8" s="1791"/>
      <c r="O8" s="1790"/>
    </row>
    <row r="9" spans="1:20" ht="12.75" customHeight="1" x14ac:dyDescent="0.2">
      <c r="A9" s="1789"/>
      <c r="B9" s="1788"/>
      <c r="C9" s="1787"/>
      <c r="D9" s="1786"/>
      <c r="E9" s="1785"/>
      <c r="F9" s="1784"/>
      <c r="G9" s="1783"/>
      <c r="H9" s="1781"/>
      <c r="I9" s="1782"/>
      <c r="J9" s="1768"/>
      <c r="K9" s="1781"/>
      <c r="L9" s="1780"/>
      <c r="M9" s="1779" t="s">
        <v>309</v>
      </c>
      <c r="N9" s="1778" t="s">
        <v>308</v>
      </c>
      <c r="O9" s="1777" t="s">
        <v>307</v>
      </c>
    </row>
    <row r="10" spans="1:20" ht="151.9" customHeight="1" thickBot="1" x14ac:dyDescent="0.25">
      <c r="A10" s="1776"/>
      <c r="B10" s="1775"/>
      <c r="C10" s="1774"/>
      <c r="D10" s="1773"/>
      <c r="E10" s="1772"/>
      <c r="F10" s="1771"/>
      <c r="G10" s="1770"/>
      <c r="H10" s="1767"/>
      <c r="I10" s="1769"/>
      <c r="J10" s="1768"/>
      <c r="K10" s="1767"/>
      <c r="L10" s="1766"/>
      <c r="M10" s="1765"/>
      <c r="N10" s="1764"/>
      <c r="O10" s="1763"/>
    </row>
    <row r="11" spans="1:20" ht="15.75" thickBot="1" x14ac:dyDescent="0.25">
      <c r="A11" s="1762" t="s">
        <v>61</v>
      </c>
      <c r="B11" s="1761"/>
      <c r="C11" s="1416" t="s">
        <v>572</v>
      </c>
      <c r="D11" s="1703"/>
      <c r="E11" s="1703"/>
      <c r="F11" s="1704"/>
      <c r="G11" s="1704"/>
      <c r="H11" s="1703"/>
      <c r="I11" s="1703"/>
      <c r="J11" s="1703"/>
      <c r="K11" s="1703"/>
      <c r="L11" s="1703"/>
      <c r="M11" s="1760"/>
      <c r="N11" s="1340"/>
      <c r="O11" s="1702"/>
    </row>
    <row r="12" spans="1:20" ht="41.25" customHeight="1" thickBot="1" x14ac:dyDescent="0.25">
      <c r="A12" s="1414"/>
      <c r="B12" s="1413"/>
      <c r="C12" s="1411"/>
      <c r="D12" s="1411"/>
      <c r="E12" s="1411"/>
      <c r="F12" s="1412"/>
      <c r="G12" s="1412"/>
      <c r="H12" s="1411"/>
      <c r="I12" s="1411"/>
      <c r="J12" s="1411"/>
      <c r="K12" s="1411"/>
      <c r="L12" s="1411"/>
      <c r="M12" s="1410" t="s">
        <v>571</v>
      </c>
      <c r="N12" s="1324" t="s">
        <v>26</v>
      </c>
      <c r="O12" s="1323">
        <v>3</v>
      </c>
    </row>
    <row r="13" spans="1:20" ht="15" thickBot="1" x14ac:dyDescent="0.25">
      <c r="A13" s="1404" t="s">
        <v>61</v>
      </c>
      <c r="B13" s="1409" t="s">
        <v>61</v>
      </c>
      <c r="C13" s="1408" t="s">
        <v>570</v>
      </c>
      <c r="D13" s="1407"/>
      <c r="E13" s="1407"/>
      <c r="F13" s="1407"/>
      <c r="G13" s="1407"/>
      <c r="H13" s="1407"/>
      <c r="I13" s="1407"/>
      <c r="J13" s="1407"/>
      <c r="K13" s="1407"/>
      <c r="L13" s="1407"/>
      <c r="M13" s="1406"/>
      <c r="N13" s="1406"/>
      <c r="O13" s="1405"/>
    </row>
    <row r="14" spans="1:20" ht="39" thickBot="1" x14ac:dyDescent="0.25">
      <c r="A14" s="1404"/>
      <c r="B14" s="1203"/>
      <c r="C14" s="1633"/>
      <c r="D14" s="1326"/>
      <c r="E14" s="1326"/>
      <c r="F14" s="1326"/>
      <c r="G14" s="1326"/>
      <c r="H14" s="1326"/>
      <c r="I14" s="1326"/>
      <c r="J14" s="1326"/>
      <c r="K14" s="1326"/>
      <c r="L14" s="1632"/>
      <c r="M14" s="1495" t="s">
        <v>569</v>
      </c>
      <c r="N14" s="1324" t="s">
        <v>26</v>
      </c>
      <c r="O14" s="1323">
        <v>3</v>
      </c>
    </row>
    <row r="15" spans="1:20" ht="30" customHeight="1" x14ac:dyDescent="0.2">
      <c r="A15" s="1384" t="s">
        <v>61</v>
      </c>
      <c r="B15" s="1728" t="s">
        <v>61</v>
      </c>
      <c r="C15" s="1400" t="s">
        <v>61</v>
      </c>
      <c r="D15" s="1640"/>
      <c r="E15" s="1640"/>
      <c r="F15" s="1701" t="s">
        <v>568</v>
      </c>
      <c r="G15" s="1213" t="s">
        <v>301</v>
      </c>
      <c r="H15" s="1226" t="s">
        <v>38</v>
      </c>
      <c r="I15" s="1211" t="s">
        <v>364</v>
      </c>
      <c r="J15" s="1388" t="s">
        <v>363</v>
      </c>
      <c r="K15" s="1700" t="s">
        <v>63</v>
      </c>
      <c r="L15" s="1311">
        <f>L22+L28+L34+L40</f>
        <v>12.7</v>
      </c>
      <c r="M15" s="1759" t="s">
        <v>362</v>
      </c>
      <c r="N15" s="1235" t="s">
        <v>26</v>
      </c>
      <c r="O15" s="1287">
        <v>1</v>
      </c>
    </row>
    <row r="16" spans="1:20" ht="15" x14ac:dyDescent="0.2">
      <c r="A16" s="1393"/>
      <c r="B16" s="1756"/>
      <c r="C16" s="1400"/>
      <c r="D16" s="1640"/>
      <c r="E16" s="1640"/>
      <c r="F16" s="1581"/>
      <c r="G16" s="1213"/>
      <c r="H16" s="1226"/>
      <c r="I16" s="1211"/>
      <c r="J16" s="1225"/>
      <c r="K16" s="1312" t="s">
        <v>36</v>
      </c>
      <c r="L16" s="1311">
        <f>L23+L29+L35+L41</f>
        <v>1406</v>
      </c>
      <c r="M16" s="1758" t="s">
        <v>567</v>
      </c>
      <c r="N16" s="1286" t="s">
        <v>480</v>
      </c>
      <c r="O16" s="1294">
        <v>1</v>
      </c>
    </row>
    <row r="17" spans="1:15" ht="28.5" customHeight="1" x14ac:dyDescent="0.2">
      <c r="A17" s="1393"/>
      <c r="B17" s="1756"/>
      <c r="C17" s="1400"/>
      <c r="D17" s="1640"/>
      <c r="E17" s="1640"/>
      <c r="F17" s="1581"/>
      <c r="G17" s="1213"/>
      <c r="H17" s="1226"/>
      <c r="I17" s="1211"/>
      <c r="J17" s="1225"/>
      <c r="K17" s="1312" t="s">
        <v>343</v>
      </c>
      <c r="L17" s="1311">
        <f>L24+L30+L36+L42</f>
        <v>0</v>
      </c>
      <c r="M17" s="1586"/>
      <c r="N17" s="1286"/>
      <c r="O17" s="1229"/>
    </row>
    <row r="18" spans="1:15" ht="15" x14ac:dyDescent="0.2">
      <c r="A18" s="1393"/>
      <c r="B18" s="1756"/>
      <c r="C18" s="1400"/>
      <c r="D18" s="1640"/>
      <c r="E18" s="1640"/>
      <c r="F18" s="1581"/>
      <c r="G18" s="1213"/>
      <c r="H18" s="1226"/>
      <c r="I18" s="1211"/>
      <c r="J18" s="1225"/>
      <c r="K18" s="1312" t="s">
        <v>351</v>
      </c>
      <c r="L18" s="1311">
        <f>L25+L31+L37+L43</f>
        <v>668</v>
      </c>
      <c r="M18" s="1271"/>
      <c r="N18" s="1286"/>
      <c r="O18" s="1229"/>
    </row>
    <row r="19" spans="1:15" ht="15" x14ac:dyDescent="0.2">
      <c r="A19" s="1393"/>
      <c r="B19" s="1756"/>
      <c r="C19" s="1400"/>
      <c r="D19" s="1640"/>
      <c r="E19" s="1640"/>
      <c r="F19" s="1581"/>
      <c r="G19" s="1213"/>
      <c r="H19" s="1226"/>
      <c r="I19" s="1211"/>
      <c r="J19" s="1225"/>
      <c r="K19" s="1306" t="s">
        <v>54</v>
      </c>
      <c r="L19" s="1757">
        <f>L26</f>
        <v>3351</v>
      </c>
      <c r="M19" s="1222"/>
      <c r="N19" s="1221"/>
      <c r="O19" s="1220"/>
    </row>
    <row r="20" spans="1:15" ht="15.75" thickBot="1" x14ac:dyDescent="0.25">
      <c r="A20" s="1393"/>
      <c r="B20" s="1756"/>
      <c r="C20" s="1400"/>
      <c r="D20" s="1640"/>
      <c r="E20" s="1640"/>
      <c r="F20" s="1581"/>
      <c r="G20" s="1213"/>
      <c r="H20" s="1226"/>
      <c r="I20" s="1211"/>
      <c r="J20" s="1225"/>
      <c r="K20" s="1306" t="s">
        <v>566</v>
      </c>
      <c r="L20" s="1713"/>
      <c r="M20" s="1281"/>
      <c r="N20" s="1280"/>
      <c r="O20" s="1279"/>
    </row>
    <row r="21" spans="1:15" ht="15.75" thickBot="1" x14ac:dyDescent="0.25">
      <c r="A21" s="1361"/>
      <c r="B21" s="1720"/>
      <c r="C21" s="1396"/>
      <c r="D21" s="1639"/>
      <c r="E21" s="1689"/>
      <c r="F21" s="1578"/>
      <c r="G21" s="1256"/>
      <c r="H21" s="1362"/>
      <c r="I21" s="1254"/>
      <c r="J21" s="1272"/>
      <c r="K21" s="1252" t="s">
        <v>62</v>
      </c>
      <c r="L21" s="1251">
        <f>SUM(L15:L20)</f>
        <v>5437.7</v>
      </c>
      <c r="M21" s="1250"/>
      <c r="N21" s="1249"/>
      <c r="O21" s="1248"/>
    </row>
    <row r="22" spans="1:15" ht="15" customHeight="1" x14ac:dyDescent="0.2">
      <c r="A22" s="1746" t="s">
        <v>61</v>
      </c>
      <c r="B22" s="1745" t="s">
        <v>61</v>
      </c>
      <c r="C22" s="1656" t="s">
        <v>61</v>
      </c>
      <c r="D22" s="1381" t="s">
        <v>61</v>
      </c>
      <c r="E22" s="1710"/>
      <c r="F22" s="1380" t="s">
        <v>565</v>
      </c>
      <c r="G22" s="1289" t="s">
        <v>301</v>
      </c>
      <c r="H22" s="1755" t="s">
        <v>38</v>
      </c>
      <c r="I22" s="1240" t="s">
        <v>141</v>
      </c>
      <c r="J22" s="1318" t="s">
        <v>179</v>
      </c>
      <c r="K22" s="1238" t="s">
        <v>63</v>
      </c>
      <c r="L22" s="1754"/>
      <c r="M22" s="1236" t="s">
        <v>355</v>
      </c>
      <c r="N22" s="1235" t="s">
        <v>26</v>
      </c>
      <c r="O22" s="1234"/>
    </row>
    <row r="23" spans="1:15" ht="15" x14ac:dyDescent="0.2">
      <c r="A23" s="1374"/>
      <c r="B23" s="1373"/>
      <c r="C23" s="1372"/>
      <c r="D23" s="1371"/>
      <c r="E23" s="1709"/>
      <c r="F23" s="1370"/>
      <c r="G23" s="1213"/>
      <c r="H23" s="1753"/>
      <c r="I23" s="1211"/>
      <c r="J23" s="1315"/>
      <c r="K23" s="1233" t="s">
        <v>36</v>
      </c>
      <c r="L23" s="1267"/>
      <c r="M23" s="1231" t="s">
        <v>562</v>
      </c>
      <c r="N23" s="1230" t="s">
        <v>26</v>
      </c>
      <c r="O23" s="1229"/>
    </row>
    <row r="24" spans="1:15" ht="12.75" customHeight="1" x14ac:dyDescent="0.2">
      <c r="A24" s="1374"/>
      <c r="B24" s="1373"/>
      <c r="C24" s="1372"/>
      <c r="D24" s="1371"/>
      <c r="E24" s="1709"/>
      <c r="F24" s="1370"/>
      <c r="G24" s="1213"/>
      <c r="H24" s="1753"/>
      <c r="I24" s="1211"/>
      <c r="J24" s="1225"/>
      <c r="K24" s="1233" t="s">
        <v>343</v>
      </c>
      <c r="L24" s="1267"/>
      <c r="M24" s="1271"/>
      <c r="N24" s="1286"/>
      <c r="O24" s="1229"/>
    </row>
    <row r="25" spans="1:15" ht="15" x14ac:dyDescent="0.2">
      <c r="A25" s="1374"/>
      <c r="B25" s="1373"/>
      <c r="C25" s="1372"/>
      <c r="D25" s="1371"/>
      <c r="E25" s="1709"/>
      <c r="F25" s="1370"/>
      <c r="G25" s="1213"/>
      <c r="H25" s="1753"/>
      <c r="I25" s="1211"/>
      <c r="J25" s="1377" t="s">
        <v>419</v>
      </c>
      <c r="K25" s="1233" t="s">
        <v>351</v>
      </c>
      <c r="L25" s="1267"/>
      <c r="M25" s="1271"/>
      <c r="N25" s="1286"/>
      <c r="O25" s="1229"/>
    </row>
    <row r="26" spans="1:15" ht="15.75" thickBot="1" x14ac:dyDescent="0.25">
      <c r="A26" s="1374"/>
      <c r="B26" s="1373"/>
      <c r="C26" s="1372"/>
      <c r="D26" s="1371"/>
      <c r="E26" s="1709"/>
      <c r="F26" s="1370"/>
      <c r="G26" s="1213"/>
      <c r="H26" s="1753"/>
      <c r="I26" s="1211"/>
      <c r="J26" s="1225"/>
      <c r="K26" s="1224" t="s">
        <v>564</v>
      </c>
      <c r="L26" s="1752">
        <v>3351</v>
      </c>
      <c r="M26" s="1281"/>
      <c r="N26" s="1280"/>
      <c r="O26" s="1279"/>
    </row>
    <row r="27" spans="1:15" ht="15.75" thickBot="1" x14ac:dyDescent="0.25">
      <c r="A27" s="1368"/>
      <c r="B27" s="1367"/>
      <c r="C27" s="1366"/>
      <c r="D27" s="1365"/>
      <c r="E27" s="1708"/>
      <c r="F27" s="1364"/>
      <c r="G27" s="1256"/>
      <c r="H27" s="1751"/>
      <c r="I27" s="1254"/>
      <c r="J27" s="1272"/>
      <c r="K27" s="1252" t="s">
        <v>62</v>
      </c>
      <c r="L27" s="1251">
        <f>SUM(L22:L26)</f>
        <v>3351</v>
      </c>
      <c r="M27" s="1250"/>
      <c r="N27" s="1249"/>
      <c r="O27" s="1248"/>
    </row>
    <row r="28" spans="1:15" ht="15" customHeight="1" x14ac:dyDescent="0.2">
      <c r="A28" s="1746" t="s">
        <v>61</v>
      </c>
      <c r="B28" s="1745" t="s">
        <v>61</v>
      </c>
      <c r="C28" s="1656" t="s">
        <v>61</v>
      </c>
      <c r="D28" s="1381" t="s">
        <v>25</v>
      </c>
      <c r="E28" s="1710"/>
      <c r="F28" s="1739" t="s">
        <v>563</v>
      </c>
      <c r="G28" s="1289" t="s">
        <v>301</v>
      </c>
      <c r="H28" s="1378" t="s">
        <v>38</v>
      </c>
      <c r="I28" s="1240" t="s">
        <v>410</v>
      </c>
      <c r="J28" s="1318" t="s">
        <v>179</v>
      </c>
      <c r="K28" s="1238" t="s">
        <v>63</v>
      </c>
      <c r="L28" s="1237">
        <v>4</v>
      </c>
      <c r="M28" s="1236" t="s">
        <v>554</v>
      </c>
      <c r="N28" s="1235" t="s">
        <v>26</v>
      </c>
      <c r="O28" s="1287">
        <v>1</v>
      </c>
    </row>
    <row r="29" spans="1:15" ht="15" x14ac:dyDescent="0.2">
      <c r="A29" s="1374"/>
      <c r="B29" s="1373"/>
      <c r="C29" s="1372"/>
      <c r="D29" s="1371"/>
      <c r="E29" s="1709"/>
      <c r="F29" s="1736"/>
      <c r="G29" s="1213"/>
      <c r="H29" s="1226"/>
      <c r="I29" s="1211"/>
      <c r="J29" s="1315"/>
      <c r="K29" s="1233" t="s">
        <v>36</v>
      </c>
      <c r="L29" s="1267">
        <v>330</v>
      </c>
      <c r="M29" s="1231" t="s">
        <v>562</v>
      </c>
      <c r="N29" s="1230" t="s">
        <v>26</v>
      </c>
      <c r="O29" s="1294">
        <v>1</v>
      </c>
    </row>
    <row r="30" spans="1:15" ht="15" x14ac:dyDescent="0.2">
      <c r="A30" s="1374"/>
      <c r="B30" s="1373"/>
      <c r="C30" s="1372"/>
      <c r="D30" s="1371"/>
      <c r="E30" s="1709"/>
      <c r="F30" s="1736"/>
      <c r="G30" s="1213"/>
      <c r="H30" s="1226"/>
      <c r="I30" s="1211"/>
      <c r="J30" s="1225"/>
      <c r="K30" s="1233" t="s">
        <v>343</v>
      </c>
      <c r="L30" s="1267"/>
      <c r="M30" s="1271"/>
      <c r="N30" s="1286"/>
      <c r="O30" s="1229"/>
    </row>
    <row r="31" spans="1:15" ht="15" x14ac:dyDescent="0.2">
      <c r="A31" s="1374"/>
      <c r="B31" s="1373"/>
      <c r="C31" s="1372"/>
      <c r="D31" s="1371"/>
      <c r="E31" s="1709"/>
      <c r="F31" s="1736"/>
      <c r="G31" s="1213"/>
      <c r="H31" s="1226"/>
      <c r="I31" s="1211"/>
      <c r="J31" s="1225"/>
      <c r="K31" s="1233" t="s">
        <v>351</v>
      </c>
      <c r="L31" s="1267">
        <v>51.5</v>
      </c>
      <c r="M31" s="1271"/>
      <c r="N31" s="1286"/>
      <c r="O31" s="1229"/>
    </row>
    <row r="32" spans="1:15" ht="15.75" thickBot="1" x14ac:dyDescent="0.25">
      <c r="A32" s="1374"/>
      <c r="B32" s="1373"/>
      <c r="C32" s="1372"/>
      <c r="D32" s="1371"/>
      <c r="E32" s="1709"/>
      <c r="F32" s="1736"/>
      <c r="G32" s="1213"/>
      <c r="H32" s="1226"/>
      <c r="I32" s="1211"/>
      <c r="J32" s="1268" t="s">
        <v>559</v>
      </c>
      <c r="K32" s="1224" t="s">
        <v>32</v>
      </c>
      <c r="L32" s="1282"/>
      <c r="M32" s="1281"/>
      <c r="N32" s="1280"/>
      <c r="O32" s="1279"/>
    </row>
    <row r="33" spans="1:15" ht="15.75" thickBot="1" x14ac:dyDescent="0.25">
      <c r="A33" s="1368"/>
      <c r="B33" s="1367"/>
      <c r="C33" s="1366"/>
      <c r="D33" s="1365"/>
      <c r="E33" s="1708"/>
      <c r="F33" s="1735"/>
      <c r="G33" s="1256"/>
      <c r="H33" s="1362"/>
      <c r="I33" s="1254"/>
      <c r="J33" s="1272"/>
      <c r="K33" s="1252" t="s">
        <v>62</v>
      </c>
      <c r="L33" s="1251">
        <f>SUM(L28:L32)</f>
        <v>385.5</v>
      </c>
      <c r="M33" s="1250"/>
      <c r="N33" s="1249"/>
      <c r="O33" s="1248"/>
    </row>
    <row r="34" spans="1:15" ht="15" customHeight="1" x14ac:dyDescent="0.2">
      <c r="A34" s="1746" t="s">
        <v>61</v>
      </c>
      <c r="B34" s="1745" t="s">
        <v>61</v>
      </c>
      <c r="C34" s="1656" t="s">
        <v>61</v>
      </c>
      <c r="D34" s="1381" t="s">
        <v>23</v>
      </c>
      <c r="E34" s="1710"/>
      <c r="F34" s="1380" t="s">
        <v>561</v>
      </c>
      <c r="G34" s="1289" t="s">
        <v>301</v>
      </c>
      <c r="H34" s="1378" t="s">
        <v>38</v>
      </c>
      <c r="I34" s="1240" t="s">
        <v>410</v>
      </c>
      <c r="J34" s="1318" t="s">
        <v>179</v>
      </c>
      <c r="K34" s="1238" t="s">
        <v>63</v>
      </c>
      <c r="L34" s="1237">
        <v>8.6999999999999993</v>
      </c>
      <c r="M34" s="1236" t="s">
        <v>554</v>
      </c>
      <c r="N34" s="1235" t="s">
        <v>26</v>
      </c>
      <c r="O34" s="1234"/>
    </row>
    <row r="35" spans="1:15" ht="15" x14ac:dyDescent="0.2">
      <c r="A35" s="1374"/>
      <c r="B35" s="1373"/>
      <c r="C35" s="1372"/>
      <c r="D35" s="1371"/>
      <c r="E35" s="1709"/>
      <c r="F35" s="1370"/>
      <c r="G35" s="1213"/>
      <c r="H35" s="1226"/>
      <c r="I35" s="1211"/>
      <c r="J35" s="1315"/>
      <c r="K35" s="1233" t="s">
        <v>36</v>
      </c>
      <c r="L35" s="1267">
        <v>974</v>
      </c>
      <c r="M35" s="1744" t="s">
        <v>560</v>
      </c>
      <c r="N35" s="1230" t="s">
        <v>26</v>
      </c>
      <c r="O35" s="1750"/>
    </row>
    <row r="36" spans="1:15" ht="15" x14ac:dyDescent="0.2">
      <c r="A36" s="1374"/>
      <c r="B36" s="1373"/>
      <c r="C36" s="1372"/>
      <c r="D36" s="1371"/>
      <c r="E36" s="1709"/>
      <c r="F36" s="1370"/>
      <c r="G36" s="1213"/>
      <c r="H36" s="1226"/>
      <c r="I36" s="1211"/>
      <c r="J36" s="1225"/>
      <c r="K36" s="1233" t="s">
        <v>343</v>
      </c>
      <c r="L36" s="1267"/>
      <c r="M36" s="1749"/>
      <c r="N36" s="1748"/>
      <c r="O36" s="1747"/>
    </row>
    <row r="37" spans="1:15" ht="15" x14ac:dyDescent="0.2">
      <c r="A37" s="1374"/>
      <c r="B37" s="1373"/>
      <c r="C37" s="1372"/>
      <c r="D37" s="1371"/>
      <c r="E37" s="1709"/>
      <c r="F37" s="1370"/>
      <c r="G37" s="1213"/>
      <c r="H37" s="1226"/>
      <c r="I37" s="1211"/>
      <c r="J37" s="1268" t="s">
        <v>559</v>
      </c>
      <c r="K37" s="1233" t="s">
        <v>351</v>
      </c>
      <c r="L37" s="1267">
        <v>616.5</v>
      </c>
      <c r="M37" s="1271"/>
      <c r="N37" s="1286"/>
      <c r="O37" s="1229"/>
    </row>
    <row r="38" spans="1:15" ht="15.75" thickBot="1" x14ac:dyDescent="0.25">
      <c r="A38" s="1374"/>
      <c r="B38" s="1373"/>
      <c r="C38" s="1372"/>
      <c r="D38" s="1371"/>
      <c r="E38" s="1709"/>
      <c r="F38" s="1370"/>
      <c r="G38" s="1213"/>
      <c r="H38" s="1226"/>
      <c r="I38" s="1211"/>
      <c r="J38" s="1225"/>
      <c r="K38" s="1224" t="s">
        <v>32</v>
      </c>
      <c r="L38" s="1282"/>
      <c r="M38" s="1281"/>
      <c r="N38" s="1280"/>
      <c r="O38" s="1279"/>
    </row>
    <row r="39" spans="1:15" ht="15.75" thickBot="1" x14ac:dyDescent="0.25">
      <c r="A39" s="1368"/>
      <c r="B39" s="1367"/>
      <c r="C39" s="1366"/>
      <c r="D39" s="1365"/>
      <c r="E39" s="1708"/>
      <c r="F39" s="1364"/>
      <c r="G39" s="1256"/>
      <c r="H39" s="1362"/>
      <c r="I39" s="1254"/>
      <c r="J39" s="1272"/>
      <c r="K39" s="1252" t="s">
        <v>62</v>
      </c>
      <c r="L39" s="1251">
        <f>SUM(L34:L38)</f>
        <v>1599.2</v>
      </c>
      <c r="M39" s="1250"/>
      <c r="N39" s="1249"/>
      <c r="O39" s="1248"/>
    </row>
    <row r="40" spans="1:15" ht="15" customHeight="1" x14ac:dyDescent="0.2">
      <c r="A40" s="1746" t="s">
        <v>61</v>
      </c>
      <c r="B40" s="1745" t="s">
        <v>61</v>
      </c>
      <c r="C40" s="1656" t="s">
        <v>61</v>
      </c>
      <c r="D40" s="1381" t="s">
        <v>31</v>
      </c>
      <c r="E40" s="1710"/>
      <c r="F40" s="1380" t="s">
        <v>558</v>
      </c>
      <c r="G40" s="1289" t="s">
        <v>301</v>
      </c>
      <c r="H40" s="1378" t="s">
        <v>38</v>
      </c>
      <c r="I40" s="1240" t="s">
        <v>357</v>
      </c>
      <c r="J40" s="1377" t="s">
        <v>64</v>
      </c>
      <c r="K40" s="1238" t="s">
        <v>63</v>
      </c>
      <c r="L40" s="1237"/>
      <c r="M40" s="1236" t="s">
        <v>554</v>
      </c>
      <c r="N40" s="1235" t="s">
        <v>26</v>
      </c>
      <c r="O40" s="1234"/>
    </row>
    <row r="41" spans="1:15" ht="15" x14ac:dyDescent="0.2">
      <c r="A41" s="1374"/>
      <c r="B41" s="1373"/>
      <c r="C41" s="1372"/>
      <c r="D41" s="1371"/>
      <c r="E41" s="1709"/>
      <c r="F41" s="1370"/>
      <c r="G41" s="1213"/>
      <c r="H41" s="1226"/>
      <c r="I41" s="1211"/>
      <c r="J41" s="1225"/>
      <c r="K41" s="1233" t="s">
        <v>36</v>
      </c>
      <c r="L41" s="1267">
        <v>102</v>
      </c>
      <c r="M41" s="1231" t="s">
        <v>557</v>
      </c>
      <c r="N41" s="1230" t="s">
        <v>480</v>
      </c>
      <c r="O41" s="1294">
        <v>1</v>
      </c>
    </row>
    <row r="42" spans="1:15" ht="15" x14ac:dyDescent="0.2">
      <c r="A42" s="1374"/>
      <c r="B42" s="1373"/>
      <c r="C42" s="1372"/>
      <c r="D42" s="1371"/>
      <c r="E42" s="1709"/>
      <c r="F42" s="1370"/>
      <c r="G42" s="1213"/>
      <c r="H42" s="1226"/>
      <c r="I42" s="1211"/>
      <c r="J42" s="1225"/>
      <c r="K42" s="1233" t="s">
        <v>343</v>
      </c>
      <c r="L42" s="1267"/>
      <c r="M42" s="1744"/>
      <c r="N42" s="1286"/>
      <c r="O42" s="1229"/>
    </row>
    <row r="43" spans="1:15" ht="15" x14ac:dyDescent="0.2">
      <c r="A43" s="1374"/>
      <c r="B43" s="1373"/>
      <c r="C43" s="1372"/>
      <c r="D43" s="1371"/>
      <c r="E43" s="1709"/>
      <c r="F43" s="1370"/>
      <c r="G43" s="1213"/>
      <c r="H43" s="1226"/>
      <c r="I43" s="1211"/>
      <c r="J43" s="1225"/>
      <c r="K43" s="1233" t="s">
        <v>351</v>
      </c>
      <c r="L43" s="1267"/>
      <c r="M43" s="1271"/>
      <c r="N43" s="1286"/>
      <c r="O43" s="1229"/>
    </row>
    <row r="44" spans="1:15" ht="15.75" thickBot="1" x14ac:dyDescent="0.25">
      <c r="A44" s="1374"/>
      <c r="B44" s="1373"/>
      <c r="C44" s="1372"/>
      <c r="D44" s="1371"/>
      <c r="E44" s="1709"/>
      <c r="F44" s="1370"/>
      <c r="G44" s="1213"/>
      <c r="H44" s="1226"/>
      <c r="I44" s="1211"/>
      <c r="J44" s="1225"/>
      <c r="K44" s="1224" t="s">
        <v>32</v>
      </c>
      <c r="L44" s="1282"/>
      <c r="M44" s="1281"/>
      <c r="N44" s="1280"/>
      <c r="O44" s="1279"/>
    </row>
    <row r="45" spans="1:15" ht="24" customHeight="1" thickBot="1" x14ac:dyDescent="0.25">
      <c r="A45" s="1368"/>
      <c r="B45" s="1367"/>
      <c r="C45" s="1366"/>
      <c r="D45" s="1365"/>
      <c r="E45" s="1708"/>
      <c r="F45" s="1364"/>
      <c r="G45" s="1256"/>
      <c r="H45" s="1362"/>
      <c r="I45" s="1254"/>
      <c r="J45" s="1272"/>
      <c r="K45" s="1252" t="s">
        <v>62</v>
      </c>
      <c r="L45" s="1251">
        <f>SUM(L40:L44)</f>
        <v>102</v>
      </c>
      <c r="M45" s="1250"/>
      <c r="N45" s="1249"/>
      <c r="O45" s="1248"/>
    </row>
    <row r="46" spans="1:15" ht="15" x14ac:dyDescent="0.2">
      <c r="A46" s="1384" t="s">
        <v>61</v>
      </c>
      <c r="B46" s="1246" t="s">
        <v>61</v>
      </c>
      <c r="C46" s="1382" t="s">
        <v>25</v>
      </c>
      <c r="D46" s="1642"/>
      <c r="E46" s="1642"/>
      <c r="F46" s="1743" t="s">
        <v>556</v>
      </c>
      <c r="G46" s="1289" t="s">
        <v>551</v>
      </c>
      <c r="H46" s="1378" t="s">
        <v>38</v>
      </c>
      <c r="I46" s="1240"/>
      <c r="J46" s="1742"/>
      <c r="K46" s="1317" t="s">
        <v>63</v>
      </c>
      <c r="L46" s="1316">
        <f>L52+L58</f>
        <v>0</v>
      </c>
      <c r="M46" s="1741" t="s">
        <v>362</v>
      </c>
      <c r="N46" s="1235" t="s">
        <v>26</v>
      </c>
      <c r="O46" s="1287">
        <v>2</v>
      </c>
    </row>
    <row r="47" spans="1:15" ht="15" x14ac:dyDescent="0.2">
      <c r="A47" s="1393"/>
      <c r="B47" s="1218"/>
      <c r="C47" s="1400"/>
      <c r="D47" s="1640"/>
      <c r="E47" s="1640"/>
      <c r="F47" s="1581"/>
      <c r="G47" s="1213"/>
      <c r="H47" s="1226"/>
      <c r="I47" s="1211"/>
      <c r="J47" s="1225"/>
      <c r="K47" s="1312" t="s">
        <v>36</v>
      </c>
      <c r="L47" s="1314">
        <f>L53+L59</f>
        <v>209.3</v>
      </c>
      <c r="M47" s="1574" t="s">
        <v>548</v>
      </c>
      <c r="N47" s="1286" t="s">
        <v>26</v>
      </c>
      <c r="O47" s="1294">
        <v>4</v>
      </c>
    </row>
    <row r="48" spans="1:15" ht="15" x14ac:dyDescent="0.2">
      <c r="A48" s="1393"/>
      <c r="B48" s="1218"/>
      <c r="C48" s="1400"/>
      <c r="D48" s="1640"/>
      <c r="E48" s="1640"/>
      <c r="F48" s="1581"/>
      <c r="G48" s="1213"/>
      <c r="H48" s="1226"/>
      <c r="I48" s="1211"/>
      <c r="J48" s="1225"/>
      <c r="K48" s="1312" t="s">
        <v>343</v>
      </c>
      <c r="L48" s="1311">
        <f>L54+L60</f>
        <v>0</v>
      </c>
      <c r="M48" s="1573"/>
      <c r="N48" s="1286"/>
      <c r="O48" s="1229"/>
    </row>
    <row r="49" spans="1:15" ht="15" x14ac:dyDescent="0.2">
      <c r="A49" s="1393"/>
      <c r="B49" s="1218"/>
      <c r="C49" s="1400"/>
      <c r="D49" s="1640"/>
      <c r="E49" s="1640"/>
      <c r="F49" s="1581"/>
      <c r="G49" s="1213"/>
      <c r="H49" s="1226"/>
      <c r="I49" s="1211"/>
      <c r="J49" s="1225"/>
      <c r="K49" s="1312" t="s">
        <v>351</v>
      </c>
      <c r="L49" s="1311">
        <f>L55+L61</f>
        <v>0</v>
      </c>
      <c r="M49" s="1271"/>
      <c r="N49" s="1286"/>
      <c r="O49" s="1229"/>
    </row>
    <row r="50" spans="1:15" ht="15.75" thickBot="1" x14ac:dyDescent="0.25">
      <c r="A50" s="1393"/>
      <c r="B50" s="1218"/>
      <c r="C50" s="1400"/>
      <c r="D50" s="1640"/>
      <c r="E50" s="1640"/>
      <c r="F50" s="1581"/>
      <c r="G50" s="1213"/>
      <c r="H50" s="1226"/>
      <c r="I50" s="1211"/>
      <c r="J50" s="1225"/>
      <c r="K50" s="1306" t="s">
        <v>32</v>
      </c>
      <c r="L50" s="1401">
        <f>L56+L62</f>
        <v>0</v>
      </c>
      <c r="M50" s="1692"/>
      <c r="N50" s="1691"/>
      <c r="O50" s="1690"/>
    </row>
    <row r="51" spans="1:15" ht="15.75" thickBot="1" x14ac:dyDescent="0.25">
      <c r="A51" s="1361"/>
      <c r="B51" s="1261"/>
      <c r="C51" s="1396"/>
      <c r="D51" s="1639"/>
      <c r="E51" s="1639"/>
      <c r="F51" s="1578"/>
      <c r="G51" s="1256"/>
      <c r="H51" s="1362"/>
      <c r="I51" s="1254"/>
      <c r="J51" s="1687"/>
      <c r="K51" s="1740" t="s">
        <v>62</v>
      </c>
      <c r="L51" s="1685">
        <f>SUM(L46:L50)</f>
        <v>209.3</v>
      </c>
      <c r="M51" s="1684"/>
      <c r="N51" s="1683"/>
      <c r="O51" s="1682"/>
    </row>
    <row r="52" spans="1:15" ht="30" x14ac:dyDescent="0.2">
      <c r="A52" s="1384" t="s">
        <v>61</v>
      </c>
      <c r="B52" s="1246" t="s">
        <v>61</v>
      </c>
      <c r="C52" s="1382" t="s">
        <v>25</v>
      </c>
      <c r="D52" s="1381" t="s">
        <v>61</v>
      </c>
      <c r="E52" s="1710"/>
      <c r="F52" s="1380" t="s">
        <v>555</v>
      </c>
      <c r="G52" s="1289" t="s">
        <v>551</v>
      </c>
      <c r="H52" s="1378" t="s">
        <v>38</v>
      </c>
      <c r="I52" s="1240" t="s">
        <v>550</v>
      </c>
      <c r="J52" s="1388" t="s">
        <v>363</v>
      </c>
      <c r="K52" s="1238" t="s">
        <v>63</v>
      </c>
      <c r="L52" s="1237"/>
      <c r="M52" s="1236" t="s">
        <v>554</v>
      </c>
      <c r="N52" s="1235" t="s">
        <v>26</v>
      </c>
      <c r="O52" s="1287">
        <v>1</v>
      </c>
    </row>
    <row r="53" spans="1:15" ht="15" x14ac:dyDescent="0.2">
      <c r="A53" s="1393"/>
      <c r="B53" s="1218"/>
      <c r="C53" s="1400"/>
      <c r="D53" s="1371"/>
      <c r="E53" s="1709"/>
      <c r="F53" s="1370"/>
      <c r="G53" s="1213"/>
      <c r="H53" s="1226"/>
      <c r="I53" s="1211"/>
      <c r="J53" s="1268" t="s">
        <v>549</v>
      </c>
      <c r="K53" s="1233" t="s">
        <v>36</v>
      </c>
      <c r="L53" s="1232">
        <v>136.5</v>
      </c>
      <c r="M53" s="1574" t="s">
        <v>553</v>
      </c>
      <c r="N53" s="1230" t="s">
        <v>26</v>
      </c>
      <c r="O53" s="1294">
        <v>2</v>
      </c>
    </row>
    <row r="54" spans="1:15" ht="15" x14ac:dyDescent="0.2">
      <c r="A54" s="1393"/>
      <c r="B54" s="1218"/>
      <c r="C54" s="1400"/>
      <c r="D54" s="1371"/>
      <c r="E54" s="1709"/>
      <c r="F54" s="1370"/>
      <c r="G54" s="1213"/>
      <c r="H54" s="1226"/>
      <c r="I54" s="1211"/>
      <c r="J54" s="1268" t="s">
        <v>547</v>
      </c>
      <c r="K54" s="1233" t="s">
        <v>343</v>
      </c>
      <c r="L54" s="1267"/>
      <c r="M54" s="1574"/>
      <c r="N54" s="1286"/>
      <c r="O54" s="1229"/>
    </row>
    <row r="55" spans="1:15" ht="15" x14ac:dyDescent="0.2">
      <c r="A55" s="1393"/>
      <c r="B55" s="1218"/>
      <c r="C55" s="1400"/>
      <c r="D55" s="1371"/>
      <c r="E55" s="1709"/>
      <c r="F55" s="1370"/>
      <c r="G55" s="1213"/>
      <c r="H55" s="1226"/>
      <c r="I55" s="1211"/>
      <c r="J55" s="1225"/>
      <c r="K55" s="1233" t="s">
        <v>351</v>
      </c>
      <c r="L55" s="1267"/>
      <c r="M55" s="1573"/>
      <c r="N55" s="1286"/>
      <c r="O55" s="1229"/>
    </row>
    <row r="56" spans="1:15" ht="15.75" thickBot="1" x14ac:dyDescent="0.25">
      <c r="A56" s="1393"/>
      <c r="B56" s="1218"/>
      <c r="C56" s="1400"/>
      <c r="D56" s="1371"/>
      <c r="E56" s="1709"/>
      <c r="F56" s="1370"/>
      <c r="G56" s="1213"/>
      <c r="H56" s="1226"/>
      <c r="I56" s="1211"/>
      <c r="J56" s="1225"/>
      <c r="K56" s="1224" t="s">
        <v>32</v>
      </c>
      <c r="L56" s="1282"/>
      <c r="M56" s="1281"/>
      <c r="N56" s="1280"/>
      <c r="O56" s="1279"/>
    </row>
    <row r="57" spans="1:15" ht="15.75" thickBot="1" x14ac:dyDescent="0.25">
      <c r="A57" s="1361"/>
      <c r="B57" s="1261"/>
      <c r="C57" s="1396"/>
      <c r="D57" s="1365"/>
      <c r="E57" s="1708"/>
      <c r="F57" s="1364"/>
      <c r="G57" s="1256"/>
      <c r="H57" s="1362"/>
      <c r="I57" s="1254"/>
      <c r="J57" s="1272"/>
      <c r="K57" s="1252" t="s">
        <v>62</v>
      </c>
      <c r="L57" s="1251">
        <f>SUM(L52:L56)</f>
        <v>136.5</v>
      </c>
      <c r="M57" s="1250"/>
      <c r="N57" s="1249"/>
      <c r="O57" s="1502"/>
    </row>
    <row r="58" spans="1:15" ht="30" x14ac:dyDescent="0.2">
      <c r="A58" s="1384" t="s">
        <v>61</v>
      </c>
      <c r="B58" s="1246" t="s">
        <v>61</v>
      </c>
      <c r="C58" s="1382" t="s">
        <v>25</v>
      </c>
      <c r="D58" s="1381" t="s">
        <v>25</v>
      </c>
      <c r="E58" s="1710"/>
      <c r="F58" s="1739" t="s">
        <v>552</v>
      </c>
      <c r="G58" s="1289" t="s">
        <v>551</v>
      </c>
      <c r="H58" s="1378" t="s">
        <v>38</v>
      </c>
      <c r="I58" s="1240" t="s">
        <v>550</v>
      </c>
      <c r="J58" s="1388" t="s">
        <v>363</v>
      </c>
      <c r="K58" s="1238" t="s">
        <v>63</v>
      </c>
      <c r="L58" s="1237"/>
      <c r="M58" s="1236" t="s">
        <v>355</v>
      </c>
      <c r="N58" s="1235" t="s">
        <v>26</v>
      </c>
      <c r="O58" s="1287">
        <v>1</v>
      </c>
    </row>
    <row r="59" spans="1:15" ht="15" x14ac:dyDescent="0.2">
      <c r="A59" s="1393"/>
      <c r="B59" s="1218"/>
      <c r="C59" s="1400"/>
      <c r="D59" s="1371"/>
      <c r="E59" s="1709"/>
      <c r="F59" s="1736"/>
      <c r="G59" s="1213"/>
      <c r="H59" s="1226"/>
      <c r="I59" s="1211"/>
      <c r="J59" s="1268" t="s">
        <v>549</v>
      </c>
      <c r="K59" s="1233" t="s">
        <v>36</v>
      </c>
      <c r="L59" s="1232">
        <v>72.8</v>
      </c>
      <c r="M59" s="1738" t="s">
        <v>548</v>
      </c>
      <c r="N59" s="1230" t="s">
        <v>26</v>
      </c>
      <c r="O59" s="1294">
        <v>2</v>
      </c>
    </row>
    <row r="60" spans="1:15" ht="15" x14ac:dyDescent="0.2">
      <c r="A60" s="1393"/>
      <c r="B60" s="1218"/>
      <c r="C60" s="1400"/>
      <c r="D60" s="1371"/>
      <c r="E60" s="1709"/>
      <c r="F60" s="1736"/>
      <c r="G60" s="1213"/>
      <c r="H60" s="1226"/>
      <c r="I60" s="1211"/>
      <c r="J60" s="1268" t="s">
        <v>547</v>
      </c>
      <c r="K60" s="1233" t="s">
        <v>343</v>
      </c>
      <c r="L60" s="1267"/>
      <c r="M60" s="1737" t="s">
        <v>546</v>
      </c>
      <c r="N60" s="1286" t="s">
        <v>26</v>
      </c>
      <c r="O60" s="1294">
        <v>1</v>
      </c>
    </row>
    <row r="61" spans="1:15" ht="15" x14ac:dyDescent="0.2">
      <c r="A61" s="1393"/>
      <c r="B61" s="1218"/>
      <c r="C61" s="1400"/>
      <c r="D61" s="1371"/>
      <c r="E61" s="1709"/>
      <c r="F61" s="1736"/>
      <c r="G61" s="1213"/>
      <c r="H61" s="1226"/>
      <c r="I61" s="1211"/>
      <c r="J61" s="1225"/>
      <c r="K61" s="1233" t="s">
        <v>351</v>
      </c>
      <c r="L61" s="1267"/>
      <c r="M61" s="1271"/>
      <c r="N61" s="1286"/>
      <c r="O61" s="1229"/>
    </row>
    <row r="62" spans="1:15" ht="15.75" thickBot="1" x14ac:dyDescent="0.25">
      <c r="A62" s="1393"/>
      <c r="B62" s="1218"/>
      <c r="C62" s="1400"/>
      <c r="D62" s="1371"/>
      <c r="E62" s="1709"/>
      <c r="F62" s="1736"/>
      <c r="G62" s="1213"/>
      <c r="H62" s="1226"/>
      <c r="I62" s="1211"/>
      <c r="J62" s="1225"/>
      <c r="K62" s="1224" t="s">
        <v>32</v>
      </c>
      <c r="L62" s="1282"/>
      <c r="M62" s="1281"/>
      <c r="N62" s="1280"/>
      <c r="O62" s="1279"/>
    </row>
    <row r="63" spans="1:15" ht="15.75" thickBot="1" x14ac:dyDescent="0.25">
      <c r="A63" s="1361"/>
      <c r="B63" s="1261"/>
      <c r="C63" s="1396"/>
      <c r="D63" s="1365"/>
      <c r="E63" s="1708"/>
      <c r="F63" s="1735"/>
      <c r="G63" s="1256"/>
      <c r="H63" s="1362"/>
      <c r="I63" s="1254"/>
      <c r="J63" s="1272"/>
      <c r="K63" s="1252" t="s">
        <v>62</v>
      </c>
      <c r="L63" s="1251">
        <f>SUM(L58:L62)</f>
        <v>72.8</v>
      </c>
      <c r="M63" s="1250"/>
      <c r="N63" s="1249"/>
      <c r="O63" s="1248"/>
    </row>
    <row r="64" spans="1:15" ht="15" thickBot="1" x14ac:dyDescent="0.25">
      <c r="A64" s="1361" t="s">
        <v>61</v>
      </c>
      <c r="B64" s="1360" t="s">
        <v>61</v>
      </c>
      <c r="C64" s="1359" t="s">
        <v>342</v>
      </c>
      <c r="D64" s="1359"/>
      <c r="E64" s="1359"/>
      <c r="F64" s="1359"/>
      <c r="G64" s="1359"/>
      <c r="H64" s="1359"/>
      <c r="I64" s="1358"/>
      <c r="J64" s="1357"/>
      <c r="K64" s="1356" t="s">
        <v>62</v>
      </c>
      <c r="L64" s="1355">
        <f>L21+L51</f>
        <v>5647</v>
      </c>
      <c r="M64" s="1354"/>
      <c r="N64" s="1354"/>
      <c r="O64" s="1353"/>
    </row>
    <row r="65" spans="1:19" ht="15" thickBot="1" x14ac:dyDescent="0.25">
      <c r="A65" s="1352" t="s">
        <v>61</v>
      </c>
      <c r="B65" s="1352"/>
      <c r="C65" s="1351" t="s">
        <v>341</v>
      </c>
      <c r="D65" s="1351"/>
      <c r="E65" s="1351"/>
      <c r="F65" s="1351"/>
      <c r="G65" s="1351"/>
      <c r="H65" s="1351"/>
      <c r="I65" s="1350"/>
      <c r="J65" s="1349"/>
      <c r="K65" s="1348" t="s">
        <v>62</v>
      </c>
      <c r="L65" s="1347">
        <f>L64*1</f>
        <v>5647</v>
      </c>
      <c r="M65" s="1346"/>
      <c r="N65" s="1346"/>
      <c r="O65" s="1345"/>
    </row>
    <row r="66" spans="1:19" ht="15.75" thickBot="1" x14ac:dyDescent="0.25">
      <c r="A66" s="1344" t="s">
        <v>25</v>
      </c>
      <c r="B66" s="1734"/>
      <c r="C66" s="1733" t="s">
        <v>545</v>
      </c>
      <c r="D66" s="1731"/>
      <c r="E66" s="1731"/>
      <c r="F66" s="1732"/>
      <c r="G66" s="1732"/>
      <c r="H66" s="1731"/>
      <c r="I66" s="1731"/>
      <c r="J66" s="1731"/>
      <c r="K66" s="1731"/>
      <c r="L66" s="1731"/>
      <c r="M66" s="1730"/>
      <c r="N66" s="1730"/>
      <c r="O66" s="1729"/>
    </row>
    <row r="67" spans="1:19" ht="33.75" customHeight="1" thickBot="1" x14ac:dyDescent="0.25">
      <c r="A67" s="1414"/>
      <c r="B67" s="1413"/>
      <c r="C67" s="1411"/>
      <c r="D67" s="1411"/>
      <c r="E67" s="1411"/>
      <c r="F67" s="1412"/>
      <c r="G67" s="1412"/>
      <c r="H67" s="1411"/>
      <c r="I67" s="1411"/>
      <c r="J67" s="1411"/>
      <c r="K67" s="1411"/>
      <c r="L67" s="1496"/>
      <c r="M67" s="1495" t="s">
        <v>544</v>
      </c>
      <c r="N67" s="1324" t="s">
        <v>26</v>
      </c>
      <c r="O67" s="1494">
        <v>4</v>
      </c>
    </row>
    <row r="68" spans="1:19" ht="15" thickBot="1" x14ac:dyDescent="0.25">
      <c r="A68" s="1404" t="s">
        <v>25</v>
      </c>
      <c r="B68" s="1409" t="s">
        <v>61</v>
      </c>
      <c r="C68" s="1408" t="s">
        <v>543</v>
      </c>
      <c r="D68" s="1407"/>
      <c r="E68" s="1407"/>
      <c r="F68" s="1407"/>
      <c r="G68" s="1407"/>
      <c r="H68" s="1407"/>
      <c r="I68" s="1407"/>
      <c r="J68" s="1407"/>
      <c r="K68" s="1407"/>
      <c r="L68" s="1407"/>
      <c r="M68" s="1406"/>
      <c r="N68" s="1406"/>
      <c r="O68" s="1405"/>
    </row>
    <row r="69" spans="1:19" ht="21.75" customHeight="1" thickBot="1" x14ac:dyDescent="0.25">
      <c r="A69" s="1247"/>
      <c r="B69" s="1728"/>
      <c r="C69" s="1727"/>
      <c r="D69" s="1726"/>
      <c r="E69" s="1726"/>
      <c r="F69" s="1726"/>
      <c r="G69" s="1726"/>
      <c r="H69" s="1726"/>
      <c r="I69" s="1726"/>
      <c r="J69" s="1726"/>
      <c r="K69" s="1726"/>
      <c r="L69" s="1725"/>
      <c r="M69" s="1724" t="s">
        <v>531</v>
      </c>
      <c r="N69" s="1723" t="s">
        <v>501</v>
      </c>
      <c r="O69" s="1722">
        <v>392</v>
      </c>
      <c r="R69" s="1721"/>
      <c r="S69" s="1721"/>
    </row>
    <row r="70" spans="1:19" ht="24" customHeight="1" thickBot="1" x14ac:dyDescent="0.25">
      <c r="A70" s="1262"/>
      <c r="B70" s="1720"/>
      <c r="C70" s="1719"/>
      <c r="D70" s="1718"/>
      <c r="E70" s="1718"/>
      <c r="F70" s="1718"/>
      <c r="G70" s="1718"/>
      <c r="H70" s="1718"/>
      <c r="I70" s="1718"/>
      <c r="J70" s="1718"/>
      <c r="K70" s="1718"/>
      <c r="L70" s="1717"/>
      <c r="M70" s="1716" t="s">
        <v>542</v>
      </c>
      <c r="N70" s="1715" t="s">
        <v>26</v>
      </c>
      <c r="O70" s="1714">
        <v>1</v>
      </c>
    </row>
    <row r="71" spans="1:19" ht="30" x14ac:dyDescent="0.2">
      <c r="A71" s="1384" t="s">
        <v>25</v>
      </c>
      <c r="B71" s="1246" t="s">
        <v>61</v>
      </c>
      <c r="C71" s="1310" t="s">
        <v>61</v>
      </c>
      <c r="D71" s="1372"/>
      <c r="E71" s="1640"/>
      <c r="F71" s="1581" t="s">
        <v>541</v>
      </c>
      <c r="G71" s="1213" t="s">
        <v>533</v>
      </c>
      <c r="H71" s="1226" t="s">
        <v>38</v>
      </c>
      <c r="I71" s="1211" t="s">
        <v>364</v>
      </c>
      <c r="J71" s="1377" t="s">
        <v>363</v>
      </c>
      <c r="K71" s="1700" t="s">
        <v>63</v>
      </c>
      <c r="L71" s="1311">
        <f>L77+L83+L89</f>
        <v>0</v>
      </c>
      <c r="M71" s="1236" t="s">
        <v>362</v>
      </c>
      <c r="N71" s="1235" t="s">
        <v>26</v>
      </c>
      <c r="O71" s="1287">
        <v>3</v>
      </c>
    </row>
    <row r="72" spans="1:19" ht="15" x14ac:dyDescent="0.2">
      <c r="A72" s="1393"/>
      <c r="B72" s="1218"/>
      <c r="C72" s="1310"/>
      <c r="D72" s="1372"/>
      <c r="E72" s="1640"/>
      <c r="F72" s="1581"/>
      <c r="G72" s="1213"/>
      <c r="H72" s="1226"/>
      <c r="I72" s="1211"/>
      <c r="J72" s="1225"/>
      <c r="K72" s="1312" t="s">
        <v>36</v>
      </c>
      <c r="L72" s="1311">
        <f>L78+L84+L90</f>
        <v>21</v>
      </c>
      <c r="M72" s="1271" t="s">
        <v>531</v>
      </c>
      <c r="N72" s="1286" t="s">
        <v>501</v>
      </c>
      <c r="O72" s="1294">
        <v>392</v>
      </c>
    </row>
    <row r="73" spans="1:19" ht="15" x14ac:dyDescent="0.2">
      <c r="A73" s="1393"/>
      <c r="B73" s="1218"/>
      <c r="C73" s="1310"/>
      <c r="D73" s="1372"/>
      <c r="E73" s="1640"/>
      <c r="F73" s="1581"/>
      <c r="G73" s="1213"/>
      <c r="H73" s="1226"/>
      <c r="I73" s="1211"/>
      <c r="J73" s="1225"/>
      <c r="K73" s="1312" t="s">
        <v>343</v>
      </c>
      <c r="L73" s="1311">
        <f>L79+L85+L91</f>
        <v>0</v>
      </c>
      <c r="M73" s="1271"/>
      <c r="N73" s="1286"/>
      <c r="O73" s="1229"/>
    </row>
    <row r="74" spans="1:19" ht="15" x14ac:dyDescent="0.2">
      <c r="A74" s="1393"/>
      <c r="B74" s="1218"/>
      <c r="C74" s="1310"/>
      <c r="D74" s="1372"/>
      <c r="E74" s="1640"/>
      <c r="F74" s="1581"/>
      <c r="G74" s="1213"/>
      <c r="H74" s="1226"/>
      <c r="I74" s="1211"/>
      <c r="J74" s="1225"/>
      <c r="K74" s="1312" t="s">
        <v>351</v>
      </c>
      <c r="L74" s="1311">
        <f>L80+L86+L92</f>
        <v>5</v>
      </c>
      <c r="M74" s="1271"/>
      <c r="N74" s="1286"/>
      <c r="O74" s="1229"/>
    </row>
    <row r="75" spans="1:19" ht="15.75" thickBot="1" x14ac:dyDescent="0.25">
      <c r="A75" s="1393"/>
      <c r="B75" s="1218"/>
      <c r="C75" s="1310"/>
      <c r="D75" s="1372"/>
      <c r="E75" s="1640"/>
      <c r="F75" s="1581"/>
      <c r="G75" s="1213"/>
      <c r="H75" s="1226"/>
      <c r="I75" s="1211"/>
      <c r="J75" s="1225"/>
      <c r="K75" s="1306" t="s">
        <v>32</v>
      </c>
      <c r="L75" s="1305">
        <f>L81+L87+L93</f>
        <v>0</v>
      </c>
      <c r="M75" s="1281"/>
      <c r="N75" s="1280"/>
      <c r="O75" s="1279"/>
    </row>
    <row r="76" spans="1:19" ht="21" customHeight="1" thickBot="1" x14ac:dyDescent="0.25">
      <c r="A76" s="1361"/>
      <c r="B76" s="1261"/>
      <c r="C76" s="1389"/>
      <c r="D76" s="1396"/>
      <c r="E76" s="1689"/>
      <c r="F76" s="1578"/>
      <c r="G76" s="1256"/>
      <c r="H76" s="1362"/>
      <c r="I76" s="1254"/>
      <c r="J76" s="1272"/>
      <c r="K76" s="1252" t="s">
        <v>62</v>
      </c>
      <c r="L76" s="1251">
        <f>SUM(L71:L75)</f>
        <v>26</v>
      </c>
      <c r="M76" s="1250"/>
      <c r="N76" s="1249"/>
      <c r="O76" s="1248"/>
    </row>
    <row r="77" spans="1:19" ht="25.5" customHeight="1" x14ac:dyDescent="0.2">
      <c r="A77" s="1384" t="s">
        <v>25</v>
      </c>
      <c r="B77" s="1246" t="s">
        <v>61</v>
      </c>
      <c r="C77" s="1322" t="s">
        <v>61</v>
      </c>
      <c r="D77" s="1381" t="s">
        <v>61</v>
      </c>
      <c r="E77" s="1710"/>
      <c r="F77" s="1380" t="s">
        <v>540</v>
      </c>
      <c r="G77" s="1289" t="s">
        <v>533</v>
      </c>
      <c r="H77" s="1378" t="s">
        <v>38</v>
      </c>
      <c r="I77" s="1240" t="s">
        <v>516</v>
      </c>
      <c r="J77" s="1388" t="s">
        <v>363</v>
      </c>
      <c r="K77" s="1238" t="s">
        <v>63</v>
      </c>
      <c r="L77" s="1237"/>
      <c r="M77" s="1236" t="s">
        <v>355</v>
      </c>
      <c r="N77" s="1235" t="s">
        <v>26</v>
      </c>
      <c r="O77" s="1287">
        <v>1</v>
      </c>
    </row>
    <row r="78" spans="1:19" ht="15" x14ac:dyDescent="0.2">
      <c r="A78" s="1393"/>
      <c r="B78" s="1218"/>
      <c r="C78" s="1310"/>
      <c r="D78" s="1371"/>
      <c r="E78" s="1709"/>
      <c r="F78" s="1370"/>
      <c r="G78" s="1213"/>
      <c r="H78" s="1226"/>
      <c r="I78" s="1211"/>
      <c r="J78" s="1268" t="s">
        <v>515</v>
      </c>
      <c r="K78" s="1233" t="s">
        <v>36</v>
      </c>
      <c r="L78" s="1267">
        <v>3.6</v>
      </c>
      <c r="M78" s="1231" t="s">
        <v>531</v>
      </c>
      <c r="N78" s="1230" t="s">
        <v>501</v>
      </c>
      <c r="O78" s="1294">
        <v>345</v>
      </c>
    </row>
    <row r="79" spans="1:19" ht="15" x14ac:dyDescent="0.2">
      <c r="A79" s="1393"/>
      <c r="B79" s="1218"/>
      <c r="C79" s="1310"/>
      <c r="D79" s="1371"/>
      <c r="E79" s="1709"/>
      <c r="F79" s="1370"/>
      <c r="G79" s="1213"/>
      <c r="H79" s="1226"/>
      <c r="I79" s="1211"/>
      <c r="J79" s="1268" t="s">
        <v>539</v>
      </c>
      <c r="K79" s="1233" t="s">
        <v>343</v>
      </c>
      <c r="L79" s="1267"/>
      <c r="M79" s="1271"/>
      <c r="N79" s="1286"/>
      <c r="O79" s="1229"/>
    </row>
    <row r="80" spans="1:19" ht="15" x14ac:dyDescent="0.2">
      <c r="A80" s="1393"/>
      <c r="B80" s="1218"/>
      <c r="C80" s="1310"/>
      <c r="D80" s="1371"/>
      <c r="E80" s="1709"/>
      <c r="F80" s="1370"/>
      <c r="G80" s="1213"/>
      <c r="H80" s="1226"/>
      <c r="I80" s="1211"/>
      <c r="J80" s="1225"/>
      <c r="K80" s="1233" t="s">
        <v>351</v>
      </c>
      <c r="L80" s="1267"/>
      <c r="M80" s="1271"/>
      <c r="N80" s="1286"/>
      <c r="O80" s="1229"/>
    </row>
    <row r="81" spans="1:15" ht="15.75" thickBot="1" x14ac:dyDescent="0.25">
      <c r="A81" s="1393"/>
      <c r="B81" s="1218"/>
      <c r="C81" s="1310"/>
      <c r="D81" s="1371"/>
      <c r="E81" s="1709"/>
      <c r="F81" s="1370"/>
      <c r="G81" s="1213"/>
      <c r="H81" s="1226"/>
      <c r="I81" s="1211"/>
      <c r="J81" s="1225"/>
      <c r="K81" s="1224" t="s">
        <v>32</v>
      </c>
      <c r="L81" s="1282"/>
      <c r="M81" s="1281"/>
      <c r="N81" s="1280"/>
      <c r="O81" s="1279"/>
    </row>
    <row r="82" spans="1:15" ht="15.75" thickBot="1" x14ac:dyDescent="0.25">
      <c r="A82" s="1361"/>
      <c r="B82" s="1261"/>
      <c r="C82" s="1389"/>
      <c r="D82" s="1365"/>
      <c r="E82" s="1708"/>
      <c r="F82" s="1364"/>
      <c r="G82" s="1256"/>
      <c r="H82" s="1362"/>
      <c r="I82" s="1254"/>
      <c r="J82" s="1272"/>
      <c r="K82" s="1252" t="s">
        <v>62</v>
      </c>
      <c r="L82" s="1251">
        <f>SUM(L77:L81)</f>
        <v>3.6</v>
      </c>
      <c r="M82" s="1250"/>
      <c r="N82" s="1249"/>
      <c r="O82" s="1248"/>
    </row>
    <row r="83" spans="1:15" ht="21" customHeight="1" x14ac:dyDescent="0.2">
      <c r="A83" s="1384" t="s">
        <v>25</v>
      </c>
      <c r="B83" s="1246" t="s">
        <v>61</v>
      </c>
      <c r="C83" s="1322" t="s">
        <v>61</v>
      </c>
      <c r="D83" s="1381" t="s">
        <v>25</v>
      </c>
      <c r="E83" s="1710"/>
      <c r="F83" s="1380" t="s">
        <v>538</v>
      </c>
      <c r="G83" s="1289" t="s">
        <v>533</v>
      </c>
      <c r="H83" s="1637" t="s">
        <v>38</v>
      </c>
      <c r="I83" s="1240" t="s">
        <v>537</v>
      </c>
      <c r="J83" s="1388" t="s">
        <v>363</v>
      </c>
      <c r="K83" s="1238" t="s">
        <v>63</v>
      </c>
      <c r="L83" s="1237"/>
      <c r="M83" s="1236" t="s">
        <v>355</v>
      </c>
      <c r="N83" s="1235" t="s">
        <v>26</v>
      </c>
      <c r="O83" s="1287">
        <v>1</v>
      </c>
    </row>
    <row r="84" spans="1:15" ht="25.5" x14ac:dyDescent="0.2">
      <c r="A84" s="1393"/>
      <c r="B84" s="1218"/>
      <c r="C84" s="1310"/>
      <c r="D84" s="1371"/>
      <c r="E84" s="1709"/>
      <c r="F84" s="1370"/>
      <c r="G84" s="1213"/>
      <c r="H84" s="1283"/>
      <c r="I84" s="1211"/>
      <c r="J84" s="1268" t="s">
        <v>515</v>
      </c>
      <c r="K84" s="1233" t="s">
        <v>36</v>
      </c>
      <c r="L84" s="1267">
        <v>16.399999999999999</v>
      </c>
      <c r="M84" s="1231" t="s">
        <v>536</v>
      </c>
      <c r="N84" s="1230" t="s">
        <v>26</v>
      </c>
      <c r="O84" s="1294">
        <v>1</v>
      </c>
    </row>
    <row r="85" spans="1:15" ht="15" x14ac:dyDescent="0.2">
      <c r="A85" s="1393"/>
      <c r="B85" s="1218"/>
      <c r="C85" s="1310"/>
      <c r="D85" s="1371"/>
      <c r="E85" s="1709"/>
      <c r="F85" s="1370"/>
      <c r="G85" s="1213"/>
      <c r="H85" s="1283"/>
      <c r="I85" s="1211"/>
      <c r="J85" s="1268" t="s">
        <v>535</v>
      </c>
      <c r="K85" s="1233" t="s">
        <v>343</v>
      </c>
      <c r="L85" s="1267"/>
      <c r="M85" s="1271"/>
      <c r="N85" s="1286"/>
      <c r="O85" s="1229"/>
    </row>
    <row r="86" spans="1:15" ht="15" x14ac:dyDescent="0.2">
      <c r="A86" s="1393"/>
      <c r="B86" s="1218"/>
      <c r="C86" s="1310"/>
      <c r="D86" s="1371"/>
      <c r="E86" s="1709"/>
      <c r="F86" s="1370"/>
      <c r="G86" s="1213"/>
      <c r="H86" s="1283"/>
      <c r="I86" s="1211"/>
      <c r="J86" s="1225"/>
      <c r="K86" s="1233" t="s">
        <v>351</v>
      </c>
      <c r="L86" s="1267"/>
      <c r="M86" s="1271"/>
      <c r="N86" s="1286"/>
      <c r="O86" s="1229"/>
    </row>
    <row r="87" spans="1:15" ht="15.75" thickBot="1" x14ac:dyDescent="0.25">
      <c r="A87" s="1393"/>
      <c r="B87" s="1218"/>
      <c r="C87" s="1310"/>
      <c r="D87" s="1371"/>
      <c r="E87" s="1709"/>
      <c r="F87" s="1370"/>
      <c r="G87" s="1213"/>
      <c r="H87" s="1283"/>
      <c r="I87" s="1211"/>
      <c r="J87" s="1225"/>
      <c r="K87" s="1224" t="s">
        <v>32</v>
      </c>
      <c r="L87" s="1282"/>
      <c r="M87" s="1281"/>
      <c r="N87" s="1280"/>
      <c r="O87" s="1279"/>
    </row>
    <row r="88" spans="1:15" ht="15.75" thickBot="1" x14ac:dyDescent="0.25">
      <c r="A88" s="1361"/>
      <c r="B88" s="1261"/>
      <c r="C88" s="1389"/>
      <c r="D88" s="1365"/>
      <c r="E88" s="1708"/>
      <c r="F88" s="1364"/>
      <c r="G88" s="1256"/>
      <c r="H88" s="1634"/>
      <c r="I88" s="1254"/>
      <c r="J88" s="1272"/>
      <c r="K88" s="1252" t="s">
        <v>62</v>
      </c>
      <c r="L88" s="1251">
        <f>SUM(L83:L87)</f>
        <v>16.399999999999999</v>
      </c>
      <c r="M88" s="1250"/>
      <c r="N88" s="1249"/>
      <c r="O88" s="1248"/>
    </row>
    <row r="89" spans="1:15" ht="15" customHeight="1" x14ac:dyDescent="0.2">
      <c r="A89" s="1384" t="s">
        <v>25</v>
      </c>
      <c r="B89" s="1246" t="s">
        <v>61</v>
      </c>
      <c r="C89" s="1322" t="s">
        <v>61</v>
      </c>
      <c r="D89" s="1381" t="s">
        <v>23</v>
      </c>
      <c r="E89" s="1710"/>
      <c r="F89" s="1380" t="s">
        <v>534</v>
      </c>
      <c r="G89" s="1289" t="s">
        <v>533</v>
      </c>
      <c r="H89" s="1378" t="s">
        <v>38</v>
      </c>
      <c r="I89" s="1500" t="s">
        <v>516</v>
      </c>
      <c r="J89" s="1377" t="s">
        <v>515</v>
      </c>
      <c r="K89" s="1238" t="s">
        <v>63</v>
      </c>
      <c r="L89" s="1237"/>
      <c r="M89" s="1236" t="s">
        <v>355</v>
      </c>
      <c r="N89" s="1235" t="s">
        <v>26</v>
      </c>
      <c r="O89" s="1287">
        <v>1</v>
      </c>
    </row>
    <row r="90" spans="1:15" ht="15" x14ac:dyDescent="0.2">
      <c r="A90" s="1393"/>
      <c r="B90" s="1218"/>
      <c r="C90" s="1310"/>
      <c r="D90" s="1371"/>
      <c r="E90" s="1709"/>
      <c r="F90" s="1370"/>
      <c r="G90" s="1213"/>
      <c r="H90" s="1226"/>
      <c r="I90" s="1387"/>
      <c r="J90" s="1387" t="s">
        <v>532</v>
      </c>
      <c r="K90" s="1233" t="s">
        <v>36</v>
      </c>
      <c r="L90" s="1267">
        <v>1</v>
      </c>
      <c r="M90" s="1231" t="s">
        <v>531</v>
      </c>
      <c r="N90" s="1230" t="s">
        <v>501</v>
      </c>
      <c r="O90" s="1294">
        <v>47</v>
      </c>
    </row>
    <row r="91" spans="1:15" ht="15" x14ac:dyDescent="0.2">
      <c r="A91" s="1393"/>
      <c r="B91" s="1218"/>
      <c r="C91" s="1310"/>
      <c r="D91" s="1371"/>
      <c r="E91" s="1709"/>
      <c r="F91" s="1370"/>
      <c r="G91" s="1213"/>
      <c r="H91" s="1226"/>
      <c r="I91" s="1387"/>
      <c r="J91" s="1387"/>
      <c r="K91" s="1233" t="s">
        <v>343</v>
      </c>
      <c r="L91" s="1267"/>
      <c r="M91" s="1271"/>
      <c r="N91" s="1286"/>
      <c r="O91" s="1229"/>
    </row>
    <row r="92" spans="1:15" ht="15" x14ac:dyDescent="0.2">
      <c r="A92" s="1393"/>
      <c r="B92" s="1218"/>
      <c r="C92" s="1310"/>
      <c r="D92" s="1371"/>
      <c r="E92" s="1709"/>
      <c r="F92" s="1370"/>
      <c r="G92" s="1213"/>
      <c r="H92" s="1226"/>
      <c r="I92" s="1387"/>
      <c r="J92" s="1387"/>
      <c r="K92" s="1233" t="s">
        <v>351</v>
      </c>
      <c r="L92" s="1267">
        <v>5</v>
      </c>
      <c r="M92" s="1271"/>
      <c r="N92" s="1286"/>
      <c r="O92" s="1229"/>
    </row>
    <row r="93" spans="1:15" ht="15.75" thickBot="1" x14ac:dyDescent="0.25">
      <c r="A93" s="1393"/>
      <c r="B93" s="1218"/>
      <c r="C93" s="1310"/>
      <c r="D93" s="1371"/>
      <c r="E93" s="1709"/>
      <c r="F93" s="1370"/>
      <c r="G93" s="1213"/>
      <c r="H93" s="1226"/>
      <c r="I93" s="1211"/>
      <c r="J93" s="1225"/>
      <c r="K93" s="1224" t="s">
        <v>32</v>
      </c>
      <c r="L93" s="1282"/>
      <c r="M93" s="1281"/>
      <c r="N93" s="1280"/>
      <c r="O93" s="1279"/>
    </row>
    <row r="94" spans="1:15" ht="15.75" thickBot="1" x14ac:dyDescent="0.25">
      <c r="A94" s="1361"/>
      <c r="B94" s="1261"/>
      <c r="C94" s="1389"/>
      <c r="D94" s="1365"/>
      <c r="E94" s="1708"/>
      <c r="F94" s="1364"/>
      <c r="G94" s="1256"/>
      <c r="H94" s="1362"/>
      <c r="I94" s="1254"/>
      <c r="J94" s="1272"/>
      <c r="K94" s="1252" t="s">
        <v>62</v>
      </c>
      <c r="L94" s="1251">
        <f>SUM(L89:L93)</f>
        <v>6</v>
      </c>
      <c r="M94" s="1250"/>
      <c r="N94" s="1249"/>
      <c r="O94" s="1248"/>
    </row>
    <row r="95" spans="1:15" ht="30" x14ac:dyDescent="0.2">
      <c r="A95" s="1384" t="s">
        <v>25</v>
      </c>
      <c r="B95" s="1246" t="s">
        <v>61</v>
      </c>
      <c r="C95" s="1382" t="s">
        <v>25</v>
      </c>
      <c r="D95" s="1656"/>
      <c r="E95" s="1642"/>
      <c r="F95" s="1641" t="s">
        <v>530</v>
      </c>
      <c r="G95" s="1289" t="s">
        <v>244</v>
      </c>
      <c r="H95" s="1378" t="s">
        <v>511</v>
      </c>
      <c r="I95" s="1240" t="s">
        <v>364</v>
      </c>
      <c r="J95" s="1388" t="s">
        <v>363</v>
      </c>
      <c r="K95" s="1317" t="s">
        <v>63</v>
      </c>
      <c r="L95" s="1316">
        <f>L101+L107</f>
        <v>0</v>
      </c>
      <c r="M95" s="1236" t="s">
        <v>362</v>
      </c>
      <c r="N95" s="1235" t="s">
        <v>26</v>
      </c>
      <c r="O95" s="1287">
        <v>1</v>
      </c>
    </row>
    <row r="96" spans="1:15" ht="15" x14ac:dyDescent="0.2">
      <c r="A96" s="1393"/>
      <c r="B96" s="1218"/>
      <c r="C96" s="1400"/>
      <c r="D96" s="1372"/>
      <c r="E96" s="1640"/>
      <c r="F96" s="1581"/>
      <c r="G96" s="1213"/>
      <c r="H96" s="1226"/>
      <c r="I96" s="1211"/>
      <c r="J96" s="1225"/>
      <c r="K96" s="1312" t="s">
        <v>36</v>
      </c>
      <c r="L96" s="1311">
        <f>L102+L108</f>
        <v>1.3</v>
      </c>
      <c r="M96" s="1271" t="s">
        <v>529</v>
      </c>
      <c r="N96" s="1286" t="s">
        <v>26</v>
      </c>
      <c r="O96" s="1294">
        <v>1</v>
      </c>
    </row>
    <row r="97" spans="1:15" ht="15" x14ac:dyDescent="0.2">
      <c r="A97" s="1393"/>
      <c r="B97" s="1218"/>
      <c r="C97" s="1400"/>
      <c r="D97" s="1372"/>
      <c r="E97" s="1640"/>
      <c r="F97" s="1581"/>
      <c r="G97" s="1213"/>
      <c r="H97" s="1226"/>
      <c r="I97" s="1211"/>
      <c r="J97" s="1225"/>
      <c r="K97" s="1312" t="s">
        <v>343</v>
      </c>
      <c r="L97" s="1311">
        <f>L103+L109</f>
        <v>1550</v>
      </c>
      <c r="M97" s="1271"/>
      <c r="N97" s="1286"/>
      <c r="O97" s="1229"/>
    </row>
    <row r="98" spans="1:15" ht="15" x14ac:dyDescent="0.2">
      <c r="A98" s="1393"/>
      <c r="B98" s="1218"/>
      <c r="C98" s="1400"/>
      <c r="D98" s="1372"/>
      <c r="E98" s="1640"/>
      <c r="F98" s="1581"/>
      <c r="G98" s="1213"/>
      <c r="H98" s="1226"/>
      <c r="I98" s="1211"/>
      <c r="J98" s="1225"/>
      <c r="K98" s="1312" t="s">
        <v>351</v>
      </c>
      <c r="L98" s="1311">
        <f>L104+L110</f>
        <v>0</v>
      </c>
      <c r="M98" s="1271"/>
      <c r="N98" s="1286"/>
      <c r="O98" s="1229"/>
    </row>
    <row r="99" spans="1:15" ht="15.75" thickBot="1" x14ac:dyDescent="0.25">
      <c r="A99" s="1393"/>
      <c r="B99" s="1218"/>
      <c r="C99" s="1400"/>
      <c r="D99" s="1372"/>
      <c r="E99" s="1640"/>
      <c r="F99" s="1581"/>
      <c r="G99" s="1213"/>
      <c r="H99" s="1226"/>
      <c r="I99" s="1211"/>
      <c r="J99" s="1225"/>
      <c r="K99" s="1306" t="s">
        <v>526</v>
      </c>
      <c r="L99" s="1713">
        <f>L105+L111</f>
        <v>1934</v>
      </c>
      <c r="M99" s="1281"/>
      <c r="N99" s="1280"/>
      <c r="O99" s="1279"/>
    </row>
    <row r="100" spans="1:15" ht="15.75" thickBot="1" x14ac:dyDescent="0.25">
      <c r="A100" s="1361"/>
      <c r="B100" s="1261"/>
      <c r="C100" s="1396"/>
      <c r="D100" s="1396"/>
      <c r="E100" s="1639"/>
      <c r="F100" s="1578"/>
      <c r="G100" s="1256"/>
      <c r="H100" s="1362"/>
      <c r="I100" s="1254"/>
      <c r="J100" s="1272"/>
      <c r="K100" s="1252" t="s">
        <v>62</v>
      </c>
      <c r="L100" s="1251">
        <f>SUM(L95:L99)</f>
        <v>3485.3</v>
      </c>
      <c r="M100" s="1250"/>
      <c r="N100" s="1249"/>
      <c r="O100" s="1248"/>
    </row>
    <row r="101" spans="1:15" ht="30" x14ac:dyDescent="0.2">
      <c r="A101" s="1384" t="s">
        <v>25</v>
      </c>
      <c r="B101" s="1246" t="s">
        <v>61</v>
      </c>
      <c r="C101" s="1382" t="s">
        <v>25</v>
      </c>
      <c r="D101" s="1381" t="s">
        <v>61</v>
      </c>
      <c r="E101" s="1710"/>
      <c r="F101" s="1380" t="s">
        <v>528</v>
      </c>
      <c r="G101" s="1289" t="s">
        <v>244</v>
      </c>
      <c r="H101" s="1378" t="s">
        <v>38</v>
      </c>
      <c r="I101" s="1240" t="s">
        <v>364</v>
      </c>
      <c r="J101" s="1388" t="s">
        <v>363</v>
      </c>
      <c r="K101" s="1238" t="s">
        <v>63</v>
      </c>
      <c r="L101" s="1237"/>
      <c r="M101" s="1236" t="s">
        <v>355</v>
      </c>
      <c r="N101" s="1235" t="s">
        <v>26</v>
      </c>
      <c r="O101" s="1234"/>
    </row>
    <row r="102" spans="1:15" ht="15" x14ac:dyDescent="0.2">
      <c r="A102" s="1393"/>
      <c r="B102" s="1218"/>
      <c r="C102" s="1400"/>
      <c r="D102" s="1371"/>
      <c r="E102" s="1709"/>
      <c r="F102" s="1370"/>
      <c r="G102" s="1213"/>
      <c r="H102" s="1226"/>
      <c r="I102" s="1211"/>
      <c r="J102" s="1268" t="s">
        <v>422</v>
      </c>
      <c r="K102" s="1233" t="s">
        <v>36</v>
      </c>
      <c r="L102" s="1267"/>
      <c r="M102" s="1231" t="s">
        <v>527</v>
      </c>
      <c r="N102" s="1230" t="s">
        <v>26</v>
      </c>
      <c r="O102" s="1294">
        <v>1</v>
      </c>
    </row>
    <row r="103" spans="1:15" ht="15" x14ac:dyDescent="0.2">
      <c r="A103" s="1393"/>
      <c r="B103" s="1218"/>
      <c r="C103" s="1400"/>
      <c r="D103" s="1371"/>
      <c r="E103" s="1709"/>
      <c r="F103" s="1370"/>
      <c r="G103" s="1213"/>
      <c r="H103" s="1226"/>
      <c r="I103" s="1211"/>
      <c r="J103" s="1225"/>
      <c r="K103" s="1233" t="s">
        <v>343</v>
      </c>
      <c r="L103" s="1267">
        <v>1550</v>
      </c>
      <c r="M103" s="1271"/>
      <c r="N103" s="1286"/>
      <c r="O103" s="1229"/>
    </row>
    <row r="104" spans="1:15" ht="15" x14ac:dyDescent="0.2">
      <c r="A104" s="1393"/>
      <c r="B104" s="1218"/>
      <c r="C104" s="1400"/>
      <c r="D104" s="1371"/>
      <c r="E104" s="1709"/>
      <c r="F104" s="1370"/>
      <c r="G104" s="1213"/>
      <c r="H104" s="1226"/>
      <c r="I104" s="1211"/>
      <c r="J104" s="1225"/>
      <c r="K104" s="1233" t="s">
        <v>351</v>
      </c>
      <c r="L104" s="1267"/>
      <c r="M104" s="1271"/>
      <c r="N104" s="1286"/>
      <c r="O104" s="1229"/>
    </row>
    <row r="105" spans="1:15" ht="15.75" thickBot="1" x14ac:dyDescent="0.25">
      <c r="A105" s="1393"/>
      <c r="B105" s="1218"/>
      <c r="C105" s="1400"/>
      <c r="D105" s="1371"/>
      <c r="E105" s="1709"/>
      <c r="F105" s="1370"/>
      <c r="G105" s="1213"/>
      <c r="H105" s="1226"/>
      <c r="I105" s="1211"/>
      <c r="J105" s="1225"/>
      <c r="K105" s="1224" t="s">
        <v>526</v>
      </c>
      <c r="L105" s="1712">
        <v>1934</v>
      </c>
      <c r="M105" s="1281"/>
      <c r="N105" s="1280"/>
      <c r="O105" s="1279"/>
    </row>
    <row r="106" spans="1:15" ht="39.75" customHeight="1" thickBot="1" x14ac:dyDescent="0.25">
      <c r="A106" s="1361"/>
      <c r="B106" s="1261"/>
      <c r="C106" s="1396"/>
      <c r="D106" s="1365"/>
      <c r="E106" s="1708"/>
      <c r="F106" s="1711"/>
      <c r="G106" s="1256"/>
      <c r="H106" s="1362"/>
      <c r="I106" s="1254"/>
      <c r="J106" s="1272"/>
      <c r="K106" s="1252" t="s">
        <v>62</v>
      </c>
      <c r="L106" s="1251">
        <f>SUM(L101:L105)</f>
        <v>3484</v>
      </c>
      <c r="M106" s="1250"/>
      <c r="N106" s="1249"/>
      <c r="O106" s="1248"/>
    </row>
    <row r="107" spans="1:15" ht="15" x14ac:dyDescent="0.2">
      <c r="A107" s="1384" t="s">
        <v>25</v>
      </c>
      <c r="B107" s="1246" t="s">
        <v>61</v>
      </c>
      <c r="C107" s="1382" t="s">
        <v>25</v>
      </c>
      <c r="D107" s="1381" t="s">
        <v>25</v>
      </c>
      <c r="E107" s="1710"/>
      <c r="F107" s="1380" t="s">
        <v>525</v>
      </c>
      <c r="G107" s="1289" t="s">
        <v>244</v>
      </c>
      <c r="H107" s="1378" t="s">
        <v>38</v>
      </c>
      <c r="I107" s="1240" t="s">
        <v>65</v>
      </c>
      <c r="J107" s="1239" t="s">
        <v>64</v>
      </c>
      <c r="K107" s="1238" t="s">
        <v>63</v>
      </c>
      <c r="L107" s="1237"/>
      <c r="M107" s="1236" t="s">
        <v>355</v>
      </c>
      <c r="N107" s="1235" t="s">
        <v>26</v>
      </c>
      <c r="O107" s="1287">
        <v>1</v>
      </c>
    </row>
    <row r="108" spans="1:15" ht="15" x14ac:dyDescent="0.2">
      <c r="A108" s="1393"/>
      <c r="B108" s="1218"/>
      <c r="C108" s="1400"/>
      <c r="D108" s="1371"/>
      <c r="E108" s="1709"/>
      <c r="F108" s="1370"/>
      <c r="G108" s="1213"/>
      <c r="H108" s="1226"/>
      <c r="I108" s="1211"/>
      <c r="J108" s="1268" t="s">
        <v>524</v>
      </c>
      <c r="K108" s="1233" t="s">
        <v>36</v>
      </c>
      <c r="L108" s="1267">
        <v>1.3</v>
      </c>
      <c r="M108" s="1231" t="s">
        <v>523</v>
      </c>
      <c r="N108" s="1230" t="s">
        <v>26</v>
      </c>
      <c r="O108" s="1294">
        <v>1</v>
      </c>
    </row>
    <row r="109" spans="1:15" ht="15" x14ac:dyDescent="0.2">
      <c r="A109" s="1393"/>
      <c r="B109" s="1218"/>
      <c r="C109" s="1400"/>
      <c r="D109" s="1371"/>
      <c r="E109" s="1709"/>
      <c r="F109" s="1370"/>
      <c r="G109" s="1213"/>
      <c r="H109" s="1226"/>
      <c r="I109" s="1211"/>
      <c r="J109" s="1225"/>
      <c r="K109" s="1233" t="s">
        <v>343</v>
      </c>
      <c r="L109" s="1267"/>
      <c r="M109" s="1271"/>
      <c r="N109" s="1286"/>
      <c r="O109" s="1294"/>
    </row>
    <row r="110" spans="1:15" ht="15" x14ac:dyDescent="0.2">
      <c r="A110" s="1393"/>
      <c r="B110" s="1218"/>
      <c r="C110" s="1400"/>
      <c r="D110" s="1371"/>
      <c r="E110" s="1709"/>
      <c r="F110" s="1370"/>
      <c r="G110" s="1213"/>
      <c r="H110" s="1226"/>
      <c r="I110" s="1211"/>
      <c r="J110" s="1225"/>
      <c r="K110" s="1233" t="s">
        <v>351</v>
      </c>
      <c r="L110" s="1267"/>
      <c r="M110" s="1271"/>
      <c r="N110" s="1286"/>
      <c r="O110" s="1229"/>
    </row>
    <row r="111" spans="1:15" ht="15.75" thickBot="1" x14ac:dyDescent="0.25">
      <c r="A111" s="1393"/>
      <c r="B111" s="1218"/>
      <c r="C111" s="1400"/>
      <c r="D111" s="1371"/>
      <c r="E111" s="1709"/>
      <c r="F111" s="1370"/>
      <c r="G111" s="1213"/>
      <c r="H111" s="1226"/>
      <c r="I111" s="1211"/>
      <c r="J111" s="1225"/>
      <c r="K111" s="1224" t="s">
        <v>32</v>
      </c>
      <c r="L111" s="1282"/>
      <c r="M111" s="1281"/>
      <c r="N111" s="1280"/>
      <c r="O111" s="1279"/>
    </row>
    <row r="112" spans="1:15" ht="15.75" thickBot="1" x14ac:dyDescent="0.25">
      <c r="A112" s="1361"/>
      <c r="B112" s="1261"/>
      <c r="C112" s="1396"/>
      <c r="D112" s="1365"/>
      <c r="E112" s="1708"/>
      <c r="F112" s="1364"/>
      <c r="G112" s="1256"/>
      <c r="H112" s="1362"/>
      <c r="I112" s="1254"/>
      <c r="J112" s="1272"/>
      <c r="K112" s="1252" t="s">
        <v>62</v>
      </c>
      <c r="L112" s="1251">
        <f>SUM(L107:L111)</f>
        <v>1.3</v>
      </c>
      <c r="M112" s="1250"/>
      <c r="N112" s="1249"/>
      <c r="O112" s="1248"/>
    </row>
    <row r="113" spans="1:15" ht="13.5" thickBot="1" x14ac:dyDescent="0.25">
      <c r="A113" s="1429" t="s">
        <v>25</v>
      </c>
      <c r="B113" s="1428" t="s">
        <v>61</v>
      </c>
      <c r="C113" s="1427" t="s">
        <v>342</v>
      </c>
      <c r="D113" s="1427"/>
      <c r="E113" s="1427"/>
      <c r="F113" s="1427"/>
      <c r="G113" s="1427"/>
      <c r="H113" s="1427"/>
      <c r="I113" s="1426"/>
      <c r="J113" s="1425"/>
      <c r="K113" s="1424" t="s">
        <v>62</v>
      </c>
      <c r="L113" s="1423">
        <f>L76+L100</f>
        <v>3511.3</v>
      </c>
      <c r="M113" s="1354"/>
      <c r="N113" s="1354"/>
      <c r="O113" s="1353"/>
    </row>
    <row r="114" spans="1:15" ht="13.5" customHeight="1" thickBot="1" x14ac:dyDescent="0.25">
      <c r="A114" s="1422" t="s">
        <v>25</v>
      </c>
      <c r="B114" s="1707" t="s">
        <v>341</v>
      </c>
      <c r="C114" s="1706"/>
      <c r="D114" s="1706"/>
      <c r="E114" s="1706"/>
      <c r="F114" s="1706"/>
      <c r="G114" s="1706"/>
      <c r="H114" s="1706"/>
      <c r="I114" s="1705"/>
      <c r="J114" s="1419"/>
      <c r="K114" s="1418" t="s">
        <v>62</v>
      </c>
      <c r="L114" s="1417">
        <f>L113*1</f>
        <v>3511.3</v>
      </c>
      <c r="M114" s="1346"/>
      <c r="N114" s="1346"/>
      <c r="O114" s="1345"/>
    </row>
    <row r="115" spans="1:15" ht="15.75" thickBot="1" x14ac:dyDescent="0.25">
      <c r="A115" s="1344" t="s">
        <v>23</v>
      </c>
      <c r="B115" s="1343"/>
      <c r="C115" s="1416" t="s">
        <v>522</v>
      </c>
      <c r="D115" s="1703"/>
      <c r="E115" s="1703"/>
      <c r="F115" s="1704"/>
      <c r="G115" s="1704"/>
      <c r="H115" s="1703"/>
      <c r="I115" s="1703"/>
      <c r="J115" s="1703"/>
      <c r="K115" s="1703"/>
      <c r="L115" s="1703"/>
      <c r="M115" s="1340"/>
      <c r="N115" s="1340"/>
      <c r="O115" s="1702"/>
    </row>
    <row r="116" spans="1:15" ht="39" thickBot="1" x14ac:dyDescent="0.25">
      <c r="A116" s="1414"/>
      <c r="B116" s="1413"/>
      <c r="C116" s="1411"/>
      <c r="D116" s="1411"/>
      <c r="E116" s="1411"/>
      <c r="F116" s="1412"/>
      <c r="G116" s="1412"/>
      <c r="H116" s="1411"/>
      <c r="I116" s="1411"/>
      <c r="J116" s="1411"/>
      <c r="K116" s="1411"/>
      <c r="L116" s="1411"/>
      <c r="M116" s="1325" t="s">
        <v>521</v>
      </c>
      <c r="N116" s="1324" t="s">
        <v>501</v>
      </c>
      <c r="O116" s="1323">
        <v>2017</v>
      </c>
    </row>
    <row r="117" spans="1:15" ht="15" thickBot="1" x14ac:dyDescent="0.25">
      <c r="A117" s="1404" t="s">
        <v>23</v>
      </c>
      <c r="B117" s="1409" t="s">
        <v>61</v>
      </c>
      <c r="C117" s="1408" t="s">
        <v>520</v>
      </c>
      <c r="D117" s="1407"/>
      <c r="E117" s="1407"/>
      <c r="F117" s="1407"/>
      <c r="G117" s="1407"/>
      <c r="H117" s="1407"/>
      <c r="I117" s="1407"/>
      <c r="J117" s="1407"/>
      <c r="K117" s="1407"/>
      <c r="L117" s="1407"/>
      <c r="M117" s="1406"/>
      <c r="N117" s="1406"/>
      <c r="O117" s="1405"/>
    </row>
    <row r="118" spans="1:15" ht="26.25" thickBot="1" x14ac:dyDescent="0.25">
      <c r="A118" s="1404"/>
      <c r="B118" s="1203"/>
      <c r="C118" s="1633"/>
      <c r="D118" s="1326"/>
      <c r="E118" s="1326"/>
      <c r="F118" s="1326"/>
      <c r="G118" s="1326"/>
      <c r="H118" s="1326"/>
      <c r="I118" s="1326"/>
      <c r="J118" s="1326"/>
      <c r="K118" s="1326"/>
      <c r="L118" s="1632"/>
      <c r="M118" s="1495" t="s">
        <v>519</v>
      </c>
      <c r="N118" s="1324" t="s">
        <v>501</v>
      </c>
      <c r="O118" s="1323">
        <v>1893</v>
      </c>
    </row>
    <row r="119" spans="1:15" ht="15" customHeight="1" x14ac:dyDescent="0.2">
      <c r="A119" s="1384" t="s">
        <v>23</v>
      </c>
      <c r="B119" s="1246" t="s">
        <v>61</v>
      </c>
      <c r="C119" s="1400" t="s">
        <v>61</v>
      </c>
      <c r="D119" s="1372"/>
      <c r="E119" s="1640"/>
      <c r="F119" s="1701" t="s">
        <v>518</v>
      </c>
      <c r="G119" s="1289" t="s">
        <v>135</v>
      </c>
      <c r="H119" s="1226" t="s">
        <v>38</v>
      </c>
      <c r="I119" s="1211" t="s">
        <v>364</v>
      </c>
      <c r="J119" s="1388" t="s">
        <v>363</v>
      </c>
      <c r="K119" s="1700" t="s">
        <v>63</v>
      </c>
      <c r="L119" s="1311">
        <f>L125</f>
        <v>0</v>
      </c>
      <c r="M119" s="1236" t="s">
        <v>362</v>
      </c>
      <c r="N119" s="1235" t="s">
        <v>26</v>
      </c>
      <c r="O119" s="1287">
        <v>1</v>
      </c>
    </row>
    <row r="120" spans="1:15" ht="15" x14ac:dyDescent="0.2">
      <c r="A120" s="1393"/>
      <c r="B120" s="1218"/>
      <c r="C120" s="1400"/>
      <c r="D120" s="1372"/>
      <c r="E120" s="1640"/>
      <c r="F120" s="1581"/>
      <c r="G120" s="1213"/>
      <c r="H120" s="1226"/>
      <c r="I120" s="1211"/>
      <c r="J120" s="1225"/>
      <c r="K120" s="1312" t="s">
        <v>36</v>
      </c>
      <c r="L120" s="1311">
        <f>L126</f>
        <v>0</v>
      </c>
      <c r="M120" s="1271" t="s">
        <v>513</v>
      </c>
      <c r="N120" s="1286" t="s">
        <v>501</v>
      </c>
      <c r="O120" s="1294">
        <v>1893</v>
      </c>
    </row>
    <row r="121" spans="1:15" ht="15" x14ac:dyDescent="0.2">
      <c r="A121" s="1393"/>
      <c r="B121" s="1218"/>
      <c r="C121" s="1400"/>
      <c r="D121" s="1372"/>
      <c r="E121" s="1640"/>
      <c r="F121" s="1581"/>
      <c r="G121" s="1213"/>
      <c r="H121" s="1226"/>
      <c r="I121" s="1211"/>
      <c r="J121" s="1225"/>
      <c r="K121" s="1312" t="s">
        <v>343</v>
      </c>
      <c r="L121" s="1311">
        <f>L127</f>
        <v>0</v>
      </c>
      <c r="M121" s="1271"/>
      <c r="N121" s="1286"/>
      <c r="O121" s="1229"/>
    </row>
    <row r="122" spans="1:15" ht="15" x14ac:dyDescent="0.2">
      <c r="A122" s="1393"/>
      <c r="B122" s="1218"/>
      <c r="C122" s="1400"/>
      <c r="D122" s="1372"/>
      <c r="E122" s="1640"/>
      <c r="F122" s="1581"/>
      <c r="G122" s="1213"/>
      <c r="H122" s="1226"/>
      <c r="I122" s="1211"/>
      <c r="J122" s="1225"/>
      <c r="K122" s="1312" t="s">
        <v>351</v>
      </c>
      <c r="L122" s="1311">
        <f>L128</f>
        <v>211.3</v>
      </c>
      <c r="M122" s="1271"/>
      <c r="N122" s="1286"/>
      <c r="O122" s="1229"/>
    </row>
    <row r="123" spans="1:15" ht="15.75" thickBot="1" x14ac:dyDescent="0.25">
      <c r="A123" s="1393"/>
      <c r="B123" s="1218"/>
      <c r="C123" s="1400"/>
      <c r="D123" s="1372"/>
      <c r="E123" s="1640"/>
      <c r="F123" s="1581"/>
      <c r="G123" s="1213"/>
      <c r="H123" s="1226"/>
      <c r="I123" s="1211"/>
      <c r="J123" s="1225"/>
      <c r="K123" s="1306" t="s">
        <v>32</v>
      </c>
      <c r="L123" s="1305">
        <f>L129</f>
        <v>0</v>
      </c>
      <c r="M123" s="1281"/>
      <c r="N123" s="1280"/>
      <c r="O123" s="1279"/>
    </row>
    <row r="124" spans="1:15" ht="15.75" thickBot="1" x14ac:dyDescent="0.25">
      <c r="A124" s="1361"/>
      <c r="B124" s="1261"/>
      <c r="C124" s="1396"/>
      <c r="D124" s="1396"/>
      <c r="E124" s="1689"/>
      <c r="F124" s="1578"/>
      <c r="G124" s="1256"/>
      <c r="H124" s="1362"/>
      <c r="I124" s="1254"/>
      <c r="J124" s="1272"/>
      <c r="K124" s="1252" t="s">
        <v>62</v>
      </c>
      <c r="L124" s="1251">
        <f>SUM(L119:L123)</f>
        <v>211.3</v>
      </c>
      <c r="M124" s="1250"/>
      <c r="N124" s="1249"/>
      <c r="O124" s="1248"/>
    </row>
    <row r="125" spans="1:15" ht="15" customHeight="1" x14ac:dyDescent="0.2">
      <c r="A125" s="1384" t="s">
        <v>23</v>
      </c>
      <c r="B125" s="1246" t="s">
        <v>61</v>
      </c>
      <c r="C125" s="1322" t="s">
        <v>61</v>
      </c>
      <c r="D125" s="1244" t="s">
        <v>61</v>
      </c>
      <c r="E125" s="1243"/>
      <c r="F125" s="1380" t="s">
        <v>517</v>
      </c>
      <c r="G125" s="1289" t="s">
        <v>135</v>
      </c>
      <c r="H125" s="1378" t="s">
        <v>38</v>
      </c>
      <c r="I125" s="1240" t="s">
        <v>516</v>
      </c>
      <c r="J125" s="1649" t="s">
        <v>515</v>
      </c>
      <c r="K125" s="1238" t="s">
        <v>63</v>
      </c>
      <c r="L125" s="1237"/>
      <c r="M125" s="1236" t="s">
        <v>355</v>
      </c>
      <c r="N125" s="1235" t="s">
        <v>26</v>
      </c>
      <c r="O125" s="1287">
        <v>1</v>
      </c>
    </row>
    <row r="126" spans="1:15" ht="15" x14ac:dyDescent="0.2">
      <c r="A126" s="1393"/>
      <c r="B126" s="1218"/>
      <c r="C126" s="1310"/>
      <c r="D126" s="1228"/>
      <c r="E126" s="1227"/>
      <c r="F126" s="1370"/>
      <c r="G126" s="1213"/>
      <c r="H126" s="1226"/>
      <c r="I126" s="1211"/>
      <c r="J126" s="1268" t="s">
        <v>514</v>
      </c>
      <c r="K126" s="1233" t="s">
        <v>36</v>
      </c>
      <c r="L126" s="1267"/>
      <c r="M126" s="1231" t="s">
        <v>513</v>
      </c>
      <c r="N126" s="1230" t="s">
        <v>501</v>
      </c>
      <c r="O126" s="1294">
        <v>1873</v>
      </c>
    </row>
    <row r="127" spans="1:15" ht="15" x14ac:dyDescent="0.2">
      <c r="A127" s="1393"/>
      <c r="B127" s="1218"/>
      <c r="C127" s="1310"/>
      <c r="D127" s="1228"/>
      <c r="E127" s="1227"/>
      <c r="F127" s="1370"/>
      <c r="G127" s="1213"/>
      <c r="H127" s="1226"/>
      <c r="I127" s="1211"/>
      <c r="J127" s="1699"/>
      <c r="K127" s="1233" t="s">
        <v>343</v>
      </c>
      <c r="L127" s="1267"/>
      <c r="M127" s="1271"/>
      <c r="N127" s="1286"/>
      <c r="O127" s="1229"/>
    </row>
    <row r="128" spans="1:15" ht="15" x14ac:dyDescent="0.2">
      <c r="A128" s="1393"/>
      <c r="B128" s="1218"/>
      <c r="C128" s="1310"/>
      <c r="D128" s="1228"/>
      <c r="E128" s="1227"/>
      <c r="F128" s="1370"/>
      <c r="G128" s="1213"/>
      <c r="H128" s="1226"/>
      <c r="I128" s="1211"/>
      <c r="J128" s="1225"/>
      <c r="K128" s="1233" t="s">
        <v>351</v>
      </c>
      <c r="L128" s="1267">
        <v>211.3</v>
      </c>
      <c r="M128" s="1271"/>
      <c r="N128" s="1286"/>
      <c r="O128" s="1229"/>
    </row>
    <row r="129" spans="1:18" ht="15.75" thickBot="1" x14ac:dyDescent="0.25">
      <c r="A129" s="1393"/>
      <c r="B129" s="1218"/>
      <c r="C129" s="1310"/>
      <c r="D129" s="1228"/>
      <c r="E129" s="1227"/>
      <c r="F129" s="1370"/>
      <c r="G129" s="1213"/>
      <c r="H129" s="1226"/>
      <c r="I129" s="1211"/>
      <c r="J129" s="1225"/>
      <c r="K129" s="1224" t="s">
        <v>32</v>
      </c>
      <c r="L129" s="1282"/>
      <c r="M129" s="1281"/>
      <c r="N129" s="1280"/>
      <c r="O129" s="1279"/>
    </row>
    <row r="130" spans="1:18" ht="15.75" thickBot="1" x14ac:dyDescent="0.25">
      <c r="A130" s="1361"/>
      <c r="B130" s="1261"/>
      <c r="C130" s="1389"/>
      <c r="D130" s="1259"/>
      <c r="E130" s="1258"/>
      <c r="F130" s="1364"/>
      <c r="G130" s="1256"/>
      <c r="H130" s="1362"/>
      <c r="I130" s="1254"/>
      <c r="J130" s="1272"/>
      <c r="K130" s="1252" t="s">
        <v>62</v>
      </c>
      <c r="L130" s="1251">
        <f>SUM(L125:L129)</f>
        <v>211.3</v>
      </c>
      <c r="M130" s="1250"/>
      <c r="N130" s="1249"/>
      <c r="O130" s="1248"/>
    </row>
    <row r="131" spans="1:18" ht="15.75" hidden="1" thickBot="1" x14ac:dyDescent="0.25">
      <c r="A131" s="1384" t="s">
        <v>23</v>
      </c>
      <c r="B131" s="1246" t="s">
        <v>61</v>
      </c>
      <c r="C131" s="1310" t="s">
        <v>61</v>
      </c>
      <c r="D131" s="1244" t="s">
        <v>25</v>
      </c>
      <c r="E131" s="1243"/>
      <c r="F131" s="1380" t="s">
        <v>512</v>
      </c>
      <c r="G131" s="1289" t="s">
        <v>135</v>
      </c>
      <c r="H131" s="1378" t="s">
        <v>511</v>
      </c>
      <c r="I131" s="1240" t="s">
        <v>364</v>
      </c>
      <c r="J131" s="1698"/>
      <c r="K131" s="1238" t="s">
        <v>63</v>
      </c>
      <c r="L131" s="1237"/>
      <c r="M131" s="1236" t="s">
        <v>355</v>
      </c>
      <c r="N131" s="1235" t="s">
        <v>26</v>
      </c>
      <c r="O131" s="1234"/>
      <c r="R131" s="1121">
        <v>65.099999999999994</v>
      </c>
    </row>
    <row r="132" spans="1:18" ht="15.75" hidden="1" thickBot="1" x14ac:dyDescent="0.25">
      <c r="A132" s="1393"/>
      <c r="B132" s="1218"/>
      <c r="C132" s="1310"/>
      <c r="D132" s="1228"/>
      <c r="E132" s="1227"/>
      <c r="F132" s="1370"/>
      <c r="G132" s="1213"/>
      <c r="H132" s="1226"/>
      <c r="I132" s="1211"/>
      <c r="J132" s="1697" t="s">
        <v>510</v>
      </c>
      <c r="K132" s="1233" t="s">
        <v>36</v>
      </c>
      <c r="L132" s="1267"/>
      <c r="M132" s="1231" t="s">
        <v>467</v>
      </c>
      <c r="N132" s="1230" t="s">
        <v>26</v>
      </c>
      <c r="O132" s="1294">
        <v>1</v>
      </c>
    </row>
    <row r="133" spans="1:18" ht="26.25" hidden="1" thickBot="1" x14ac:dyDescent="0.25">
      <c r="A133" s="1393"/>
      <c r="B133" s="1218"/>
      <c r="C133" s="1310"/>
      <c r="D133" s="1228"/>
      <c r="E133" s="1227"/>
      <c r="F133" s="1370"/>
      <c r="G133" s="1213"/>
      <c r="H133" s="1226"/>
      <c r="I133" s="1211"/>
      <c r="J133" s="1696"/>
      <c r="K133" s="1233" t="s">
        <v>343</v>
      </c>
      <c r="L133" s="1267"/>
      <c r="M133" s="1271" t="s">
        <v>509</v>
      </c>
      <c r="N133" s="1286"/>
      <c r="O133" s="1294"/>
    </row>
    <row r="134" spans="1:18" ht="15.75" hidden="1" thickBot="1" x14ac:dyDescent="0.25">
      <c r="A134" s="1393"/>
      <c r="B134" s="1218"/>
      <c r="C134" s="1310"/>
      <c r="D134" s="1228"/>
      <c r="E134" s="1227"/>
      <c r="F134" s="1370"/>
      <c r="G134" s="1213"/>
      <c r="H134" s="1226"/>
      <c r="I134" s="1211"/>
      <c r="J134" s="1696"/>
      <c r="K134" s="1233" t="s">
        <v>351</v>
      </c>
      <c r="L134" s="1267"/>
      <c r="M134" s="1271"/>
      <c r="N134" s="1286"/>
      <c r="O134" s="1229"/>
      <c r="R134" s="1121">
        <v>1245.2</v>
      </c>
    </row>
    <row r="135" spans="1:18" ht="15.75" hidden="1" thickBot="1" x14ac:dyDescent="0.25">
      <c r="A135" s="1393"/>
      <c r="B135" s="1218"/>
      <c r="C135" s="1310"/>
      <c r="D135" s="1228"/>
      <c r="E135" s="1227"/>
      <c r="F135" s="1370"/>
      <c r="G135" s="1213"/>
      <c r="H135" s="1226"/>
      <c r="I135" s="1211"/>
      <c r="J135" s="1696"/>
      <c r="K135" s="1233" t="s">
        <v>32</v>
      </c>
      <c r="L135" s="1394"/>
      <c r="M135" s="1692"/>
      <c r="N135" s="1691"/>
      <c r="O135" s="1690"/>
    </row>
    <row r="136" spans="1:18" ht="15.75" hidden="1" thickBot="1" x14ac:dyDescent="0.25">
      <c r="A136" s="1361"/>
      <c r="B136" s="1261"/>
      <c r="C136" s="1389"/>
      <c r="D136" s="1259"/>
      <c r="E136" s="1258"/>
      <c r="F136" s="1364"/>
      <c r="G136" s="1256"/>
      <c r="H136" s="1362"/>
      <c r="I136" s="1254"/>
      <c r="J136" s="1695"/>
      <c r="K136" s="1686" t="s">
        <v>62</v>
      </c>
      <c r="L136" s="1685">
        <f>SUM(L131:L135)</f>
        <v>0</v>
      </c>
      <c r="M136" s="1684"/>
      <c r="N136" s="1683"/>
      <c r="O136" s="1682"/>
    </row>
    <row r="137" spans="1:18" ht="22.5" customHeight="1" x14ac:dyDescent="0.2">
      <c r="A137" s="1384" t="s">
        <v>23</v>
      </c>
      <c r="B137" s="1246" t="s">
        <v>61</v>
      </c>
      <c r="C137" s="1382" t="s">
        <v>25</v>
      </c>
      <c r="D137" s="1656"/>
      <c r="E137" s="1640"/>
      <c r="F137" s="1641" t="s">
        <v>508</v>
      </c>
      <c r="G137" s="1289" t="s">
        <v>124</v>
      </c>
      <c r="H137" s="1694" t="s">
        <v>38</v>
      </c>
      <c r="I137" s="1240" t="s">
        <v>364</v>
      </c>
      <c r="J137" s="1388" t="s">
        <v>363</v>
      </c>
      <c r="K137" s="1317" t="s">
        <v>63</v>
      </c>
      <c r="L137" s="1316">
        <f>L143</f>
        <v>0.5</v>
      </c>
      <c r="M137" s="1236" t="s">
        <v>362</v>
      </c>
      <c r="N137" s="1235" t="s">
        <v>26</v>
      </c>
      <c r="O137" s="1287">
        <v>1</v>
      </c>
    </row>
    <row r="138" spans="1:18" ht="18.75" customHeight="1" x14ac:dyDescent="0.2">
      <c r="A138" s="1393"/>
      <c r="B138" s="1218"/>
      <c r="C138" s="1400"/>
      <c r="D138" s="1372"/>
      <c r="E138" s="1640"/>
      <c r="F138" s="1581"/>
      <c r="G138" s="1213"/>
      <c r="H138" s="1693"/>
      <c r="I138" s="1211"/>
      <c r="J138" s="1225"/>
      <c r="K138" s="1312" t="s">
        <v>36</v>
      </c>
      <c r="L138" s="1311">
        <f>L144</f>
        <v>2</v>
      </c>
      <c r="M138" s="1271" t="s">
        <v>507</v>
      </c>
      <c r="N138" s="1286" t="s">
        <v>501</v>
      </c>
      <c r="O138" s="1375">
        <v>20</v>
      </c>
    </row>
    <row r="139" spans="1:18" ht="15" x14ac:dyDescent="0.2">
      <c r="A139" s="1393"/>
      <c r="B139" s="1218"/>
      <c r="C139" s="1400"/>
      <c r="D139" s="1372"/>
      <c r="E139" s="1640"/>
      <c r="F139" s="1581"/>
      <c r="G139" s="1213"/>
      <c r="H139" s="1693"/>
      <c r="I139" s="1211"/>
      <c r="J139" s="1225"/>
      <c r="K139" s="1312" t="s">
        <v>343</v>
      </c>
      <c r="L139" s="1311">
        <f>L145</f>
        <v>0</v>
      </c>
      <c r="M139" s="1271"/>
      <c r="N139" s="1286"/>
      <c r="O139" s="1229"/>
    </row>
    <row r="140" spans="1:18" ht="15" x14ac:dyDescent="0.2">
      <c r="A140" s="1393"/>
      <c r="B140" s="1218"/>
      <c r="C140" s="1400"/>
      <c r="D140" s="1372"/>
      <c r="E140" s="1640"/>
      <c r="F140" s="1581"/>
      <c r="G140" s="1213"/>
      <c r="H140" s="1693"/>
      <c r="I140" s="1211"/>
      <c r="J140" s="1225"/>
      <c r="K140" s="1312" t="s">
        <v>351</v>
      </c>
      <c r="L140" s="1311">
        <f>L146</f>
        <v>8.1</v>
      </c>
      <c r="M140" s="1271"/>
      <c r="N140" s="1286"/>
      <c r="O140" s="1229"/>
    </row>
    <row r="141" spans="1:18" ht="15" x14ac:dyDescent="0.2">
      <c r="A141" s="1393"/>
      <c r="B141" s="1218"/>
      <c r="C141" s="1400"/>
      <c r="D141" s="1372"/>
      <c r="E141" s="1640"/>
      <c r="F141" s="1581"/>
      <c r="G141" s="1213"/>
      <c r="H141" s="1693"/>
      <c r="I141" s="1211"/>
      <c r="J141" s="1225"/>
      <c r="K141" s="1312" t="s">
        <v>32</v>
      </c>
      <c r="L141" s="1401">
        <f>L147</f>
        <v>0</v>
      </c>
      <c r="M141" s="1692"/>
      <c r="N141" s="1691"/>
      <c r="O141" s="1690"/>
    </row>
    <row r="142" spans="1:18" ht="15.75" thickBot="1" x14ac:dyDescent="0.25">
      <c r="A142" s="1361"/>
      <c r="B142" s="1261"/>
      <c r="C142" s="1396"/>
      <c r="D142" s="1396"/>
      <c r="E142" s="1689"/>
      <c r="F142" s="1578"/>
      <c r="G142" s="1256"/>
      <c r="H142" s="1688"/>
      <c r="I142" s="1254"/>
      <c r="J142" s="1687"/>
      <c r="K142" s="1686" t="s">
        <v>62</v>
      </c>
      <c r="L142" s="1685">
        <f>SUM(L137:L141)</f>
        <v>10.6</v>
      </c>
      <c r="M142" s="1684"/>
      <c r="N142" s="1683"/>
      <c r="O142" s="1682"/>
    </row>
    <row r="143" spans="1:18" ht="15" x14ac:dyDescent="0.2">
      <c r="A143" s="1384" t="s">
        <v>23</v>
      </c>
      <c r="B143" s="1246" t="s">
        <v>61</v>
      </c>
      <c r="C143" s="1382" t="s">
        <v>25</v>
      </c>
      <c r="D143" s="1381" t="s">
        <v>61</v>
      </c>
      <c r="E143" s="1243"/>
      <c r="F143" s="1380" t="s">
        <v>506</v>
      </c>
      <c r="G143" s="1289" t="s">
        <v>124</v>
      </c>
      <c r="H143" s="1378" t="s">
        <v>38</v>
      </c>
      <c r="I143" s="1240" t="s">
        <v>345</v>
      </c>
      <c r="J143" s="1239" t="s">
        <v>344</v>
      </c>
      <c r="K143" s="1238" t="s">
        <v>63</v>
      </c>
      <c r="L143" s="1237">
        <v>0.5</v>
      </c>
      <c r="M143" s="1236" t="s">
        <v>355</v>
      </c>
      <c r="N143" s="1235" t="s">
        <v>480</v>
      </c>
      <c r="O143" s="1287">
        <v>1</v>
      </c>
    </row>
    <row r="144" spans="1:18" ht="15" x14ac:dyDescent="0.2">
      <c r="A144" s="1393"/>
      <c r="B144" s="1218"/>
      <c r="C144" s="1400"/>
      <c r="D144" s="1371"/>
      <c r="E144" s="1227"/>
      <c r="F144" s="1370"/>
      <c r="G144" s="1213"/>
      <c r="H144" s="1226"/>
      <c r="I144" s="1211"/>
      <c r="J144" s="1387" t="s">
        <v>505</v>
      </c>
      <c r="K144" s="1233" t="s">
        <v>36</v>
      </c>
      <c r="L144" s="1267">
        <v>2</v>
      </c>
      <c r="M144" s="1231" t="s">
        <v>504</v>
      </c>
      <c r="N144" s="1230" t="s">
        <v>501</v>
      </c>
      <c r="O144" s="1294">
        <v>20</v>
      </c>
    </row>
    <row r="145" spans="1:15" ht="15" x14ac:dyDescent="0.2">
      <c r="A145" s="1393"/>
      <c r="B145" s="1218"/>
      <c r="C145" s="1400"/>
      <c r="D145" s="1371"/>
      <c r="E145" s="1227"/>
      <c r="F145" s="1370"/>
      <c r="G145" s="1213"/>
      <c r="H145" s="1226"/>
      <c r="I145" s="1211"/>
      <c r="J145" s="1225"/>
      <c r="K145" s="1233" t="s">
        <v>343</v>
      </c>
      <c r="L145" s="1267"/>
      <c r="M145" s="1271"/>
      <c r="N145" s="1286"/>
      <c r="O145" s="1229"/>
    </row>
    <row r="146" spans="1:15" ht="15" x14ac:dyDescent="0.2">
      <c r="A146" s="1393"/>
      <c r="B146" s="1218"/>
      <c r="C146" s="1400"/>
      <c r="D146" s="1371"/>
      <c r="E146" s="1227"/>
      <c r="F146" s="1370"/>
      <c r="G146" s="1213"/>
      <c r="H146" s="1226"/>
      <c r="I146" s="1211"/>
      <c r="J146" s="1225"/>
      <c r="K146" s="1233" t="s">
        <v>351</v>
      </c>
      <c r="L146" s="1267">
        <v>8.1</v>
      </c>
      <c r="M146" s="1271"/>
      <c r="N146" s="1286"/>
      <c r="O146" s="1229"/>
    </row>
    <row r="147" spans="1:15" ht="15.75" thickBot="1" x14ac:dyDescent="0.25">
      <c r="A147" s="1393"/>
      <c r="B147" s="1218"/>
      <c r="C147" s="1400"/>
      <c r="D147" s="1371"/>
      <c r="E147" s="1227"/>
      <c r="F147" s="1370"/>
      <c r="G147" s="1213"/>
      <c r="H147" s="1226"/>
      <c r="I147" s="1211"/>
      <c r="J147" s="1225"/>
      <c r="K147" s="1224" t="s">
        <v>32</v>
      </c>
      <c r="L147" s="1282"/>
      <c r="M147" s="1281"/>
      <c r="N147" s="1280"/>
      <c r="O147" s="1279"/>
    </row>
    <row r="148" spans="1:15" ht="15.75" thickBot="1" x14ac:dyDescent="0.25">
      <c r="A148" s="1361"/>
      <c r="B148" s="1261"/>
      <c r="C148" s="1396"/>
      <c r="D148" s="1365"/>
      <c r="E148" s="1258"/>
      <c r="F148" s="1364"/>
      <c r="G148" s="1256"/>
      <c r="H148" s="1362"/>
      <c r="I148" s="1254"/>
      <c r="J148" s="1272"/>
      <c r="K148" s="1252" t="s">
        <v>62</v>
      </c>
      <c r="L148" s="1251">
        <f>SUM(L143:L147)</f>
        <v>10.6</v>
      </c>
      <c r="M148" s="1250"/>
      <c r="N148" s="1249"/>
      <c r="O148" s="1248"/>
    </row>
    <row r="149" spans="1:15" ht="15" customHeight="1" thickBot="1" x14ac:dyDescent="0.25">
      <c r="A149" s="1429" t="s">
        <v>23</v>
      </c>
      <c r="B149" s="1428" t="s">
        <v>61</v>
      </c>
      <c r="C149" s="1427" t="s">
        <v>342</v>
      </c>
      <c r="D149" s="1427"/>
      <c r="E149" s="1427"/>
      <c r="F149" s="1427"/>
      <c r="G149" s="1427"/>
      <c r="H149" s="1427"/>
      <c r="I149" s="1426"/>
      <c r="J149" s="1618"/>
      <c r="K149" s="1424" t="s">
        <v>62</v>
      </c>
      <c r="L149" s="1423">
        <f>L124+L142</f>
        <v>221.9</v>
      </c>
      <c r="M149" s="1354"/>
      <c r="N149" s="1354"/>
      <c r="O149" s="1353"/>
    </row>
    <row r="150" spans="1:15" ht="22.5" customHeight="1" thickBot="1" x14ac:dyDescent="0.25">
      <c r="A150" s="1681" t="s">
        <v>23</v>
      </c>
      <c r="B150" s="1680" t="s">
        <v>25</v>
      </c>
      <c r="C150" s="1616" t="s">
        <v>503</v>
      </c>
      <c r="D150" s="1406"/>
      <c r="E150" s="1406"/>
      <c r="F150" s="1406"/>
      <c r="G150" s="1406"/>
      <c r="H150" s="1406"/>
      <c r="I150" s="1406"/>
      <c r="J150" s="1329"/>
      <c r="K150" s="1406"/>
      <c r="L150" s="1406"/>
      <c r="M150" s="1406"/>
      <c r="N150" s="1406"/>
      <c r="O150" s="1405"/>
    </row>
    <row r="151" spans="1:15" ht="29.45" customHeight="1" thickBot="1" x14ac:dyDescent="0.25">
      <c r="A151" s="1615"/>
      <c r="B151" s="1614"/>
      <c r="C151" s="1679"/>
      <c r="D151" s="1678"/>
      <c r="E151" s="1678"/>
      <c r="F151" s="1678"/>
      <c r="G151" s="1678"/>
      <c r="H151" s="1678"/>
      <c r="I151" s="1678"/>
      <c r="J151" s="1678"/>
      <c r="K151" s="1678"/>
      <c r="L151" s="1677"/>
      <c r="M151" s="1495" t="s">
        <v>502</v>
      </c>
      <c r="N151" s="1324" t="s">
        <v>501</v>
      </c>
      <c r="O151" s="1494">
        <v>124</v>
      </c>
    </row>
    <row r="152" spans="1:15" ht="17.25" customHeight="1" x14ac:dyDescent="0.2">
      <c r="A152" s="1475" t="s">
        <v>23</v>
      </c>
      <c r="B152" s="1474" t="s">
        <v>25</v>
      </c>
      <c r="C152" s="1452" t="s">
        <v>61</v>
      </c>
      <c r="D152" s="1674"/>
      <c r="E152" s="1673"/>
      <c r="F152" s="1676" t="s">
        <v>500</v>
      </c>
      <c r="G152" s="1213" t="s">
        <v>89</v>
      </c>
      <c r="H152" s="1449" t="s">
        <v>38</v>
      </c>
      <c r="I152" s="1448" t="s">
        <v>364</v>
      </c>
      <c r="J152" s="1388" t="s">
        <v>363</v>
      </c>
      <c r="K152" s="1675" t="s">
        <v>63</v>
      </c>
      <c r="L152" s="1485">
        <f>L158</f>
        <v>0.9</v>
      </c>
      <c r="M152" s="1466" t="s">
        <v>362</v>
      </c>
      <c r="N152" s="1465" t="s">
        <v>26</v>
      </c>
      <c r="O152" s="1464">
        <v>1</v>
      </c>
    </row>
    <row r="153" spans="1:15" ht="12.75" customHeight="1" x14ac:dyDescent="0.2">
      <c r="A153" s="1454"/>
      <c r="B153" s="1453"/>
      <c r="C153" s="1452"/>
      <c r="D153" s="1674"/>
      <c r="E153" s="1673"/>
      <c r="F153" s="1672"/>
      <c r="G153" s="1213"/>
      <c r="H153" s="1449"/>
      <c r="I153" s="1448"/>
      <c r="J153" s="1460"/>
      <c r="K153" s="1486" t="s">
        <v>36</v>
      </c>
      <c r="L153" s="1485">
        <f>L159</f>
        <v>139.30000000000001</v>
      </c>
      <c r="M153" s="1457" t="s">
        <v>498</v>
      </c>
      <c r="N153" s="1456" t="s">
        <v>26</v>
      </c>
      <c r="O153" s="1461">
        <v>71</v>
      </c>
    </row>
    <row r="154" spans="1:15" x14ac:dyDescent="0.2">
      <c r="A154" s="1454"/>
      <c r="B154" s="1453"/>
      <c r="C154" s="1452"/>
      <c r="D154" s="1674"/>
      <c r="E154" s="1673"/>
      <c r="F154" s="1672"/>
      <c r="G154" s="1213"/>
      <c r="H154" s="1449"/>
      <c r="I154" s="1448"/>
      <c r="J154" s="1460"/>
      <c r="K154" s="1486" t="s">
        <v>343</v>
      </c>
      <c r="L154" s="1485">
        <f>L160</f>
        <v>0</v>
      </c>
      <c r="M154" s="1457"/>
      <c r="N154" s="1456"/>
      <c r="O154" s="1455"/>
    </row>
    <row r="155" spans="1:15" x14ac:dyDescent="0.2">
      <c r="A155" s="1454"/>
      <c r="B155" s="1453"/>
      <c r="C155" s="1452"/>
      <c r="D155" s="1674"/>
      <c r="E155" s="1673"/>
      <c r="F155" s="1672"/>
      <c r="G155" s="1213"/>
      <c r="H155" s="1449"/>
      <c r="I155" s="1448"/>
      <c r="J155" s="1460"/>
      <c r="K155" s="1486" t="s">
        <v>351</v>
      </c>
      <c r="L155" s="1485">
        <f>L161</f>
        <v>536.20000000000005</v>
      </c>
      <c r="M155" s="1457"/>
      <c r="N155" s="1456"/>
      <c r="O155" s="1455"/>
    </row>
    <row r="156" spans="1:15" ht="13.5" thickBot="1" x14ac:dyDescent="0.25">
      <c r="A156" s="1454"/>
      <c r="B156" s="1453"/>
      <c r="C156" s="1452"/>
      <c r="D156" s="1674"/>
      <c r="E156" s="1673"/>
      <c r="F156" s="1672"/>
      <c r="G156" s="1213"/>
      <c r="H156" s="1449"/>
      <c r="I156" s="1448"/>
      <c r="J156" s="1460"/>
      <c r="K156" s="1481" t="s">
        <v>32</v>
      </c>
      <c r="L156" s="1480">
        <f>L162</f>
        <v>0</v>
      </c>
      <c r="M156" s="1444"/>
      <c r="N156" s="1443"/>
      <c r="O156" s="1442"/>
    </row>
    <row r="157" spans="1:15" ht="21" customHeight="1" thickBot="1" x14ac:dyDescent="0.25">
      <c r="A157" s="1429"/>
      <c r="B157" s="1441"/>
      <c r="C157" s="1440"/>
      <c r="D157" s="1440"/>
      <c r="E157" s="1671"/>
      <c r="F157" s="1670"/>
      <c r="G157" s="1256"/>
      <c r="H157" s="1437"/>
      <c r="I157" s="1436"/>
      <c r="J157" s="1476"/>
      <c r="K157" s="1434" t="s">
        <v>62</v>
      </c>
      <c r="L157" s="1433">
        <f>SUM(L152:L156)</f>
        <v>676.40000000000009</v>
      </c>
      <c r="M157" s="1432"/>
      <c r="N157" s="1431"/>
      <c r="O157" s="1430"/>
    </row>
    <row r="158" spans="1:15" ht="15" x14ac:dyDescent="0.2">
      <c r="A158" s="1475" t="s">
        <v>23</v>
      </c>
      <c r="B158" s="1474" t="s">
        <v>25</v>
      </c>
      <c r="C158" s="1452" t="s">
        <v>61</v>
      </c>
      <c r="D158" s="1472" t="s">
        <v>61</v>
      </c>
      <c r="E158" s="1471"/>
      <c r="F158" s="1380" t="s">
        <v>499</v>
      </c>
      <c r="G158" s="1289" t="s">
        <v>89</v>
      </c>
      <c r="H158" s="1470" t="s">
        <v>38</v>
      </c>
      <c r="I158" s="1469" t="s">
        <v>357</v>
      </c>
      <c r="J158" s="1377" t="s">
        <v>64</v>
      </c>
      <c r="K158" s="1468" t="s">
        <v>63</v>
      </c>
      <c r="L158" s="1467">
        <v>0.9</v>
      </c>
      <c r="M158" s="1466" t="s">
        <v>355</v>
      </c>
      <c r="N158" s="1465" t="s">
        <v>26</v>
      </c>
      <c r="O158" s="1464">
        <v>1</v>
      </c>
    </row>
    <row r="159" spans="1:15" ht="15" x14ac:dyDescent="0.2">
      <c r="A159" s="1454"/>
      <c r="B159" s="1453"/>
      <c r="C159" s="1452"/>
      <c r="D159" s="1451"/>
      <c r="E159" s="1450"/>
      <c r="F159" s="1370"/>
      <c r="G159" s="1213"/>
      <c r="H159" s="1449"/>
      <c r="I159" s="1448"/>
      <c r="J159" s="1268" t="s">
        <v>380</v>
      </c>
      <c r="K159" s="1459" t="s">
        <v>36</v>
      </c>
      <c r="L159" s="1458">
        <v>139.30000000000001</v>
      </c>
      <c r="M159" s="1231" t="s">
        <v>498</v>
      </c>
      <c r="N159" s="1462" t="s">
        <v>26</v>
      </c>
      <c r="O159" s="1461">
        <v>71</v>
      </c>
    </row>
    <row r="160" spans="1:15" x14ac:dyDescent="0.2">
      <c r="A160" s="1454"/>
      <c r="B160" s="1453"/>
      <c r="C160" s="1452"/>
      <c r="D160" s="1451"/>
      <c r="E160" s="1450"/>
      <c r="F160" s="1370"/>
      <c r="G160" s="1213"/>
      <c r="H160" s="1449"/>
      <c r="I160" s="1448"/>
      <c r="J160" s="1460"/>
      <c r="K160" s="1459" t="s">
        <v>343</v>
      </c>
      <c r="L160" s="1458"/>
      <c r="M160" s="1457"/>
      <c r="N160" s="1456"/>
      <c r="O160" s="1455"/>
    </row>
    <row r="161" spans="1:15" x14ac:dyDescent="0.2">
      <c r="A161" s="1454"/>
      <c r="B161" s="1453"/>
      <c r="C161" s="1452"/>
      <c r="D161" s="1451"/>
      <c r="E161" s="1450"/>
      <c r="F161" s="1370"/>
      <c r="G161" s="1213"/>
      <c r="H161" s="1449"/>
      <c r="I161" s="1448"/>
      <c r="J161" s="1447"/>
      <c r="K161" s="1459" t="s">
        <v>351</v>
      </c>
      <c r="L161" s="1458">
        <v>536.20000000000005</v>
      </c>
      <c r="M161" s="1457"/>
      <c r="N161" s="1456"/>
      <c r="O161" s="1455"/>
    </row>
    <row r="162" spans="1:15" ht="13.5" thickBot="1" x14ac:dyDescent="0.25">
      <c r="A162" s="1454"/>
      <c r="B162" s="1453"/>
      <c r="C162" s="1452"/>
      <c r="D162" s="1451"/>
      <c r="E162" s="1450"/>
      <c r="F162" s="1370"/>
      <c r="G162" s="1213"/>
      <c r="H162" s="1449"/>
      <c r="I162" s="1448"/>
      <c r="J162" s="1447"/>
      <c r="K162" s="1446" t="s">
        <v>32</v>
      </c>
      <c r="L162" s="1445"/>
      <c r="M162" s="1444"/>
      <c r="N162" s="1443"/>
      <c r="O162" s="1442"/>
    </row>
    <row r="163" spans="1:15" ht="13.5" thickBot="1" x14ac:dyDescent="0.25">
      <c r="A163" s="1429"/>
      <c r="B163" s="1441"/>
      <c r="C163" s="1440"/>
      <c r="D163" s="1439"/>
      <c r="E163" s="1438"/>
      <c r="F163" s="1364"/>
      <c r="G163" s="1256"/>
      <c r="H163" s="1437"/>
      <c r="I163" s="1436"/>
      <c r="J163" s="1435"/>
      <c r="K163" s="1434" t="s">
        <v>62</v>
      </c>
      <c r="L163" s="1433">
        <f>SUM(L158:L162)</f>
        <v>676.40000000000009</v>
      </c>
      <c r="M163" s="1432"/>
      <c r="N163" s="1431"/>
      <c r="O163" s="1430"/>
    </row>
    <row r="164" spans="1:15" ht="13.5" thickBot="1" x14ac:dyDescent="0.25">
      <c r="A164" s="1669" t="s">
        <v>23</v>
      </c>
      <c r="B164" s="1614" t="s">
        <v>25</v>
      </c>
      <c r="C164" s="1668" t="s">
        <v>342</v>
      </c>
      <c r="D164" s="1668"/>
      <c r="E164" s="1668"/>
      <c r="F164" s="1668"/>
      <c r="G164" s="1668"/>
      <c r="H164" s="1668"/>
      <c r="I164" s="1667"/>
      <c r="J164" s="1666"/>
      <c r="K164" s="1665" t="s">
        <v>62</v>
      </c>
      <c r="L164" s="1664">
        <f>L157*1</f>
        <v>676.40000000000009</v>
      </c>
      <c r="M164" s="1197"/>
      <c r="N164" s="1197"/>
      <c r="O164" s="1196"/>
    </row>
    <row r="165" spans="1:15" ht="13.5" thickBot="1" x14ac:dyDescent="0.25">
      <c r="A165" s="1422" t="s">
        <v>23</v>
      </c>
      <c r="B165" s="1422"/>
      <c r="C165" s="1421" t="s">
        <v>341</v>
      </c>
      <c r="D165" s="1421"/>
      <c r="E165" s="1421"/>
      <c r="F165" s="1421"/>
      <c r="G165" s="1421"/>
      <c r="H165" s="1421"/>
      <c r="I165" s="1420"/>
      <c r="J165" s="1419"/>
      <c r="K165" s="1418" t="s">
        <v>62</v>
      </c>
      <c r="L165" s="1417">
        <f>L164+L149</f>
        <v>898.30000000000007</v>
      </c>
      <c r="M165" s="1346"/>
      <c r="N165" s="1346"/>
      <c r="O165" s="1345"/>
    </row>
    <row r="166" spans="1:15" ht="15.75" thickBot="1" x14ac:dyDescent="0.25">
      <c r="A166" s="1663" t="s">
        <v>31</v>
      </c>
      <c r="B166" s="1662"/>
      <c r="C166" s="1661" t="s">
        <v>497</v>
      </c>
      <c r="D166" s="1659"/>
      <c r="E166" s="1659"/>
      <c r="F166" s="1660"/>
      <c r="G166" s="1660"/>
      <c r="H166" s="1659"/>
      <c r="I166" s="1659"/>
      <c r="J166" s="1659"/>
      <c r="K166" s="1659"/>
      <c r="L166" s="1658"/>
      <c r="M166" s="1340"/>
      <c r="N166" s="1340"/>
      <c r="O166" s="1657"/>
    </row>
    <row r="167" spans="1:15" ht="39" thickBot="1" x14ac:dyDescent="0.25">
      <c r="A167" s="1338"/>
      <c r="B167" s="1337"/>
      <c r="C167" s="1335"/>
      <c r="D167" s="1335"/>
      <c r="E167" s="1335"/>
      <c r="F167" s="1336"/>
      <c r="G167" s="1336"/>
      <c r="H167" s="1335"/>
      <c r="I167" s="1335"/>
      <c r="J167" s="1335"/>
      <c r="K167" s="1335"/>
      <c r="L167" s="1644"/>
      <c r="M167" s="1325" t="s">
        <v>496</v>
      </c>
      <c r="N167" s="1324" t="s">
        <v>26</v>
      </c>
      <c r="O167" s="1323">
        <v>3</v>
      </c>
    </row>
    <row r="168" spans="1:15" ht="15" thickBot="1" x14ac:dyDescent="0.25">
      <c r="A168" s="1404" t="s">
        <v>31</v>
      </c>
      <c r="B168" s="1409" t="s">
        <v>61</v>
      </c>
      <c r="C168" s="1408" t="s">
        <v>495</v>
      </c>
      <c r="D168" s="1407"/>
      <c r="E168" s="1407"/>
      <c r="F168" s="1407"/>
      <c r="G168" s="1407"/>
      <c r="H168" s="1407"/>
      <c r="I168" s="1407"/>
      <c r="J168" s="1407"/>
      <c r="K168" s="1407"/>
      <c r="L168" s="1407"/>
      <c r="M168" s="1406"/>
      <c r="N168" s="1406"/>
      <c r="O168" s="1405"/>
    </row>
    <row r="169" spans="1:15" ht="48" customHeight="1" thickBot="1" x14ac:dyDescent="0.25">
      <c r="A169" s="1327"/>
      <c r="B169" s="1203"/>
      <c r="C169" s="1326"/>
      <c r="D169" s="1326"/>
      <c r="E169" s="1326"/>
      <c r="F169" s="1326"/>
      <c r="G169" s="1326"/>
      <c r="H169" s="1326"/>
      <c r="I169" s="1326"/>
      <c r="J169" s="1326"/>
      <c r="K169" s="1326"/>
      <c r="L169" s="1326"/>
      <c r="M169" s="1325" t="s">
        <v>494</v>
      </c>
      <c r="N169" s="1324" t="s">
        <v>26</v>
      </c>
      <c r="O169" s="1494">
        <v>1</v>
      </c>
    </row>
    <row r="170" spans="1:15" ht="30" x14ac:dyDescent="0.2">
      <c r="A170" s="1384" t="s">
        <v>31</v>
      </c>
      <c r="B170" s="1246" t="s">
        <v>61</v>
      </c>
      <c r="C170" s="1382" t="s">
        <v>61</v>
      </c>
      <c r="D170" s="1656"/>
      <c r="E170" s="1642"/>
      <c r="F170" s="1641" t="s">
        <v>493</v>
      </c>
      <c r="G170" s="1289" t="s">
        <v>475</v>
      </c>
      <c r="H170" s="1378" t="s">
        <v>38</v>
      </c>
      <c r="I170" s="1240" t="s">
        <v>364</v>
      </c>
      <c r="J170" s="1388" t="s">
        <v>363</v>
      </c>
      <c r="K170" s="1317" t="s">
        <v>63</v>
      </c>
      <c r="L170" s="1316">
        <f>L176+L182+L188+L194+L200+L206+L212+L218+L224</f>
        <v>22</v>
      </c>
      <c r="M170" s="1236" t="s">
        <v>362</v>
      </c>
      <c r="N170" s="1235" t="s">
        <v>26</v>
      </c>
      <c r="O170" s="1287">
        <v>3</v>
      </c>
    </row>
    <row r="171" spans="1:15" ht="15" x14ac:dyDescent="0.2">
      <c r="A171" s="1393"/>
      <c r="B171" s="1218"/>
      <c r="C171" s="1400"/>
      <c r="D171" s="1372"/>
      <c r="E171" s="1640"/>
      <c r="F171" s="1581"/>
      <c r="G171" s="1213"/>
      <c r="H171" s="1226"/>
      <c r="I171" s="1211"/>
      <c r="J171" s="1225"/>
      <c r="K171" s="1312" t="s">
        <v>36</v>
      </c>
      <c r="L171" s="1311">
        <f>L177+L183+L189+L195+L201+L207+L213+L219+L225</f>
        <v>121.9</v>
      </c>
      <c r="M171" s="1271"/>
      <c r="N171" s="1286"/>
      <c r="O171" s="1229"/>
    </row>
    <row r="172" spans="1:15" ht="15" x14ac:dyDescent="0.2">
      <c r="A172" s="1393"/>
      <c r="B172" s="1218"/>
      <c r="C172" s="1400"/>
      <c r="D172" s="1372"/>
      <c r="E172" s="1640"/>
      <c r="F172" s="1581"/>
      <c r="G172" s="1213"/>
      <c r="H172" s="1226"/>
      <c r="I172" s="1211"/>
      <c r="J172" s="1225"/>
      <c r="K172" s="1312" t="s">
        <v>343</v>
      </c>
      <c r="L172" s="1311">
        <f>L178+L184+L190+L196+L202+L208+L214+L220+L226</f>
        <v>0</v>
      </c>
      <c r="M172" s="1271"/>
      <c r="N172" s="1286"/>
      <c r="O172" s="1229"/>
    </row>
    <row r="173" spans="1:15" ht="15" x14ac:dyDescent="0.2">
      <c r="A173" s="1393"/>
      <c r="B173" s="1218"/>
      <c r="C173" s="1400"/>
      <c r="D173" s="1372"/>
      <c r="E173" s="1640"/>
      <c r="F173" s="1581"/>
      <c r="G173" s="1213"/>
      <c r="H173" s="1226"/>
      <c r="I173" s="1211"/>
      <c r="J173" s="1225"/>
      <c r="K173" s="1312" t="s">
        <v>351</v>
      </c>
      <c r="L173" s="1311">
        <f>L179+L185+L191+L197+L203+L209+L215+L221+L227</f>
        <v>257.3</v>
      </c>
      <c r="M173" s="1271"/>
      <c r="N173" s="1286"/>
      <c r="O173" s="1229"/>
    </row>
    <row r="174" spans="1:15" ht="15.75" thickBot="1" x14ac:dyDescent="0.25">
      <c r="A174" s="1393"/>
      <c r="B174" s="1218"/>
      <c r="C174" s="1400"/>
      <c r="D174" s="1372"/>
      <c r="E174" s="1640"/>
      <c r="F174" s="1581"/>
      <c r="G174" s="1213"/>
      <c r="H174" s="1226"/>
      <c r="I174" s="1211"/>
      <c r="J174" s="1225"/>
      <c r="K174" s="1306" t="s">
        <v>32</v>
      </c>
      <c r="L174" s="1305">
        <f>L180+L186+L192+L198+L204+L210+L216+L222+L228</f>
        <v>0</v>
      </c>
      <c r="M174" s="1281"/>
      <c r="N174" s="1280"/>
      <c r="O174" s="1279"/>
    </row>
    <row r="175" spans="1:15" ht="15.75" thickBot="1" x14ac:dyDescent="0.25">
      <c r="A175" s="1361"/>
      <c r="B175" s="1261"/>
      <c r="C175" s="1396"/>
      <c r="D175" s="1396"/>
      <c r="E175" s="1639"/>
      <c r="F175" s="1578"/>
      <c r="G175" s="1256"/>
      <c r="H175" s="1362"/>
      <c r="I175" s="1254"/>
      <c r="J175" s="1272"/>
      <c r="K175" s="1252" t="s">
        <v>62</v>
      </c>
      <c r="L175" s="1251">
        <f>SUM(L170:L174)</f>
        <v>401.20000000000005</v>
      </c>
      <c r="M175" s="1250"/>
      <c r="N175" s="1249"/>
      <c r="O175" s="1248"/>
    </row>
    <row r="176" spans="1:15" ht="15" customHeight="1" x14ac:dyDescent="0.2">
      <c r="A176" s="1384" t="s">
        <v>31</v>
      </c>
      <c r="B176" s="1246" t="s">
        <v>61</v>
      </c>
      <c r="C176" s="1382" t="s">
        <v>61</v>
      </c>
      <c r="D176" s="1381" t="s">
        <v>61</v>
      </c>
      <c r="E176" s="1227"/>
      <c r="F176" s="1370" t="s">
        <v>492</v>
      </c>
      <c r="G176" s="1289" t="s">
        <v>475</v>
      </c>
      <c r="H176" s="1378" t="s">
        <v>38</v>
      </c>
      <c r="I176" s="1500" t="s">
        <v>489</v>
      </c>
      <c r="J176" s="1377" t="s">
        <v>488</v>
      </c>
      <c r="K176" s="1238" t="s">
        <v>63</v>
      </c>
      <c r="L176" s="1237">
        <v>10</v>
      </c>
      <c r="M176" s="1236" t="s">
        <v>355</v>
      </c>
      <c r="N176" s="1235" t="s">
        <v>26</v>
      </c>
      <c r="O176" s="1287">
        <v>1</v>
      </c>
    </row>
    <row r="177" spans="1:15" ht="15" x14ac:dyDescent="0.2">
      <c r="A177" s="1393"/>
      <c r="B177" s="1218"/>
      <c r="C177" s="1400"/>
      <c r="D177" s="1371"/>
      <c r="E177" s="1227"/>
      <c r="F177" s="1370"/>
      <c r="G177" s="1213"/>
      <c r="H177" s="1226"/>
      <c r="I177" s="1387"/>
      <c r="J177" s="1387" t="s">
        <v>487</v>
      </c>
      <c r="K177" s="1233" t="s">
        <v>36</v>
      </c>
      <c r="L177" s="1267">
        <v>9.1999999999999993</v>
      </c>
      <c r="M177" s="1231" t="s">
        <v>491</v>
      </c>
      <c r="N177" s="1230" t="s">
        <v>26</v>
      </c>
      <c r="O177" s="1294">
        <v>1</v>
      </c>
    </row>
    <row r="178" spans="1:15" ht="15" x14ac:dyDescent="0.2">
      <c r="A178" s="1393"/>
      <c r="B178" s="1218"/>
      <c r="C178" s="1400"/>
      <c r="D178" s="1371"/>
      <c r="E178" s="1227"/>
      <c r="F178" s="1370"/>
      <c r="G178" s="1213"/>
      <c r="H178" s="1226"/>
      <c r="I178" s="1211"/>
      <c r="J178" s="1225"/>
      <c r="K178" s="1233" t="s">
        <v>343</v>
      </c>
      <c r="L178" s="1267"/>
      <c r="M178" s="1271"/>
      <c r="N178" s="1286"/>
      <c r="O178" s="1294"/>
    </row>
    <row r="179" spans="1:15" ht="15" x14ac:dyDescent="0.2">
      <c r="A179" s="1393"/>
      <c r="B179" s="1218"/>
      <c r="C179" s="1400"/>
      <c r="D179" s="1371"/>
      <c r="E179" s="1227"/>
      <c r="F179" s="1370"/>
      <c r="G179" s="1213"/>
      <c r="H179" s="1226"/>
      <c r="I179" s="1211"/>
      <c r="J179" s="1225"/>
      <c r="K179" s="1233" t="s">
        <v>351</v>
      </c>
      <c r="L179" s="1267">
        <v>60.1</v>
      </c>
      <c r="M179" s="1271"/>
      <c r="N179" s="1286"/>
      <c r="O179" s="1229"/>
    </row>
    <row r="180" spans="1:15" ht="15.75" thickBot="1" x14ac:dyDescent="0.25">
      <c r="A180" s="1393"/>
      <c r="B180" s="1218"/>
      <c r="C180" s="1400"/>
      <c r="D180" s="1371"/>
      <c r="E180" s="1227"/>
      <c r="F180" s="1370"/>
      <c r="G180" s="1213"/>
      <c r="H180" s="1226"/>
      <c r="I180" s="1211"/>
      <c r="J180" s="1225"/>
      <c r="K180" s="1224" t="s">
        <v>32</v>
      </c>
      <c r="L180" s="1282"/>
      <c r="M180" s="1655"/>
      <c r="N180" s="1280"/>
      <c r="O180" s="1279"/>
    </row>
    <row r="181" spans="1:15" ht="15.75" thickBot="1" x14ac:dyDescent="0.25">
      <c r="A181" s="1361"/>
      <c r="B181" s="1261"/>
      <c r="C181" s="1396"/>
      <c r="D181" s="1365"/>
      <c r="E181" s="1258"/>
      <c r="F181" s="1364"/>
      <c r="G181" s="1256"/>
      <c r="H181" s="1362"/>
      <c r="I181" s="1254"/>
      <c r="J181" s="1272"/>
      <c r="K181" s="1252" t="s">
        <v>62</v>
      </c>
      <c r="L181" s="1251">
        <f>SUM(L176:L180)</f>
        <v>79.3</v>
      </c>
      <c r="M181" s="1250"/>
      <c r="N181" s="1249"/>
      <c r="O181" s="1248"/>
    </row>
    <row r="182" spans="1:15" ht="15" customHeight="1" x14ac:dyDescent="0.2">
      <c r="A182" s="1384" t="s">
        <v>31</v>
      </c>
      <c r="B182" s="1246" t="s">
        <v>61</v>
      </c>
      <c r="C182" s="1382" t="s">
        <v>61</v>
      </c>
      <c r="D182" s="1381" t="s">
        <v>25</v>
      </c>
      <c r="E182" s="1243"/>
      <c r="F182" s="1380" t="s">
        <v>490</v>
      </c>
      <c r="G182" s="1289" t="s">
        <v>475</v>
      </c>
      <c r="H182" s="1378" t="s">
        <v>38</v>
      </c>
      <c r="I182" s="1500" t="s">
        <v>489</v>
      </c>
      <c r="J182" s="1377" t="s">
        <v>488</v>
      </c>
      <c r="K182" s="1238" t="s">
        <v>63</v>
      </c>
      <c r="L182" s="1237">
        <v>4</v>
      </c>
      <c r="M182" s="1236" t="s">
        <v>355</v>
      </c>
      <c r="N182" s="1235" t="s">
        <v>26</v>
      </c>
      <c r="O182" s="1287">
        <v>1</v>
      </c>
    </row>
    <row r="183" spans="1:15" ht="15" x14ac:dyDescent="0.2">
      <c r="A183" s="1393"/>
      <c r="B183" s="1218"/>
      <c r="C183" s="1400"/>
      <c r="D183" s="1371"/>
      <c r="E183" s="1227"/>
      <c r="F183" s="1370"/>
      <c r="G183" s="1213"/>
      <c r="H183" s="1226"/>
      <c r="I183" s="1387"/>
      <c r="J183" s="1387" t="s">
        <v>487</v>
      </c>
      <c r="K183" s="1233" t="s">
        <v>36</v>
      </c>
      <c r="L183" s="1267">
        <v>32</v>
      </c>
      <c r="M183" s="1231" t="s">
        <v>486</v>
      </c>
      <c r="N183" s="1230" t="s">
        <v>26</v>
      </c>
      <c r="O183" s="1294">
        <v>2</v>
      </c>
    </row>
    <row r="184" spans="1:15" ht="15" x14ac:dyDescent="0.2">
      <c r="A184" s="1393"/>
      <c r="B184" s="1218"/>
      <c r="C184" s="1400"/>
      <c r="D184" s="1371"/>
      <c r="E184" s="1227"/>
      <c r="F184" s="1370"/>
      <c r="G184" s="1213"/>
      <c r="H184" s="1226"/>
      <c r="I184" s="1387"/>
      <c r="J184" s="1387"/>
      <c r="K184" s="1233" t="s">
        <v>343</v>
      </c>
      <c r="L184" s="1267"/>
      <c r="M184" s="1271"/>
      <c r="N184" s="1286"/>
      <c r="O184" s="1229"/>
    </row>
    <row r="185" spans="1:15" ht="15" x14ac:dyDescent="0.2">
      <c r="A185" s="1393"/>
      <c r="B185" s="1218"/>
      <c r="C185" s="1400"/>
      <c r="D185" s="1371"/>
      <c r="E185" s="1227"/>
      <c r="F185" s="1370"/>
      <c r="G185" s="1213"/>
      <c r="H185" s="1226"/>
      <c r="I185" s="1387"/>
      <c r="J185" s="1387"/>
      <c r="K185" s="1233" t="s">
        <v>351</v>
      </c>
      <c r="L185" s="1267">
        <v>180</v>
      </c>
      <c r="M185" s="1271"/>
      <c r="N185" s="1286"/>
      <c r="O185" s="1229"/>
    </row>
    <row r="186" spans="1:15" ht="15.75" thickBot="1" x14ac:dyDescent="0.25">
      <c r="A186" s="1393"/>
      <c r="B186" s="1218"/>
      <c r="C186" s="1400"/>
      <c r="D186" s="1371"/>
      <c r="E186" s="1227"/>
      <c r="F186" s="1370"/>
      <c r="G186" s="1213"/>
      <c r="H186" s="1226"/>
      <c r="I186" s="1211"/>
      <c r="J186" s="1225"/>
      <c r="K186" s="1224" t="s">
        <v>32</v>
      </c>
      <c r="L186" s="1282"/>
      <c r="M186" s="1281"/>
      <c r="N186" s="1280"/>
      <c r="O186" s="1279"/>
    </row>
    <row r="187" spans="1:15" ht="15.75" thickBot="1" x14ac:dyDescent="0.25">
      <c r="A187" s="1361"/>
      <c r="B187" s="1261"/>
      <c r="C187" s="1396"/>
      <c r="D187" s="1365"/>
      <c r="E187" s="1258"/>
      <c r="F187" s="1364"/>
      <c r="G187" s="1256"/>
      <c r="H187" s="1362"/>
      <c r="I187" s="1254"/>
      <c r="J187" s="1272"/>
      <c r="K187" s="1252" t="s">
        <v>62</v>
      </c>
      <c r="L187" s="1251">
        <f>SUM(L182:L186)</f>
        <v>216</v>
      </c>
      <c r="M187" s="1250"/>
      <c r="N187" s="1249"/>
      <c r="O187" s="1248"/>
    </row>
    <row r="188" spans="1:15" ht="15" customHeight="1" x14ac:dyDescent="0.2">
      <c r="A188" s="1384" t="s">
        <v>31</v>
      </c>
      <c r="B188" s="1246" t="s">
        <v>61</v>
      </c>
      <c r="C188" s="1382" t="s">
        <v>61</v>
      </c>
      <c r="D188" s="1381" t="s">
        <v>23</v>
      </c>
      <c r="E188" s="1654"/>
      <c r="F188" s="1380" t="s">
        <v>485</v>
      </c>
      <c r="G188" s="1289" t="s">
        <v>475</v>
      </c>
      <c r="H188" s="1378" t="s">
        <v>38</v>
      </c>
      <c r="I188" s="1240" t="s">
        <v>416</v>
      </c>
      <c r="J188" s="1377" t="s">
        <v>415</v>
      </c>
      <c r="K188" s="1238" t="s">
        <v>63</v>
      </c>
      <c r="L188" s="1237"/>
      <c r="M188" s="1236" t="s">
        <v>355</v>
      </c>
      <c r="N188" s="1235" t="s">
        <v>480</v>
      </c>
      <c r="O188" s="1287">
        <v>1</v>
      </c>
    </row>
    <row r="189" spans="1:15" ht="15" x14ac:dyDescent="0.2">
      <c r="A189" s="1393"/>
      <c r="B189" s="1218"/>
      <c r="C189" s="1400"/>
      <c r="D189" s="1371"/>
      <c r="E189" s="1653"/>
      <c r="F189" s="1370"/>
      <c r="G189" s="1213"/>
      <c r="H189" s="1226"/>
      <c r="I189" s="1211"/>
      <c r="J189" s="1268" t="s">
        <v>414</v>
      </c>
      <c r="K189" s="1233" t="s">
        <v>36</v>
      </c>
      <c r="L189" s="1267">
        <v>5</v>
      </c>
      <c r="M189" s="1231" t="s">
        <v>484</v>
      </c>
      <c r="N189" s="1230" t="s">
        <v>26</v>
      </c>
      <c r="O189" s="1294">
        <v>1</v>
      </c>
    </row>
    <row r="190" spans="1:15" ht="15" x14ac:dyDescent="0.2">
      <c r="A190" s="1393"/>
      <c r="B190" s="1218"/>
      <c r="C190" s="1400"/>
      <c r="D190" s="1371"/>
      <c r="E190" s="1653"/>
      <c r="F190" s="1370"/>
      <c r="G190" s="1213"/>
      <c r="H190" s="1226"/>
      <c r="I190" s="1211"/>
      <c r="J190" s="1225"/>
      <c r="K190" s="1233" t="s">
        <v>343</v>
      </c>
      <c r="L190" s="1267"/>
      <c r="M190" s="1271"/>
      <c r="N190" s="1286"/>
      <c r="O190" s="1229"/>
    </row>
    <row r="191" spans="1:15" ht="15" x14ac:dyDescent="0.2">
      <c r="A191" s="1393"/>
      <c r="B191" s="1218"/>
      <c r="C191" s="1400"/>
      <c r="D191" s="1371"/>
      <c r="E191" s="1653"/>
      <c r="F191" s="1370"/>
      <c r="G191" s="1213"/>
      <c r="H191" s="1226"/>
      <c r="I191" s="1211"/>
      <c r="J191" s="1225"/>
      <c r="K191" s="1233" t="s">
        <v>351</v>
      </c>
      <c r="L191" s="1267">
        <v>17.2</v>
      </c>
      <c r="M191" s="1271"/>
      <c r="N191" s="1286"/>
      <c r="O191" s="1229"/>
    </row>
    <row r="192" spans="1:15" ht="15.75" thickBot="1" x14ac:dyDescent="0.25">
      <c r="A192" s="1393"/>
      <c r="B192" s="1218"/>
      <c r="C192" s="1400"/>
      <c r="D192" s="1371"/>
      <c r="E192" s="1653"/>
      <c r="F192" s="1370"/>
      <c r="G192" s="1213"/>
      <c r="H192" s="1226"/>
      <c r="I192" s="1211"/>
      <c r="J192" s="1225"/>
      <c r="K192" s="1224" t="s">
        <v>32</v>
      </c>
      <c r="L192" s="1282"/>
      <c r="M192" s="1281"/>
      <c r="N192" s="1280"/>
      <c r="O192" s="1279"/>
    </row>
    <row r="193" spans="1:15" ht="15.75" thickBot="1" x14ac:dyDescent="0.25">
      <c r="A193" s="1361"/>
      <c r="B193" s="1261"/>
      <c r="C193" s="1396"/>
      <c r="D193" s="1365"/>
      <c r="E193" s="1652"/>
      <c r="F193" s="1364"/>
      <c r="G193" s="1256"/>
      <c r="H193" s="1492"/>
      <c r="I193" s="1254"/>
      <c r="J193" s="1272"/>
      <c r="K193" s="1252" t="s">
        <v>62</v>
      </c>
      <c r="L193" s="1251">
        <f>SUM(L188:L192)</f>
        <v>22.2</v>
      </c>
      <c r="M193" s="1250"/>
      <c r="N193" s="1249"/>
      <c r="O193" s="1248"/>
    </row>
    <row r="194" spans="1:15" ht="19.149999999999999" customHeight="1" x14ac:dyDescent="0.2">
      <c r="A194" s="1384" t="s">
        <v>31</v>
      </c>
      <c r="B194" s="1246" t="s">
        <v>61</v>
      </c>
      <c r="C194" s="1382" t="s">
        <v>61</v>
      </c>
      <c r="D194" s="1381" t="s">
        <v>31</v>
      </c>
      <c r="E194" s="1650"/>
      <c r="F194" s="1380" t="s">
        <v>483</v>
      </c>
      <c r="G194" s="1289" t="s">
        <v>475</v>
      </c>
      <c r="H194" s="1637" t="s">
        <v>38</v>
      </c>
      <c r="I194" s="1240" t="s">
        <v>364</v>
      </c>
      <c r="J194" s="1318" t="s">
        <v>363</v>
      </c>
      <c r="K194" s="1238" t="s">
        <v>63</v>
      </c>
      <c r="L194" s="1237">
        <v>8</v>
      </c>
      <c r="M194" s="1236" t="s">
        <v>482</v>
      </c>
      <c r="N194" s="1235"/>
      <c r="O194" s="1287" t="s">
        <v>174</v>
      </c>
    </row>
    <row r="195" spans="1:15" ht="15" x14ac:dyDescent="0.2">
      <c r="A195" s="1393"/>
      <c r="B195" s="1218"/>
      <c r="C195" s="1400"/>
      <c r="D195" s="1371"/>
      <c r="E195" s="1648"/>
      <c r="F195" s="1370"/>
      <c r="G195" s="1213"/>
      <c r="H195" s="1283"/>
      <c r="I195" s="1211"/>
      <c r="J195" s="1315"/>
      <c r="K195" s="1233" t="s">
        <v>36</v>
      </c>
      <c r="L195" s="1267"/>
      <c r="M195" s="1231"/>
      <c r="N195" s="1230"/>
      <c r="O195" s="1229"/>
    </row>
    <row r="196" spans="1:15" ht="15" x14ac:dyDescent="0.2">
      <c r="A196" s="1393"/>
      <c r="B196" s="1218"/>
      <c r="C196" s="1400"/>
      <c r="D196" s="1371"/>
      <c r="E196" s="1648"/>
      <c r="F196" s="1370"/>
      <c r="G196" s="1213"/>
      <c r="H196" s="1283"/>
      <c r="I196" s="1211"/>
      <c r="J196" s="1225"/>
      <c r="K196" s="1233" t="s">
        <v>343</v>
      </c>
      <c r="L196" s="1267"/>
      <c r="M196" s="1271"/>
      <c r="N196" s="1286"/>
      <c r="O196" s="1229"/>
    </row>
    <row r="197" spans="1:15" ht="15" x14ac:dyDescent="0.2">
      <c r="A197" s="1393"/>
      <c r="B197" s="1218"/>
      <c r="C197" s="1400"/>
      <c r="D197" s="1371"/>
      <c r="E197" s="1648"/>
      <c r="F197" s="1370"/>
      <c r="G197" s="1213"/>
      <c r="H197" s="1283"/>
      <c r="I197" s="1211"/>
      <c r="J197" s="1225"/>
      <c r="K197" s="1233" t="s">
        <v>351</v>
      </c>
      <c r="L197" s="1267"/>
      <c r="M197" s="1271"/>
      <c r="N197" s="1286"/>
      <c r="O197" s="1229"/>
    </row>
    <row r="198" spans="1:15" ht="15.75" thickBot="1" x14ac:dyDescent="0.25">
      <c r="A198" s="1393"/>
      <c r="B198" s="1218"/>
      <c r="C198" s="1400"/>
      <c r="D198" s="1371"/>
      <c r="E198" s="1648"/>
      <c r="F198" s="1370"/>
      <c r="G198" s="1213"/>
      <c r="H198" s="1283"/>
      <c r="I198" s="1211"/>
      <c r="J198" s="1225"/>
      <c r="K198" s="1224" t="s">
        <v>32</v>
      </c>
      <c r="L198" s="1282"/>
      <c r="M198" s="1281"/>
      <c r="N198" s="1280"/>
      <c r="O198" s="1279"/>
    </row>
    <row r="199" spans="1:15" ht="27" customHeight="1" thickBot="1" x14ac:dyDescent="0.25">
      <c r="A199" s="1361"/>
      <c r="B199" s="1261"/>
      <c r="C199" s="1396"/>
      <c r="D199" s="1365"/>
      <c r="E199" s="1647"/>
      <c r="F199" s="1364"/>
      <c r="G199" s="1256"/>
      <c r="H199" s="1634"/>
      <c r="I199" s="1254"/>
      <c r="J199" s="1272"/>
      <c r="K199" s="1252" t="s">
        <v>62</v>
      </c>
      <c r="L199" s="1251">
        <f>SUM(L194:L198)</f>
        <v>8</v>
      </c>
      <c r="M199" s="1250"/>
      <c r="N199" s="1249"/>
      <c r="O199" s="1248"/>
    </row>
    <row r="200" spans="1:15" ht="18.600000000000001" customHeight="1" x14ac:dyDescent="0.2">
      <c r="A200" s="1384" t="s">
        <v>31</v>
      </c>
      <c r="B200" s="1246" t="s">
        <v>61</v>
      </c>
      <c r="C200" s="1382" t="s">
        <v>61</v>
      </c>
      <c r="D200" s="1381" t="s">
        <v>51</v>
      </c>
      <c r="E200" s="1650"/>
      <c r="F200" s="1380" t="s">
        <v>481</v>
      </c>
      <c r="G200" s="1289" t="s">
        <v>475</v>
      </c>
      <c r="H200" s="1637" t="s">
        <v>38</v>
      </c>
      <c r="I200" s="1240" t="s">
        <v>416</v>
      </c>
      <c r="J200" s="1377" t="s">
        <v>415</v>
      </c>
      <c r="K200" s="1238" t="s">
        <v>63</v>
      </c>
      <c r="L200" s="1237"/>
      <c r="M200" s="1236" t="s">
        <v>355</v>
      </c>
      <c r="N200" s="1235" t="s">
        <v>48</v>
      </c>
      <c r="O200" s="1287"/>
    </row>
    <row r="201" spans="1:15" ht="15" x14ac:dyDescent="0.2">
      <c r="A201" s="1393"/>
      <c r="B201" s="1218"/>
      <c r="C201" s="1400"/>
      <c r="D201" s="1371"/>
      <c r="E201" s="1648"/>
      <c r="F201" s="1370"/>
      <c r="G201" s="1213"/>
      <c r="H201" s="1283"/>
      <c r="I201" s="1211"/>
      <c r="J201" s="1225"/>
      <c r="K201" s="1233" t="s">
        <v>36</v>
      </c>
      <c r="L201" s="1267">
        <v>15</v>
      </c>
      <c r="M201" s="1231" t="s">
        <v>474</v>
      </c>
      <c r="N201" s="1230" t="s">
        <v>480</v>
      </c>
      <c r="O201" s="1294">
        <v>1</v>
      </c>
    </row>
    <row r="202" spans="1:15" ht="15" x14ac:dyDescent="0.2">
      <c r="A202" s="1393"/>
      <c r="B202" s="1218"/>
      <c r="C202" s="1400"/>
      <c r="D202" s="1371"/>
      <c r="E202" s="1648"/>
      <c r="F202" s="1370"/>
      <c r="G202" s="1213"/>
      <c r="H202" s="1283"/>
      <c r="I202" s="1211"/>
      <c r="J202" s="1225"/>
      <c r="K202" s="1233" t="s">
        <v>343</v>
      </c>
      <c r="L202" s="1267"/>
      <c r="M202" s="1271"/>
      <c r="N202" s="1286"/>
      <c r="O202" s="1294"/>
    </row>
    <row r="203" spans="1:15" ht="15" x14ac:dyDescent="0.2">
      <c r="A203" s="1393"/>
      <c r="B203" s="1218"/>
      <c r="C203" s="1400"/>
      <c r="D203" s="1371"/>
      <c r="E203" s="1648"/>
      <c r="F203" s="1370"/>
      <c r="G203" s="1213"/>
      <c r="H203" s="1283"/>
      <c r="I203" s="1211"/>
      <c r="J203" s="1225"/>
      <c r="K203" s="1233" t="s">
        <v>351</v>
      </c>
      <c r="L203" s="1267"/>
      <c r="M203" s="1271"/>
      <c r="N203" s="1286"/>
      <c r="O203" s="1294"/>
    </row>
    <row r="204" spans="1:15" ht="15.75" thickBot="1" x14ac:dyDescent="0.25">
      <c r="A204" s="1393"/>
      <c r="B204" s="1218"/>
      <c r="C204" s="1400"/>
      <c r="D204" s="1371"/>
      <c r="E204" s="1648"/>
      <c r="F204" s="1370"/>
      <c r="G204" s="1213"/>
      <c r="H204" s="1283"/>
      <c r="I204" s="1211"/>
      <c r="J204" s="1225"/>
      <c r="K204" s="1224" t="s">
        <v>32</v>
      </c>
      <c r="L204" s="1282"/>
      <c r="M204" s="1281"/>
      <c r="N204" s="1280"/>
      <c r="O204" s="1279"/>
    </row>
    <row r="205" spans="1:15" ht="15.75" thickBot="1" x14ac:dyDescent="0.25">
      <c r="A205" s="1361"/>
      <c r="B205" s="1261"/>
      <c r="C205" s="1396"/>
      <c r="D205" s="1365"/>
      <c r="E205" s="1647"/>
      <c r="F205" s="1364"/>
      <c r="G205" s="1256"/>
      <c r="H205" s="1634"/>
      <c r="I205" s="1254"/>
      <c r="J205" s="1272"/>
      <c r="K205" s="1252" t="s">
        <v>62</v>
      </c>
      <c r="L205" s="1251">
        <f>SUM(L200:L204)</f>
        <v>15</v>
      </c>
      <c r="M205" s="1646"/>
      <c r="N205" s="1645"/>
      <c r="O205" s="1502"/>
    </row>
    <row r="206" spans="1:15" ht="13.9" customHeight="1" x14ac:dyDescent="0.2">
      <c r="A206" s="1384" t="s">
        <v>31</v>
      </c>
      <c r="B206" s="1246" t="s">
        <v>61</v>
      </c>
      <c r="C206" s="1382" t="s">
        <v>61</v>
      </c>
      <c r="D206" s="1381" t="s">
        <v>47</v>
      </c>
      <c r="E206" s="1650"/>
      <c r="F206" s="1380" t="s">
        <v>479</v>
      </c>
      <c r="G206" s="1289" t="s">
        <v>475</v>
      </c>
      <c r="H206" s="1637" t="s">
        <v>38</v>
      </c>
      <c r="I206" s="1240" t="s">
        <v>416</v>
      </c>
      <c r="J206" s="1377" t="s">
        <v>415</v>
      </c>
      <c r="K206" s="1238" t="s">
        <v>63</v>
      </c>
      <c r="L206" s="1237"/>
      <c r="M206" s="1236" t="s">
        <v>355</v>
      </c>
      <c r="N206" s="1235" t="s">
        <v>26</v>
      </c>
      <c r="O206" s="1287"/>
    </row>
    <row r="207" spans="1:15" ht="15" x14ac:dyDescent="0.2">
      <c r="A207" s="1393"/>
      <c r="B207" s="1218"/>
      <c r="C207" s="1400"/>
      <c r="D207" s="1371"/>
      <c r="E207" s="1648"/>
      <c r="F207" s="1370"/>
      <c r="G207" s="1213"/>
      <c r="H207" s="1283"/>
      <c r="I207" s="1211"/>
      <c r="J207" s="1225"/>
      <c r="K207" s="1233" t="s">
        <v>36</v>
      </c>
      <c r="L207" s="1267">
        <v>15</v>
      </c>
      <c r="M207" s="1231" t="s">
        <v>474</v>
      </c>
      <c r="N207" s="1230" t="s">
        <v>26</v>
      </c>
      <c r="O207" s="1294">
        <v>1</v>
      </c>
    </row>
    <row r="208" spans="1:15" ht="15" x14ac:dyDescent="0.2">
      <c r="A208" s="1393"/>
      <c r="B208" s="1218"/>
      <c r="C208" s="1400"/>
      <c r="D208" s="1371"/>
      <c r="E208" s="1648"/>
      <c r="F208" s="1370"/>
      <c r="G208" s="1213"/>
      <c r="H208" s="1283"/>
      <c r="I208" s="1211"/>
      <c r="J208" s="1225"/>
      <c r="K208" s="1233" t="s">
        <v>343</v>
      </c>
      <c r="L208" s="1267"/>
      <c r="M208" s="1271"/>
      <c r="N208" s="1286"/>
      <c r="O208" s="1294"/>
    </row>
    <row r="209" spans="1:15" ht="15" x14ac:dyDescent="0.2">
      <c r="A209" s="1393"/>
      <c r="B209" s="1218"/>
      <c r="C209" s="1400"/>
      <c r="D209" s="1371"/>
      <c r="E209" s="1648"/>
      <c r="F209" s="1370"/>
      <c r="G209" s="1213"/>
      <c r="H209" s="1283"/>
      <c r="I209" s="1211"/>
      <c r="J209" s="1225"/>
      <c r="K209" s="1233" t="s">
        <v>351</v>
      </c>
      <c r="L209" s="1267"/>
      <c r="M209" s="1271"/>
      <c r="N209" s="1286"/>
      <c r="O209" s="1294"/>
    </row>
    <row r="210" spans="1:15" ht="15.75" thickBot="1" x14ac:dyDescent="0.25">
      <c r="A210" s="1393"/>
      <c r="B210" s="1218"/>
      <c r="C210" s="1400"/>
      <c r="D210" s="1371"/>
      <c r="E210" s="1648"/>
      <c r="F210" s="1370"/>
      <c r="G210" s="1213"/>
      <c r="H210" s="1283"/>
      <c r="I210" s="1211"/>
      <c r="J210" s="1225"/>
      <c r="K210" s="1224" t="s">
        <v>32</v>
      </c>
      <c r="L210" s="1282"/>
      <c r="M210" s="1281"/>
      <c r="N210" s="1280"/>
      <c r="O210" s="1279"/>
    </row>
    <row r="211" spans="1:15" ht="15.75" thickBot="1" x14ac:dyDescent="0.25">
      <c r="A211" s="1361"/>
      <c r="B211" s="1261"/>
      <c r="C211" s="1396"/>
      <c r="D211" s="1365"/>
      <c r="E211" s="1647"/>
      <c r="F211" s="1364"/>
      <c r="G211" s="1256"/>
      <c r="H211" s="1634"/>
      <c r="I211" s="1254"/>
      <c r="J211" s="1272"/>
      <c r="K211" s="1252" t="s">
        <v>62</v>
      </c>
      <c r="L211" s="1251">
        <f>SUM(L206:L210)</f>
        <v>15</v>
      </c>
      <c r="M211" s="1646"/>
      <c r="N211" s="1645"/>
      <c r="O211" s="1502"/>
    </row>
    <row r="212" spans="1:15" ht="16.899999999999999" customHeight="1" x14ac:dyDescent="0.2">
      <c r="A212" s="1384" t="s">
        <v>31</v>
      </c>
      <c r="B212" s="1246" t="s">
        <v>61</v>
      </c>
      <c r="C212" s="1382" t="s">
        <v>61</v>
      </c>
      <c r="D212" s="1381" t="s">
        <v>44</v>
      </c>
      <c r="E212" s="1650"/>
      <c r="F212" s="1651" t="s">
        <v>478</v>
      </c>
      <c r="G212" s="1289" t="s">
        <v>475</v>
      </c>
      <c r="H212" s="1637" t="s">
        <v>38</v>
      </c>
      <c r="I212" s="1240" t="s">
        <v>345</v>
      </c>
      <c r="J212" s="1239" t="s">
        <v>344</v>
      </c>
      <c r="K212" s="1238" t="s">
        <v>63</v>
      </c>
      <c r="L212" s="1237"/>
      <c r="M212" s="1236" t="s">
        <v>355</v>
      </c>
      <c r="N212" s="1235" t="s">
        <v>26</v>
      </c>
      <c r="O212" s="1287"/>
    </row>
    <row r="213" spans="1:15" ht="15" x14ac:dyDescent="0.2">
      <c r="A213" s="1393"/>
      <c r="B213" s="1218"/>
      <c r="C213" s="1400"/>
      <c r="D213" s="1371"/>
      <c r="E213" s="1648"/>
      <c r="F213" s="1499"/>
      <c r="G213" s="1213"/>
      <c r="H213" s="1283"/>
      <c r="I213" s="1211"/>
      <c r="J213" s="1225"/>
      <c r="K213" s="1233" t="s">
        <v>36</v>
      </c>
      <c r="L213" s="1267">
        <v>18.5</v>
      </c>
      <c r="M213" s="1231" t="s">
        <v>474</v>
      </c>
      <c r="N213" s="1230" t="s">
        <v>26</v>
      </c>
      <c r="O213" s="1294"/>
    </row>
    <row r="214" spans="1:15" ht="15" x14ac:dyDescent="0.2">
      <c r="A214" s="1393"/>
      <c r="B214" s="1218"/>
      <c r="C214" s="1400"/>
      <c r="D214" s="1371"/>
      <c r="E214" s="1648"/>
      <c r="F214" s="1499"/>
      <c r="G214" s="1213"/>
      <c r="H214" s="1283"/>
      <c r="I214" s="1211"/>
      <c r="J214" s="1225"/>
      <c r="K214" s="1233" t="s">
        <v>343</v>
      </c>
      <c r="L214" s="1267"/>
      <c r="M214" s="1271"/>
      <c r="N214" s="1286"/>
      <c r="O214" s="1294"/>
    </row>
    <row r="215" spans="1:15" ht="15" x14ac:dyDescent="0.2">
      <c r="A215" s="1393"/>
      <c r="B215" s="1218"/>
      <c r="C215" s="1400"/>
      <c r="D215" s="1371"/>
      <c r="E215" s="1648"/>
      <c r="F215" s="1499"/>
      <c r="G215" s="1213"/>
      <c r="H215" s="1283"/>
      <c r="I215" s="1211"/>
      <c r="J215" s="1225"/>
      <c r="K215" s="1233" t="s">
        <v>351</v>
      </c>
      <c r="L215" s="1267"/>
      <c r="M215" s="1271"/>
      <c r="N215" s="1286"/>
      <c r="O215" s="1294"/>
    </row>
    <row r="216" spans="1:15" ht="15.75" thickBot="1" x14ac:dyDescent="0.25">
      <c r="A216" s="1393"/>
      <c r="B216" s="1218"/>
      <c r="C216" s="1400"/>
      <c r="D216" s="1371"/>
      <c r="E216" s="1648"/>
      <c r="F216" s="1504"/>
      <c r="G216" s="1213"/>
      <c r="H216" s="1283"/>
      <c r="I216" s="1211"/>
      <c r="J216" s="1225"/>
      <c r="K216" s="1224" t="s">
        <v>32</v>
      </c>
      <c r="L216" s="1282"/>
      <c r="M216" s="1281"/>
      <c r="N216" s="1280"/>
      <c r="O216" s="1279"/>
    </row>
    <row r="217" spans="1:15" ht="15.75" thickBot="1" x14ac:dyDescent="0.25">
      <c r="A217" s="1361"/>
      <c r="B217" s="1261"/>
      <c r="C217" s="1396"/>
      <c r="D217" s="1365"/>
      <c r="E217" s="1647"/>
      <c r="F217" s="1497"/>
      <c r="G217" s="1256"/>
      <c r="H217" s="1634"/>
      <c r="I217" s="1254"/>
      <c r="J217" s="1272"/>
      <c r="K217" s="1252" t="s">
        <v>62</v>
      </c>
      <c r="L217" s="1251">
        <f>SUM(L212:L216)</f>
        <v>18.5</v>
      </c>
      <c r="M217" s="1646"/>
      <c r="N217" s="1645"/>
      <c r="O217" s="1502"/>
    </row>
    <row r="218" spans="1:15" ht="13.9" customHeight="1" x14ac:dyDescent="0.2">
      <c r="A218" s="1384" t="s">
        <v>31</v>
      </c>
      <c r="B218" s="1246" t="s">
        <v>61</v>
      </c>
      <c r="C218" s="1382" t="s">
        <v>61</v>
      </c>
      <c r="D218" s="1381" t="s">
        <v>40</v>
      </c>
      <c r="E218" s="1650"/>
      <c r="F218" s="1651" t="s">
        <v>477</v>
      </c>
      <c r="G218" s="1289" t="s">
        <v>475</v>
      </c>
      <c r="H218" s="1637" t="s">
        <v>38</v>
      </c>
      <c r="I218" s="1240" t="s">
        <v>416</v>
      </c>
      <c r="J218" s="1377" t="s">
        <v>415</v>
      </c>
      <c r="K218" s="1238" t="s">
        <v>63</v>
      </c>
      <c r="L218" s="1237"/>
      <c r="M218" s="1236" t="s">
        <v>355</v>
      </c>
      <c r="N218" s="1235" t="s">
        <v>26</v>
      </c>
      <c r="O218" s="1287"/>
    </row>
    <row r="219" spans="1:15" ht="15" x14ac:dyDescent="0.2">
      <c r="A219" s="1393"/>
      <c r="B219" s="1218"/>
      <c r="C219" s="1400"/>
      <c r="D219" s="1371"/>
      <c r="E219" s="1648"/>
      <c r="F219" s="1499"/>
      <c r="G219" s="1213"/>
      <c r="H219" s="1283"/>
      <c r="I219" s="1211"/>
      <c r="J219" s="1225"/>
      <c r="K219" s="1233" t="s">
        <v>36</v>
      </c>
      <c r="L219" s="1267">
        <v>8.6999999999999993</v>
      </c>
      <c r="M219" s="1231" t="s">
        <v>474</v>
      </c>
      <c r="N219" s="1230" t="s">
        <v>26</v>
      </c>
      <c r="O219" s="1294"/>
    </row>
    <row r="220" spans="1:15" ht="15" x14ac:dyDescent="0.2">
      <c r="A220" s="1393"/>
      <c r="B220" s="1218"/>
      <c r="C220" s="1400"/>
      <c r="D220" s="1371"/>
      <c r="E220" s="1648"/>
      <c r="F220" s="1499"/>
      <c r="G220" s="1213"/>
      <c r="H220" s="1283"/>
      <c r="I220" s="1211"/>
      <c r="J220" s="1225"/>
      <c r="K220" s="1233" t="s">
        <v>343</v>
      </c>
      <c r="L220" s="1267"/>
      <c r="M220" s="1271"/>
      <c r="N220" s="1286"/>
      <c r="O220" s="1294"/>
    </row>
    <row r="221" spans="1:15" ht="15" x14ac:dyDescent="0.2">
      <c r="A221" s="1393"/>
      <c r="B221" s="1218"/>
      <c r="C221" s="1400"/>
      <c r="D221" s="1371"/>
      <c r="E221" s="1648"/>
      <c r="F221" s="1499"/>
      <c r="G221" s="1213"/>
      <c r="H221" s="1283"/>
      <c r="I221" s="1211"/>
      <c r="J221" s="1225"/>
      <c r="K221" s="1233" t="s">
        <v>351</v>
      </c>
      <c r="L221" s="1267"/>
      <c r="M221" s="1271"/>
      <c r="N221" s="1286"/>
      <c r="O221" s="1294"/>
    </row>
    <row r="222" spans="1:15" ht="15.75" thickBot="1" x14ac:dyDescent="0.25">
      <c r="A222" s="1393"/>
      <c r="B222" s="1218"/>
      <c r="C222" s="1400"/>
      <c r="D222" s="1371"/>
      <c r="E222" s="1648"/>
      <c r="F222" s="1504"/>
      <c r="G222" s="1213"/>
      <c r="H222" s="1283"/>
      <c r="I222" s="1211"/>
      <c r="J222" s="1225"/>
      <c r="K222" s="1224" t="s">
        <v>32</v>
      </c>
      <c r="L222" s="1282"/>
      <c r="M222" s="1281"/>
      <c r="N222" s="1280"/>
      <c r="O222" s="1279"/>
    </row>
    <row r="223" spans="1:15" ht="15.75" thickBot="1" x14ac:dyDescent="0.25">
      <c r="A223" s="1361"/>
      <c r="B223" s="1261"/>
      <c r="C223" s="1396"/>
      <c r="D223" s="1365"/>
      <c r="E223" s="1647"/>
      <c r="F223" s="1497"/>
      <c r="G223" s="1256"/>
      <c r="H223" s="1634"/>
      <c r="I223" s="1254"/>
      <c r="J223" s="1272"/>
      <c r="K223" s="1252" t="s">
        <v>62</v>
      </c>
      <c r="L223" s="1251">
        <f>SUM(L218:L222)</f>
        <v>8.6999999999999993</v>
      </c>
      <c r="M223" s="1646"/>
      <c r="N223" s="1645"/>
      <c r="O223" s="1502"/>
    </row>
    <row r="224" spans="1:15" ht="13.9" customHeight="1" x14ac:dyDescent="0.2">
      <c r="A224" s="1384" t="s">
        <v>31</v>
      </c>
      <c r="B224" s="1246" t="s">
        <v>61</v>
      </c>
      <c r="C224" s="1382" t="s">
        <v>61</v>
      </c>
      <c r="D224" s="1381" t="s">
        <v>35</v>
      </c>
      <c r="E224" s="1650"/>
      <c r="F224" s="1380" t="s">
        <v>476</v>
      </c>
      <c r="G224" s="1289" t="s">
        <v>475</v>
      </c>
      <c r="H224" s="1637" t="s">
        <v>38</v>
      </c>
      <c r="I224" s="1240" t="s">
        <v>416</v>
      </c>
      <c r="J224" s="1649" t="s">
        <v>415</v>
      </c>
      <c r="K224" s="1238" t="s">
        <v>63</v>
      </c>
      <c r="L224" s="1237"/>
      <c r="M224" s="1236" t="s">
        <v>355</v>
      </c>
      <c r="N224" s="1235" t="s">
        <v>26</v>
      </c>
      <c r="O224" s="1287"/>
    </row>
    <row r="225" spans="1:15" ht="15" x14ac:dyDescent="0.2">
      <c r="A225" s="1393"/>
      <c r="B225" s="1218"/>
      <c r="C225" s="1400"/>
      <c r="D225" s="1371"/>
      <c r="E225" s="1648"/>
      <c r="F225" s="1370"/>
      <c r="G225" s="1213"/>
      <c r="H225" s="1283"/>
      <c r="I225" s="1211"/>
      <c r="J225" s="1225"/>
      <c r="K225" s="1233" t="s">
        <v>36</v>
      </c>
      <c r="L225" s="1267">
        <v>18.5</v>
      </c>
      <c r="M225" s="1231" t="s">
        <v>474</v>
      </c>
      <c r="N225" s="1230" t="s">
        <v>26</v>
      </c>
      <c r="O225" s="1294">
        <v>1</v>
      </c>
    </row>
    <row r="226" spans="1:15" ht="15" x14ac:dyDescent="0.2">
      <c r="A226" s="1393"/>
      <c r="B226" s="1218"/>
      <c r="C226" s="1400"/>
      <c r="D226" s="1371"/>
      <c r="E226" s="1648"/>
      <c r="F226" s="1370"/>
      <c r="G226" s="1213"/>
      <c r="H226" s="1283"/>
      <c r="I226" s="1211"/>
      <c r="J226" s="1225"/>
      <c r="K226" s="1233" t="s">
        <v>343</v>
      </c>
      <c r="L226" s="1267"/>
      <c r="M226" s="1271"/>
      <c r="N226" s="1286"/>
      <c r="O226" s="1294"/>
    </row>
    <row r="227" spans="1:15" ht="15" x14ac:dyDescent="0.2">
      <c r="A227" s="1393"/>
      <c r="B227" s="1218"/>
      <c r="C227" s="1400"/>
      <c r="D227" s="1371"/>
      <c r="E227" s="1648"/>
      <c r="F227" s="1370"/>
      <c r="G227" s="1213"/>
      <c r="H227" s="1283"/>
      <c r="I227" s="1211"/>
      <c r="J227" s="1225"/>
      <c r="K227" s="1233" t="s">
        <v>351</v>
      </c>
      <c r="L227" s="1267"/>
      <c r="M227" s="1271"/>
      <c r="N227" s="1286"/>
      <c r="O227" s="1294"/>
    </row>
    <row r="228" spans="1:15" ht="15.75" thickBot="1" x14ac:dyDescent="0.25">
      <c r="A228" s="1393"/>
      <c r="B228" s="1218"/>
      <c r="C228" s="1400"/>
      <c r="D228" s="1371"/>
      <c r="E228" s="1648"/>
      <c r="F228" s="1370"/>
      <c r="G228" s="1213"/>
      <c r="H228" s="1283"/>
      <c r="I228" s="1211"/>
      <c r="J228" s="1225"/>
      <c r="K228" s="1224" t="s">
        <v>32</v>
      </c>
      <c r="L228" s="1282"/>
      <c r="M228" s="1281"/>
      <c r="N228" s="1280"/>
      <c r="O228" s="1279"/>
    </row>
    <row r="229" spans="1:15" ht="15.75" thickBot="1" x14ac:dyDescent="0.25">
      <c r="A229" s="1361"/>
      <c r="B229" s="1261"/>
      <c r="C229" s="1396"/>
      <c r="D229" s="1365"/>
      <c r="E229" s="1647"/>
      <c r="F229" s="1364"/>
      <c r="G229" s="1256"/>
      <c r="H229" s="1634"/>
      <c r="I229" s="1254"/>
      <c r="J229" s="1272"/>
      <c r="K229" s="1252" t="s">
        <v>62</v>
      </c>
      <c r="L229" s="1251">
        <f>SUM(L224:L228)</f>
        <v>18.5</v>
      </c>
      <c r="M229" s="1646"/>
      <c r="N229" s="1645"/>
      <c r="O229" s="1502"/>
    </row>
    <row r="230" spans="1:15" ht="15" thickBot="1" x14ac:dyDescent="0.25">
      <c r="A230" s="1361" t="s">
        <v>31</v>
      </c>
      <c r="B230" s="1360" t="s">
        <v>61</v>
      </c>
      <c r="C230" s="1359" t="s">
        <v>342</v>
      </c>
      <c r="D230" s="1359"/>
      <c r="E230" s="1359"/>
      <c r="F230" s="1359"/>
      <c r="G230" s="1359"/>
      <c r="H230" s="1359"/>
      <c r="I230" s="1358"/>
      <c r="J230" s="1357"/>
      <c r="K230" s="1356" t="s">
        <v>62</v>
      </c>
      <c r="L230" s="1355">
        <f>L175*1</f>
        <v>401.20000000000005</v>
      </c>
      <c r="M230" s="1354"/>
      <c r="N230" s="1354"/>
      <c r="O230" s="1353"/>
    </row>
    <row r="231" spans="1:15" ht="15" thickBot="1" x14ac:dyDescent="0.25">
      <c r="A231" s="1352" t="s">
        <v>31</v>
      </c>
      <c r="B231" s="1352"/>
      <c r="C231" s="1351" t="s">
        <v>341</v>
      </c>
      <c r="D231" s="1351"/>
      <c r="E231" s="1351"/>
      <c r="F231" s="1351"/>
      <c r="G231" s="1351"/>
      <c r="H231" s="1351"/>
      <c r="I231" s="1350"/>
      <c r="J231" s="1349"/>
      <c r="K231" s="1348" t="s">
        <v>62</v>
      </c>
      <c r="L231" s="1347">
        <f>L230*1</f>
        <v>401.20000000000005</v>
      </c>
      <c r="M231" s="1346"/>
      <c r="N231" s="1346"/>
      <c r="O231" s="1345"/>
    </row>
    <row r="232" spans="1:15" ht="15.75" thickBot="1" x14ac:dyDescent="0.25">
      <c r="A232" s="1344" t="s">
        <v>51</v>
      </c>
      <c r="B232" s="1343"/>
      <c r="C232" s="1416" t="s">
        <v>306</v>
      </c>
      <c r="D232" s="1341"/>
      <c r="E232" s="1341"/>
      <c r="F232" s="1415"/>
      <c r="G232" s="1415"/>
      <c r="H232" s="1341"/>
      <c r="I232" s="1341"/>
      <c r="J232" s="1341"/>
      <c r="K232" s="1341"/>
      <c r="L232" s="1341"/>
      <c r="M232" s="1340"/>
      <c r="N232" s="1340"/>
      <c r="O232" s="1339"/>
    </row>
    <row r="233" spans="1:15" ht="26.25" thickBot="1" x14ac:dyDescent="0.25">
      <c r="A233" s="1338"/>
      <c r="B233" s="1337"/>
      <c r="C233" s="1335"/>
      <c r="D233" s="1335"/>
      <c r="E233" s="1335"/>
      <c r="F233" s="1336"/>
      <c r="G233" s="1336"/>
      <c r="H233" s="1335"/>
      <c r="I233" s="1335"/>
      <c r="J233" s="1335"/>
      <c r="K233" s="1335"/>
      <c r="L233" s="1644"/>
      <c r="M233" s="1410" t="s">
        <v>473</v>
      </c>
      <c r="N233" s="1324"/>
      <c r="O233" s="1323">
        <v>7</v>
      </c>
    </row>
    <row r="234" spans="1:15" ht="15" thickBot="1" x14ac:dyDescent="0.25">
      <c r="A234" s="1404" t="s">
        <v>51</v>
      </c>
      <c r="B234" s="1409" t="s">
        <v>61</v>
      </c>
      <c r="C234" s="1408" t="s">
        <v>472</v>
      </c>
      <c r="D234" s="1407"/>
      <c r="E234" s="1407"/>
      <c r="F234" s="1407"/>
      <c r="G234" s="1407"/>
      <c r="H234" s="1407"/>
      <c r="I234" s="1407"/>
      <c r="J234" s="1407"/>
      <c r="K234" s="1407"/>
      <c r="L234" s="1407"/>
      <c r="M234" s="1406"/>
      <c r="N234" s="1406"/>
      <c r="O234" s="1405"/>
    </row>
    <row r="235" spans="1:15" ht="26.25" thickBot="1" x14ac:dyDescent="0.25">
      <c r="A235" s="1404"/>
      <c r="B235" s="1203"/>
      <c r="C235" s="1643"/>
      <c r="D235" s="1643"/>
      <c r="E235" s="1643"/>
      <c r="F235" s="1643"/>
      <c r="G235" s="1403"/>
      <c r="H235" s="1403"/>
      <c r="I235" s="1403"/>
      <c r="J235" s="1403"/>
      <c r="K235" s="1403"/>
      <c r="L235" s="1403"/>
      <c r="M235" s="1325" t="s">
        <v>471</v>
      </c>
      <c r="N235" s="1324" t="s">
        <v>119</v>
      </c>
      <c r="O235" s="1593"/>
    </row>
    <row r="236" spans="1:15" ht="30" x14ac:dyDescent="0.2">
      <c r="A236" s="1384" t="s">
        <v>51</v>
      </c>
      <c r="B236" s="1638" t="s">
        <v>61</v>
      </c>
      <c r="C236" s="1322" t="s">
        <v>61</v>
      </c>
      <c r="D236" s="1642"/>
      <c r="E236" s="1642"/>
      <c r="F236" s="1641" t="s">
        <v>470</v>
      </c>
      <c r="G236" s="1289" t="s">
        <v>468</v>
      </c>
      <c r="H236" s="1378" t="s">
        <v>38</v>
      </c>
      <c r="I236" s="1240" t="s">
        <v>364</v>
      </c>
      <c r="J236" s="1388" t="s">
        <v>363</v>
      </c>
      <c r="K236" s="1317" t="s">
        <v>63</v>
      </c>
      <c r="L236" s="1316">
        <f>L242</f>
        <v>2.2999999999999998</v>
      </c>
      <c r="M236" s="1236" t="s">
        <v>362</v>
      </c>
      <c r="N236" s="1235" t="s">
        <v>26</v>
      </c>
      <c r="O236" s="1234"/>
    </row>
    <row r="237" spans="1:15" ht="15" x14ac:dyDescent="0.2">
      <c r="A237" s="1393"/>
      <c r="B237" s="1636"/>
      <c r="C237" s="1310"/>
      <c r="D237" s="1640"/>
      <c r="E237" s="1640"/>
      <c r="F237" s="1581"/>
      <c r="G237" s="1213"/>
      <c r="H237" s="1226"/>
      <c r="I237" s="1211"/>
      <c r="J237" s="1225"/>
      <c r="K237" s="1312" t="s">
        <v>36</v>
      </c>
      <c r="L237" s="1311">
        <f>L243</f>
        <v>45.6</v>
      </c>
      <c r="M237" s="1271" t="s">
        <v>466</v>
      </c>
      <c r="N237" s="1286" t="s">
        <v>119</v>
      </c>
      <c r="O237" s="1229"/>
    </row>
    <row r="238" spans="1:15" ht="15" x14ac:dyDescent="0.2">
      <c r="A238" s="1393"/>
      <c r="B238" s="1636"/>
      <c r="C238" s="1310"/>
      <c r="D238" s="1640"/>
      <c r="E238" s="1640"/>
      <c r="F238" s="1581"/>
      <c r="G238" s="1213"/>
      <c r="H238" s="1226"/>
      <c r="I238" s="1211"/>
      <c r="J238" s="1225"/>
      <c r="K238" s="1312" t="s">
        <v>343</v>
      </c>
      <c r="L238" s="1311">
        <f>L244</f>
        <v>0</v>
      </c>
      <c r="M238" s="1271"/>
      <c r="N238" s="1286"/>
      <c r="O238" s="1229"/>
    </row>
    <row r="239" spans="1:15" ht="15" x14ac:dyDescent="0.2">
      <c r="A239" s="1393"/>
      <c r="B239" s="1636"/>
      <c r="C239" s="1310"/>
      <c r="D239" s="1640"/>
      <c r="E239" s="1640"/>
      <c r="F239" s="1581"/>
      <c r="G239" s="1213"/>
      <c r="H239" s="1226"/>
      <c r="I239" s="1211"/>
      <c r="J239" s="1225"/>
      <c r="K239" s="1312" t="s">
        <v>351</v>
      </c>
      <c r="L239" s="1311">
        <f>L245</f>
        <v>257.89999999999998</v>
      </c>
      <c r="M239" s="1271"/>
      <c r="N239" s="1286"/>
      <c r="O239" s="1229"/>
    </row>
    <row r="240" spans="1:15" ht="15.75" thickBot="1" x14ac:dyDescent="0.25">
      <c r="A240" s="1393"/>
      <c r="B240" s="1636"/>
      <c r="C240" s="1310"/>
      <c r="D240" s="1640"/>
      <c r="E240" s="1640"/>
      <c r="F240" s="1581"/>
      <c r="G240" s="1213"/>
      <c r="H240" s="1226"/>
      <c r="I240" s="1211"/>
      <c r="J240" s="1225"/>
      <c r="K240" s="1306" t="s">
        <v>32</v>
      </c>
      <c r="L240" s="1305">
        <f>L246</f>
        <v>0</v>
      </c>
      <c r="M240" s="1281"/>
      <c r="N240" s="1280"/>
      <c r="O240" s="1279"/>
    </row>
    <row r="241" spans="1:15" ht="32.450000000000003" customHeight="1" thickBot="1" x14ac:dyDescent="0.25">
      <c r="A241" s="1361"/>
      <c r="B241" s="1635"/>
      <c r="C241" s="1389"/>
      <c r="D241" s="1639"/>
      <c r="E241" s="1639"/>
      <c r="F241" s="1578"/>
      <c r="G241" s="1256"/>
      <c r="H241" s="1362"/>
      <c r="I241" s="1254"/>
      <c r="J241" s="1272"/>
      <c r="K241" s="1252" t="s">
        <v>62</v>
      </c>
      <c r="L241" s="1251">
        <f>SUM(L236:L240)</f>
        <v>305.79999999999995</v>
      </c>
      <c r="M241" s="1250"/>
      <c r="N241" s="1249"/>
      <c r="O241" s="1248"/>
    </row>
    <row r="242" spans="1:15" ht="15" x14ac:dyDescent="0.2">
      <c r="A242" s="1384" t="s">
        <v>51</v>
      </c>
      <c r="B242" s="1638" t="s">
        <v>61</v>
      </c>
      <c r="C242" s="1322" t="s">
        <v>61</v>
      </c>
      <c r="D242" s="1228" t="s">
        <v>61</v>
      </c>
      <c r="E242" s="1243"/>
      <c r="F242" s="1370" t="s">
        <v>469</v>
      </c>
      <c r="G242" s="1289" t="s">
        <v>468</v>
      </c>
      <c r="H242" s="1637" t="s">
        <v>38</v>
      </c>
      <c r="I242" s="1240" t="s">
        <v>345</v>
      </c>
      <c r="J242" s="1239" t="s">
        <v>344</v>
      </c>
      <c r="K242" s="1238" t="s">
        <v>63</v>
      </c>
      <c r="L242" s="1237">
        <v>2.2999999999999998</v>
      </c>
      <c r="M242" s="1236" t="s">
        <v>355</v>
      </c>
      <c r="N242" s="1235" t="s">
        <v>26</v>
      </c>
      <c r="O242" s="1234"/>
    </row>
    <row r="243" spans="1:15" ht="15" x14ac:dyDescent="0.2">
      <c r="A243" s="1393"/>
      <c r="B243" s="1636"/>
      <c r="C243" s="1310"/>
      <c r="D243" s="1228"/>
      <c r="E243" s="1227"/>
      <c r="F243" s="1370"/>
      <c r="G243" s="1213"/>
      <c r="H243" s="1283"/>
      <c r="I243" s="1211"/>
      <c r="J243" s="1268" t="s">
        <v>360</v>
      </c>
      <c r="K243" s="1233" t="s">
        <v>36</v>
      </c>
      <c r="L243" s="1267">
        <v>45.6</v>
      </c>
      <c r="M243" s="1231" t="s">
        <v>467</v>
      </c>
      <c r="N243" s="1230" t="s">
        <v>26</v>
      </c>
      <c r="O243" s="1294">
        <v>1</v>
      </c>
    </row>
    <row r="244" spans="1:15" ht="15" x14ac:dyDescent="0.2">
      <c r="A244" s="1393"/>
      <c r="B244" s="1636"/>
      <c r="C244" s="1310"/>
      <c r="D244" s="1228"/>
      <c r="E244" s="1227"/>
      <c r="F244" s="1370"/>
      <c r="G244" s="1213"/>
      <c r="H244" s="1283"/>
      <c r="I244" s="1211"/>
      <c r="J244" s="1225"/>
      <c r="K244" s="1233" t="s">
        <v>343</v>
      </c>
      <c r="L244" s="1267"/>
      <c r="M244" s="1271" t="s">
        <v>466</v>
      </c>
      <c r="N244" s="1286" t="s">
        <v>119</v>
      </c>
      <c r="O244" s="1229"/>
    </row>
    <row r="245" spans="1:15" ht="15" x14ac:dyDescent="0.2">
      <c r="A245" s="1393"/>
      <c r="B245" s="1636"/>
      <c r="C245" s="1310"/>
      <c r="D245" s="1228"/>
      <c r="E245" s="1227"/>
      <c r="F245" s="1370"/>
      <c r="G245" s="1213"/>
      <c r="H245" s="1283"/>
      <c r="I245" s="1211"/>
      <c r="J245" s="1225"/>
      <c r="K245" s="1233" t="s">
        <v>351</v>
      </c>
      <c r="L245" s="1267">
        <v>257.89999999999998</v>
      </c>
      <c r="M245" s="1271"/>
      <c r="N245" s="1286"/>
      <c r="O245" s="1229"/>
    </row>
    <row r="246" spans="1:15" ht="15.75" thickBot="1" x14ac:dyDescent="0.25">
      <c r="A246" s="1393"/>
      <c r="B246" s="1636"/>
      <c r="C246" s="1310"/>
      <c r="D246" s="1228"/>
      <c r="E246" s="1227"/>
      <c r="F246" s="1370"/>
      <c r="G246" s="1213"/>
      <c r="H246" s="1283"/>
      <c r="I246" s="1211"/>
      <c r="J246" s="1225"/>
      <c r="K246" s="1224" t="s">
        <v>32</v>
      </c>
      <c r="L246" s="1282"/>
      <c r="M246" s="1281"/>
      <c r="N246" s="1280"/>
      <c r="O246" s="1279"/>
    </row>
    <row r="247" spans="1:15" ht="15.75" thickBot="1" x14ac:dyDescent="0.25">
      <c r="A247" s="1361"/>
      <c r="B247" s="1635"/>
      <c r="C247" s="1389"/>
      <c r="D247" s="1259"/>
      <c r="E247" s="1258"/>
      <c r="F247" s="1364"/>
      <c r="G247" s="1256"/>
      <c r="H247" s="1634"/>
      <c r="I247" s="1254"/>
      <c r="J247" s="1272"/>
      <c r="K247" s="1252" t="s">
        <v>62</v>
      </c>
      <c r="L247" s="1251">
        <f>SUM(L242:L246)</f>
        <v>305.79999999999995</v>
      </c>
      <c r="M247" s="1250"/>
      <c r="N247" s="1249"/>
      <c r="O247" s="1248"/>
    </row>
    <row r="248" spans="1:15" ht="15" thickBot="1" x14ac:dyDescent="0.25">
      <c r="A248" s="1361" t="s">
        <v>51</v>
      </c>
      <c r="B248" s="1360" t="s">
        <v>61</v>
      </c>
      <c r="C248" s="1359" t="s">
        <v>342</v>
      </c>
      <c r="D248" s="1359"/>
      <c r="E248" s="1359"/>
      <c r="F248" s="1359"/>
      <c r="G248" s="1359"/>
      <c r="H248" s="1359"/>
      <c r="I248" s="1358"/>
      <c r="J248" s="1357"/>
      <c r="K248" s="1356" t="s">
        <v>62</v>
      </c>
      <c r="L248" s="1355">
        <f>L241*1</f>
        <v>305.79999999999995</v>
      </c>
      <c r="M248" s="1354"/>
      <c r="N248" s="1354"/>
      <c r="O248" s="1353"/>
    </row>
    <row r="249" spans="1:15" ht="15" thickBot="1" x14ac:dyDescent="0.25">
      <c r="A249" s="1404" t="s">
        <v>51</v>
      </c>
      <c r="B249" s="1409" t="s">
        <v>25</v>
      </c>
      <c r="C249" s="1408" t="s">
        <v>465</v>
      </c>
      <c r="D249" s="1407"/>
      <c r="E249" s="1407"/>
      <c r="F249" s="1407"/>
      <c r="G249" s="1407"/>
      <c r="H249" s="1407"/>
      <c r="I249" s="1407"/>
      <c r="J249" s="1407"/>
      <c r="K249" s="1407"/>
      <c r="L249" s="1407"/>
      <c r="M249" s="1406"/>
      <c r="N249" s="1406"/>
      <c r="O249" s="1405"/>
    </row>
    <row r="250" spans="1:15" ht="26.25" thickBot="1" x14ac:dyDescent="0.25">
      <c r="A250" s="1565"/>
      <c r="B250" s="1564"/>
      <c r="C250" s="1633"/>
      <c r="D250" s="1326"/>
      <c r="E250" s="1326"/>
      <c r="F250" s="1326"/>
      <c r="G250" s="1326"/>
      <c r="H250" s="1326"/>
      <c r="I250" s="1326"/>
      <c r="J250" s="1326"/>
      <c r="K250" s="1326"/>
      <c r="L250" s="1632"/>
      <c r="M250" s="1333" t="s">
        <v>464</v>
      </c>
      <c r="N250" s="1324" t="s">
        <v>26</v>
      </c>
      <c r="O250" s="1494">
        <v>6</v>
      </c>
    </row>
    <row r="251" spans="1:15" ht="15" customHeight="1" x14ac:dyDescent="0.2">
      <c r="A251" s="1631" t="s">
        <v>51</v>
      </c>
      <c r="B251" s="1630" t="s">
        <v>25</v>
      </c>
      <c r="C251" s="1629" t="s">
        <v>61</v>
      </c>
      <c r="D251" s="1513" t="s">
        <v>463</v>
      </c>
      <c r="E251" s="1512"/>
      <c r="F251" s="1511"/>
      <c r="G251" s="1289" t="s">
        <v>460</v>
      </c>
      <c r="H251" s="1470" t="s">
        <v>38</v>
      </c>
      <c r="I251" s="1548" t="s">
        <v>364</v>
      </c>
      <c r="J251" s="1318" t="s">
        <v>363</v>
      </c>
      <c r="K251" s="1317" t="s">
        <v>63</v>
      </c>
      <c r="L251" s="1563">
        <f>L257</f>
        <v>0</v>
      </c>
      <c r="M251" s="1466" t="s">
        <v>362</v>
      </c>
      <c r="N251" s="1465" t="s">
        <v>26</v>
      </c>
      <c r="O251" s="1464">
        <v>1</v>
      </c>
    </row>
    <row r="252" spans="1:15" ht="25.5" x14ac:dyDescent="0.2">
      <c r="A252" s="1626"/>
      <c r="B252" s="1537"/>
      <c r="C252" s="1625"/>
      <c r="D252" s="1510"/>
      <c r="E252" s="1509"/>
      <c r="F252" s="1508"/>
      <c r="G252" s="1213"/>
      <c r="H252" s="1449"/>
      <c r="I252" s="1533"/>
      <c r="J252" s="1315"/>
      <c r="K252" s="1312" t="s">
        <v>36</v>
      </c>
      <c r="L252" s="1561">
        <f>L258</f>
        <v>5.4</v>
      </c>
      <c r="M252" s="1457" t="s">
        <v>462</v>
      </c>
      <c r="N252" s="1456" t="s">
        <v>26</v>
      </c>
      <c r="O252" s="1461">
        <v>6</v>
      </c>
    </row>
    <row r="253" spans="1:15" ht="15" x14ac:dyDescent="0.2">
      <c r="A253" s="1626"/>
      <c r="B253" s="1537"/>
      <c r="C253" s="1625"/>
      <c r="D253" s="1510"/>
      <c r="E253" s="1509"/>
      <c r="F253" s="1508"/>
      <c r="G253" s="1213"/>
      <c r="H253" s="1449"/>
      <c r="I253" s="1533"/>
      <c r="J253" s="1315"/>
      <c r="K253" s="1312" t="s">
        <v>343</v>
      </c>
      <c r="L253" s="1561">
        <f>L259</f>
        <v>0</v>
      </c>
      <c r="M253" s="1457"/>
      <c r="N253" s="1456"/>
      <c r="O253" s="1455"/>
    </row>
    <row r="254" spans="1:15" ht="15" x14ac:dyDescent="0.2">
      <c r="A254" s="1626"/>
      <c r="B254" s="1537"/>
      <c r="C254" s="1625"/>
      <c r="D254" s="1510"/>
      <c r="E254" s="1509"/>
      <c r="F254" s="1508"/>
      <c r="G254" s="1213"/>
      <c r="H254" s="1449"/>
      <c r="I254" s="1533"/>
      <c r="J254" s="1532"/>
      <c r="K254" s="1312" t="s">
        <v>351</v>
      </c>
      <c r="L254" s="1561">
        <f>L260</f>
        <v>30.2</v>
      </c>
      <c r="M254" s="1457"/>
      <c r="N254" s="1456"/>
      <c r="O254" s="1455"/>
    </row>
    <row r="255" spans="1:15" ht="15.75" thickBot="1" x14ac:dyDescent="0.25">
      <c r="A255" s="1626"/>
      <c r="B255" s="1537"/>
      <c r="C255" s="1625"/>
      <c r="D255" s="1510"/>
      <c r="E255" s="1509"/>
      <c r="F255" s="1508"/>
      <c r="G255" s="1213"/>
      <c r="H255" s="1449"/>
      <c r="I255" s="1533"/>
      <c r="J255" s="1532"/>
      <c r="K255" s="1306" t="s">
        <v>32</v>
      </c>
      <c r="L255" s="1560">
        <f>L261</f>
        <v>0</v>
      </c>
      <c r="M255" s="1444"/>
      <c r="N255" s="1443"/>
      <c r="O255" s="1442"/>
    </row>
    <row r="256" spans="1:15" ht="15.75" thickBot="1" x14ac:dyDescent="0.25">
      <c r="A256" s="1519"/>
      <c r="B256" s="1622"/>
      <c r="C256" s="1621"/>
      <c r="D256" s="1507"/>
      <c r="E256" s="1506"/>
      <c r="F256" s="1505"/>
      <c r="G256" s="1256"/>
      <c r="H256" s="1437"/>
      <c r="I256" s="1523"/>
      <c r="J256" s="1522"/>
      <c r="K256" s="1252" t="s">
        <v>62</v>
      </c>
      <c r="L256" s="1520">
        <f>SUM(L251:L255)</f>
        <v>35.6</v>
      </c>
      <c r="M256" s="1432"/>
      <c r="N256" s="1431"/>
      <c r="O256" s="1430"/>
    </row>
    <row r="257" spans="1:15" ht="15" x14ac:dyDescent="0.2">
      <c r="A257" s="1631" t="s">
        <v>51</v>
      </c>
      <c r="B257" s="1630" t="s">
        <v>25</v>
      </c>
      <c r="C257" s="1629" t="s">
        <v>61</v>
      </c>
      <c r="D257" s="1628" t="s">
        <v>61</v>
      </c>
      <c r="E257" s="1550"/>
      <c r="F257" s="1380" t="s">
        <v>461</v>
      </c>
      <c r="G257" s="1289" t="s">
        <v>460</v>
      </c>
      <c r="H257" s="1470" t="s">
        <v>38</v>
      </c>
      <c r="I257" s="1548" t="s">
        <v>357</v>
      </c>
      <c r="J257" s="1377" t="s">
        <v>64</v>
      </c>
      <c r="K257" s="1547" t="s">
        <v>63</v>
      </c>
      <c r="L257" s="1546"/>
      <c r="M257" s="1466" t="s">
        <v>355</v>
      </c>
      <c r="N257" s="1465" t="s">
        <v>26</v>
      </c>
      <c r="O257" s="1464">
        <v>1</v>
      </c>
    </row>
    <row r="258" spans="1:15" ht="15" x14ac:dyDescent="0.2">
      <c r="A258" s="1626"/>
      <c r="B258" s="1537"/>
      <c r="C258" s="1625"/>
      <c r="D258" s="1624"/>
      <c r="E258" s="1534"/>
      <c r="F258" s="1623"/>
      <c r="G258" s="1213"/>
      <c r="H258" s="1449"/>
      <c r="I258" s="1533"/>
      <c r="J258" s="1268" t="s">
        <v>444</v>
      </c>
      <c r="K258" s="1541" t="s">
        <v>36</v>
      </c>
      <c r="L258" s="1627">
        <v>5.4</v>
      </c>
      <c r="M258" s="1231" t="s">
        <v>294</v>
      </c>
      <c r="N258" s="1462" t="s">
        <v>26</v>
      </c>
      <c r="O258" s="1461">
        <v>6</v>
      </c>
    </row>
    <row r="259" spans="1:15" ht="15" x14ac:dyDescent="0.2">
      <c r="A259" s="1626"/>
      <c r="B259" s="1537"/>
      <c r="C259" s="1625"/>
      <c r="D259" s="1624"/>
      <c r="E259" s="1534"/>
      <c r="F259" s="1623"/>
      <c r="G259" s="1213"/>
      <c r="H259" s="1449"/>
      <c r="I259" s="1533"/>
      <c r="J259" s="1225"/>
      <c r="K259" s="1541" t="s">
        <v>343</v>
      </c>
      <c r="L259" s="1540"/>
      <c r="M259" s="1457"/>
      <c r="N259" s="1456"/>
      <c r="O259" s="1455"/>
    </row>
    <row r="260" spans="1:15" ht="15" x14ac:dyDescent="0.2">
      <c r="A260" s="1626"/>
      <c r="B260" s="1537"/>
      <c r="C260" s="1625"/>
      <c r="D260" s="1624"/>
      <c r="E260" s="1534"/>
      <c r="F260" s="1623"/>
      <c r="G260" s="1213"/>
      <c r="H260" s="1449"/>
      <c r="I260" s="1533"/>
      <c r="J260" s="1225"/>
      <c r="K260" s="1541" t="s">
        <v>351</v>
      </c>
      <c r="L260" s="1627">
        <v>30.2</v>
      </c>
      <c r="M260" s="1457"/>
      <c r="N260" s="1456"/>
      <c r="O260" s="1455"/>
    </row>
    <row r="261" spans="1:15" ht="15.75" thickBot="1" x14ac:dyDescent="0.25">
      <c r="A261" s="1626"/>
      <c r="B261" s="1537"/>
      <c r="C261" s="1625"/>
      <c r="D261" s="1624"/>
      <c r="E261" s="1534"/>
      <c r="F261" s="1623"/>
      <c r="G261" s="1213"/>
      <c r="H261" s="1449"/>
      <c r="I261" s="1533"/>
      <c r="J261" s="1225"/>
      <c r="K261" s="1531" t="s">
        <v>32</v>
      </c>
      <c r="L261" s="1530"/>
      <c r="M261" s="1444"/>
      <c r="N261" s="1443"/>
      <c r="O261" s="1442"/>
    </row>
    <row r="262" spans="1:15" ht="15.75" thickBot="1" x14ac:dyDescent="0.25">
      <c r="A262" s="1519"/>
      <c r="B262" s="1622"/>
      <c r="C262" s="1621"/>
      <c r="D262" s="1620"/>
      <c r="E262" s="1525"/>
      <c r="F262" s="1619"/>
      <c r="G262" s="1256"/>
      <c r="H262" s="1437"/>
      <c r="I262" s="1523"/>
      <c r="J262" s="1272"/>
      <c r="K262" s="1521" t="s">
        <v>62</v>
      </c>
      <c r="L262" s="1520">
        <f>SUM(L257:L261)</f>
        <v>35.6</v>
      </c>
      <c r="M262" s="1432"/>
      <c r="N262" s="1431"/>
      <c r="O262" s="1430"/>
    </row>
    <row r="263" spans="1:15" ht="13.5" thickBot="1" x14ac:dyDescent="0.25">
      <c r="A263" s="1429" t="s">
        <v>51</v>
      </c>
      <c r="B263" s="1428" t="s">
        <v>25</v>
      </c>
      <c r="C263" s="1427" t="s">
        <v>342</v>
      </c>
      <c r="D263" s="1427"/>
      <c r="E263" s="1427"/>
      <c r="F263" s="1427"/>
      <c r="G263" s="1427"/>
      <c r="H263" s="1427"/>
      <c r="I263" s="1426"/>
      <c r="J263" s="1618"/>
      <c r="K263" s="1424" t="s">
        <v>62</v>
      </c>
      <c r="L263" s="1423">
        <f>L256*1</f>
        <v>35.6</v>
      </c>
      <c r="M263" s="1354"/>
      <c r="N263" s="1354"/>
      <c r="O263" s="1353"/>
    </row>
    <row r="264" spans="1:15" ht="19.5" customHeight="1" thickBot="1" x14ac:dyDescent="0.25">
      <c r="A264" s="1615" t="s">
        <v>51</v>
      </c>
      <c r="B264" s="1617" t="s">
        <v>23</v>
      </c>
      <c r="C264" s="1616" t="s">
        <v>459</v>
      </c>
      <c r="D264" s="1406"/>
      <c r="E264" s="1406"/>
      <c r="F264" s="1406"/>
      <c r="G264" s="1406"/>
      <c r="H264" s="1406"/>
      <c r="I264" s="1406"/>
      <c r="J264" s="1329"/>
      <c r="K264" s="1406"/>
      <c r="L264" s="1406"/>
      <c r="M264" s="1406"/>
      <c r="N264" s="1406"/>
      <c r="O264" s="1405"/>
    </row>
    <row r="265" spans="1:15" ht="26.25" thickBot="1" x14ac:dyDescent="0.25">
      <c r="A265" s="1615"/>
      <c r="B265" s="1614"/>
      <c r="C265" s="1613"/>
      <c r="D265" s="1613"/>
      <c r="E265" s="1613"/>
      <c r="F265" s="1613"/>
      <c r="G265" s="1613"/>
      <c r="H265" s="1613"/>
      <c r="I265" s="1613"/>
      <c r="J265" s="1613"/>
      <c r="K265" s="1613"/>
      <c r="L265" s="1613"/>
      <c r="M265" s="1410" t="s">
        <v>458</v>
      </c>
      <c r="N265" s="1324" t="s">
        <v>26</v>
      </c>
      <c r="O265" s="1494">
        <v>1</v>
      </c>
    </row>
    <row r="266" spans="1:15" ht="12.75" customHeight="1" x14ac:dyDescent="0.2">
      <c r="A266" s="1475" t="s">
        <v>51</v>
      </c>
      <c r="B266" s="1474" t="s">
        <v>23</v>
      </c>
      <c r="C266" s="1603" t="s">
        <v>61</v>
      </c>
      <c r="D266" s="1612" t="s">
        <v>457</v>
      </c>
      <c r="E266" s="1611"/>
      <c r="F266" s="1610"/>
      <c r="G266" s="1289" t="s">
        <v>454</v>
      </c>
      <c r="H266" s="1601" t="s">
        <v>38</v>
      </c>
      <c r="I266" s="1469" t="s">
        <v>364</v>
      </c>
      <c r="J266" s="1388" t="s">
        <v>363</v>
      </c>
      <c r="K266" s="1488" t="s">
        <v>63</v>
      </c>
      <c r="L266" s="1487">
        <f>L272</f>
        <v>0</v>
      </c>
      <c r="M266" s="1466" t="s">
        <v>362</v>
      </c>
      <c r="N266" s="1465" t="s">
        <v>26</v>
      </c>
      <c r="O266" s="1287">
        <v>1</v>
      </c>
    </row>
    <row r="267" spans="1:15" ht="25.5" x14ac:dyDescent="0.2">
      <c r="A267" s="1454"/>
      <c r="B267" s="1453"/>
      <c r="C267" s="1600"/>
      <c r="D267" s="1609"/>
      <c r="E267" s="1608"/>
      <c r="F267" s="1607"/>
      <c r="G267" s="1213"/>
      <c r="H267" s="1598"/>
      <c r="I267" s="1448"/>
      <c r="J267" s="1460"/>
      <c r="K267" s="1486" t="s">
        <v>36</v>
      </c>
      <c r="L267" s="1485">
        <f>L273</f>
        <v>650</v>
      </c>
      <c r="M267" s="1457" t="s">
        <v>456</v>
      </c>
      <c r="N267" s="1456" t="s">
        <v>26</v>
      </c>
      <c r="O267" s="1294">
        <v>1</v>
      </c>
    </row>
    <row r="268" spans="1:15" ht="15" customHeight="1" x14ac:dyDescent="0.2">
      <c r="A268" s="1454"/>
      <c r="B268" s="1453"/>
      <c r="C268" s="1600"/>
      <c r="D268" s="1609"/>
      <c r="E268" s="1608"/>
      <c r="F268" s="1607"/>
      <c r="G268" s="1213"/>
      <c r="H268" s="1598"/>
      <c r="I268" s="1448"/>
      <c r="J268" s="1460"/>
      <c r="K268" s="1486" t="s">
        <v>343</v>
      </c>
      <c r="L268" s="1485">
        <f>L274</f>
        <v>0</v>
      </c>
      <c r="M268" s="1457"/>
      <c r="N268" s="1456"/>
      <c r="O268" s="1455"/>
    </row>
    <row r="269" spans="1:15" ht="15" customHeight="1" x14ac:dyDescent="0.2">
      <c r="A269" s="1454"/>
      <c r="B269" s="1453"/>
      <c r="C269" s="1600"/>
      <c r="D269" s="1609"/>
      <c r="E269" s="1608"/>
      <c r="F269" s="1607"/>
      <c r="G269" s="1213"/>
      <c r="H269" s="1598"/>
      <c r="I269" s="1448"/>
      <c r="J269" s="1460"/>
      <c r="K269" s="1486" t="s">
        <v>351</v>
      </c>
      <c r="L269" s="1485">
        <f>L275</f>
        <v>478</v>
      </c>
      <c r="M269" s="1457"/>
      <c r="N269" s="1456"/>
      <c r="O269" s="1455"/>
    </row>
    <row r="270" spans="1:15" ht="15.75" customHeight="1" thickBot="1" x14ac:dyDescent="0.25">
      <c r="A270" s="1454"/>
      <c r="B270" s="1453"/>
      <c r="C270" s="1600"/>
      <c r="D270" s="1609"/>
      <c r="E270" s="1608"/>
      <c r="F270" s="1607"/>
      <c r="G270" s="1213"/>
      <c r="H270" s="1598"/>
      <c r="I270" s="1448"/>
      <c r="J270" s="1460"/>
      <c r="K270" s="1481" t="s">
        <v>32</v>
      </c>
      <c r="L270" s="1480">
        <f>L276</f>
        <v>0</v>
      </c>
      <c r="M270" s="1444"/>
      <c r="N270" s="1443"/>
      <c r="O270" s="1442"/>
    </row>
    <row r="271" spans="1:15" ht="15.75" customHeight="1" thickBot="1" x14ac:dyDescent="0.25">
      <c r="A271" s="1429"/>
      <c r="B271" s="1441"/>
      <c r="C271" s="1597"/>
      <c r="D271" s="1606"/>
      <c r="E271" s="1605"/>
      <c r="F271" s="1604"/>
      <c r="G271" s="1256"/>
      <c r="H271" s="1595"/>
      <c r="I271" s="1436"/>
      <c r="J271" s="1476"/>
      <c r="K271" s="1434" t="s">
        <v>62</v>
      </c>
      <c r="L271" s="1433">
        <f>SUM(L266:L270)</f>
        <v>1128</v>
      </c>
      <c r="M271" s="1432"/>
      <c r="N271" s="1431"/>
      <c r="O271" s="1430"/>
    </row>
    <row r="272" spans="1:15" ht="15" x14ac:dyDescent="0.2">
      <c r="A272" s="1475" t="s">
        <v>51</v>
      </c>
      <c r="B272" s="1474" t="s">
        <v>23</v>
      </c>
      <c r="C272" s="1603" t="s">
        <v>61</v>
      </c>
      <c r="D272" s="1472" t="s">
        <v>61</v>
      </c>
      <c r="E272" s="1602"/>
      <c r="F272" s="1380" t="s">
        <v>455</v>
      </c>
      <c r="G272" s="1289" t="s">
        <v>454</v>
      </c>
      <c r="H272" s="1601" t="s">
        <v>38</v>
      </c>
      <c r="I272" s="1469" t="s">
        <v>373</v>
      </c>
      <c r="J272" s="1377" t="s">
        <v>372</v>
      </c>
      <c r="K272" s="1468" t="s">
        <v>63</v>
      </c>
      <c r="L272" s="1467"/>
      <c r="M272" s="1466" t="s">
        <v>355</v>
      </c>
      <c r="N272" s="1465" t="s">
        <v>26</v>
      </c>
      <c r="O272" s="1464">
        <v>1</v>
      </c>
    </row>
    <row r="273" spans="1:15" ht="15" x14ac:dyDescent="0.2">
      <c r="A273" s="1454"/>
      <c r="B273" s="1453"/>
      <c r="C273" s="1600"/>
      <c r="D273" s="1451"/>
      <c r="E273" s="1599"/>
      <c r="F273" s="1370"/>
      <c r="G273" s="1213"/>
      <c r="H273" s="1598"/>
      <c r="I273" s="1448"/>
      <c r="J273" s="1268" t="s">
        <v>453</v>
      </c>
      <c r="K273" s="1459" t="s">
        <v>36</v>
      </c>
      <c r="L273" s="1458">
        <v>650</v>
      </c>
      <c r="M273" s="1231" t="s">
        <v>452</v>
      </c>
      <c r="N273" s="1462" t="s">
        <v>26</v>
      </c>
      <c r="O273" s="1461">
        <v>1</v>
      </c>
    </row>
    <row r="274" spans="1:15" x14ac:dyDescent="0.2">
      <c r="A274" s="1454"/>
      <c r="B274" s="1453"/>
      <c r="C274" s="1600"/>
      <c r="D274" s="1451"/>
      <c r="E274" s="1599"/>
      <c r="F274" s="1370"/>
      <c r="G274" s="1213"/>
      <c r="H274" s="1598"/>
      <c r="I274" s="1448"/>
      <c r="J274" s="1460"/>
      <c r="K274" s="1459" t="s">
        <v>343</v>
      </c>
      <c r="L274" s="1458"/>
      <c r="M274" s="1457"/>
      <c r="N274" s="1456"/>
      <c r="O274" s="1455"/>
    </row>
    <row r="275" spans="1:15" x14ac:dyDescent="0.2">
      <c r="A275" s="1454"/>
      <c r="B275" s="1453"/>
      <c r="C275" s="1600"/>
      <c r="D275" s="1451"/>
      <c r="E275" s="1599"/>
      <c r="F275" s="1370"/>
      <c r="G275" s="1213"/>
      <c r="H275" s="1598"/>
      <c r="I275" s="1448"/>
      <c r="J275" s="1460"/>
      <c r="K275" s="1459" t="s">
        <v>351</v>
      </c>
      <c r="L275" s="1458">
        <v>478</v>
      </c>
      <c r="M275" s="1457"/>
      <c r="N275" s="1456"/>
      <c r="O275" s="1455"/>
    </row>
    <row r="276" spans="1:15" ht="13.5" thickBot="1" x14ac:dyDescent="0.25">
      <c r="A276" s="1454"/>
      <c r="B276" s="1453"/>
      <c r="C276" s="1600"/>
      <c r="D276" s="1451"/>
      <c r="E276" s="1599"/>
      <c r="F276" s="1370"/>
      <c r="G276" s="1213"/>
      <c r="H276" s="1598"/>
      <c r="I276" s="1448"/>
      <c r="J276" s="1460"/>
      <c r="K276" s="1446" t="s">
        <v>32</v>
      </c>
      <c r="L276" s="1445"/>
      <c r="M276" s="1444"/>
      <c r="N276" s="1443"/>
      <c r="O276" s="1442"/>
    </row>
    <row r="277" spans="1:15" ht="13.5" thickBot="1" x14ac:dyDescent="0.25">
      <c r="A277" s="1429"/>
      <c r="B277" s="1441"/>
      <c r="C277" s="1597"/>
      <c r="D277" s="1439"/>
      <c r="E277" s="1596"/>
      <c r="F277" s="1364"/>
      <c r="G277" s="1256"/>
      <c r="H277" s="1595"/>
      <c r="I277" s="1436"/>
      <c r="J277" s="1435"/>
      <c r="K277" s="1434" t="s">
        <v>62</v>
      </c>
      <c r="L277" s="1433">
        <f>SUM(L272:L276)</f>
        <v>1128</v>
      </c>
      <c r="M277" s="1432"/>
      <c r="N277" s="1431"/>
      <c r="O277" s="1430"/>
    </row>
    <row r="278" spans="1:15" ht="15" thickBot="1" x14ac:dyDescent="0.25">
      <c r="A278" s="1204" t="s">
        <v>51</v>
      </c>
      <c r="B278" s="1203" t="s">
        <v>23</v>
      </c>
      <c r="C278" s="1201" t="s">
        <v>342</v>
      </c>
      <c r="D278" s="1201"/>
      <c r="E278" s="1201"/>
      <c r="F278" s="1201"/>
      <c r="G278" s="1201"/>
      <c r="H278" s="1201"/>
      <c r="I278" s="1200"/>
      <c r="J278" s="1594"/>
      <c r="K278" s="1199" t="s">
        <v>62</v>
      </c>
      <c r="L278" s="1198">
        <f>L271*1</f>
        <v>1128</v>
      </c>
      <c r="M278" s="1197"/>
      <c r="N278" s="1197"/>
      <c r="O278" s="1196"/>
    </row>
    <row r="279" spans="1:15" ht="15" thickBot="1" x14ac:dyDescent="0.25">
      <c r="A279" s="1352" t="s">
        <v>51</v>
      </c>
      <c r="B279" s="1352"/>
      <c r="C279" s="1351" t="s">
        <v>341</v>
      </c>
      <c r="D279" s="1351"/>
      <c r="E279" s="1351"/>
      <c r="F279" s="1351"/>
      <c r="G279" s="1351"/>
      <c r="H279" s="1351"/>
      <c r="I279" s="1350"/>
      <c r="J279" s="1349"/>
      <c r="K279" s="1348" t="s">
        <v>62</v>
      </c>
      <c r="L279" s="1347">
        <f>L248+L263+L278</f>
        <v>1469.4</v>
      </c>
      <c r="M279" s="1346"/>
      <c r="N279" s="1346"/>
      <c r="O279" s="1345"/>
    </row>
    <row r="280" spans="1:15" ht="15.75" thickBot="1" x14ac:dyDescent="0.25">
      <c r="A280" s="1344" t="s">
        <v>47</v>
      </c>
      <c r="B280" s="1343"/>
      <c r="C280" s="1416" t="s">
        <v>254</v>
      </c>
      <c r="D280" s="1341"/>
      <c r="E280" s="1341"/>
      <c r="F280" s="1415"/>
      <c r="G280" s="1415"/>
      <c r="H280" s="1341"/>
      <c r="I280" s="1341"/>
      <c r="J280" s="1341"/>
      <c r="K280" s="1341"/>
      <c r="L280" s="1341"/>
      <c r="M280" s="1340"/>
      <c r="N280" s="1340"/>
      <c r="O280" s="1339"/>
    </row>
    <row r="281" spans="1:15" ht="37.5" customHeight="1" thickBot="1" x14ac:dyDescent="0.25">
      <c r="A281" s="1414"/>
      <c r="B281" s="1413"/>
      <c r="C281" s="1411"/>
      <c r="D281" s="1411"/>
      <c r="E281" s="1411"/>
      <c r="F281" s="1412"/>
      <c r="G281" s="1412"/>
      <c r="H281" s="1411"/>
      <c r="I281" s="1411"/>
      <c r="J281" s="1411"/>
      <c r="K281" s="1411"/>
      <c r="L281" s="1411"/>
      <c r="M281" s="1410" t="s">
        <v>451</v>
      </c>
      <c r="N281" s="1324" t="s">
        <v>450</v>
      </c>
      <c r="O281" s="1593">
        <v>676315</v>
      </c>
    </row>
    <row r="282" spans="1:15" ht="23.25" customHeight="1" thickBot="1" x14ac:dyDescent="0.25">
      <c r="A282" s="1327" t="s">
        <v>47</v>
      </c>
      <c r="B282" s="1203" t="s">
        <v>61</v>
      </c>
      <c r="C282" s="1408" t="s">
        <v>449</v>
      </c>
      <c r="D282" s="1407"/>
      <c r="E282" s="1407"/>
      <c r="F282" s="1407"/>
      <c r="G282" s="1407"/>
      <c r="H282" s="1407"/>
      <c r="I282" s="1407"/>
      <c r="J282" s="1407"/>
      <c r="K282" s="1407"/>
      <c r="L282" s="1407"/>
      <c r="M282" s="1406"/>
      <c r="N282" s="1406"/>
      <c r="O282" s="1405"/>
    </row>
    <row r="283" spans="1:15" ht="36" customHeight="1" thickBot="1" x14ac:dyDescent="0.25">
      <c r="A283" s="1404"/>
      <c r="B283" s="1203"/>
      <c r="C283" s="1403"/>
      <c r="D283" s="1403"/>
      <c r="E283" s="1403"/>
      <c r="F283" s="1403"/>
      <c r="G283" s="1403"/>
      <c r="H283" s="1403"/>
      <c r="I283" s="1403"/>
      <c r="J283" s="1403"/>
      <c r="K283" s="1403"/>
      <c r="L283" s="1403"/>
      <c r="M283" s="1325" t="s">
        <v>448</v>
      </c>
      <c r="N283" s="1324" t="s">
        <v>26</v>
      </c>
      <c r="O283" s="1593"/>
    </row>
    <row r="284" spans="1:15" ht="15" customHeight="1" x14ac:dyDescent="0.2">
      <c r="A284" s="1577" t="s">
        <v>47</v>
      </c>
      <c r="B284" s="1576" t="s">
        <v>61</v>
      </c>
      <c r="C284" s="1245" t="s">
        <v>61</v>
      </c>
      <c r="D284" s="1592" t="s">
        <v>447</v>
      </c>
      <c r="E284" s="1591"/>
      <c r="F284" s="1590"/>
      <c r="G284" s="1289" t="s">
        <v>445</v>
      </c>
      <c r="H284" s="1241" t="s">
        <v>38</v>
      </c>
      <c r="I284" s="1240" t="s">
        <v>364</v>
      </c>
      <c r="J284" s="1388" t="s">
        <v>363</v>
      </c>
      <c r="K284" s="1317" t="s">
        <v>63</v>
      </c>
      <c r="L284" s="1316">
        <f>L290</f>
        <v>1.6</v>
      </c>
      <c r="M284" s="1236" t="s">
        <v>362</v>
      </c>
      <c r="N284" s="1235" t="s">
        <v>26</v>
      </c>
      <c r="O284" s="1234"/>
    </row>
    <row r="285" spans="1:15" ht="15" x14ac:dyDescent="0.2">
      <c r="A285" s="1572"/>
      <c r="B285" s="1218"/>
      <c r="C285" s="1217"/>
      <c r="D285" s="1583"/>
      <c r="E285" s="1582"/>
      <c r="F285" s="1581"/>
      <c r="G285" s="1213"/>
      <c r="H285" s="1226"/>
      <c r="I285" s="1211"/>
      <c r="J285" s="1225"/>
      <c r="K285" s="1312" t="s">
        <v>36</v>
      </c>
      <c r="L285" s="1311">
        <f>L291</f>
        <v>328.3</v>
      </c>
      <c r="M285" s="1589" t="s">
        <v>443</v>
      </c>
      <c r="N285" s="1588" t="s">
        <v>91</v>
      </c>
      <c r="O285" s="1587">
        <v>74</v>
      </c>
    </row>
    <row r="286" spans="1:15" ht="15" x14ac:dyDescent="0.2">
      <c r="A286" s="1572"/>
      <c r="B286" s="1218"/>
      <c r="C286" s="1217"/>
      <c r="D286" s="1583"/>
      <c r="E286" s="1582"/>
      <c r="F286" s="1581"/>
      <c r="G286" s="1213"/>
      <c r="H286" s="1226"/>
      <c r="I286" s="1211"/>
      <c r="J286" s="1225"/>
      <c r="K286" s="1312" t="s">
        <v>343</v>
      </c>
      <c r="L286" s="1311">
        <f>L292</f>
        <v>1516.5</v>
      </c>
      <c r="M286" s="1586"/>
      <c r="N286" s="1585"/>
      <c r="O286" s="1584"/>
    </row>
    <row r="287" spans="1:15" ht="15" x14ac:dyDescent="0.2">
      <c r="A287" s="1572"/>
      <c r="B287" s="1218"/>
      <c r="C287" s="1217"/>
      <c r="D287" s="1583"/>
      <c r="E287" s="1582"/>
      <c r="F287" s="1581"/>
      <c r="G287" s="1213"/>
      <c r="H287" s="1226"/>
      <c r="I287" s="1211"/>
      <c r="J287" s="1225"/>
      <c r="K287" s="1312" t="s">
        <v>351</v>
      </c>
      <c r="L287" s="1311">
        <f>L293</f>
        <v>1844.7</v>
      </c>
      <c r="M287" s="1271"/>
      <c r="N287" s="1286"/>
      <c r="O287" s="1229"/>
    </row>
    <row r="288" spans="1:15" ht="15.75" thickBot="1" x14ac:dyDescent="0.25">
      <c r="A288" s="1572"/>
      <c r="B288" s="1218"/>
      <c r="C288" s="1217"/>
      <c r="D288" s="1583"/>
      <c r="E288" s="1582"/>
      <c r="F288" s="1581"/>
      <c r="G288" s="1213"/>
      <c r="H288" s="1226"/>
      <c r="I288" s="1211"/>
      <c r="J288" s="1225"/>
      <c r="K288" s="1306" t="s">
        <v>32</v>
      </c>
      <c r="L288" s="1305">
        <f>L294</f>
        <v>0</v>
      </c>
      <c r="M288" s="1281"/>
      <c r="N288" s="1280"/>
      <c r="O288" s="1279"/>
    </row>
    <row r="289" spans="1:15" ht="15.75" thickBot="1" x14ac:dyDescent="0.25">
      <c r="A289" s="1570"/>
      <c r="B289" s="1569"/>
      <c r="C289" s="1568"/>
      <c r="D289" s="1580"/>
      <c r="E289" s="1579"/>
      <c r="F289" s="1578"/>
      <c r="G289" s="1256"/>
      <c r="H289" s="1255"/>
      <c r="I289" s="1254"/>
      <c r="J289" s="1272"/>
      <c r="K289" s="1252" t="s">
        <v>62</v>
      </c>
      <c r="L289" s="1251">
        <f>SUM(L284:L288)</f>
        <v>3691.1000000000004</v>
      </c>
      <c r="M289" s="1250"/>
      <c r="N289" s="1249"/>
      <c r="O289" s="1248"/>
    </row>
    <row r="290" spans="1:15" ht="15" x14ac:dyDescent="0.2">
      <c r="A290" s="1577" t="s">
        <v>47</v>
      </c>
      <c r="B290" s="1576" t="s">
        <v>61</v>
      </c>
      <c r="C290" s="1245" t="s">
        <v>61</v>
      </c>
      <c r="D290" s="1244" t="s">
        <v>61</v>
      </c>
      <c r="E290" s="1243"/>
      <c r="F290" s="1380" t="s">
        <v>446</v>
      </c>
      <c r="G290" s="1289" t="s">
        <v>445</v>
      </c>
      <c r="H290" s="1575" t="s">
        <v>38</v>
      </c>
      <c r="I290" s="1240" t="s">
        <v>357</v>
      </c>
      <c r="J290" s="1388" t="s">
        <v>64</v>
      </c>
      <c r="K290" s="1238" t="s">
        <v>63</v>
      </c>
      <c r="L290" s="1237">
        <v>1.6</v>
      </c>
      <c r="M290" s="1236" t="s">
        <v>355</v>
      </c>
      <c r="N290" s="1235" t="s">
        <v>26</v>
      </c>
      <c r="O290" s="1234"/>
    </row>
    <row r="291" spans="1:15" ht="15" x14ac:dyDescent="0.2">
      <c r="A291" s="1572"/>
      <c r="B291" s="1218"/>
      <c r="C291" s="1217"/>
      <c r="D291" s="1228"/>
      <c r="E291" s="1227"/>
      <c r="F291" s="1370"/>
      <c r="G291" s="1213"/>
      <c r="H291" s="1571"/>
      <c r="I291" s="1211"/>
      <c r="J291" s="1268" t="s">
        <v>444</v>
      </c>
      <c r="K291" s="1233" t="s">
        <v>36</v>
      </c>
      <c r="L291" s="1267">
        <v>328.3</v>
      </c>
      <c r="M291" s="1574" t="s">
        <v>443</v>
      </c>
      <c r="N291" s="1230" t="s">
        <v>91</v>
      </c>
      <c r="O291" s="1294">
        <v>74</v>
      </c>
    </row>
    <row r="292" spans="1:15" ht="15" x14ac:dyDescent="0.2">
      <c r="A292" s="1572"/>
      <c r="B292" s="1218"/>
      <c r="C292" s="1217"/>
      <c r="D292" s="1228"/>
      <c r="E292" s="1227"/>
      <c r="F292" s="1370"/>
      <c r="G292" s="1213"/>
      <c r="H292" s="1571"/>
      <c r="I292" s="1211"/>
      <c r="J292" s="1225"/>
      <c r="K292" s="1233" t="s">
        <v>343</v>
      </c>
      <c r="L292" s="1267">
        <v>1516.5</v>
      </c>
      <c r="M292" s="1573"/>
      <c r="N292" s="1286"/>
      <c r="O292" s="1229"/>
    </row>
    <row r="293" spans="1:15" ht="15" x14ac:dyDescent="0.2">
      <c r="A293" s="1572"/>
      <c r="B293" s="1218"/>
      <c r="C293" s="1217"/>
      <c r="D293" s="1228"/>
      <c r="E293" s="1227"/>
      <c r="F293" s="1370"/>
      <c r="G293" s="1213"/>
      <c r="H293" s="1571"/>
      <c r="I293" s="1211"/>
      <c r="J293" s="1225"/>
      <c r="K293" s="1233" t="s">
        <v>351</v>
      </c>
      <c r="L293" s="1267">
        <v>1844.7</v>
      </c>
      <c r="M293" s="1271"/>
      <c r="N293" s="1286"/>
      <c r="O293" s="1229"/>
    </row>
    <row r="294" spans="1:15" ht="15.75" thickBot="1" x14ac:dyDescent="0.25">
      <c r="A294" s="1572"/>
      <c r="B294" s="1218"/>
      <c r="C294" s="1217"/>
      <c r="D294" s="1228"/>
      <c r="E294" s="1227"/>
      <c r="F294" s="1370"/>
      <c r="G294" s="1213"/>
      <c r="H294" s="1571"/>
      <c r="I294" s="1211"/>
      <c r="J294" s="1225"/>
      <c r="K294" s="1224" t="s">
        <v>32</v>
      </c>
      <c r="L294" s="1282"/>
      <c r="M294" s="1281"/>
      <c r="N294" s="1280"/>
      <c r="O294" s="1279"/>
    </row>
    <row r="295" spans="1:15" ht="15.75" thickBot="1" x14ac:dyDescent="0.25">
      <c r="A295" s="1570"/>
      <c r="B295" s="1569"/>
      <c r="C295" s="1568"/>
      <c r="D295" s="1259"/>
      <c r="E295" s="1258"/>
      <c r="F295" s="1364"/>
      <c r="G295" s="1256"/>
      <c r="H295" s="1567"/>
      <c r="I295" s="1254"/>
      <c r="J295" s="1272"/>
      <c r="K295" s="1252" t="s">
        <v>62</v>
      </c>
      <c r="L295" s="1251">
        <f>SUM(L290:L294)</f>
        <v>3691.1000000000004</v>
      </c>
      <c r="M295" s="1250"/>
      <c r="N295" s="1249"/>
      <c r="O295" s="1248"/>
    </row>
    <row r="296" spans="1:15" ht="18.600000000000001" customHeight="1" thickBot="1" x14ac:dyDescent="0.25">
      <c r="A296" s="1519" t="s">
        <v>47</v>
      </c>
      <c r="B296" s="1518" t="s">
        <v>61</v>
      </c>
      <c r="C296" s="1517" t="s">
        <v>342</v>
      </c>
      <c r="D296" s="1517"/>
      <c r="E296" s="1517"/>
      <c r="F296" s="1517"/>
      <c r="G296" s="1517"/>
      <c r="H296" s="1517"/>
      <c r="I296" s="1516"/>
      <c r="J296" s="1357"/>
      <c r="K296" s="1514" t="s">
        <v>62</v>
      </c>
      <c r="L296" s="1355">
        <f>L289*1</f>
        <v>3691.1000000000004</v>
      </c>
      <c r="M296" s="1354"/>
      <c r="N296" s="1354"/>
      <c r="O296" s="1353"/>
    </row>
    <row r="297" spans="1:15" ht="24.6" customHeight="1" thickBot="1" x14ac:dyDescent="0.25">
      <c r="A297" s="1566" t="s">
        <v>47</v>
      </c>
      <c r="B297" s="1564" t="s">
        <v>25</v>
      </c>
      <c r="C297" s="1408" t="s">
        <v>442</v>
      </c>
      <c r="D297" s="1407"/>
      <c r="E297" s="1407"/>
      <c r="F297" s="1407"/>
      <c r="G297" s="1407"/>
      <c r="H297" s="1407"/>
      <c r="I297" s="1407"/>
      <c r="J297" s="1330"/>
      <c r="K297" s="1407"/>
      <c r="L297" s="1407"/>
      <c r="M297" s="1406"/>
      <c r="N297" s="1406"/>
      <c r="O297" s="1405"/>
    </row>
    <row r="298" spans="1:15" ht="24" customHeight="1" thickBot="1" x14ac:dyDescent="0.25">
      <c r="A298" s="1565"/>
      <c r="B298" s="1564"/>
      <c r="C298" s="1403"/>
      <c r="D298" s="1403"/>
      <c r="E298" s="1403"/>
      <c r="F298" s="1403"/>
      <c r="G298" s="1403"/>
      <c r="H298" s="1403"/>
      <c r="I298" s="1403"/>
      <c r="J298" s="1403"/>
      <c r="K298" s="1403"/>
      <c r="L298" s="1403"/>
      <c r="M298" s="1325" t="s">
        <v>441</v>
      </c>
      <c r="N298" s="1324" t="s">
        <v>26</v>
      </c>
      <c r="O298" s="1494"/>
    </row>
    <row r="299" spans="1:15" ht="15" customHeight="1" x14ac:dyDescent="0.2">
      <c r="A299" s="1554" t="s">
        <v>47</v>
      </c>
      <c r="B299" s="1553" t="s">
        <v>25</v>
      </c>
      <c r="C299" s="1552" t="s">
        <v>61</v>
      </c>
      <c r="D299" s="1513" t="s">
        <v>440</v>
      </c>
      <c r="E299" s="1512"/>
      <c r="F299" s="1511"/>
      <c r="G299" s="1289" t="s">
        <v>437</v>
      </c>
      <c r="H299" s="1549" t="s">
        <v>38</v>
      </c>
      <c r="I299" s="1548" t="s">
        <v>364</v>
      </c>
      <c r="J299" s="1388" t="s">
        <v>363</v>
      </c>
      <c r="K299" s="1317" t="s">
        <v>63</v>
      </c>
      <c r="L299" s="1563">
        <f>L305</f>
        <v>0.5</v>
      </c>
      <c r="M299" s="1466" t="s">
        <v>362</v>
      </c>
      <c r="N299" s="1465" t="s">
        <v>26</v>
      </c>
      <c r="O299" s="1464"/>
    </row>
    <row r="300" spans="1:15" ht="15" x14ac:dyDescent="0.2">
      <c r="A300" s="1538"/>
      <c r="B300" s="1537"/>
      <c r="C300" s="1536"/>
      <c r="D300" s="1510"/>
      <c r="E300" s="1509"/>
      <c r="F300" s="1508"/>
      <c r="G300" s="1213"/>
      <c r="H300" s="1449"/>
      <c r="I300" s="1533"/>
      <c r="J300" s="1225"/>
      <c r="K300" s="1312" t="s">
        <v>36</v>
      </c>
      <c r="L300" s="1561">
        <f>L306</f>
        <v>278.60000000000002</v>
      </c>
      <c r="M300" s="1271" t="s">
        <v>439</v>
      </c>
      <c r="N300" s="1456" t="s">
        <v>26</v>
      </c>
      <c r="O300" s="1562">
        <v>173</v>
      </c>
    </row>
    <row r="301" spans="1:15" ht="15" x14ac:dyDescent="0.2">
      <c r="A301" s="1538"/>
      <c r="B301" s="1537"/>
      <c r="C301" s="1536"/>
      <c r="D301" s="1510"/>
      <c r="E301" s="1509"/>
      <c r="F301" s="1508"/>
      <c r="G301" s="1213"/>
      <c r="H301" s="1449"/>
      <c r="I301" s="1533"/>
      <c r="J301" s="1225"/>
      <c r="K301" s="1312" t="s">
        <v>343</v>
      </c>
      <c r="L301" s="1561">
        <f>L307</f>
        <v>0</v>
      </c>
      <c r="M301" s="1457"/>
      <c r="N301" s="1456"/>
      <c r="O301" s="1455"/>
    </row>
    <row r="302" spans="1:15" ht="15" x14ac:dyDescent="0.2">
      <c r="A302" s="1538"/>
      <c r="B302" s="1537"/>
      <c r="C302" s="1536"/>
      <c r="D302" s="1510"/>
      <c r="E302" s="1509"/>
      <c r="F302" s="1508"/>
      <c r="G302" s="1213"/>
      <c r="H302" s="1449"/>
      <c r="I302" s="1533"/>
      <c r="J302" s="1225"/>
      <c r="K302" s="1312" t="s">
        <v>351</v>
      </c>
      <c r="L302" s="1561">
        <f>L308</f>
        <v>526</v>
      </c>
      <c r="M302" s="1457"/>
      <c r="N302" s="1456"/>
      <c r="O302" s="1455"/>
    </row>
    <row r="303" spans="1:15" ht="15.75" thickBot="1" x14ac:dyDescent="0.25">
      <c r="A303" s="1538"/>
      <c r="B303" s="1537"/>
      <c r="C303" s="1536"/>
      <c r="D303" s="1510"/>
      <c r="E303" s="1509"/>
      <c r="F303" s="1508"/>
      <c r="G303" s="1213"/>
      <c r="H303" s="1449"/>
      <c r="I303" s="1533"/>
      <c r="J303" s="1225"/>
      <c r="K303" s="1306" t="s">
        <v>32</v>
      </c>
      <c r="L303" s="1560">
        <f>L309</f>
        <v>0</v>
      </c>
      <c r="M303" s="1444"/>
      <c r="N303" s="1443"/>
      <c r="O303" s="1442"/>
    </row>
    <row r="304" spans="1:15" ht="21" customHeight="1" thickBot="1" x14ac:dyDescent="0.25">
      <c r="A304" s="1529"/>
      <c r="B304" s="1528"/>
      <c r="C304" s="1527"/>
      <c r="D304" s="1507"/>
      <c r="E304" s="1506"/>
      <c r="F304" s="1505"/>
      <c r="G304" s="1256"/>
      <c r="H304" s="1524"/>
      <c r="I304" s="1523"/>
      <c r="J304" s="1272"/>
      <c r="K304" s="1559" t="s">
        <v>62</v>
      </c>
      <c r="L304" s="1558">
        <f>SUM(L299:L303)</f>
        <v>805.1</v>
      </c>
      <c r="M304" s="1557"/>
      <c r="N304" s="1556"/>
      <c r="O304" s="1555"/>
    </row>
    <row r="305" spans="1:15" ht="15" x14ac:dyDescent="0.2">
      <c r="A305" s="1554" t="s">
        <v>47</v>
      </c>
      <c r="B305" s="1553" t="s">
        <v>25</v>
      </c>
      <c r="C305" s="1552" t="s">
        <v>61</v>
      </c>
      <c r="D305" s="1551" t="s">
        <v>61</v>
      </c>
      <c r="E305" s="1550"/>
      <c r="F305" s="1380" t="s">
        <v>438</v>
      </c>
      <c r="G305" s="1289" t="s">
        <v>437</v>
      </c>
      <c r="H305" s="1549" t="s">
        <v>38</v>
      </c>
      <c r="I305" s="1548" t="s">
        <v>357</v>
      </c>
      <c r="J305" s="1377" t="s">
        <v>64</v>
      </c>
      <c r="K305" s="1547" t="s">
        <v>63</v>
      </c>
      <c r="L305" s="1546">
        <v>0.5</v>
      </c>
      <c r="M305" s="1457" t="s">
        <v>355</v>
      </c>
      <c r="N305" s="1545" t="s">
        <v>26</v>
      </c>
      <c r="O305" s="1461"/>
    </row>
    <row r="306" spans="1:15" ht="25.5" x14ac:dyDescent="0.2">
      <c r="A306" s="1538"/>
      <c r="B306" s="1537"/>
      <c r="C306" s="1536"/>
      <c r="D306" s="1535"/>
      <c r="E306" s="1534"/>
      <c r="F306" s="1370"/>
      <c r="G306" s="1213"/>
      <c r="H306" s="1449"/>
      <c r="I306" s="1533"/>
      <c r="J306" s="1268" t="s">
        <v>436</v>
      </c>
      <c r="K306" s="1541" t="s">
        <v>36</v>
      </c>
      <c r="L306" s="1544">
        <v>278.60000000000002</v>
      </c>
      <c r="M306" s="1231" t="s">
        <v>435</v>
      </c>
      <c r="N306" s="1462" t="s">
        <v>26</v>
      </c>
      <c r="O306" s="1543">
        <v>143</v>
      </c>
    </row>
    <row r="307" spans="1:15" ht="15" x14ac:dyDescent="0.2">
      <c r="A307" s="1538"/>
      <c r="B307" s="1537"/>
      <c r="C307" s="1536"/>
      <c r="D307" s="1535"/>
      <c r="E307" s="1534"/>
      <c r="F307" s="1370"/>
      <c r="G307" s="1213"/>
      <c r="H307" s="1449"/>
      <c r="I307" s="1533"/>
      <c r="J307" s="1225"/>
      <c r="K307" s="1541" t="s">
        <v>343</v>
      </c>
      <c r="L307" s="1540"/>
      <c r="M307" s="1542" t="s">
        <v>434</v>
      </c>
      <c r="N307" s="1456"/>
      <c r="O307" s="1461"/>
    </row>
    <row r="308" spans="1:15" ht="15" x14ac:dyDescent="0.2">
      <c r="A308" s="1538"/>
      <c r="B308" s="1537"/>
      <c r="C308" s="1536"/>
      <c r="D308" s="1535"/>
      <c r="E308" s="1534"/>
      <c r="F308" s="1370"/>
      <c r="G308" s="1213"/>
      <c r="H308" s="1449"/>
      <c r="I308" s="1533"/>
      <c r="J308" s="1225"/>
      <c r="K308" s="1541" t="s">
        <v>351</v>
      </c>
      <c r="L308" s="1540">
        <v>526</v>
      </c>
      <c r="M308" s="1539"/>
      <c r="N308" s="1456" t="s">
        <v>26</v>
      </c>
      <c r="O308" s="1461">
        <v>30</v>
      </c>
    </row>
    <row r="309" spans="1:15" ht="22.9" customHeight="1" thickBot="1" x14ac:dyDescent="0.25">
      <c r="A309" s="1538"/>
      <c r="B309" s="1537"/>
      <c r="C309" s="1536"/>
      <c r="D309" s="1535"/>
      <c r="E309" s="1534"/>
      <c r="F309" s="1370"/>
      <c r="G309" s="1213"/>
      <c r="H309" s="1449"/>
      <c r="I309" s="1533"/>
      <c r="J309" s="1532"/>
      <c r="K309" s="1531" t="s">
        <v>32</v>
      </c>
      <c r="L309" s="1530"/>
      <c r="M309" s="1444"/>
      <c r="N309" s="1443"/>
      <c r="O309" s="1442"/>
    </row>
    <row r="310" spans="1:15" ht="21" customHeight="1" thickBot="1" x14ac:dyDescent="0.25">
      <c r="A310" s="1529"/>
      <c r="B310" s="1528"/>
      <c r="C310" s="1527"/>
      <c r="D310" s="1526"/>
      <c r="E310" s="1525"/>
      <c r="F310" s="1364"/>
      <c r="G310" s="1256"/>
      <c r="H310" s="1524"/>
      <c r="I310" s="1523"/>
      <c r="J310" s="1522"/>
      <c r="K310" s="1521" t="s">
        <v>62</v>
      </c>
      <c r="L310" s="1520">
        <f>SUM(L305:L309)</f>
        <v>805.1</v>
      </c>
      <c r="M310" s="1432"/>
      <c r="N310" s="1431"/>
      <c r="O310" s="1430"/>
    </row>
    <row r="311" spans="1:15" ht="17.25" customHeight="1" thickBot="1" x14ac:dyDescent="0.25">
      <c r="A311" s="1519" t="s">
        <v>47</v>
      </c>
      <c r="B311" s="1518" t="s">
        <v>25</v>
      </c>
      <c r="C311" s="1517" t="s">
        <v>342</v>
      </c>
      <c r="D311" s="1517"/>
      <c r="E311" s="1517"/>
      <c r="F311" s="1517"/>
      <c r="G311" s="1517"/>
      <c r="H311" s="1517"/>
      <c r="I311" s="1516"/>
      <c r="J311" s="1515"/>
      <c r="K311" s="1514" t="s">
        <v>62</v>
      </c>
      <c r="L311" s="1355">
        <f>L304*1</f>
        <v>805.1</v>
      </c>
      <c r="M311" s="1354"/>
      <c r="N311" s="1354"/>
      <c r="O311" s="1353"/>
    </row>
    <row r="312" spans="1:15" ht="30" customHeight="1" thickBot="1" x14ac:dyDescent="0.25">
      <c r="A312" s="1404" t="s">
        <v>47</v>
      </c>
      <c r="B312" s="1409" t="s">
        <v>23</v>
      </c>
      <c r="C312" s="1408" t="s">
        <v>433</v>
      </c>
      <c r="D312" s="1407"/>
      <c r="E312" s="1407"/>
      <c r="F312" s="1407"/>
      <c r="G312" s="1407"/>
      <c r="H312" s="1407"/>
      <c r="I312" s="1407"/>
      <c r="J312" s="1407"/>
      <c r="K312" s="1407"/>
      <c r="L312" s="1407"/>
      <c r="M312" s="1406"/>
      <c r="N312" s="1406"/>
      <c r="O312" s="1405"/>
    </row>
    <row r="313" spans="1:15" ht="22.15" customHeight="1" thickBot="1" x14ac:dyDescent="0.25">
      <c r="A313" s="1404"/>
      <c r="B313" s="1203"/>
      <c r="C313" s="1403"/>
      <c r="D313" s="1403"/>
      <c r="E313" s="1403"/>
      <c r="F313" s="1403"/>
      <c r="G313" s="1403"/>
      <c r="H313" s="1403"/>
      <c r="I313" s="1403"/>
      <c r="J313" s="1403"/>
      <c r="K313" s="1403"/>
      <c r="L313" s="1403"/>
      <c r="M313" s="1325" t="s">
        <v>432</v>
      </c>
      <c r="N313" s="1324" t="s">
        <v>26</v>
      </c>
      <c r="O313" s="1494">
        <v>8</v>
      </c>
    </row>
    <row r="314" spans="1:15" ht="15" customHeight="1" x14ac:dyDescent="0.2">
      <c r="A314" s="1384" t="s">
        <v>47</v>
      </c>
      <c r="B314" s="1246" t="s">
        <v>23</v>
      </c>
      <c r="C314" s="1382" t="s">
        <v>61</v>
      </c>
      <c r="D314" s="1513" t="s">
        <v>431</v>
      </c>
      <c r="E314" s="1512"/>
      <c r="F314" s="1511"/>
      <c r="G314" s="1289" t="s">
        <v>411</v>
      </c>
      <c r="H314" s="1378" t="s">
        <v>38</v>
      </c>
      <c r="I314" s="1240" t="s">
        <v>364</v>
      </c>
      <c r="J314" s="1388" t="s">
        <v>363</v>
      </c>
      <c r="K314" s="1317" t="s">
        <v>63</v>
      </c>
      <c r="L314" s="1316">
        <f>L320+L326+L332+L338+L344+L350+L356+L362+L368+L374</f>
        <v>11.7</v>
      </c>
      <c r="M314" s="1236" t="s">
        <v>430</v>
      </c>
      <c r="N314" s="1235" t="s">
        <v>26</v>
      </c>
      <c r="O314" s="1287">
        <v>9</v>
      </c>
    </row>
    <row r="315" spans="1:15" ht="15" x14ac:dyDescent="0.2">
      <c r="A315" s="1393"/>
      <c r="B315" s="1218"/>
      <c r="C315" s="1400"/>
      <c r="D315" s="1510"/>
      <c r="E315" s="1509"/>
      <c r="F315" s="1508"/>
      <c r="G315" s="1213"/>
      <c r="H315" s="1226"/>
      <c r="I315" s="1211"/>
      <c r="J315" s="1225"/>
      <c r="K315" s="1312" t="s">
        <v>36</v>
      </c>
      <c r="L315" s="1311">
        <f>L321+L327+L333+L339+L345+L351+L357+L363+L369+L375</f>
        <v>3536</v>
      </c>
      <c r="M315" s="1271" t="s">
        <v>429</v>
      </c>
      <c r="N315" s="1286" t="s">
        <v>407</v>
      </c>
      <c r="O315" s="1294">
        <v>676315</v>
      </c>
    </row>
    <row r="316" spans="1:15" ht="15" x14ac:dyDescent="0.2">
      <c r="A316" s="1393"/>
      <c r="B316" s="1218"/>
      <c r="C316" s="1400"/>
      <c r="D316" s="1510"/>
      <c r="E316" s="1509"/>
      <c r="F316" s="1508"/>
      <c r="G316" s="1213"/>
      <c r="H316" s="1226"/>
      <c r="I316" s="1211"/>
      <c r="J316" s="1225"/>
      <c r="K316" s="1312" t="s">
        <v>343</v>
      </c>
      <c r="L316" s="1311">
        <f>L322+L328+L334+L340+L346+L352+L358+L364+L370+L376</f>
        <v>385.1</v>
      </c>
      <c r="M316" s="1271"/>
      <c r="N316" s="1286"/>
      <c r="O316" s="1229"/>
    </row>
    <row r="317" spans="1:15" ht="15" x14ac:dyDescent="0.2">
      <c r="A317" s="1393"/>
      <c r="B317" s="1218"/>
      <c r="C317" s="1400"/>
      <c r="D317" s="1510"/>
      <c r="E317" s="1509"/>
      <c r="F317" s="1508"/>
      <c r="G317" s="1213"/>
      <c r="H317" s="1226"/>
      <c r="I317" s="1211"/>
      <c r="J317" s="1225"/>
      <c r="K317" s="1312" t="s">
        <v>351</v>
      </c>
      <c r="L317" s="1311">
        <f>L323+L329+L335+L341+L347+L353+L359+L365+L371+L377</f>
        <v>3034.2999999999997</v>
      </c>
      <c r="M317" s="1271"/>
      <c r="N317" s="1286"/>
      <c r="O317" s="1229"/>
    </row>
    <row r="318" spans="1:15" ht="15.75" thickBot="1" x14ac:dyDescent="0.25">
      <c r="A318" s="1393"/>
      <c r="B318" s="1218"/>
      <c r="C318" s="1400"/>
      <c r="D318" s="1510"/>
      <c r="E318" s="1509"/>
      <c r="F318" s="1508"/>
      <c r="G318" s="1213"/>
      <c r="H318" s="1226"/>
      <c r="I318" s="1211"/>
      <c r="J318" s="1225"/>
      <c r="K318" s="1306" t="s">
        <v>32</v>
      </c>
      <c r="L318" s="1305">
        <f>L324+L330+L336+L342+L348+L354+L360+L366+L372+L378</f>
        <v>0</v>
      </c>
      <c r="M318" s="1281"/>
      <c r="N318" s="1280"/>
      <c r="O318" s="1279"/>
    </row>
    <row r="319" spans="1:15" ht="15.75" thickBot="1" x14ac:dyDescent="0.25">
      <c r="A319" s="1361"/>
      <c r="B319" s="1261"/>
      <c r="C319" s="1396"/>
      <c r="D319" s="1507"/>
      <c r="E319" s="1506"/>
      <c r="F319" s="1505"/>
      <c r="G319" s="1256"/>
      <c r="H319" s="1362"/>
      <c r="I319" s="1254"/>
      <c r="J319" s="1272"/>
      <c r="K319" s="1252" t="s">
        <v>62</v>
      </c>
      <c r="L319" s="1251">
        <f>SUM(L314:L318)</f>
        <v>6967.0999999999995</v>
      </c>
      <c r="M319" s="1250"/>
      <c r="N319" s="1249"/>
      <c r="O319" s="1248"/>
    </row>
    <row r="320" spans="1:15" ht="18.75" customHeight="1" x14ac:dyDescent="0.2">
      <c r="A320" s="1384" t="s">
        <v>47</v>
      </c>
      <c r="B320" s="1246" t="s">
        <v>23</v>
      </c>
      <c r="C320" s="1382" t="s">
        <v>61</v>
      </c>
      <c r="D320" s="1381" t="s">
        <v>61</v>
      </c>
      <c r="E320" s="1243"/>
      <c r="F320" s="1380" t="s">
        <v>428</v>
      </c>
      <c r="G320" s="1289" t="s">
        <v>411</v>
      </c>
      <c r="H320" s="1241" t="s">
        <v>38</v>
      </c>
      <c r="I320" s="1240" t="s">
        <v>364</v>
      </c>
      <c r="J320" s="1388" t="s">
        <v>363</v>
      </c>
      <c r="K320" s="1238" t="s">
        <v>63</v>
      </c>
      <c r="L320" s="1237">
        <v>1.6</v>
      </c>
      <c r="M320" s="1236" t="s">
        <v>355</v>
      </c>
      <c r="N320" s="1235" t="s">
        <v>26</v>
      </c>
      <c r="O320" s="1287">
        <v>1</v>
      </c>
    </row>
    <row r="321" spans="1:15" ht="15" x14ac:dyDescent="0.2">
      <c r="A321" s="1393"/>
      <c r="B321" s="1218"/>
      <c r="C321" s="1400"/>
      <c r="D321" s="1371"/>
      <c r="E321" s="1227"/>
      <c r="F321" s="1370"/>
      <c r="G321" s="1213"/>
      <c r="H321" s="1226"/>
      <c r="I321" s="1211"/>
      <c r="J321" s="1268" t="s">
        <v>427</v>
      </c>
      <c r="K321" s="1233" t="s">
        <v>36</v>
      </c>
      <c r="L321" s="1267">
        <v>2105.3000000000002</v>
      </c>
      <c r="M321" s="1231" t="s">
        <v>408</v>
      </c>
      <c r="N321" s="1230" t="s">
        <v>407</v>
      </c>
      <c r="O321" s="1294">
        <v>90305</v>
      </c>
    </row>
    <row r="322" spans="1:15" ht="15" x14ac:dyDescent="0.2">
      <c r="A322" s="1393"/>
      <c r="B322" s="1218"/>
      <c r="C322" s="1400"/>
      <c r="D322" s="1371"/>
      <c r="E322" s="1227"/>
      <c r="F322" s="1370"/>
      <c r="G322" s="1213"/>
      <c r="H322" s="1226"/>
      <c r="I322" s="1211"/>
      <c r="J322" s="1225"/>
      <c r="K322" s="1233" t="s">
        <v>343</v>
      </c>
      <c r="L322" s="1267"/>
      <c r="M322" s="1271"/>
      <c r="N322" s="1286"/>
      <c r="O322" s="1229"/>
    </row>
    <row r="323" spans="1:15" ht="15" x14ac:dyDescent="0.2">
      <c r="A323" s="1393"/>
      <c r="B323" s="1218"/>
      <c r="C323" s="1400"/>
      <c r="D323" s="1371"/>
      <c r="E323" s="1227"/>
      <c r="F323" s="1370"/>
      <c r="G323" s="1213"/>
      <c r="H323" s="1226"/>
      <c r="I323" s="1211"/>
      <c r="J323" s="1225"/>
      <c r="K323" s="1233" t="s">
        <v>351</v>
      </c>
      <c r="L323" s="1267">
        <v>203.3</v>
      </c>
      <c r="M323" s="1271"/>
      <c r="N323" s="1286"/>
      <c r="O323" s="1229"/>
    </row>
    <row r="324" spans="1:15" ht="15.75" thickBot="1" x14ac:dyDescent="0.25">
      <c r="A324" s="1393"/>
      <c r="B324" s="1218"/>
      <c r="C324" s="1400"/>
      <c r="D324" s="1371"/>
      <c r="E324" s="1227"/>
      <c r="F324" s="1370"/>
      <c r="G324" s="1213"/>
      <c r="H324" s="1226"/>
      <c r="I324" s="1211"/>
      <c r="J324" s="1225"/>
      <c r="K324" s="1224" t="s">
        <v>32</v>
      </c>
      <c r="L324" s="1282"/>
      <c r="M324" s="1281"/>
      <c r="N324" s="1280"/>
      <c r="O324" s="1279"/>
    </row>
    <row r="325" spans="1:15" ht="15.75" thickBot="1" x14ac:dyDescent="0.25">
      <c r="A325" s="1361"/>
      <c r="B325" s="1261"/>
      <c r="C325" s="1396"/>
      <c r="D325" s="1365"/>
      <c r="E325" s="1258"/>
      <c r="F325" s="1364"/>
      <c r="G325" s="1256"/>
      <c r="H325" s="1255"/>
      <c r="I325" s="1254"/>
      <c r="J325" s="1272"/>
      <c r="K325" s="1252" t="s">
        <v>62</v>
      </c>
      <c r="L325" s="1251">
        <f>SUM(L320:L324)</f>
        <v>2310.2000000000003</v>
      </c>
      <c r="M325" s="1250"/>
      <c r="N325" s="1249"/>
      <c r="O325" s="1248"/>
    </row>
    <row r="326" spans="1:15" ht="21" customHeight="1" x14ac:dyDescent="0.2">
      <c r="A326" s="1384" t="s">
        <v>47</v>
      </c>
      <c r="B326" s="1246" t="s">
        <v>23</v>
      </c>
      <c r="C326" s="1382" t="s">
        <v>61</v>
      </c>
      <c r="D326" s="1381" t="s">
        <v>25</v>
      </c>
      <c r="E326" s="1243"/>
      <c r="F326" s="1380" t="s">
        <v>426</v>
      </c>
      <c r="G326" s="1289" t="s">
        <v>411</v>
      </c>
      <c r="H326" s="1241" t="s">
        <v>38</v>
      </c>
      <c r="I326" s="1240" t="s">
        <v>364</v>
      </c>
      <c r="J326" s="1388" t="s">
        <v>363</v>
      </c>
      <c r="K326" s="1238" t="s">
        <v>63</v>
      </c>
      <c r="L326" s="1237">
        <v>1.6</v>
      </c>
      <c r="M326" s="1236" t="s">
        <v>355</v>
      </c>
      <c r="N326" s="1235" t="s">
        <v>26</v>
      </c>
      <c r="O326" s="1287">
        <v>1</v>
      </c>
    </row>
    <row r="327" spans="1:15" ht="15" x14ac:dyDescent="0.2">
      <c r="A327" s="1393"/>
      <c r="B327" s="1218"/>
      <c r="C327" s="1400"/>
      <c r="D327" s="1371"/>
      <c r="E327" s="1227"/>
      <c r="F327" s="1370"/>
      <c r="G327" s="1213"/>
      <c r="H327" s="1226"/>
      <c r="I327" s="1211"/>
      <c r="J327" s="1268" t="s">
        <v>422</v>
      </c>
      <c r="K327" s="1233" t="s">
        <v>36</v>
      </c>
      <c r="L327" s="1267">
        <v>275</v>
      </c>
      <c r="M327" s="1231" t="s">
        <v>408</v>
      </c>
      <c r="N327" s="1230" t="s">
        <v>407</v>
      </c>
      <c r="O327" s="1294">
        <v>297000</v>
      </c>
    </row>
    <row r="328" spans="1:15" ht="15" x14ac:dyDescent="0.2">
      <c r="A328" s="1393"/>
      <c r="B328" s="1218"/>
      <c r="C328" s="1400"/>
      <c r="D328" s="1371"/>
      <c r="E328" s="1227"/>
      <c r="F328" s="1370"/>
      <c r="G328" s="1213"/>
      <c r="H328" s="1226"/>
      <c r="I328" s="1211"/>
      <c r="J328" s="1225"/>
      <c r="K328" s="1233" t="s">
        <v>343</v>
      </c>
      <c r="L328" s="1267"/>
      <c r="M328" s="1271"/>
      <c r="N328" s="1286"/>
      <c r="O328" s="1229"/>
    </row>
    <row r="329" spans="1:15" ht="15" x14ac:dyDescent="0.2">
      <c r="A329" s="1393"/>
      <c r="B329" s="1218"/>
      <c r="C329" s="1400"/>
      <c r="D329" s="1371"/>
      <c r="E329" s="1227"/>
      <c r="F329" s="1499"/>
      <c r="G329" s="1213"/>
      <c r="H329" s="1226"/>
      <c r="I329" s="1211"/>
      <c r="J329" s="1225"/>
      <c r="K329" s="1233" t="s">
        <v>351</v>
      </c>
      <c r="L329" s="1267">
        <v>352.5</v>
      </c>
      <c r="M329" s="1271"/>
      <c r="N329" s="1286"/>
      <c r="O329" s="1229"/>
    </row>
    <row r="330" spans="1:15" ht="15.75" thickBot="1" x14ac:dyDescent="0.25">
      <c r="A330" s="1393"/>
      <c r="B330" s="1218"/>
      <c r="C330" s="1400"/>
      <c r="D330" s="1371"/>
      <c r="E330" s="1227"/>
      <c r="F330" s="1498"/>
      <c r="G330" s="1213"/>
      <c r="H330" s="1226"/>
      <c r="I330" s="1211"/>
      <c r="J330" s="1225"/>
      <c r="K330" s="1224" t="s">
        <v>32</v>
      </c>
      <c r="L330" s="1282"/>
      <c r="M330" s="1281"/>
      <c r="N330" s="1280"/>
      <c r="O330" s="1279"/>
    </row>
    <row r="331" spans="1:15" ht="24.6" customHeight="1" thickBot="1" x14ac:dyDescent="0.25">
      <c r="A331" s="1361"/>
      <c r="B331" s="1261"/>
      <c r="C331" s="1396"/>
      <c r="D331" s="1365"/>
      <c r="E331" s="1258"/>
      <c r="F331" s="1497"/>
      <c r="G331" s="1256"/>
      <c r="H331" s="1255"/>
      <c r="I331" s="1254"/>
      <c r="J331" s="1272"/>
      <c r="K331" s="1252" t="s">
        <v>62</v>
      </c>
      <c r="L331" s="1251">
        <f>SUM(L326:L330)</f>
        <v>629.1</v>
      </c>
      <c r="M331" s="1250"/>
      <c r="N331" s="1249"/>
      <c r="O331" s="1248"/>
    </row>
    <row r="332" spans="1:15" ht="15" x14ac:dyDescent="0.2">
      <c r="A332" s="1384" t="s">
        <v>47</v>
      </c>
      <c r="B332" s="1246" t="s">
        <v>23</v>
      </c>
      <c r="C332" s="1382" t="s">
        <v>61</v>
      </c>
      <c r="D332" s="1381" t="s">
        <v>23</v>
      </c>
      <c r="E332" s="1243"/>
      <c r="F332" s="1380" t="s">
        <v>425</v>
      </c>
      <c r="G332" s="1289" t="s">
        <v>411</v>
      </c>
      <c r="H332" s="1241" t="s">
        <v>38</v>
      </c>
      <c r="I332" s="1240" t="s">
        <v>357</v>
      </c>
      <c r="J332" s="1377" t="s">
        <v>64</v>
      </c>
      <c r="K332" s="1238" t="s">
        <v>63</v>
      </c>
      <c r="L332" s="1237">
        <v>2.5</v>
      </c>
      <c r="M332" s="1236" t="s">
        <v>355</v>
      </c>
      <c r="N332" s="1235" t="s">
        <v>26</v>
      </c>
      <c r="O332" s="1287">
        <v>1</v>
      </c>
    </row>
    <row r="333" spans="1:15" ht="15" x14ac:dyDescent="0.2">
      <c r="A333" s="1393"/>
      <c r="B333" s="1218"/>
      <c r="C333" s="1400"/>
      <c r="D333" s="1371"/>
      <c r="E333" s="1227"/>
      <c r="F333" s="1370"/>
      <c r="G333" s="1213"/>
      <c r="H333" s="1226"/>
      <c r="I333" s="1211"/>
      <c r="J333" s="1268" t="s">
        <v>380</v>
      </c>
      <c r="K333" s="1233" t="s">
        <v>36</v>
      </c>
      <c r="L333" s="1267">
        <v>757.1</v>
      </c>
      <c r="M333" s="1231" t="s">
        <v>408</v>
      </c>
      <c r="N333" s="1230" t="s">
        <v>407</v>
      </c>
      <c r="O333" s="1294">
        <v>32625</v>
      </c>
    </row>
    <row r="334" spans="1:15" ht="15" x14ac:dyDescent="0.2">
      <c r="A334" s="1393"/>
      <c r="B334" s="1218"/>
      <c r="C334" s="1400"/>
      <c r="D334" s="1371"/>
      <c r="E334" s="1227"/>
      <c r="F334" s="1370"/>
      <c r="G334" s="1213"/>
      <c r="H334" s="1226"/>
      <c r="I334" s="1211"/>
      <c r="J334" s="1225"/>
      <c r="K334" s="1233" t="s">
        <v>343</v>
      </c>
      <c r="L334" s="1267">
        <v>385.1</v>
      </c>
      <c r="M334" s="1271"/>
      <c r="N334" s="1286"/>
      <c r="O334" s="1229"/>
    </row>
    <row r="335" spans="1:15" ht="15" x14ac:dyDescent="0.2">
      <c r="A335" s="1393"/>
      <c r="B335" s="1218"/>
      <c r="C335" s="1400"/>
      <c r="D335" s="1371"/>
      <c r="E335" s="1227"/>
      <c r="F335" s="1499"/>
      <c r="G335" s="1213"/>
      <c r="H335" s="1226"/>
      <c r="I335" s="1211"/>
      <c r="J335" s="1225"/>
      <c r="K335" s="1233" t="s">
        <v>351</v>
      </c>
      <c r="L335" s="1267">
        <v>846.6</v>
      </c>
      <c r="M335" s="1271"/>
      <c r="N335" s="1286"/>
      <c r="O335" s="1229"/>
    </row>
    <row r="336" spans="1:15" ht="15.75" thickBot="1" x14ac:dyDescent="0.25">
      <c r="A336" s="1393"/>
      <c r="B336" s="1218"/>
      <c r="C336" s="1400"/>
      <c r="D336" s="1371"/>
      <c r="E336" s="1227"/>
      <c r="F336" s="1504"/>
      <c r="G336" s="1213"/>
      <c r="H336" s="1226"/>
      <c r="I336" s="1211"/>
      <c r="J336" s="1225"/>
      <c r="K336" s="1224" t="s">
        <v>32</v>
      </c>
      <c r="L336" s="1282"/>
      <c r="M336" s="1281"/>
      <c r="N336" s="1280"/>
      <c r="O336" s="1279"/>
    </row>
    <row r="337" spans="1:15" ht="25.15" customHeight="1" thickBot="1" x14ac:dyDescent="0.25">
      <c r="A337" s="1361"/>
      <c r="B337" s="1261"/>
      <c r="C337" s="1396"/>
      <c r="D337" s="1365"/>
      <c r="E337" s="1258"/>
      <c r="F337" s="1497"/>
      <c r="G337" s="1256"/>
      <c r="H337" s="1255"/>
      <c r="I337" s="1254"/>
      <c r="J337" s="1272"/>
      <c r="K337" s="1252" t="s">
        <v>62</v>
      </c>
      <c r="L337" s="1251">
        <f>SUM(L332:L336)</f>
        <v>1991.3000000000002</v>
      </c>
      <c r="M337" s="1250"/>
      <c r="N337" s="1249"/>
      <c r="O337" s="1248"/>
    </row>
    <row r="338" spans="1:15" ht="30" x14ac:dyDescent="0.2">
      <c r="A338" s="1384" t="s">
        <v>47</v>
      </c>
      <c r="B338" s="1246" t="s">
        <v>23</v>
      </c>
      <c r="C338" s="1382" t="s">
        <v>61</v>
      </c>
      <c r="D338" s="1381" t="s">
        <v>31</v>
      </c>
      <c r="E338" s="1243"/>
      <c r="F338" s="1380" t="s">
        <v>424</v>
      </c>
      <c r="G338" s="1289" t="s">
        <v>411</v>
      </c>
      <c r="H338" s="1241" t="s">
        <v>38</v>
      </c>
      <c r="I338" s="1240" t="s">
        <v>364</v>
      </c>
      <c r="J338" s="1388" t="s">
        <v>363</v>
      </c>
      <c r="K338" s="1238" t="s">
        <v>63</v>
      </c>
      <c r="L338" s="1237"/>
      <c r="M338" s="1236" t="s">
        <v>355</v>
      </c>
      <c r="N338" s="1235" t="s">
        <v>26</v>
      </c>
      <c r="O338" s="1287">
        <v>1</v>
      </c>
    </row>
    <row r="339" spans="1:15" ht="15" x14ac:dyDescent="0.2">
      <c r="A339" s="1393"/>
      <c r="B339" s="1218"/>
      <c r="C339" s="1400"/>
      <c r="D339" s="1371"/>
      <c r="E339" s="1227"/>
      <c r="F339" s="1370"/>
      <c r="G339" s="1213"/>
      <c r="H339" s="1226"/>
      <c r="I339" s="1211"/>
      <c r="J339" s="1268" t="s">
        <v>422</v>
      </c>
      <c r="K339" s="1233" t="s">
        <v>36</v>
      </c>
      <c r="L339" s="1267">
        <v>50</v>
      </c>
      <c r="M339" s="1231" t="s">
        <v>408</v>
      </c>
      <c r="N339" s="1230" t="s">
        <v>407</v>
      </c>
      <c r="O339" s="1294">
        <v>16800</v>
      </c>
    </row>
    <row r="340" spans="1:15" ht="15" x14ac:dyDescent="0.2">
      <c r="A340" s="1393"/>
      <c r="B340" s="1218"/>
      <c r="C340" s="1400"/>
      <c r="D340" s="1371"/>
      <c r="E340" s="1227"/>
      <c r="F340" s="1370"/>
      <c r="G340" s="1213"/>
      <c r="H340" s="1226"/>
      <c r="I340" s="1211"/>
      <c r="J340" s="1225"/>
      <c r="K340" s="1233" t="s">
        <v>343</v>
      </c>
      <c r="L340" s="1267"/>
      <c r="M340" s="1271"/>
      <c r="N340" s="1286"/>
      <c r="O340" s="1229"/>
    </row>
    <row r="341" spans="1:15" ht="15" x14ac:dyDescent="0.2">
      <c r="A341" s="1393"/>
      <c r="B341" s="1218"/>
      <c r="C341" s="1400"/>
      <c r="D341" s="1371"/>
      <c r="E341" s="1227"/>
      <c r="F341" s="1370"/>
      <c r="G341" s="1213"/>
      <c r="H341" s="1226"/>
      <c r="I341" s="1211"/>
      <c r="J341" s="1225"/>
      <c r="K341" s="1233" t="s">
        <v>351</v>
      </c>
      <c r="L341" s="1267">
        <v>500</v>
      </c>
      <c r="M341" s="1271"/>
      <c r="N341" s="1286"/>
      <c r="O341" s="1229"/>
    </row>
    <row r="342" spans="1:15" ht="15.75" thickBot="1" x14ac:dyDescent="0.25">
      <c r="A342" s="1393"/>
      <c r="B342" s="1218"/>
      <c r="C342" s="1400"/>
      <c r="D342" s="1371"/>
      <c r="E342" s="1227"/>
      <c r="F342" s="1370"/>
      <c r="G342" s="1213"/>
      <c r="H342" s="1226"/>
      <c r="I342" s="1211"/>
      <c r="J342" s="1225"/>
      <c r="K342" s="1224" t="s">
        <v>32</v>
      </c>
      <c r="L342" s="1282"/>
      <c r="M342" s="1281"/>
      <c r="N342" s="1280"/>
      <c r="O342" s="1279"/>
    </row>
    <row r="343" spans="1:15" ht="24" customHeight="1" thickBot="1" x14ac:dyDescent="0.25">
      <c r="A343" s="1361"/>
      <c r="B343" s="1261"/>
      <c r="C343" s="1396"/>
      <c r="D343" s="1365"/>
      <c r="E343" s="1258"/>
      <c r="F343" s="1364"/>
      <c r="G343" s="1256"/>
      <c r="H343" s="1255"/>
      <c r="I343" s="1254"/>
      <c r="J343" s="1272"/>
      <c r="K343" s="1252" t="s">
        <v>62</v>
      </c>
      <c r="L343" s="1251">
        <f>SUM(L338:L342)</f>
        <v>550</v>
      </c>
      <c r="M343" s="1250"/>
      <c r="N343" s="1249"/>
      <c r="O343" s="1248"/>
    </row>
    <row r="344" spans="1:15" ht="30" x14ac:dyDescent="0.2">
      <c r="A344" s="1384" t="s">
        <v>47</v>
      </c>
      <c r="B344" s="1246" t="s">
        <v>23</v>
      </c>
      <c r="C344" s="1382" t="s">
        <v>61</v>
      </c>
      <c r="D344" s="1381" t="s">
        <v>51</v>
      </c>
      <c r="E344" s="1243"/>
      <c r="F344" s="1380" t="s">
        <v>423</v>
      </c>
      <c r="G344" s="1289" t="s">
        <v>411</v>
      </c>
      <c r="H344" s="1241" t="s">
        <v>38</v>
      </c>
      <c r="I344" s="1240" t="s">
        <v>364</v>
      </c>
      <c r="J344" s="1388" t="s">
        <v>363</v>
      </c>
      <c r="K344" s="1238" t="s">
        <v>63</v>
      </c>
      <c r="L344" s="1237"/>
      <c r="M344" s="1236" t="s">
        <v>355</v>
      </c>
      <c r="N344" s="1235" t="s">
        <v>26</v>
      </c>
      <c r="O344" s="1287">
        <v>1</v>
      </c>
    </row>
    <row r="345" spans="1:15" ht="15" x14ac:dyDescent="0.2">
      <c r="A345" s="1393"/>
      <c r="B345" s="1218"/>
      <c r="C345" s="1400"/>
      <c r="D345" s="1371"/>
      <c r="E345" s="1227"/>
      <c r="F345" s="1370"/>
      <c r="G345" s="1213"/>
      <c r="H345" s="1226"/>
      <c r="I345" s="1211"/>
      <c r="J345" s="1268" t="s">
        <v>422</v>
      </c>
      <c r="K345" s="1233" t="s">
        <v>36</v>
      </c>
      <c r="L345" s="1267">
        <v>50</v>
      </c>
      <c r="M345" s="1231" t="s">
        <v>408</v>
      </c>
      <c r="N345" s="1230" t="s">
        <v>407</v>
      </c>
      <c r="O345" s="1294">
        <v>156556</v>
      </c>
    </row>
    <row r="346" spans="1:15" ht="15" x14ac:dyDescent="0.2">
      <c r="A346" s="1393"/>
      <c r="B346" s="1218"/>
      <c r="C346" s="1400"/>
      <c r="D346" s="1371"/>
      <c r="E346" s="1227"/>
      <c r="F346" s="1370"/>
      <c r="G346" s="1213"/>
      <c r="H346" s="1226"/>
      <c r="I346" s="1211"/>
      <c r="J346" s="1225"/>
      <c r="K346" s="1233" t="s">
        <v>343</v>
      </c>
      <c r="L346" s="1267"/>
      <c r="M346" s="1271"/>
      <c r="N346" s="1286"/>
      <c r="O346" s="1229"/>
    </row>
    <row r="347" spans="1:15" ht="15" x14ac:dyDescent="0.2">
      <c r="A347" s="1393"/>
      <c r="B347" s="1218"/>
      <c r="C347" s="1400"/>
      <c r="D347" s="1371"/>
      <c r="E347" s="1227"/>
      <c r="F347" s="1370"/>
      <c r="G347" s="1213"/>
      <c r="H347" s="1226"/>
      <c r="I347" s="1211"/>
      <c r="J347" s="1225"/>
      <c r="K347" s="1233" t="s">
        <v>351</v>
      </c>
      <c r="L347" s="1267">
        <v>807.9</v>
      </c>
      <c r="M347" s="1271"/>
      <c r="N347" s="1286"/>
      <c r="O347" s="1229"/>
    </row>
    <row r="348" spans="1:15" ht="15.75" thickBot="1" x14ac:dyDescent="0.25">
      <c r="A348" s="1393"/>
      <c r="B348" s="1218"/>
      <c r="C348" s="1400"/>
      <c r="D348" s="1371"/>
      <c r="E348" s="1227"/>
      <c r="F348" s="1370"/>
      <c r="G348" s="1213"/>
      <c r="H348" s="1226"/>
      <c r="I348" s="1211"/>
      <c r="J348" s="1225"/>
      <c r="K348" s="1224" t="s">
        <v>32</v>
      </c>
      <c r="L348" s="1282"/>
      <c r="M348" s="1281"/>
      <c r="N348" s="1280"/>
      <c r="O348" s="1279"/>
    </row>
    <row r="349" spans="1:15" ht="26.45" customHeight="1" thickBot="1" x14ac:dyDescent="0.25">
      <c r="A349" s="1361"/>
      <c r="B349" s="1261"/>
      <c r="C349" s="1396"/>
      <c r="D349" s="1365"/>
      <c r="E349" s="1258"/>
      <c r="F349" s="1364"/>
      <c r="G349" s="1256"/>
      <c r="H349" s="1255"/>
      <c r="I349" s="1254"/>
      <c r="J349" s="1272"/>
      <c r="K349" s="1252" t="s">
        <v>62</v>
      </c>
      <c r="L349" s="1251">
        <f>SUM(L344:L348)</f>
        <v>857.9</v>
      </c>
      <c r="M349" s="1250"/>
      <c r="N349" s="1249"/>
      <c r="O349" s="1248"/>
    </row>
    <row r="350" spans="1:15" ht="30" x14ac:dyDescent="0.2">
      <c r="A350" s="1384" t="s">
        <v>47</v>
      </c>
      <c r="B350" s="1246" t="s">
        <v>23</v>
      </c>
      <c r="C350" s="1382" t="s">
        <v>61</v>
      </c>
      <c r="D350" s="1381" t="s">
        <v>47</v>
      </c>
      <c r="E350" s="1243"/>
      <c r="F350" s="1380" t="s">
        <v>421</v>
      </c>
      <c r="G350" s="1289" t="s">
        <v>411</v>
      </c>
      <c r="H350" s="1241" t="s">
        <v>38</v>
      </c>
      <c r="I350" s="1240" t="s">
        <v>345</v>
      </c>
      <c r="J350" s="1388" t="s">
        <v>363</v>
      </c>
      <c r="K350" s="1238" t="s">
        <v>63</v>
      </c>
      <c r="L350" s="1237"/>
      <c r="M350" s="1236" t="s">
        <v>355</v>
      </c>
      <c r="N350" s="1503" t="s">
        <v>26</v>
      </c>
      <c r="O350" s="1287">
        <v>1</v>
      </c>
    </row>
    <row r="351" spans="1:15" ht="15" x14ac:dyDescent="0.2">
      <c r="A351" s="1393"/>
      <c r="B351" s="1218"/>
      <c r="C351" s="1400"/>
      <c r="D351" s="1371"/>
      <c r="E351" s="1227"/>
      <c r="F351" s="1370"/>
      <c r="G351" s="1213"/>
      <c r="H351" s="1226"/>
      <c r="I351" s="1211"/>
      <c r="J351" s="1268" t="s">
        <v>360</v>
      </c>
      <c r="K351" s="1233" t="s">
        <v>36</v>
      </c>
      <c r="L351" s="1267">
        <v>250</v>
      </c>
      <c r="M351" s="1231" t="s">
        <v>408</v>
      </c>
      <c r="N351" s="1230" t="s">
        <v>407</v>
      </c>
      <c r="O351" s="1294">
        <v>42000</v>
      </c>
    </row>
    <row r="352" spans="1:15" ht="15" x14ac:dyDescent="0.2">
      <c r="A352" s="1393"/>
      <c r="B352" s="1218"/>
      <c r="C352" s="1400"/>
      <c r="D352" s="1371"/>
      <c r="E352" s="1227"/>
      <c r="F352" s="1370"/>
      <c r="G352" s="1213"/>
      <c r="H352" s="1226"/>
      <c r="I352" s="1211"/>
      <c r="J352" s="1225"/>
      <c r="K352" s="1233" t="s">
        <v>343</v>
      </c>
      <c r="L352" s="1267"/>
      <c r="M352" s="1271"/>
      <c r="N352" s="1286"/>
      <c r="O352" s="1229"/>
    </row>
    <row r="353" spans="1:15" ht="15" x14ac:dyDescent="0.2">
      <c r="A353" s="1393"/>
      <c r="B353" s="1218"/>
      <c r="C353" s="1400"/>
      <c r="D353" s="1371"/>
      <c r="E353" s="1227"/>
      <c r="F353" s="1499"/>
      <c r="G353" s="1213"/>
      <c r="H353" s="1226"/>
      <c r="I353" s="1211"/>
      <c r="J353" s="1225"/>
      <c r="K353" s="1233" t="s">
        <v>351</v>
      </c>
      <c r="L353" s="1267"/>
      <c r="M353" s="1271"/>
      <c r="N353" s="1286"/>
      <c r="O353" s="1229"/>
    </row>
    <row r="354" spans="1:15" ht="15.75" thickBot="1" x14ac:dyDescent="0.25">
      <c r="A354" s="1393"/>
      <c r="B354" s="1218"/>
      <c r="C354" s="1400"/>
      <c r="D354" s="1371"/>
      <c r="E354" s="1227"/>
      <c r="F354" s="1501"/>
      <c r="G354" s="1213"/>
      <c r="H354" s="1226"/>
      <c r="I354" s="1211"/>
      <c r="J354" s="1225"/>
      <c r="K354" s="1224" t="s">
        <v>32</v>
      </c>
      <c r="L354" s="1282"/>
      <c r="M354" s="1281"/>
      <c r="N354" s="1280"/>
      <c r="O354" s="1279"/>
    </row>
    <row r="355" spans="1:15" ht="19.899999999999999" customHeight="1" thickBot="1" x14ac:dyDescent="0.25">
      <c r="A355" s="1361"/>
      <c r="B355" s="1261"/>
      <c r="C355" s="1396"/>
      <c r="D355" s="1365"/>
      <c r="E355" s="1258"/>
      <c r="F355" s="1497"/>
      <c r="G355" s="1256"/>
      <c r="H355" s="1255"/>
      <c r="I355" s="1254"/>
      <c r="J355" s="1272"/>
      <c r="K355" s="1252" t="s">
        <v>62</v>
      </c>
      <c r="L355" s="1251">
        <f>SUM(L350:L354)</f>
        <v>250</v>
      </c>
      <c r="M355" s="1250"/>
      <c r="N355" s="1249"/>
      <c r="O355" s="1248"/>
    </row>
    <row r="356" spans="1:15" ht="30.75" customHeight="1" x14ac:dyDescent="0.2">
      <c r="A356" s="1384" t="s">
        <v>47</v>
      </c>
      <c r="B356" s="1246" t="s">
        <v>23</v>
      </c>
      <c r="C356" s="1382" t="s">
        <v>61</v>
      </c>
      <c r="D356" s="1381" t="s">
        <v>44</v>
      </c>
      <c r="E356" s="1243"/>
      <c r="F356" s="1380" t="s">
        <v>420</v>
      </c>
      <c r="G356" s="1289" t="s">
        <v>411</v>
      </c>
      <c r="H356" s="1241" t="s">
        <v>38</v>
      </c>
      <c r="I356" s="1240" t="s">
        <v>410</v>
      </c>
      <c r="J356" s="1377" t="s">
        <v>179</v>
      </c>
      <c r="K356" s="1238" t="s">
        <v>63</v>
      </c>
      <c r="L356" s="1237"/>
      <c r="M356" s="1236" t="s">
        <v>355</v>
      </c>
      <c r="N356" s="1235" t="s">
        <v>26</v>
      </c>
      <c r="O356" s="1287">
        <v>1</v>
      </c>
    </row>
    <row r="357" spans="1:15" ht="18.600000000000001" customHeight="1" x14ac:dyDescent="0.2">
      <c r="A357" s="1393"/>
      <c r="B357" s="1218"/>
      <c r="C357" s="1400"/>
      <c r="D357" s="1371"/>
      <c r="E357" s="1227"/>
      <c r="F357" s="1370"/>
      <c r="G357" s="1213"/>
      <c r="H357" s="1226"/>
      <c r="I357" s="1211"/>
      <c r="J357" s="1268" t="s">
        <v>419</v>
      </c>
      <c r="K357" s="1233" t="s">
        <v>36</v>
      </c>
      <c r="L357" s="1267"/>
      <c r="M357" s="1231" t="s">
        <v>408</v>
      </c>
      <c r="N357" s="1230" t="s">
        <v>407</v>
      </c>
      <c r="O357" s="1294">
        <v>20769</v>
      </c>
    </row>
    <row r="358" spans="1:15" ht="17.45" customHeight="1" x14ac:dyDescent="0.2">
      <c r="A358" s="1393"/>
      <c r="B358" s="1218"/>
      <c r="C358" s="1400"/>
      <c r="D358" s="1371"/>
      <c r="E358" s="1227"/>
      <c r="F358" s="1370"/>
      <c r="G358" s="1213"/>
      <c r="H358" s="1226"/>
      <c r="I358" s="1211"/>
      <c r="J358" s="1225"/>
      <c r="K358" s="1233" t="s">
        <v>343</v>
      </c>
      <c r="L358" s="1267"/>
      <c r="M358" s="1271"/>
      <c r="N358" s="1286"/>
      <c r="O358" s="1229"/>
    </row>
    <row r="359" spans="1:15" ht="15" x14ac:dyDescent="0.2">
      <c r="A359" s="1393"/>
      <c r="B359" s="1218"/>
      <c r="C359" s="1400"/>
      <c r="D359" s="1371"/>
      <c r="E359" s="1227"/>
      <c r="F359" s="1499"/>
      <c r="G359" s="1213"/>
      <c r="H359" s="1226"/>
      <c r="I359" s="1211"/>
      <c r="J359" s="1225"/>
      <c r="K359" s="1233" t="s">
        <v>351</v>
      </c>
      <c r="L359" s="1267">
        <v>53</v>
      </c>
      <c r="M359" s="1271"/>
      <c r="N359" s="1286"/>
      <c r="O359" s="1229"/>
    </row>
    <row r="360" spans="1:15" ht="15.75" thickBot="1" x14ac:dyDescent="0.25">
      <c r="A360" s="1393"/>
      <c r="B360" s="1218"/>
      <c r="C360" s="1400"/>
      <c r="D360" s="1371"/>
      <c r="E360" s="1227"/>
      <c r="F360" s="1498"/>
      <c r="G360" s="1213"/>
      <c r="H360" s="1226"/>
      <c r="I360" s="1211"/>
      <c r="J360" s="1225"/>
      <c r="K360" s="1224" t="s">
        <v>32</v>
      </c>
      <c r="L360" s="1282"/>
      <c r="M360" s="1281"/>
      <c r="N360" s="1280"/>
      <c r="O360" s="1279"/>
    </row>
    <row r="361" spans="1:15" ht="15.75" thickBot="1" x14ac:dyDescent="0.25">
      <c r="A361" s="1361"/>
      <c r="B361" s="1261"/>
      <c r="C361" s="1396"/>
      <c r="D361" s="1365"/>
      <c r="E361" s="1258"/>
      <c r="F361" s="1497"/>
      <c r="G361" s="1256"/>
      <c r="H361" s="1255"/>
      <c r="I361" s="1254"/>
      <c r="J361" s="1272"/>
      <c r="K361" s="1252" t="s">
        <v>62</v>
      </c>
      <c r="L361" s="1251">
        <f>SUM(L356:L360)</f>
        <v>53</v>
      </c>
      <c r="M361" s="1250"/>
      <c r="N361" s="1249"/>
      <c r="O361" s="1502"/>
    </row>
    <row r="362" spans="1:15" ht="15" x14ac:dyDescent="0.2">
      <c r="A362" s="1384" t="s">
        <v>47</v>
      </c>
      <c r="B362" s="1246" t="s">
        <v>23</v>
      </c>
      <c r="C362" s="1382" t="s">
        <v>61</v>
      </c>
      <c r="D362" s="1381" t="s">
        <v>40</v>
      </c>
      <c r="E362" s="1243"/>
      <c r="F362" s="1380" t="s">
        <v>418</v>
      </c>
      <c r="G362" s="1289" t="s">
        <v>411</v>
      </c>
      <c r="H362" s="1241" t="s">
        <v>38</v>
      </c>
      <c r="I362" s="1240" t="s">
        <v>416</v>
      </c>
      <c r="J362" s="1377" t="s">
        <v>415</v>
      </c>
      <c r="K362" s="1238" t="s">
        <v>63</v>
      </c>
      <c r="L362" s="1237"/>
      <c r="M362" s="1236" t="s">
        <v>355</v>
      </c>
      <c r="N362" s="1235" t="s">
        <v>26</v>
      </c>
      <c r="O362" s="1287">
        <v>1</v>
      </c>
    </row>
    <row r="363" spans="1:15" ht="15" x14ac:dyDescent="0.2">
      <c r="A363" s="1393"/>
      <c r="B363" s="1218"/>
      <c r="C363" s="1400"/>
      <c r="D363" s="1371"/>
      <c r="E363" s="1227"/>
      <c r="F363" s="1370"/>
      <c r="G363" s="1213"/>
      <c r="H363" s="1226"/>
      <c r="I363" s="1211"/>
      <c r="J363" s="1268" t="s">
        <v>414</v>
      </c>
      <c r="K363" s="1233" t="s">
        <v>36</v>
      </c>
      <c r="L363" s="1267">
        <v>0.6</v>
      </c>
      <c r="M363" s="1231" t="s">
        <v>408</v>
      </c>
      <c r="N363" s="1230" t="s">
        <v>407</v>
      </c>
      <c r="O363" s="1294">
        <v>20260</v>
      </c>
    </row>
    <row r="364" spans="1:15" ht="15" x14ac:dyDescent="0.2">
      <c r="A364" s="1393"/>
      <c r="B364" s="1218"/>
      <c r="C364" s="1400"/>
      <c r="D364" s="1371"/>
      <c r="E364" s="1227"/>
      <c r="F364" s="1370"/>
      <c r="G364" s="1213"/>
      <c r="H364" s="1226"/>
      <c r="I364" s="1211"/>
      <c r="J364" s="1225"/>
      <c r="K364" s="1233" t="s">
        <v>343</v>
      </c>
      <c r="L364" s="1267"/>
      <c r="M364" s="1271"/>
      <c r="N364" s="1286"/>
      <c r="O364" s="1229"/>
    </row>
    <row r="365" spans="1:15" ht="15" x14ac:dyDescent="0.2">
      <c r="A365" s="1393"/>
      <c r="B365" s="1218"/>
      <c r="C365" s="1400"/>
      <c r="D365" s="1371"/>
      <c r="E365" s="1227"/>
      <c r="F365" s="1499"/>
      <c r="G365" s="1213"/>
      <c r="H365" s="1226"/>
      <c r="I365" s="1211"/>
      <c r="J365" s="1225"/>
      <c r="K365" s="1233" t="s">
        <v>351</v>
      </c>
      <c r="L365" s="1267">
        <v>12.7</v>
      </c>
      <c r="M365" s="1271"/>
      <c r="N365" s="1286"/>
      <c r="O365" s="1229"/>
    </row>
    <row r="366" spans="1:15" ht="15.75" thickBot="1" x14ac:dyDescent="0.25">
      <c r="A366" s="1393"/>
      <c r="B366" s="1218"/>
      <c r="C366" s="1400"/>
      <c r="D366" s="1371"/>
      <c r="E366" s="1227"/>
      <c r="F366" s="1501"/>
      <c r="G366" s="1213"/>
      <c r="H366" s="1226"/>
      <c r="I366" s="1211"/>
      <c r="J366" s="1225"/>
      <c r="K366" s="1224" t="s">
        <v>32</v>
      </c>
      <c r="L366" s="1282"/>
      <c r="M366" s="1281"/>
      <c r="N366" s="1280"/>
      <c r="O366" s="1279"/>
    </row>
    <row r="367" spans="1:15" ht="15.75" thickBot="1" x14ac:dyDescent="0.25">
      <c r="A367" s="1361"/>
      <c r="B367" s="1261"/>
      <c r="C367" s="1396"/>
      <c r="D367" s="1365"/>
      <c r="E367" s="1258"/>
      <c r="F367" s="1497"/>
      <c r="G367" s="1256"/>
      <c r="H367" s="1255"/>
      <c r="I367" s="1254"/>
      <c r="J367" s="1272"/>
      <c r="K367" s="1252" t="s">
        <v>62</v>
      </c>
      <c r="L367" s="1251">
        <f>SUM(L362:L366)</f>
        <v>13.299999999999999</v>
      </c>
      <c r="M367" s="1250"/>
      <c r="N367" s="1249"/>
      <c r="O367" s="1248"/>
    </row>
    <row r="368" spans="1:15" ht="15" x14ac:dyDescent="0.2">
      <c r="A368" s="1384" t="s">
        <v>47</v>
      </c>
      <c r="B368" s="1246" t="s">
        <v>23</v>
      </c>
      <c r="C368" s="1382" t="s">
        <v>61</v>
      </c>
      <c r="D368" s="1381" t="s">
        <v>35</v>
      </c>
      <c r="E368" s="1243"/>
      <c r="F368" s="1380" t="s">
        <v>417</v>
      </c>
      <c r="G368" s="1289" t="s">
        <v>411</v>
      </c>
      <c r="H368" s="1288" t="s">
        <v>38</v>
      </c>
      <c r="I368" s="1500" t="s">
        <v>416</v>
      </c>
      <c r="J368" s="1377" t="s">
        <v>415</v>
      </c>
      <c r="K368" s="1238" t="s">
        <v>63</v>
      </c>
      <c r="L368" s="1237">
        <v>6</v>
      </c>
      <c r="M368" s="1236" t="s">
        <v>355</v>
      </c>
      <c r="N368" s="1235" t="s">
        <v>26</v>
      </c>
      <c r="O368" s="1287">
        <v>1</v>
      </c>
    </row>
    <row r="369" spans="1:15" ht="25.5" x14ac:dyDescent="0.2">
      <c r="A369" s="1393"/>
      <c r="B369" s="1218"/>
      <c r="C369" s="1400"/>
      <c r="D369" s="1371"/>
      <c r="E369" s="1227"/>
      <c r="F369" s="1370"/>
      <c r="G369" s="1213"/>
      <c r="H369" s="1283"/>
      <c r="I369" s="1387"/>
      <c r="J369" s="1268" t="s">
        <v>414</v>
      </c>
      <c r="K369" s="1233" t="s">
        <v>36</v>
      </c>
      <c r="L369" s="1267">
        <v>10</v>
      </c>
      <c r="M369" s="1231" t="s">
        <v>413</v>
      </c>
      <c r="N369" s="1230" t="s">
        <v>26</v>
      </c>
      <c r="O369" s="1294">
        <v>1</v>
      </c>
    </row>
    <row r="370" spans="1:15" ht="15" x14ac:dyDescent="0.2">
      <c r="A370" s="1393"/>
      <c r="B370" s="1218"/>
      <c r="C370" s="1400"/>
      <c r="D370" s="1371"/>
      <c r="E370" s="1227"/>
      <c r="F370" s="1370"/>
      <c r="G370" s="1213"/>
      <c r="H370" s="1283"/>
      <c r="I370" s="1387"/>
      <c r="J370" s="1387"/>
      <c r="K370" s="1233" t="s">
        <v>343</v>
      </c>
      <c r="L370" s="1267"/>
      <c r="M370" s="1271"/>
      <c r="N370" s="1286"/>
      <c r="O370" s="1229"/>
    </row>
    <row r="371" spans="1:15" ht="15" x14ac:dyDescent="0.2">
      <c r="A371" s="1393"/>
      <c r="B371" s="1218"/>
      <c r="C371" s="1400"/>
      <c r="D371" s="1371"/>
      <c r="E371" s="1227"/>
      <c r="F371" s="1499"/>
      <c r="G371" s="1213"/>
      <c r="H371" s="1283"/>
      <c r="I371" s="1387"/>
      <c r="J371" s="1387"/>
      <c r="K371" s="1233" t="s">
        <v>351</v>
      </c>
      <c r="L371" s="1267">
        <v>43.1</v>
      </c>
      <c r="M371" s="1271"/>
      <c r="N371" s="1286"/>
      <c r="O371" s="1229"/>
    </row>
    <row r="372" spans="1:15" ht="15.75" thickBot="1" x14ac:dyDescent="0.25">
      <c r="A372" s="1393"/>
      <c r="B372" s="1218"/>
      <c r="C372" s="1400"/>
      <c r="D372" s="1371"/>
      <c r="E372" s="1227"/>
      <c r="F372" s="1498"/>
      <c r="G372" s="1213"/>
      <c r="H372" s="1283"/>
      <c r="I372" s="1211"/>
      <c r="J372" s="1225"/>
      <c r="K372" s="1224" t="s">
        <v>32</v>
      </c>
      <c r="L372" s="1282"/>
      <c r="M372" s="1281"/>
      <c r="N372" s="1280"/>
      <c r="O372" s="1279"/>
    </row>
    <row r="373" spans="1:15" ht="15.75" thickBot="1" x14ac:dyDescent="0.25">
      <c r="A373" s="1361"/>
      <c r="B373" s="1261"/>
      <c r="C373" s="1396"/>
      <c r="D373" s="1365"/>
      <c r="E373" s="1258"/>
      <c r="F373" s="1497"/>
      <c r="G373" s="1256"/>
      <c r="H373" s="1273"/>
      <c r="I373" s="1254"/>
      <c r="J373" s="1272"/>
      <c r="K373" s="1252" t="s">
        <v>62</v>
      </c>
      <c r="L373" s="1251">
        <f>SUM(L368:L372)</f>
        <v>59.1</v>
      </c>
      <c r="M373" s="1250"/>
      <c r="N373" s="1249"/>
      <c r="O373" s="1248"/>
    </row>
    <row r="374" spans="1:15" ht="28.5" customHeight="1" x14ac:dyDescent="0.2">
      <c r="A374" s="1384" t="s">
        <v>47</v>
      </c>
      <c r="B374" s="1246" t="s">
        <v>23</v>
      </c>
      <c r="C374" s="1382" t="s">
        <v>61</v>
      </c>
      <c r="D374" s="1381" t="s">
        <v>30</v>
      </c>
      <c r="E374" s="1243"/>
      <c r="F374" s="1380" t="s">
        <v>412</v>
      </c>
      <c r="G374" s="1289" t="s">
        <v>411</v>
      </c>
      <c r="H374" s="1241" t="s">
        <v>38</v>
      </c>
      <c r="I374" s="1240" t="s">
        <v>410</v>
      </c>
      <c r="J374" s="1377" t="s">
        <v>179</v>
      </c>
      <c r="K374" s="1238" t="s">
        <v>63</v>
      </c>
      <c r="L374" s="1237"/>
      <c r="M374" s="1236" t="s">
        <v>355</v>
      </c>
      <c r="N374" s="1235" t="s">
        <v>26</v>
      </c>
      <c r="O374" s="1234"/>
    </row>
    <row r="375" spans="1:15" ht="15" x14ac:dyDescent="0.2">
      <c r="A375" s="1393"/>
      <c r="B375" s="1218"/>
      <c r="C375" s="1400"/>
      <c r="D375" s="1371"/>
      <c r="E375" s="1227"/>
      <c r="F375" s="1370"/>
      <c r="G375" s="1213"/>
      <c r="H375" s="1226"/>
      <c r="I375" s="1211"/>
      <c r="J375" s="1268" t="s">
        <v>409</v>
      </c>
      <c r="K375" s="1233" t="s">
        <v>36</v>
      </c>
      <c r="L375" s="1267">
        <v>38</v>
      </c>
      <c r="M375" s="1231" t="s">
        <v>408</v>
      </c>
      <c r="N375" s="1230" t="s">
        <v>407</v>
      </c>
      <c r="O375" s="1229"/>
    </row>
    <row r="376" spans="1:15" ht="15" x14ac:dyDescent="0.2">
      <c r="A376" s="1393"/>
      <c r="B376" s="1218"/>
      <c r="C376" s="1400"/>
      <c r="D376" s="1371"/>
      <c r="E376" s="1227"/>
      <c r="F376" s="1370"/>
      <c r="G376" s="1213"/>
      <c r="H376" s="1226"/>
      <c r="I376" s="1211"/>
      <c r="J376" s="1225"/>
      <c r="K376" s="1233" t="s">
        <v>343</v>
      </c>
      <c r="L376" s="1267"/>
      <c r="M376" s="1271"/>
      <c r="N376" s="1286"/>
      <c r="O376" s="1229"/>
    </row>
    <row r="377" spans="1:15" ht="15" x14ac:dyDescent="0.2">
      <c r="A377" s="1393"/>
      <c r="B377" s="1218"/>
      <c r="C377" s="1400"/>
      <c r="D377" s="1371"/>
      <c r="E377" s="1227"/>
      <c r="F377" s="1499"/>
      <c r="G377" s="1213"/>
      <c r="H377" s="1226"/>
      <c r="I377" s="1211"/>
      <c r="J377" s="1225"/>
      <c r="K377" s="1233" t="s">
        <v>351</v>
      </c>
      <c r="L377" s="1267">
        <v>215.2</v>
      </c>
      <c r="M377" s="1271"/>
      <c r="N377" s="1286"/>
      <c r="O377" s="1229"/>
    </row>
    <row r="378" spans="1:15" ht="15.75" thickBot="1" x14ac:dyDescent="0.25">
      <c r="A378" s="1393"/>
      <c r="B378" s="1218"/>
      <c r="C378" s="1400"/>
      <c r="D378" s="1371"/>
      <c r="E378" s="1227"/>
      <c r="F378" s="1498"/>
      <c r="G378" s="1213"/>
      <c r="H378" s="1226"/>
      <c r="I378" s="1211"/>
      <c r="J378" s="1225"/>
      <c r="K378" s="1224" t="s">
        <v>32</v>
      </c>
      <c r="L378" s="1282"/>
      <c r="M378" s="1281"/>
      <c r="N378" s="1280"/>
      <c r="O378" s="1279"/>
    </row>
    <row r="379" spans="1:15" ht="15.75" thickBot="1" x14ac:dyDescent="0.25">
      <c r="A379" s="1361"/>
      <c r="B379" s="1261"/>
      <c r="C379" s="1396"/>
      <c r="D379" s="1365"/>
      <c r="E379" s="1258"/>
      <c r="F379" s="1497"/>
      <c r="G379" s="1256"/>
      <c r="H379" s="1255"/>
      <c r="I379" s="1254"/>
      <c r="J379" s="1272"/>
      <c r="K379" s="1252" t="s">
        <v>62</v>
      </c>
      <c r="L379" s="1251">
        <f>SUM(L374:L378)</f>
        <v>253.2</v>
      </c>
      <c r="M379" s="1250"/>
      <c r="N379" s="1249"/>
      <c r="O379" s="1248"/>
    </row>
    <row r="380" spans="1:15" ht="15" thickBot="1" x14ac:dyDescent="0.25">
      <c r="A380" s="1361" t="s">
        <v>47</v>
      </c>
      <c r="B380" s="1360" t="s">
        <v>23</v>
      </c>
      <c r="C380" s="1359" t="s">
        <v>342</v>
      </c>
      <c r="D380" s="1359"/>
      <c r="E380" s="1359"/>
      <c r="F380" s="1359"/>
      <c r="G380" s="1359"/>
      <c r="H380" s="1359"/>
      <c r="I380" s="1358"/>
      <c r="J380" s="1357"/>
      <c r="K380" s="1356" t="s">
        <v>62</v>
      </c>
      <c r="L380" s="1355">
        <f>L319*1</f>
        <v>6967.0999999999995</v>
      </c>
      <c r="M380" s="1354"/>
      <c r="N380" s="1354"/>
      <c r="O380" s="1353"/>
    </row>
    <row r="381" spans="1:15" ht="21.75" customHeight="1" thickBot="1" x14ac:dyDescent="0.25">
      <c r="A381" s="1352" t="s">
        <v>47</v>
      </c>
      <c r="B381" s="1352"/>
      <c r="C381" s="1351" t="s">
        <v>341</v>
      </c>
      <c r="D381" s="1351"/>
      <c r="E381" s="1351"/>
      <c r="F381" s="1351"/>
      <c r="G381" s="1351"/>
      <c r="H381" s="1351"/>
      <c r="I381" s="1350"/>
      <c r="J381" s="1349"/>
      <c r="K381" s="1348" t="s">
        <v>62</v>
      </c>
      <c r="L381" s="1347">
        <f>L296+L311+L380</f>
        <v>11463.3</v>
      </c>
      <c r="M381" s="1346"/>
      <c r="N381" s="1346"/>
      <c r="O381" s="1345"/>
    </row>
    <row r="382" spans="1:15" ht="22.15" customHeight="1" thickBot="1" x14ac:dyDescent="0.25">
      <c r="A382" s="1344" t="s">
        <v>44</v>
      </c>
      <c r="B382" s="1343"/>
      <c r="C382" s="1416" t="s">
        <v>406</v>
      </c>
      <c r="D382" s="1341"/>
      <c r="E382" s="1341"/>
      <c r="F382" s="1415"/>
      <c r="G382" s="1415"/>
      <c r="H382" s="1341"/>
      <c r="I382" s="1341"/>
      <c r="J382" s="1341"/>
      <c r="K382" s="1341"/>
      <c r="L382" s="1341"/>
      <c r="M382" s="1340"/>
      <c r="N382" s="1340"/>
      <c r="O382" s="1339"/>
    </row>
    <row r="383" spans="1:15" ht="37.9" customHeight="1" thickBot="1" x14ac:dyDescent="0.25">
      <c r="A383" s="1414"/>
      <c r="B383" s="1413"/>
      <c r="C383" s="1411"/>
      <c r="D383" s="1411"/>
      <c r="E383" s="1411"/>
      <c r="F383" s="1412"/>
      <c r="G383" s="1412"/>
      <c r="H383" s="1411"/>
      <c r="I383" s="1411"/>
      <c r="J383" s="1411"/>
      <c r="K383" s="1411"/>
      <c r="L383" s="1496"/>
      <c r="M383" s="1495" t="s">
        <v>405</v>
      </c>
      <c r="N383" s="1324" t="s">
        <v>26</v>
      </c>
      <c r="O383" s="1494">
        <v>2</v>
      </c>
    </row>
    <row r="384" spans="1:15" ht="21.6" customHeight="1" thickBot="1" x14ac:dyDescent="0.25">
      <c r="A384" s="1327" t="s">
        <v>44</v>
      </c>
      <c r="B384" s="1493" t="s">
        <v>61</v>
      </c>
      <c r="C384" s="1408" t="s">
        <v>404</v>
      </c>
      <c r="D384" s="1407"/>
      <c r="E384" s="1407"/>
      <c r="F384" s="1407"/>
      <c r="G384" s="1407"/>
      <c r="H384" s="1407"/>
      <c r="I384" s="1407"/>
      <c r="J384" s="1407"/>
      <c r="K384" s="1407"/>
      <c r="L384" s="1407"/>
      <c r="M384" s="1406"/>
      <c r="N384" s="1406"/>
      <c r="O384" s="1405"/>
    </row>
    <row r="385" spans="1:15" ht="26.25" thickBot="1" x14ac:dyDescent="0.25">
      <c r="A385" s="1404"/>
      <c r="B385" s="1203"/>
      <c r="C385" s="1403"/>
      <c r="D385" s="1403"/>
      <c r="E385" s="1403"/>
      <c r="F385" s="1403"/>
      <c r="G385" s="1403"/>
      <c r="H385" s="1403"/>
      <c r="I385" s="1403"/>
      <c r="J385" s="1403"/>
      <c r="K385" s="1403"/>
      <c r="L385" s="1403"/>
      <c r="M385" s="1325" t="s">
        <v>399</v>
      </c>
      <c r="N385" s="1324" t="s">
        <v>119</v>
      </c>
      <c r="O385" s="1323">
        <v>1.8</v>
      </c>
    </row>
    <row r="386" spans="1:15" ht="15" customHeight="1" x14ac:dyDescent="0.2">
      <c r="A386" s="1384" t="s">
        <v>44</v>
      </c>
      <c r="B386" s="1246" t="s">
        <v>61</v>
      </c>
      <c r="C386" s="1382" t="s">
        <v>61</v>
      </c>
      <c r="D386" s="1321" t="s">
        <v>403</v>
      </c>
      <c r="E386" s="1320"/>
      <c r="F386" s="1319"/>
      <c r="G386" s="1289" t="s">
        <v>400</v>
      </c>
      <c r="H386" s="1378" t="s">
        <v>38</v>
      </c>
      <c r="I386" s="1240" t="s">
        <v>364</v>
      </c>
      <c r="J386" s="1388" t="s">
        <v>363</v>
      </c>
      <c r="K386" s="1317" t="s">
        <v>63</v>
      </c>
      <c r="L386" s="1316">
        <f>L392</f>
        <v>0</v>
      </c>
      <c r="M386" s="1236" t="s">
        <v>402</v>
      </c>
      <c r="N386" s="1235" t="s">
        <v>26</v>
      </c>
      <c r="O386" s="1287">
        <v>1</v>
      </c>
    </row>
    <row r="387" spans="1:15" ht="25.5" x14ac:dyDescent="0.2">
      <c r="A387" s="1393"/>
      <c r="B387" s="1218"/>
      <c r="C387" s="1400"/>
      <c r="D387" s="1309"/>
      <c r="E387" s="1308"/>
      <c r="F387" s="1307"/>
      <c r="G387" s="1213"/>
      <c r="H387" s="1226"/>
      <c r="I387" s="1211"/>
      <c r="J387" s="1225"/>
      <c r="K387" s="1312" t="s">
        <v>36</v>
      </c>
      <c r="L387" s="1311">
        <f>L393</f>
        <v>286.89999999999998</v>
      </c>
      <c r="M387" s="1231" t="s">
        <v>399</v>
      </c>
      <c r="N387" s="1230" t="s">
        <v>119</v>
      </c>
      <c r="O387" s="1294">
        <v>1.8</v>
      </c>
    </row>
    <row r="388" spans="1:15" ht="15" x14ac:dyDescent="0.2">
      <c r="A388" s="1393"/>
      <c r="B388" s="1218"/>
      <c r="C388" s="1400"/>
      <c r="D388" s="1309"/>
      <c r="E388" s="1308"/>
      <c r="F388" s="1307"/>
      <c r="G388" s="1213"/>
      <c r="H388" s="1226"/>
      <c r="I388" s="1211"/>
      <c r="J388" s="1225"/>
      <c r="K388" s="1312" t="s">
        <v>343</v>
      </c>
      <c r="L388" s="1311">
        <f>L394</f>
        <v>0</v>
      </c>
      <c r="M388" s="1271" t="s">
        <v>397</v>
      </c>
      <c r="N388" s="1286" t="s">
        <v>236</v>
      </c>
      <c r="O388" s="1294">
        <v>2</v>
      </c>
    </row>
    <row r="389" spans="1:15" ht="15" x14ac:dyDescent="0.2">
      <c r="A389" s="1393"/>
      <c r="B389" s="1218"/>
      <c r="C389" s="1400"/>
      <c r="D389" s="1309"/>
      <c r="E389" s="1308"/>
      <c r="F389" s="1307"/>
      <c r="G389" s="1213"/>
      <c r="H389" s="1226"/>
      <c r="I389" s="1211"/>
      <c r="J389" s="1225"/>
      <c r="K389" s="1312" t="s">
        <v>351</v>
      </c>
      <c r="L389" s="1311">
        <f>L395</f>
        <v>0</v>
      </c>
      <c r="M389" s="1271"/>
      <c r="N389" s="1286"/>
      <c r="O389" s="1229"/>
    </row>
    <row r="390" spans="1:15" ht="15.75" thickBot="1" x14ac:dyDescent="0.25">
      <c r="A390" s="1393"/>
      <c r="B390" s="1218"/>
      <c r="C390" s="1400"/>
      <c r="D390" s="1309"/>
      <c r="E390" s="1308"/>
      <c r="F390" s="1307"/>
      <c r="G390" s="1213"/>
      <c r="H390" s="1226"/>
      <c r="I390" s="1211"/>
      <c r="J390" s="1225"/>
      <c r="K390" s="1306" t="s">
        <v>32</v>
      </c>
      <c r="L390" s="1305">
        <f>L396</f>
        <v>0</v>
      </c>
      <c r="M390" s="1281"/>
      <c r="N390" s="1280"/>
      <c r="O390" s="1279"/>
    </row>
    <row r="391" spans="1:15" ht="21" customHeight="1" thickBot="1" x14ac:dyDescent="0.25">
      <c r="A391" s="1361"/>
      <c r="B391" s="1261"/>
      <c r="C391" s="1396"/>
      <c r="D391" s="1303"/>
      <c r="E391" s="1302"/>
      <c r="F391" s="1301"/>
      <c r="G391" s="1256"/>
      <c r="H391" s="1362"/>
      <c r="I391" s="1254"/>
      <c r="J391" s="1272"/>
      <c r="K391" s="1252" t="s">
        <v>62</v>
      </c>
      <c r="L391" s="1251">
        <f>SUM(L386:L390)</f>
        <v>286.89999999999998</v>
      </c>
      <c r="M391" s="1250"/>
      <c r="N391" s="1249"/>
      <c r="O391" s="1248"/>
    </row>
    <row r="392" spans="1:15" ht="30" x14ac:dyDescent="0.2">
      <c r="A392" s="1384" t="s">
        <v>44</v>
      </c>
      <c r="B392" s="1246" t="s">
        <v>61</v>
      </c>
      <c r="C392" s="1382" t="s">
        <v>61</v>
      </c>
      <c r="D392" s="1381" t="s">
        <v>61</v>
      </c>
      <c r="E392" s="1243"/>
      <c r="F392" s="1380" t="s">
        <v>401</v>
      </c>
      <c r="G392" s="1289" t="s">
        <v>400</v>
      </c>
      <c r="H392" s="1378" t="s">
        <v>38</v>
      </c>
      <c r="I392" s="1240" t="s">
        <v>373</v>
      </c>
      <c r="J392" s="1388" t="s">
        <v>363</v>
      </c>
      <c r="K392" s="1238" t="s">
        <v>63</v>
      </c>
      <c r="L392" s="1237"/>
      <c r="M392" s="1236" t="s">
        <v>355</v>
      </c>
      <c r="N392" s="1235" t="s">
        <v>26</v>
      </c>
      <c r="O392" s="1287">
        <v>1</v>
      </c>
    </row>
    <row r="393" spans="1:15" ht="23.25" customHeight="1" x14ac:dyDescent="0.2">
      <c r="A393" s="1393"/>
      <c r="B393" s="1218"/>
      <c r="C393" s="1400"/>
      <c r="D393" s="1371"/>
      <c r="E393" s="1227"/>
      <c r="F393" s="1370"/>
      <c r="G393" s="1213"/>
      <c r="H393" s="1226"/>
      <c r="I393" s="1211"/>
      <c r="J393" s="1268" t="s">
        <v>372</v>
      </c>
      <c r="K393" s="1233" t="s">
        <v>36</v>
      </c>
      <c r="L393" s="1267">
        <v>286.89999999999998</v>
      </c>
      <c r="M393" s="1231" t="s">
        <v>399</v>
      </c>
      <c r="N393" s="1230" t="s">
        <v>119</v>
      </c>
      <c r="O393" s="1375">
        <v>1.8</v>
      </c>
    </row>
    <row r="394" spans="1:15" ht="21.75" customHeight="1" x14ac:dyDescent="0.2">
      <c r="A394" s="1393"/>
      <c r="B394" s="1218"/>
      <c r="C394" s="1400"/>
      <c r="D394" s="1371"/>
      <c r="E394" s="1227"/>
      <c r="F394" s="1370"/>
      <c r="G394" s="1213"/>
      <c r="H394" s="1226"/>
      <c r="I394" s="1211"/>
      <c r="J394" s="1268" t="s">
        <v>398</v>
      </c>
      <c r="K394" s="1233" t="s">
        <v>343</v>
      </c>
      <c r="L394" s="1267"/>
      <c r="M394" s="1271" t="s">
        <v>397</v>
      </c>
      <c r="N394" s="1286" t="s">
        <v>236</v>
      </c>
      <c r="O394" s="1294">
        <v>2</v>
      </c>
    </row>
    <row r="395" spans="1:15" ht="15" x14ac:dyDescent="0.2">
      <c r="A395" s="1393"/>
      <c r="B395" s="1218"/>
      <c r="C395" s="1400"/>
      <c r="D395" s="1371"/>
      <c r="E395" s="1227"/>
      <c r="F395" s="1370"/>
      <c r="G395" s="1213"/>
      <c r="H395" s="1226"/>
      <c r="I395" s="1211"/>
      <c r="J395" s="1268"/>
      <c r="K395" s="1233" t="s">
        <v>351</v>
      </c>
      <c r="L395" s="1267"/>
      <c r="M395" s="1271"/>
      <c r="N395" s="1286"/>
      <c r="O395" s="1229"/>
    </row>
    <row r="396" spans="1:15" ht="15.75" thickBot="1" x14ac:dyDescent="0.25">
      <c r="A396" s="1393"/>
      <c r="B396" s="1218"/>
      <c r="C396" s="1400"/>
      <c r="D396" s="1371"/>
      <c r="E396" s="1227"/>
      <c r="F396" s="1370"/>
      <c r="G396" s="1213"/>
      <c r="H396" s="1226"/>
      <c r="I396" s="1211"/>
      <c r="J396" s="1225"/>
      <c r="K396" s="1224" t="s">
        <v>32</v>
      </c>
      <c r="L396" s="1282"/>
      <c r="M396" s="1281"/>
      <c r="N396" s="1280"/>
      <c r="O396" s="1279"/>
    </row>
    <row r="397" spans="1:15" ht="15.75" thickBot="1" x14ac:dyDescent="0.25">
      <c r="A397" s="1361"/>
      <c r="B397" s="1261"/>
      <c r="C397" s="1396"/>
      <c r="D397" s="1365"/>
      <c r="E397" s="1258"/>
      <c r="F397" s="1364"/>
      <c r="G397" s="1256"/>
      <c r="H397" s="1492"/>
      <c r="I397" s="1254"/>
      <c r="J397" s="1272"/>
      <c r="K397" s="1252" t="s">
        <v>62</v>
      </c>
      <c r="L397" s="1251">
        <f>SUM(L392:L396)</f>
        <v>286.89999999999998</v>
      </c>
      <c r="M397" s="1250"/>
      <c r="N397" s="1249"/>
      <c r="O397" s="1248"/>
    </row>
    <row r="398" spans="1:15" ht="32.25" customHeight="1" x14ac:dyDescent="0.2">
      <c r="A398" s="1475" t="s">
        <v>44</v>
      </c>
      <c r="B398" s="1474" t="s">
        <v>61</v>
      </c>
      <c r="C398" s="1473" t="s">
        <v>25</v>
      </c>
      <c r="D398" s="1491" t="s">
        <v>396</v>
      </c>
      <c r="E398" s="1490"/>
      <c r="F398" s="1489"/>
      <c r="G398" s="1289" t="s">
        <v>392</v>
      </c>
      <c r="H398" s="1470" t="s">
        <v>38</v>
      </c>
      <c r="I398" s="1469" t="s">
        <v>364</v>
      </c>
      <c r="J398" s="1388" t="s">
        <v>363</v>
      </c>
      <c r="K398" s="1488" t="s">
        <v>63</v>
      </c>
      <c r="L398" s="1487">
        <f>L404</f>
        <v>0</v>
      </c>
      <c r="M398" s="1466" t="s">
        <v>362</v>
      </c>
      <c r="N398" s="1465" t="s">
        <v>26</v>
      </c>
      <c r="O398" s="1464">
        <v>1</v>
      </c>
    </row>
    <row r="399" spans="1:15" x14ac:dyDescent="0.2">
      <c r="A399" s="1454"/>
      <c r="B399" s="1453"/>
      <c r="C399" s="1452"/>
      <c r="D399" s="1484"/>
      <c r="E399" s="1483"/>
      <c r="F399" s="1482"/>
      <c r="G399" s="1213"/>
      <c r="H399" s="1449"/>
      <c r="I399" s="1448"/>
      <c r="J399" s="1460"/>
      <c r="K399" s="1486" t="s">
        <v>36</v>
      </c>
      <c r="L399" s="1485">
        <f>L405</f>
        <v>0</v>
      </c>
      <c r="M399" s="1457" t="s">
        <v>395</v>
      </c>
      <c r="N399" s="1456" t="s">
        <v>119</v>
      </c>
      <c r="O399" s="1461">
        <v>1.032</v>
      </c>
    </row>
    <row r="400" spans="1:15" ht="15" customHeight="1" x14ac:dyDescent="0.2">
      <c r="A400" s="1454"/>
      <c r="B400" s="1453"/>
      <c r="C400" s="1452"/>
      <c r="D400" s="1484"/>
      <c r="E400" s="1483"/>
      <c r="F400" s="1482"/>
      <c r="G400" s="1213"/>
      <c r="H400" s="1449"/>
      <c r="I400" s="1448"/>
      <c r="J400" s="1460"/>
      <c r="K400" s="1486" t="s">
        <v>343</v>
      </c>
      <c r="L400" s="1485">
        <f>L406</f>
        <v>0</v>
      </c>
      <c r="M400" s="1457" t="s">
        <v>394</v>
      </c>
      <c r="N400" s="1456"/>
      <c r="O400" s="1455"/>
    </row>
    <row r="401" spans="1:15" ht="15" customHeight="1" x14ac:dyDescent="0.2">
      <c r="A401" s="1454"/>
      <c r="B401" s="1453"/>
      <c r="C401" s="1452"/>
      <c r="D401" s="1484"/>
      <c r="E401" s="1483"/>
      <c r="F401" s="1482"/>
      <c r="G401" s="1213"/>
      <c r="H401" s="1449"/>
      <c r="I401" s="1448"/>
      <c r="J401" s="1460"/>
      <c r="K401" s="1486" t="s">
        <v>351</v>
      </c>
      <c r="L401" s="1485">
        <f>L407</f>
        <v>97</v>
      </c>
      <c r="M401" s="1457"/>
      <c r="N401" s="1456"/>
      <c r="O401" s="1455"/>
    </row>
    <row r="402" spans="1:15" ht="15.75" customHeight="1" thickBot="1" x14ac:dyDescent="0.25">
      <c r="A402" s="1454"/>
      <c r="B402" s="1453"/>
      <c r="C402" s="1452"/>
      <c r="D402" s="1484"/>
      <c r="E402" s="1483"/>
      <c r="F402" s="1482"/>
      <c r="G402" s="1213"/>
      <c r="H402" s="1449"/>
      <c r="I402" s="1448"/>
      <c r="J402" s="1460"/>
      <c r="K402" s="1481" t="s">
        <v>32</v>
      </c>
      <c r="L402" s="1480">
        <f>L408</f>
        <v>0</v>
      </c>
      <c r="M402" s="1444"/>
      <c r="N402" s="1443"/>
      <c r="O402" s="1442"/>
    </row>
    <row r="403" spans="1:15" ht="19.149999999999999" customHeight="1" thickBot="1" x14ac:dyDescent="0.25">
      <c r="A403" s="1429"/>
      <c r="B403" s="1441"/>
      <c r="C403" s="1440"/>
      <c r="D403" s="1479"/>
      <c r="E403" s="1478"/>
      <c r="F403" s="1477"/>
      <c r="G403" s="1256"/>
      <c r="H403" s="1437"/>
      <c r="I403" s="1436"/>
      <c r="J403" s="1476"/>
      <c r="K403" s="1434" t="s">
        <v>62</v>
      </c>
      <c r="L403" s="1433">
        <f>SUM(L398:L402)</f>
        <v>97</v>
      </c>
      <c r="M403" s="1432"/>
      <c r="N403" s="1431"/>
      <c r="O403" s="1430"/>
    </row>
    <row r="404" spans="1:15" ht="15" x14ac:dyDescent="0.2">
      <c r="A404" s="1475" t="s">
        <v>44</v>
      </c>
      <c r="B404" s="1474" t="s">
        <v>61</v>
      </c>
      <c r="C404" s="1473" t="s">
        <v>25</v>
      </c>
      <c r="D404" s="1472" t="s">
        <v>61</v>
      </c>
      <c r="E404" s="1471"/>
      <c r="F404" s="1380" t="s">
        <v>393</v>
      </c>
      <c r="G404" s="1289" t="s">
        <v>392</v>
      </c>
      <c r="H404" s="1470" t="s">
        <v>38</v>
      </c>
      <c r="I404" s="1469" t="s">
        <v>345</v>
      </c>
      <c r="J404" s="1239" t="s">
        <v>344</v>
      </c>
      <c r="K404" s="1468" t="s">
        <v>63</v>
      </c>
      <c r="L404" s="1467"/>
      <c r="M404" s="1466" t="s">
        <v>355</v>
      </c>
      <c r="N404" s="1465" t="s">
        <v>26</v>
      </c>
      <c r="O404" s="1464">
        <v>1</v>
      </c>
    </row>
    <row r="405" spans="1:15" ht="15" x14ac:dyDescent="0.2">
      <c r="A405" s="1454"/>
      <c r="B405" s="1453"/>
      <c r="C405" s="1452"/>
      <c r="D405" s="1451"/>
      <c r="E405" s="1450"/>
      <c r="F405" s="1370"/>
      <c r="G405" s="1213"/>
      <c r="H405" s="1449"/>
      <c r="I405" s="1448"/>
      <c r="J405" s="1268" t="s">
        <v>391</v>
      </c>
      <c r="K405" s="1459" t="s">
        <v>36</v>
      </c>
      <c r="L405" s="1458"/>
      <c r="M405" s="1463" t="s">
        <v>390</v>
      </c>
      <c r="N405" s="1462" t="s">
        <v>119</v>
      </c>
      <c r="O405" s="1461">
        <v>1.032</v>
      </c>
    </row>
    <row r="406" spans="1:15" x14ac:dyDescent="0.2">
      <c r="A406" s="1454"/>
      <c r="B406" s="1453"/>
      <c r="C406" s="1452"/>
      <c r="D406" s="1451"/>
      <c r="E406" s="1450"/>
      <c r="F406" s="1370"/>
      <c r="G406" s="1213"/>
      <c r="H406" s="1449"/>
      <c r="I406" s="1448"/>
      <c r="J406" s="1460"/>
      <c r="K406" s="1459" t="s">
        <v>343</v>
      </c>
      <c r="L406" s="1458"/>
      <c r="M406" s="1457"/>
      <c r="N406" s="1456"/>
      <c r="O406" s="1455"/>
    </row>
    <row r="407" spans="1:15" x14ac:dyDescent="0.2">
      <c r="A407" s="1454"/>
      <c r="B407" s="1453"/>
      <c r="C407" s="1452"/>
      <c r="D407" s="1451"/>
      <c r="E407" s="1450"/>
      <c r="F407" s="1370"/>
      <c r="G407" s="1213"/>
      <c r="H407" s="1449"/>
      <c r="I407" s="1448"/>
      <c r="J407" s="1447"/>
      <c r="K407" s="1459" t="s">
        <v>351</v>
      </c>
      <c r="L407" s="1458">
        <v>97</v>
      </c>
      <c r="M407" s="1457"/>
      <c r="N407" s="1456"/>
      <c r="O407" s="1455"/>
    </row>
    <row r="408" spans="1:15" ht="13.5" thickBot="1" x14ac:dyDescent="0.25">
      <c r="A408" s="1454"/>
      <c r="B408" s="1453"/>
      <c r="C408" s="1452"/>
      <c r="D408" s="1451"/>
      <c r="E408" s="1450"/>
      <c r="F408" s="1370"/>
      <c r="G408" s="1213"/>
      <c r="H408" s="1449"/>
      <c r="I408" s="1448"/>
      <c r="J408" s="1447"/>
      <c r="K408" s="1446" t="s">
        <v>32</v>
      </c>
      <c r="L408" s="1445"/>
      <c r="M408" s="1444"/>
      <c r="N408" s="1443"/>
      <c r="O408" s="1442"/>
    </row>
    <row r="409" spans="1:15" ht="13.5" thickBot="1" x14ac:dyDescent="0.25">
      <c r="A409" s="1429"/>
      <c r="B409" s="1441"/>
      <c r="C409" s="1440"/>
      <c r="D409" s="1439"/>
      <c r="E409" s="1438"/>
      <c r="F409" s="1364"/>
      <c r="G409" s="1256"/>
      <c r="H409" s="1437"/>
      <c r="I409" s="1436"/>
      <c r="J409" s="1435"/>
      <c r="K409" s="1434" t="s">
        <v>62</v>
      </c>
      <c r="L409" s="1433">
        <f>SUM(L404:L408)</f>
        <v>97</v>
      </c>
      <c r="M409" s="1432"/>
      <c r="N409" s="1431"/>
      <c r="O409" s="1430"/>
    </row>
    <row r="410" spans="1:15" ht="18.75" customHeight="1" thickBot="1" x14ac:dyDescent="0.25">
      <c r="A410" s="1429" t="s">
        <v>44</v>
      </c>
      <c r="B410" s="1428" t="s">
        <v>61</v>
      </c>
      <c r="C410" s="1427" t="s">
        <v>342</v>
      </c>
      <c r="D410" s="1427"/>
      <c r="E410" s="1427"/>
      <c r="F410" s="1427"/>
      <c r="G410" s="1427"/>
      <c r="H410" s="1427"/>
      <c r="I410" s="1426"/>
      <c r="J410" s="1425"/>
      <c r="K410" s="1424" t="s">
        <v>62</v>
      </c>
      <c r="L410" s="1423">
        <f>L391+L403</f>
        <v>383.9</v>
      </c>
      <c r="M410" s="1354"/>
      <c r="N410" s="1354"/>
      <c r="O410" s="1353"/>
    </row>
    <row r="411" spans="1:15" ht="19.5" customHeight="1" thickBot="1" x14ac:dyDescent="0.25">
      <c r="A411" s="1422" t="s">
        <v>44</v>
      </c>
      <c r="B411" s="1422"/>
      <c r="C411" s="1421" t="s">
        <v>341</v>
      </c>
      <c r="D411" s="1421"/>
      <c r="E411" s="1421"/>
      <c r="F411" s="1421"/>
      <c r="G411" s="1421"/>
      <c r="H411" s="1421"/>
      <c r="I411" s="1420"/>
      <c r="J411" s="1419"/>
      <c r="K411" s="1418" t="s">
        <v>62</v>
      </c>
      <c r="L411" s="1417">
        <f>L410*1</f>
        <v>383.9</v>
      </c>
      <c r="M411" s="1346"/>
      <c r="N411" s="1346"/>
      <c r="O411" s="1345"/>
    </row>
    <row r="412" spans="1:15" ht="26.45" customHeight="1" thickBot="1" x14ac:dyDescent="0.25">
      <c r="A412" s="1344" t="s">
        <v>40</v>
      </c>
      <c r="B412" s="1343"/>
      <c r="C412" s="1416" t="s">
        <v>389</v>
      </c>
      <c r="D412" s="1341"/>
      <c r="E412" s="1341"/>
      <c r="F412" s="1415"/>
      <c r="G412" s="1415"/>
      <c r="H412" s="1341"/>
      <c r="I412" s="1341"/>
      <c r="J412" s="1341"/>
      <c r="K412" s="1341"/>
      <c r="L412" s="1341"/>
      <c r="M412" s="1340"/>
      <c r="N412" s="1340"/>
      <c r="O412" s="1339"/>
    </row>
    <row r="413" spans="1:15" ht="43.9" customHeight="1" thickBot="1" x14ac:dyDescent="0.25">
      <c r="A413" s="1414"/>
      <c r="B413" s="1413"/>
      <c r="C413" s="1411"/>
      <c r="D413" s="1411"/>
      <c r="E413" s="1411"/>
      <c r="F413" s="1412"/>
      <c r="G413" s="1412"/>
      <c r="H413" s="1411"/>
      <c r="I413" s="1411"/>
      <c r="J413" s="1411"/>
      <c r="K413" s="1411"/>
      <c r="L413" s="1411"/>
      <c r="M413" s="1410" t="s">
        <v>388</v>
      </c>
      <c r="N413" s="1324" t="s">
        <v>26</v>
      </c>
      <c r="O413" s="1323">
        <v>4</v>
      </c>
    </row>
    <row r="414" spans="1:15" ht="23.25" customHeight="1" thickBot="1" x14ac:dyDescent="0.25">
      <c r="A414" s="1404" t="s">
        <v>40</v>
      </c>
      <c r="B414" s="1409" t="s">
        <v>61</v>
      </c>
      <c r="C414" s="1408" t="s">
        <v>387</v>
      </c>
      <c r="D414" s="1407"/>
      <c r="E414" s="1407"/>
      <c r="F414" s="1407"/>
      <c r="G414" s="1407"/>
      <c r="H414" s="1407"/>
      <c r="I414" s="1407"/>
      <c r="J414" s="1407"/>
      <c r="K414" s="1407"/>
      <c r="L414" s="1407"/>
      <c r="M414" s="1406"/>
      <c r="N414" s="1406"/>
      <c r="O414" s="1405"/>
    </row>
    <row r="415" spans="1:15" ht="39" thickBot="1" x14ac:dyDescent="0.25">
      <c r="A415" s="1404"/>
      <c r="B415" s="1203"/>
      <c r="C415" s="1403"/>
      <c r="D415" s="1403"/>
      <c r="E415" s="1403"/>
      <c r="F415" s="1403"/>
      <c r="G415" s="1403"/>
      <c r="H415" s="1403"/>
      <c r="I415" s="1403"/>
      <c r="J415" s="1403"/>
      <c r="K415" s="1403"/>
      <c r="L415" s="1403"/>
      <c r="M415" s="1325" t="s">
        <v>386</v>
      </c>
      <c r="N415" s="1324" t="s">
        <v>26</v>
      </c>
      <c r="O415" s="1323">
        <v>3</v>
      </c>
    </row>
    <row r="416" spans="1:15" ht="15" customHeight="1" x14ac:dyDescent="0.2">
      <c r="A416" s="1384" t="s">
        <v>40</v>
      </c>
      <c r="B416" s="1246" t="s">
        <v>61</v>
      </c>
      <c r="C416" s="1382" t="s">
        <v>61</v>
      </c>
      <c r="D416" s="1321" t="s">
        <v>385</v>
      </c>
      <c r="E416" s="1320"/>
      <c r="F416" s="1319"/>
      <c r="G416" s="1289" t="s">
        <v>371</v>
      </c>
      <c r="H416" s="1402" t="s">
        <v>38</v>
      </c>
      <c r="I416" s="1240" t="s">
        <v>364</v>
      </c>
      <c r="J416" s="1318" t="s">
        <v>363</v>
      </c>
      <c r="K416" s="1317" t="s">
        <v>63</v>
      </c>
      <c r="L416" s="1316">
        <f>L423+L430+L436+L442</f>
        <v>0</v>
      </c>
      <c r="M416" s="1236" t="s">
        <v>362</v>
      </c>
      <c r="N416" s="1235" t="s">
        <v>26</v>
      </c>
      <c r="O416" s="1287">
        <v>3</v>
      </c>
    </row>
    <row r="417" spans="1:15" ht="15" x14ac:dyDescent="0.2">
      <c r="A417" s="1393"/>
      <c r="B417" s="1218"/>
      <c r="C417" s="1400"/>
      <c r="D417" s="1309"/>
      <c r="E417" s="1308"/>
      <c r="F417" s="1307"/>
      <c r="G417" s="1213"/>
      <c r="H417" s="1399"/>
      <c r="I417" s="1211"/>
      <c r="J417" s="1315"/>
      <c r="K417" s="1312" t="s">
        <v>36</v>
      </c>
      <c r="L417" s="1311">
        <f>L424+L431+L437+L443</f>
        <v>211.99999999999997</v>
      </c>
      <c r="M417" s="1271" t="s">
        <v>384</v>
      </c>
      <c r="N417" s="1286" t="s">
        <v>26</v>
      </c>
      <c r="O417" s="1294">
        <v>5</v>
      </c>
    </row>
    <row r="418" spans="1:15" ht="15" x14ac:dyDescent="0.2">
      <c r="A418" s="1393"/>
      <c r="B418" s="1218"/>
      <c r="C418" s="1400"/>
      <c r="D418" s="1309"/>
      <c r="E418" s="1308"/>
      <c r="F418" s="1307"/>
      <c r="G418" s="1213"/>
      <c r="H418" s="1399"/>
      <c r="I418" s="1211"/>
      <c r="J418" s="1315"/>
      <c r="K418" s="1312" t="s">
        <v>343</v>
      </c>
      <c r="L418" s="1311">
        <f>L425+L432+L438+L444</f>
        <v>0</v>
      </c>
      <c r="M418" s="1271"/>
      <c r="N418" s="1286"/>
      <c r="O418" s="1229"/>
    </row>
    <row r="419" spans="1:15" ht="15" x14ac:dyDescent="0.2">
      <c r="A419" s="1393"/>
      <c r="B419" s="1218"/>
      <c r="C419" s="1400"/>
      <c r="D419" s="1309"/>
      <c r="E419" s="1308"/>
      <c r="F419" s="1307"/>
      <c r="G419" s="1213"/>
      <c r="H419" s="1399"/>
      <c r="I419" s="1211"/>
      <c r="J419" s="1225"/>
      <c r="K419" s="1312" t="s">
        <v>351</v>
      </c>
      <c r="L419" s="1311">
        <f>L426+L433+L439+L445</f>
        <v>271.09000000000003</v>
      </c>
      <c r="M419" s="1271"/>
      <c r="N419" s="1286"/>
      <c r="O419" s="1229"/>
    </row>
    <row r="420" spans="1:15" ht="15" x14ac:dyDescent="0.2">
      <c r="A420" s="1393"/>
      <c r="B420" s="1218"/>
      <c r="C420" s="1400"/>
      <c r="D420" s="1309"/>
      <c r="E420" s="1308"/>
      <c r="F420" s="1307"/>
      <c r="G420" s="1213"/>
      <c r="H420" s="1399"/>
      <c r="I420" s="1211"/>
      <c r="J420" s="1225"/>
      <c r="K420" s="1312" t="s">
        <v>32</v>
      </c>
      <c r="L420" s="1401">
        <f>L427+L434+L440+L446</f>
        <v>0</v>
      </c>
      <c r="M420" s="1281"/>
      <c r="N420" s="1280"/>
      <c r="O420" s="1279"/>
    </row>
    <row r="421" spans="1:15" ht="15.75" thickBot="1" x14ac:dyDescent="0.25">
      <c r="A421" s="1393"/>
      <c r="B421" s="1218"/>
      <c r="C421" s="1400"/>
      <c r="D421" s="1309"/>
      <c r="E421" s="1308"/>
      <c r="F421" s="1307"/>
      <c r="G421" s="1213"/>
      <c r="H421" s="1399"/>
      <c r="I421" s="1211"/>
      <c r="J421" s="1210"/>
      <c r="K421" s="1398" t="s">
        <v>54</v>
      </c>
      <c r="L421" s="1397">
        <f>L428</f>
        <v>240</v>
      </c>
      <c r="M421" s="1222"/>
      <c r="N421" s="1221"/>
      <c r="O421" s="1391"/>
    </row>
    <row r="422" spans="1:15" ht="15.75" thickBot="1" x14ac:dyDescent="0.25">
      <c r="A422" s="1361"/>
      <c r="B422" s="1261"/>
      <c r="C422" s="1396"/>
      <c r="D422" s="1303"/>
      <c r="E422" s="1302"/>
      <c r="F422" s="1301"/>
      <c r="G422" s="1256"/>
      <c r="H422" s="1395"/>
      <c r="I422" s="1254"/>
      <c r="J422" s="1272"/>
      <c r="K422" s="1252" t="s">
        <v>62</v>
      </c>
      <c r="L422" s="1251">
        <f>SUM(L416:L421)</f>
        <v>723.09</v>
      </c>
      <c r="M422" s="1250"/>
      <c r="N422" s="1249"/>
      <c r="O422" s="1248"/>
    </row>
    <row r="423" spans="1:15" ht="15" x14ac:dyDescent="0.2">
      <c r="A423" s="1384" t="s">
        <v>40</v>
      </c>
      <c r="B423" s="1383" t="s">
        <v>61</v>
      </c>
      <c r="C423" s="1322" t="s">
        <v>61</v>
      </c>
      <c r="D423" s="1244" t="s">
        <v>61</v>
      </c>
      <c r="E423" s="1243"/>
      <c r="F423" s="1380" t="s">
        <v>383</v>
      </c>
      <c r="G423" s="1289" t="s">
        <v>371</v>
      </c>
      <c r="H423" s="1378" t="s">
        <v>38</v>
      </c>
      <c r="I423" s="1240" t="s">
        <v>357</v>
      </c>
      <c r="J423" s="1377" t="s">
        <v>64</v>
      </c>
      <c r="K423" s="1238" t="s">
        <v>63</v>
      </c>
      <c r="L423" s="1237"/>
      <c r="M423" s="1236" t="s">
        <v>355</v>
      </c>
      <c r="N423" s="1235" t="s">
        <v>26</v>
      </c>
      <c r="O423" s="1234"/>
    </row>
    <row r="424" spans="1:15" ht="15" x14ac:dyDescent="0.2">
      <c r="A424" s="1393"/>
      <c r="B424" s="1392"/>
      <c r="C424" s="1310"/>
      <c r="D424" s="1228"/>
      <c r="E424" s="1227"/>
      <c r="F424" s="1370"/>
      <c r="G424" s="1213"/>
      <c r="H424" s="1226"/>
      <c r="I424" s="1211"/>
      <c r="J424" s="1225"/>
      <c r="K424" s="1233" t="s">
        <v>36</v>
      </c>
      <c r="L424" s="1267">
        <v>146</v>
      </c>
      <c r="M424" s="1231" t="s">
        <v>382</v>
      </c>
      <c r="N424" s="1230" t="s">
        <v>26</v>
      </c>
      <c r="O424" s="1294">
        <v>1</v>
      </c>
    </row>
    <row r="425" spans="1:15" ht="15" x14ac:dyDescent="0.2">
      <c r="A425" s="1393"/>
      <c r="B425" s="1392"/>
      <c r="C425" s="1310"/>
      <c r="D425" s="1228"/>
      <c r="E425" s="1227"/>
      <c r="F425" s="1370"/>
      <c r="G425" s="1213"/>
      <c r="H425" s="1226"/>
      <c r="I425" s="1211"/>
      <c r="J425" s="1225"/>
      <c r="K425" s="1233" t="s">
        <v>343</v>
      </c>
      <c r="L425" s="1267"/>
      <c r="M425" s="1271"/>
      <c r="N425" s="1286"/>
      <c r="O425" s="1269"/>
    </row>
    <row r="426" spans="1:15" ht="15" x14ac:dyDescent="0.2">
      <c r="A426" s="1393"/>
      <c r="B426" s="1392"/>
      <c r="C426" s="1310"/>
      <c r="D426" s="1228"/>
      <c r="E426" s="1227"/>
      <c r="F426" s="1370"/>
      <c r="G426" s="1213"/>
      <c r="H426" s="1226"/>
      <c r="I426" s="1211"/>
      <c r="J426" s="1225"/>
      <c r="K426" s="1233" t="s">
        <v>351</v>
      </c>
      <c r="L426" s="1267"/>
      <c r="M426" s="1271"/>
      <c r="N426" s="1286"/>
      <c r="O426" s="1229"/>
    </row>
    <row r="427" spans="1:15" ht="15" x14ac:dyDescent="0.2">
      <c r="A427" s="1393"/>
      <c r="B427" s="1392"/>
      <c r="C427" s="1310"/>
      <c r="D427" s="1228"/>
      <c r="E427" s="1227"/>
      <c r="F427" s="1370"/>
      <c r="G427" s="1213"/>
      <c r="H427" s="1226"/>
      <c r="I427" s="1211"/>
      <c r="J427" s="1225"/>
      <c r="K427" s="1233" t="s">
        <v>32</v>
      </c>
      <c r="L427" s="1394"/>
      <c r="M427" s="1281"/>
      <c r="N427" s="1280"/>
      <c r="O427" s="1279"/>
    </row>
    <row r="428" spans="1:15" ht="15.75" thickBot="1" x14ac:dyDescent="0.25">
      <c r="A428" s="1393"/>
      <c r="B428" s="1392"/>
      <c r="C428" s="1310"/>
      <c r="D428" s="1228"/>
      <c r="E428" s="1227"/>
      <c r="F428" s="1370"/>
      <c r="G428" s="1213"/>
      <c r="H428" s="1226"/>
      <c r="I428" s="1211"/>
      <c r="J428" s="1210"/>
      <c r="K428" s="1264" t="s">
        <v>54</v>
      </c>
      <c r="L428" s="1223">
        <v>240</v>
      </c>
      <c r="M428" s="1222"/>
      <c r="N428" s="1221"/>
      <c r="O428" s="1391"/>
    </row>
    <row r="429" spans="1:15" ht="16.5" customHeight="1" thickBot="1" x14ac:dyDescent="0.25">
      <c r="A429" s="1361"/>
      <c r="B429" s="1390"/>
      <c r="C429" s="1389"/>
      <c r="D429" s="1259"/>
      <c r="E429" s="1258"/>
      <c r="F429" s="1364"/>
      <c r="G429" s="1256"/>
      <c r="H429" s="1362"/>
      <c r="I429" s="1254"/>
      <c r="J429" s="1272"/>
      <c r="K429" s="1252" t="s">
        <v>62</v>
      </c>
      <c r="L429" s="1251">
        <f>SUM(L423:L428)</f>
        <v>386</v>
      </c>
      <c r="M429" s="1250"/>
      <c r="N429" s="1249"/>
      <c r="O429" s="1248"/>
    </row>
    <row r="430" spans="1:15" ht="15" customHeight="1" x14ac:dyDescent="0.2">
      <c r="A430" s="1384" t="s">
        <v>40</v>
      </c>
      <c r="B430" s="1383" t="s">
        <v>61</v>
      </c>
      <c r="C430" s="1322" t="s">
        <v>61</v>
      </c>
      <c r="D430" s="1244" t="s">
        <v>25</v>
      </c>
      <c r="E430" s="1243"/>
      <c r="F430" s="1380" t="s">
        <v>381</v>
      </c>
      <c r="G430" s="1379"/>
      <c r="H430" s="1378" t="s">
        <v>38</v>
      </c>
      <c r="I430" s="1240" t="s">
        <v>357</v>
      </c>
      <c r="J430" s="1388" t="s">
        <v>64</v>
      </c>
      <c r="K430" s="1238" t="s">
        <v>63</v>
      </c>
      <c r="L430" s="1237"/>
      <c r="M430" s="1236" t="s">
        <v>355</v>
      </c>
      <c r="N430" s="1235" t="s">
        <v>26</v>
      </c>
      <c r="O430" s="1287">
        <v>1</v>
      </c>
    </row>
    <row r="431" spans="1:15" ht="15" x14ac:dyDescent="0.2">
      <c r="A431" s="1374"/>
      <c r="B431" s="1373"/>
      <c r="C431" s="1386"/>
      <c r="D431" s="1228"/>
      <c r="E431" s="1227"/>
      <c r="F431" s="1370"/>
      <c r="G431" s="1369"/>
      <c r="H431" s="1226"/>
      <c r="I431" s="1211"/>
      <c r="J431" s="1268" t="s">
        <v>380</v>
      </c>
      <c r="K431" s="1233" t="s">
        <v>36</v>
      </c>
      <c r="L431" s="1267">
        <v>38.200000000000003</v>
      </c>
      <c r="M431" s="1231" t="s">
        <v>379</v>
      </c>
      <c r="N431" s="1230" t="s">
        <v>26</v>
      </c>
      <c r="O431" s="1294">
        <v>1</v>
      </c>
    </row>
    <row r="432" spans="1:15" ht="32.25" x14ac:dyDescent="0.2">
      <c r="A432" s="1374"/>
      <c r="B432" s="1373"/>
      <c r="C432" s="1386"/>
      <c r="D432" s="1228"/>
      <c r="E432" s="1227"/>
      <c r="F432" s="1370"/>
      <c r="G432" s="1369" t="s">
        <v>371</v>
      </c>
      <c r="H432" s="1226"/>
      <c r="I432" s="1387"/>
      <c r="J432" s="1387"/>
      <c r="K432" s="1233" t="s">
        <v>343</v>
      </c>
      <c r="L432" s="1267"/>
      <c r="M432" s="1271"/>
      <c r="N432" s="1286"/>
      <c r="O432" s="1229"/>
    </row>
    <row r="433" spans="1:15" ht="15" x14ac:dyDescent="0.2">
      <c r="A433" s="1374"/>
      <c r="B433" s="1373"/>
      <c r="C433" s="1386"/>
      <c r="D433" s="1228"/>
      <c r="E433" s="1227"/>
      <c r="F433" s="1370"/>
      <c r="G433" s="1369"/>
      <c r="H433" s="1226"/>
      <c r="I433" s="1387"/>
      <c r="J433" s="1387"/>
      <c r="K433" s="1233" t="s">
        <v>351</v>
      </c>
      <c r="L433" s="1267">
        <v>61.79</v>
      </c>
      <c r="M433" s="1271"/>
      <c r="N433" s="1286"/>
      <c r="O433" s="1229"/>
    </row>
    <row r="434" spans="1:15" ht="15.75" thickBot="1" x14ac:dyDescent="0.25">
      <c r="A434" s="1374"/>
      <c r="B434" s="1373"/>
      <c r="C434" s="1386"/>
      <c r="D434" s="1228"/>
      <c r="E434" s="1227"/>
      <c r="F434" s="1370"/>
      <c r="G434" s="1369"/>
      <c r="H434" s="1226"/>
      <c r="I434" s="1211"/>
      <c r="J434" s="1225"/>
      <c r="K434" s="1224" t="s">
        <v>32</v>
      </c>
      <c r="L434" s="1282"/>
      <c r="M434" s="1281"/>
      <c r="N434" s="1280"/>
      <c r="O434" s="1279"/>
    </row>
    <row r="435" spans="1:15" ht="15.75" thickBot="1" x14ac:dyDescent="0.25">
      <c r="A435" s="1368"/>
      <c r="B435" s="1367"/>
      <c r="C435" s="1385"/>
      <c r="D435" s="1259"/>
      <c r="E435" s="1258"/>
      <c r="F435" s="1364"/>
      <c r="G435" s="1363"/>
      <c r="H435" s="1362"/>
      <c r="I435" s="1254"/>
      <c r="J435" s="1253"/>
      <c r="K435" s="1252" t="s">
        <v>62</v>
      </c>
      <c r="L435" s="1251">
        <f>SUM(L430:L434)</f>
        <v>99.990000000000009</v>
      </c>
      <c r="M435" s="1250"/>
      <c r="N435" s="1249"/>
      <c r="O435" s="1248"/>
    </row>
    <row r="436" spans="1:15" ht="15" x14ac:dyDescent="0.2">
      <c r="A436" s="1384" t="s">
        <v>40</v>
      </c>
      <c r="B436" s="1383" t="s">
        <v>61</v>
      </c>
      <c r="C436" s="1322" t="s">
        <v>61</v>
      </c>
      <c r="D436" s="1244" t="s">
        <v>23</v>
      </c>
      <c r="E436" s="1243"/>
      <c r="F436" s="1380" t="s">
        <v>378</v>
      </c>
      <c r="G436" s="1379"/>
      <c r="H436" s="1378" t="s">
        <v>38</v>
      </c>
      <c r="I436" s="1240" t="s">
        <v>357</v>
      </c>
      <c r="J436" s="1239" t="s">
        <v>377</v>
      </c>
      <c r="K436" s="1238" t="s">
        <v>63</v>
      </c>
      <c r="L436" s="1237"/>
      <c r="M436" s="1236" t="s">
        <v>355</v>
      </c>
      <c r="N436" s="1235" t="s">
        <v>26</v>
      </c>
      <c r="O436" s="1287">
        <v>1</v>
      </c>
    </row>
    <row r="437" spans="1:15" ht="15" x14ac:dyDescent="0.2">
      <c r="A437" s="1374"/>
      <c r="B437" s="1373"/>
      <c r="C437" s="1386"/>
      <c r="D437" s="1228"/>
      <c r="E437" s="1227"/>
      <c r="F437" s="1370"/>
      <c r="G437" s="1369"/>
      <c r="H437" s="1226"/>
      <c r="I437" s="1211"/>
      <c r="J437" s="1268" t="s">
        <v>354</v>
      </c>
      <c r="K437" s="1233" t="s">
        <v>36</v>
      </c>
      <c r="L437" s="1267">
        <v>20.100000000000001</v>
      </c>
      <c r="M437" s="1231" t="s">
        <v>376</v>
      </c>
      <c r="N437" s="1230" t="s">
        <v>26</v>
      </c>
      <c r="O437" s="1294">
        <v>1</v>
      </c>
    </row>
    <row r="438" spans="1:15" ht="32.25" x14ac:dyDescent="0.2">
      <c r="A438" s="1374"/>
      <c r="B438" s="1373"/>
      <c r="C438" s="1386"/>
      <c r="D438" s="1228"/>
      <c r="E438" s="1227"/>
      <c r="F438" s="1370"/>
      <c r="G438" s="1369" t="s">
        <v>371</v>
      </c>
      <c r="H438" s="1226"/>
      <c r="I438" s="1211"/>
      <c r="J438" s="1225"/>
      <c r="K438" s="1233" t="s">
        <v>343</v>
      </c>
      <c r="L438" s="1267"/>
      <c r="M438" s="1271" t="s">
        <v>375</v>
      </c>
      <c r="N438" s="1286" t="s">
        <v>26</v>
      </c>
      <c r="O438" s="1294">
        <v>1</v>
      </c>
    </row>
    <row r="439" spans="1:15" ht="15" x14ac:dyDescent="0.2">
      <c r="A439" s="1374"/>
      <c r="B439" s="1373"/>
      <c r="C439" s="1386"/>
      <c r="D439" s="1228"/>
      <c r="E439" s="1227"/>
      <c r="F439" s="1370"/>
      <c r="G439" s="1369"/>
      <c r="H439" s="1226"/>
      <c r="I439" s="1211"/>
      <c r="J439" s="1225"/>
      <c r="K439" s="1233" t="s">
        <v>351</v>
      </c>
      <c r="L439" s="1267">
        <v>12</v>
      </c>
      <c r="M439" s="1271"/>
      <c r="N439" s="1286"/>
      <c r="O439" s="1229"/>
    </row>
    <row r="440" spans="1:15" ht="15.75" thickBot="1" x14ac:dyDescent="0.25">
      <c r="A440" s="1374"/>
      <c r="B440" s="1373"/>
      <c r="C440" s="1386"/>
      <c r="D440" s="1228"/>
      <c r="E440" s="1227"/>
      <c r="F440" s="1370"/>
      <c r="G440" s="1369"/>
      <c r="H440" s="1226"/>
      <c r="I440" s="1211"/>
      <c r="J440" s="1225"/>
      <c r="K440" s="1224" t="s">
        <v>32</v>
      </c>
      <c r="L440" s="1282"/>
      <c r="M440" s="1281"/>
      <c r="N440" s="1280"/>
      <c r="O440" s="1279"/>
    </row>
    <row r="441" spans="1:15" ht="22.9" customHeight="1" thickBot="1" x14ac:dyDescent="0.25">
      <c r="A441" s="1368"/>
      <c r="B441" s="1367"/>
      <c r="C441" s="1385"/>
      <c r="D441" s="1259"/>
      <c r="E441" s="1258"/>
      <c r="F441" s="1364"/>
      <c r="G441" s="1363"/>
      <c r="H441" s="1362"/>
      <c r="I441" s="1254"/>
      <c r="J441" s="1272"/>
      <c r="K441" s="1252" t="s">
        <v>62</v>
      </c>
      <c r="L441" s="1251">
        <f>SUM(L436:L440)</f>
        <v>32.1</v>
      </c>
      <c r="M441" s="1250"/>
      <c r="N441" s="1249"/>
      <c r="O441" s="1248"/>
    </row>
    <row r="442" spans="1:15" ht="18" customHeight="1" x14ac:dyDescent="0.2">
      <c r="A442" s="1384" t="s">
        <v>40</v>
      </c>
      <c r="B442" s="1383" t="s">
        <v>61</v>
      </c>
      <c r="C442" s="1382" t="s">
        <v>61</v>
      </c>
      <c r="D442" s="1381" t="s">
        <v>31</v>
      </c>
      <c r="E442" s="1243"/>
      <c r="F442" s="1380" t="s">
        <v>374</v>
      </c>
      <c r="G442" s="1379"/>
      <c r="H442" s="1378" t="s">
        <v>38</v>
      </c>
      <c r="I442" s="1240" t="s">
        <v>373</v>
      </c>
      <c r="J442" s="1377" t="s">
        <v>372</v>
      </c>
      <c r="K442" s="1238" t="s">
        <v>63</v>
      </c>
      <c r="L442" s="1237"/>
      <c r="M442" s="1236" t="s">
        <v>355</v>
      </c>
      <c r="N442" s="1235" t="s">
        <v>26</v>
      </c>
      <c r="O442" s="1287">
        <v>1</v>
      </c>
    </row>
    <row r="443" spans="1:15" ht="38.25" customHeight="1" x14ac:dyDescent="0.2">
      <c r="A443" s="1374"/>
      <c r="B443" s="1373"/>
      <c r="C443" s="1372"/>
      <c r="D443" s="1371"/>
      <c r="E443" s="1227"/>
      <c r="F443" s="1370"/>
      <c r="G443" s="1369" t="s">
        <v>371</v>
      </c>
      <c r="H443" s="1226"/>
      <c r="I443" s="1211"/>
      <c r="J443" s="1268"/>
      <c r="K443" s="1233" t="s">
        <v>36</v>
      </c>
      <c r="L443" s="1376">
        <v>7.7</v>
      </c>
      <c r="M443" s="1231" t="s">
        <v>370</v>
      </c>
      <c r="N443" s="1230" t="s">
        <v>26</v>
      </c>
      <c r="O443" s="1375">
        <v>1</v>
      </c>
    </row>
    <row r="444" spans="1:15" ht="15" x14ac:dyDescent="0.2">
      <c r="A444" s="1374"/>
      <c r="B444" s="1373"/>
      <c r="C444" s="1372"/>
      <c r="D444" s="1371"/>
      <c r="E444" s="1227"/>
      <c r="F444" s="1370"/>
      <c r="G444" s="1369"/>
      <c r="H444" s="1226"/>
      <c r="I444" s="1211"/>
      <c r="J444" s="1225"/>
      <c r="K444" s="1233" t="s">
        <v>343</v>
      </c>
      <c r="L444" s="1267"/>
      <c r="M444" s="1271"/>
      <c r="N444" s="1286"/>
      <c r="O444" s="1229"/>
    </row>
    <row r="445" spans="1:15" ht="15" x14ac:dyDescent="0.2">
      <c r="A445" s="1374"/>
      <c r="B445" s="1373"/>
      <c r="C445" s="1372"/>
      <c r="D445" s="1371"/>
      <c r="E445" s="1227"/>
      <c r="F445" s="1370"/>
      <c r="G445" s="1369"/>
      <c r="H445" s="1226"/>
      <c r="I445" s="1211"/>
      <c r="J445" s="1225"/>
      <c r="K445" s="1233" t="s">
        <v>351</v>
      </c>
      <c r="L445" s="1232">
        <v>197.3</v>
      </c>
      <c r="M445" s="1271"/>
      <c r="N445" s="1286"/>
      <c r="O445" s="1229"/>
    </row>
    <row r="446" spans="1:15" ht="15.75" thickBot="1" x14ac:dyDescent="0.25">
      <c r="A446" s="1374"/>
      <c r="B446" s="1373"/>
      <c r="C446" s="1372"/>
      <c r="D446" s="1371"/>
      <c r="E446" s="1227"/>
      <c r="F446" s="1370"/>
      <c r="G446" s="1369"/>
      <c r="H446" s="1226"/>
      <c r="I446" s="1211"/>
      <c r="J446" s="1225"/>
      <c r="K446" s="1224" t="s">
        <v>32</v>
      </c>
      <c r="L446" s="1282"/>
      <c r="M446" s="1281"/>
      <c r="N446" s="1280"/>
      <c r="O446" s="1279"/>
    </row>
    <row r="447" spans="1:15" ht="19.149999999999999" customHeight="1" thickBot="1" x14ac:dyDescent="0.25">
      <c r="A447" s="1368"/>
      <c r="B447" s="1367"/>
      <c r="C447" s="1366"/>
      <c r="D447" s="1365"/>
      <c r="E447" s="1258"/>
      <c r="F447" s="1364"/>
      <c r="G447" s="1363"/>
      <c r="H447" s="1362"/>
      <c r="I447" s="1254"/>
      <c r="J447" s="1272"/>
      <c r="K447" s="1252" t="s">
        <v>62</v>
      </c>
      <c r="L447" s="1251">
        <f>SUM(L442:L446)</f>
        <v>205</v>
      </c>
      <c r="M447" s="1250"/>
      <c r="N447" s="1249"/>
      <c r="O447" s="1248"/>
    </row>
    <row r="448" spans="1:15" ht="15" thickBot="1" x14ac:dyDescent="0.25">
      <c r="A448" s="1361" t="s">
        <v>40</v>
      </c>
      <c r="B448" s="1360" t="s">
        <v>61</v>
      </c>
      <c r="C448" s="1359" t="s">
        <v>342</v>
      </c>
      <c r="D448" s="1359"/>
      <c r="E448" s="1359"/>
      <c r="F448" s="1359"/>
      <c r="G448" s="1359"/>
      <c r="H448" s="1359"/>
      <c r="I448" s="1358"/>
      <c r="J448" s="1357"/>
      <c r="K448" s="1356" t="s">
        <v>62</v>
      </c>
      <c r="L448" s="1355">
        <f>L422*1</f>
        <v>723.09</v>
      </c>
      <c r="M448" s="1354"/>
      <c r="N448" s="1354"/>
      <c r="O448" s="1353"/>
    </row>
    <row r="449" spans="1:15" ht="15" thickBot="1" x14ac:dyDescent="0.25">
      <c r="A449" s="1352" t="s">
        <v>40</v>
      </c>
      <c r="B449" s="1352"/>
      <c r="C449" s="1351" t="s">
        <v>341</v>
      </c>
      <c r="D449" s="1351"/>
      <c r="E449" s="1351"/>
      <c r="F449" s="1351"/>
      <c r="G449" s="1351"/>
      <c r="H449" s="1351"/>
      <c r="I449" s="1350"/>
      <c r="J449" s="1349"/>
      <c r="K449" s="1348" t="s">
        <v>62</v>
      </c>
      <c r="L449" s="1347">
        <f>L448*1</f>
        <v>723.09</v>
      </c>
      <c r="M449" s="1346"/>
      <c r="N449" s="1346"/>
      <c r="O449" s="1345"/>
    </row>
    <row r="450" spans="1:15" ht="15.75" thickBot="1" x14ac:dyDescent="0.25">
      <c r="A450" s="1344" t="s">
        <v>35</v>
      </c>
      <c r="B450" s="1343"/>
      <c r="C450" s="1341" t="s">
        <v>369</v>
      </c>
      <c r="D450" s="1341"/>
      <c r="E450" s="1341"/>
      <c r="F450" s="1342"/>
      <c r="G450" s="1342"/>
      <c r="H450" s="1341"/>
      <c r="I450" s="1341"/>
      <c r="J450" s="1341"/>
      <c r="K450" s="1341"/>
      <c r="L450" s="1341"/>
      <c r="M450" s="1340"/>
      <c r="N450" s="1340"/>
      <c r="O450" s="1339"/>
    </row>
    <row r="451" spans="1:15" ht="38.450000000000003" customHeight="1" thickBot="1" x14ac:dyDescent="0.25">
      <c r="A451" s="1338"/>
      <c r="B451" s="1337"/>
      <c r="C451" s="1335"/>
      <c r="D451" s="1335"/>
      <c r="E451" s="1335"/>
      <c r="F451" s="1336"/>
      <c r="G451" s="1336"/>
      <c r="H451" s="1335"/>
      <c r="I451" s="1335"/>
      <c r="J451" s="1335"/>
      <c r="K451" s="1335"/>
      <c r="L451" s="1334"/>
      <c r="M451" s="1333" t="s">
        <v>368</v>
      </c>
      <c r="N451" s="1324" t="s">
        <v>26</v>
      </c>
      <c r="O451" s="1332"/>
    </row>
    <row r="452" spans="1:15" ht="24.6" customHeight="1" thickBot="1" x14ac:dyDescent="0.25">
      <c r="A452" s="1327" t="s">
        <v>35</v>
      </c>
      <c r="B452" s="1203" t="s">
        <v>61</v>
      </c>
      <c r="C452" s="1331" t="s">
        <v>367</v>
      </c>
      <c r="D452" s="1330"/>
      <c r="E452" s="1330"/>
      <c r="F452" s="1330"/>
      <c r="G452" s="1330"/>
      <c r="H452" s="1330"/>
      <c r="I452" s="1330"/>
      <c r="J452" s="1330"/>
      <c r="K452" s="1330"/>
      <c r="L452" s="1330"/>
      <c r="M452" s="1329"/>
      <c r="N452" s="1329"/>
      <c r="O452" s="1328"/>
    </row>
    <row r="453" spans="1:15" ht="40.15" customHeight="1" thickBot="1" x14ac:dyDescent="0.25">
      <c r="A453" s="1327"/>
      <c r="B453" s="1203"/>
      <c r="C453" s="1326"/>
      <c r="D453" s="1326"/>
      <c r="E453" s="1326"/>
      <c r="F453" s="1326"/>
      <c r="G453" s="1326"/>
      <c r="H453" s="1326"/>
      <c r="I453" s="1326"/>
      <c r="J453" s="1326"/>
      <c r="K453" s="1326"/>
      <c r="L453" s="1326"/>
      <c r="M453" s="1325" t="s">
        <v>366</v>
      </c>
      <c r="N453" s="1324" t="s">
        <v>26</v>
      </c>
      <c r="O453" s="1323">
        <v>2</v>
      </c>
    </row>
    <row r="454" spans="1:15" ht="15" customHeight="1" x14ac:dyDescent="0.2">
      <c r="A454" s="1247" t="s">
        <v>35</v>
      </c>
      <c r="B454" s="1246" t="s">
        <v>61</v>
      </c>
      <c r="C454" s="1322" t="s">
        <v>61</v>
      </c>
      <c r="D454" s="1321" t="s">
        <v>365</v>
      </c>
      <c r="E454" s="1320"/>
      <c r="F454" s="1319"/>
      <c r="G454" s="1289" t="s">
        <v>346</v>
      </c>
      <c r="H454" s="1241" t="s">
        <v>38</v>
      </c>
      <c r="I454" s="1240" t="s">
        <v>364</v>
      </c>
      <c r="J454" s="1318" t="s">
        <v>363</v>
      </c>
      <c r="K454" s="1317" t="s">
        <v>63</v>
      </c>
      <c r="L454" s="1316">
        <f>L460+L466+L472+L477+L481</f>
        <v>37.5</v>
      </c>
      <c r="M454" s="1236" t="s">
        <v>362</v>
      </c>
      <c r="N454" s="1235" t="s">
        <v>26</v>
      </c>
      <c r="O454" s="1234"/>
    </row>
    <row r="455" spans="1:15" ht="15" x14ac:dyDescent="0.2">
      <c r="A455" s="1219"/>
      <c r="B455" s="1218"/>
      <c r="C455" s="1310"/>
      <c r="D455" s="1309"/>
      <c r="E455" s="1308"/>
      <c r="F455" s="1307"/>
      <c r="G455" s="1213"/>
      <c r="H455" s="1226"/>
      <c r="I455" s="1211"/>
      <c r="J455" s="1315"/>
      <c r="K455" s="1312" t="s">
        <v>36</v>
      </c>
      <c r="L455" s="1314">
        <f>L461+L467+L473+L478+L482</f>
        <v>989</v>
      </c>
      <c r="M455" s="1313"/>
      <c r="N455" s="1286"/>
      <c r="O455" s="1229"/>
    </row>
    <row r="456" spans="1:15" ht="15" x14ac:dyDescent="0.2">
      <c r="A456" s="1219"/>
      <c r="B456" s="1218"/>
      <c r="C456" s="1310"/>
      <c r="D456" s="1309"/>
      <c r="E456" s="1308"/>
      <c r="F456" s="1307"/>
      <c r="G456" s="1213"/>
      <c r="H456" s="1226"/>
      <c r="I456" s="1211"/>
      <c r="J456" s="1225"/>
      <c r="K456" s="1312" t="s">
        <v>343</v>
      </c>
      <c r="L456" s="1311">
        <f>L462+L468+L474+L479+L483</f>
        <v>483.5</v>
      </c>
      <c r="M456" s="1271"/>
      <c r="N456" s="1286"/>
      <c r="O456" s="1229"/>
    </row>
    <row r="457" spans="1:15" ht="15" x14ac:dyDescent="0.2">
      <c r="A457" s="1219"/>
      <c r="B457" s="1218"/>
      <c r="C457" s="1310"/>
      <c r="D457" s="1309"/>
      <c r="E457" s="1308"/>
      <c r="F457" s="1307"/>
      <c r="G457" s="1213"/>
      <c r="H457" s="1226"/>
      <c r="I457" s="1211"/>
      <c r="J457" s="1225"/>
      <c r="K457" s="1312" t="s">
        <v>351</v>
      </c>
      <c r="L457" s="1311">
        <f>L463+L469</f>
        <v>1131</v>
      </c>
      <c r="M457" s="1271"/>
      <c r="N457" s="1286"/>
      <c r="O457" s="1229"/>
    </row>
    <row r="458" spans="1:15" ht="15.75" thickBot="1" x14ac:dyDescent="0.25">
      <c r="A458" s="1219"/>
      <c r="B458" s="1218"/>
      <c r="C458" s="1310"/>
      <c r="D458" s="1309"/>
      <c r="E458" s="1308"/>
      <c r="F458" s="1307"/>
      <c r="G458" s="1213"/>
      <c r="H458" s="1226"/>
      <c r="I458" s="1211"/>
      <c r="J458" s="1225"/>
      <c r="K458" s="1306" t="s">
        <v>32</v>
      </c>
      <c r="L458" s="1305">
        <f>L464+L470</f>
        <v>0</v>
      </c>
      <c r="M458" s="1281"/>
      <c r="N458" s="1280"/>
      <c r="O458" s="1279"/>
    </row>
    <row r="459" spans="1:15" ht="32.450000000000003" customHeight="1" thickBot="1" x14ac:dyDescent="0.25">
      <c r="A459" s="1262"/>
      <c r="B459" s="1261"/>
      <c r="C459" s="1304"/>
      <c r="D459" s="1303"/>
      <c r="E459" s="1302"/>
      <c r="F459" s="1301"/>
      <c r="G459" s="1256"/>
      <c r="H459" s="1255"/>
      <c r="I459" s="1254"/>
      <c r="J459" s="1272"/>
      <c r="K459" s="1300" t="s">
        <v>62</v>
      </c>
      <c r="L459" s="1299">
        <f>SUM(L454:L458)</f>
        <v>2641</v>
      </c>
      <c r="M459" s="1298"/>
      <c r="N459" s="1297"/>
      <c r="O459" s="1296"/>
    </row>
    <row r="460" spans="1:15" ht="15" x14ac:dyDescent="0.2">
      <c r="A460" s="1247" t="s">
        <v>35</v>
      </c>
      <c r="B460" s="1246" t="s">
        <v>61</v>
      </c>
      <c r="C460" s="1245" t="s">
        <v>61</v>
      </c>
      <c r="D460" s="1244" t="s">
        <v>61</v>
      </c>
      <c r="E460" s="1243"/>
      <c r="F460" s="1295" t="s">
        <v>361</v>
      </c>
      <c r="G460" s="1289" t="s">
        <v>346</v>
      </c>
      <c r="H460" s="1241" t="s">
        <v>38</v>
      </c>
      <c r="I460" s="1240" t="s">
        <v>345</v>
      </c>
      <c r="J460" s="1239" t="s">
        <v>344</v>
      </c>
      <c r="K460" s="1238" t="s">
        <v>63</v>
      </c>
      <c r="L460" s="1237">
        <v>0.3</v>
      </c>
      <c r="M460" s="1236" t="s">
        <v>355</v>
      </c>
      <c r="N460" s="1235" t="s">
        <v>26</v>
      </c>
      <c r="O460" s="1234"/>
    </row>
    <row r="461" spans="1:15" ht="15" x14ac:dyDescent="0.2">
      <c r="A461" s="1219"/>
      <c r="B461" s="1218"/>
      <c r="C461" s="1217"/>
      <c r="D461" s="1228"/>
      <c r="E461" s="1227"/>
      <c r="F461" s="1293"/>
      <c r="G461" s="1213"/>
      <c r="H461" s="1226"/>
      <c r="I461" s="1211"/>
      <c r="J461" s="1268" t="s">
        <v>360</v>
      </c>
      <c r="K461" s="1233" t="s">
        <v>36</v>
      </c>
      <c r="L461" s="1267">
        <v>92</v>
      </c>
      <c r="M461" s="1231" t="s">
        <v>359</v>
      </c>
      <c r="N461" s="1230" t="s">
        <v>26</v>
      </c>
      <c r="O461" s="1229"/>
    </row>
    <row r="462" spans="1:15" ht="15" x14ac:dyDescent="0.2">
      <c r="A462" s="1219"/>
      <c r="B462" s="1218"/>
      <c r="C462" s="1217"/>
      <c r="D462" s="1228"/>
      <c r="E462" s="1227"/>
      <c r="F462" s="1293"/>
      <c r="G462" s="1213"/>
      <c r="H462" s="1226"/>
      <c r="I462" s="1211"/>
      <c r="J462" s="1225"/>
      <c r="K462" s="1233" t="s">
        <v>343</v>
      </c>
      <c r="L462" s="1267"/>
      <c r="M462" s="1271"/>
      <c r="N462" s="1286"/>
      <c r="O462" s="1229"/>
    </row>
    <row r="463" spans="1:15" ht="15" x14ac:dyDescent="0.2">
      <c r="A463" s="1219"/>
      <c r="B463" s="1218"/>
      <c r="C463" s="1217"/>
      <c r="D463" s="1228"/>
      <c r="E463" s="1227"/>
      <c r="F463" s="1293"/>
      <c r="G463" s="1213"/>
      <c r="H463" s="1226"/>
      <c r="I463" s="1211"/>
      <c r="J463" s="1225"/>
      <c r="K463" s="1233" t="s">
        <v>351</v>
      </c>
      <c r="L463" s="1267">
        <v>1131</v>
      </c>
      <c r="M463" s="1271"/>
      <c r="N463" s="1286"/>
      <c r="O463" s="1229"/>
    </row>
    <row r="464" spans="1:15" ht="15.75" thickBot="1" x14ac:dyDescent="0.25">
      <c r="A464" s="1219"/>
      <c r="B464" s="1218"/>
      <c r="C464" s="1217"/>
      <c r="D464" s="1228"/>
      <c r="E464" s="1227"/>
      <c r="F464" s="1293"/>
      <c r="G464" s="1213"/>
      <c r="H464" s="1226"/>
      <c r="I464" s="1211"/>
      <c r="J464" s="1225"/>
      <c r="K464" s="1224" t="s">
        <v>32</v>
      </c>
      <c r="L464" s="1282"/>
      <c r="M464" s="1281"/>
      <c r="N464" s="1280"/>
      <c r="O464" s="1279"/>
    </row>
    <row r="465" spans="1:15" ht="24" customHeight="1" thickBot="1" x14ac:dyDescent="0.25">
      <c r="A465" s="1262"/>
      <c r="B465" s="1261"/>
      <c r="C465" s="1260"/>
      <c r="D465" s="1259"/>
      <c r="E465" s="1258"/>
      <c r="F465" s="1292"/>
      <c r="G465" s="1256"/>
      <c r="H465" s="1255"/>
      <c r="I465" s="1254"/>
      <c r="J465" s="1272"/>
      <c r="K465" s="1252" t="s">
        <v>62</v>
      </c>
      <c r="L465" s="1251">
        <f>SUM(L460:L464)</f>
        <v>1223.3</v>
      </c>
      <c r="M465" s="1250"/>
      <c r="N465" s="1249"/>
      <c r="O465" s="1248"/>
    </row>
    <row r="466" spans="1:15" ht="15" x14ac:dyDescent="0.2">
      <c r="A466" s="1247" t="s">
        <v>35</v>
      </c>
      <c r="B466" s="1246" t="s">
        <v>61</v>
      </c>
      <c r="C466" s="1245" t="s">
        <v>61</v>
      </c>
      <c r="D466" s="1244" t="s">
        <v>25</v>
      </c>
      <c r="E466" s="1243"/>
      <c r="F466" s="1295" t="s">
        <v>358</v>
      </c>
      <c r="G466" s="1289" t="s">
        <v>346</v>
      </c>
      <c r="H466" s="1288" t="s">
        <v>38</v>
      </c>
      <c r="I466" s="1240" t="s">
        <v>357</v>
      </c>
      <c r="J466" s="1239" t="s">
        <v>356</v>
      </c>
      <c r="K466" s="1238" t="s">
        <v>63</v>
      </c>
      <c r="L466" s="1237"/>
      <c r="M466" s="1236" t="s">
        <v>355</v>
      </c>
      <c r="N466" s="1235" t="s">
        <v>26</v>
      </c>
      <c r="O466" s="1234"/>
    </row>
    <row r="467" spans="1:15" ht="15" x14ac:dyDescent="0.2">
      <c r="A467" s="1219"/>
      <c r="B467" s="1218"/>
      <c r="C467" s="1217"/>
      <c r="D467" s="1228"/>
      <c r="E467" s="1227"/>
      <c r="F467" s="1293"/>
      <c r="G467" s="1213"/>
      <c r="H467" s="1283"/>
      <c r="I467" s="1211"/>
      <c r="J467" s="1268" t="s">
        <v>354</v>
      </c>
      <c r="K467" s="1233" t="s">
        <v>36</v>
      </c>
      <c r="L467" s="1267">
        <v>800</v>
      </c>
      <c r="M467" s="1231" t="s">
        <v>353</v>
      </c>
      <c r="N467" s="1230" t="s">
        <v>119</v>
      </c>
      <c r="O467" s="1294">
        <v>2.8490000000000002</v>
      </c>
    </row>
    <row r="468" spans="1:15" ht="15" x14ac:dyDescent="0.2">
      <c r="A468" s="1219"/>
      <c r="B468" s="1218"/>
      <c r="C468" s="1217"/>
      <c r="D468" s="1228"/>
      <c r="E468" s="1227"/>
      <c r="F468" s="1293"/>
      <c r="G468" s="1213"/>
      <c r="H468" s="1283"/>
      <c r="I468" s="1211"/>
      <c r="J468" s="1225"/>
      <c r="K468" s="1233" t="s">
        <v>343</v>
      </c>
      <c r="L468" s="1267"/>
      <c r="M468" s="1271" t="s">
        <v>352</v>
      </c>
      <c r="N468" s="1286" t="s">
        <v>26</v>
      </c>
      <c r="O468" s="1294">
        <v>2</v>
      </c>
    </row>
    <row r="469" spans="1:15" ht="15" x14ac:dyDescent="0.2">
      <c r="A469" s="1219"/>
      <c r="B469" s="1218"/>
      <c r="C469" s="1217"/>
      <c r="D469" s="1228"/>
      <c r="E469" s="1227"/>
      <c r="F469" s="1293"/>
      <c r="G469" s="1213"/>
      <c r="H469" s="1283"/>
      <c r="I469" s="1211"/>
      <c r="J469" s="1225"/>
      <c r="K469" s="1233" t="s">
        <v>351</v>
      </c>
      <c r="L469" s="1267"/>
      <c r="M469" s="1271"/>
      <c r="N469" s="1286"/>
      <c r="O469" s="1229"/>
    </row>
    <row r="470" spans="1:15" ht="15.75" thickBot="1" x14ac:dyDescent="0.25">
      <c r="A470" s="1219"/>
      <c r="B470" s="1218"/>
      <c r="C470" s="1217"/>
      <c r="D470" s="1228"/>
      <c r="E470" s="1227"/>
      <c r="F470" s="1293"/>
      <c r="G470" s="1213"/>
      <c r="H470" s="1283"/>
      <c r="I470" s="1211"/>
      <c r="J470" s="1225"/>
      <c r="K470" s="1224" t="s">
        <v>32</v>
      </c>
      <c r="L470" s="1282"/>
      <c r="M470" s="1281"/>
      <c r="N470" s="1280"/>
      <c r="O470" s="1279"/>
    </row>
    <row r="471" spans="1:15" ht="25.15" customHeight="1" thickBot="1" x14ac:dyDescent="0.25">
      <c r="A471" s="1262"/>
      <c r="B471" s="1261"/>
      <c r="C471" s="1260"/>
      <c r="D471" s="1259"/>
      <c r="E471" s="1258"/>
      <c r="F471" s="1292"/>
      <c r="G471" s="1256"/>
      <c r="H471" s="1273"/>
      <c r="I471" s="1254"/>
      <c r="J471" s="1272"/>
      <c r="K471" s="1252" t="s">
        <v>62</v>
      </c>
      <c r="L471" s="1251">
        <f>SUM(L466:L470)</f>
        <v>800</v>
      </c>
      <c r="M471" s="1250"/>
      <c r="N471" s="1249"/>
      <c r="O471" s="1248"/>
    </row>
    <row r="472" spans="1:15" ht="15" customHeight="1" x14ac:dyDescent="0.2">
      <c r="A472" s="1247" t="s">
        <v>35</v>
      </c>
      <c r="B472" s="1246" t="s">
        <v>61</v>
      </c>
      <c r="C472" s="1245" t="s">
        <v>61</v>
      </c>
      <c r="D472" s="1291" t="s">
        <v>23</v>
      </c>
      <c r="E472" s="1290"/>
      <c r="F472" s="1242" t="s">
        <v>350</v>
      </c>
      <c r="G472" s="1289" t="s">
        <v>346</v>
      </c>
      <c r="H472" s="1288" t="s">
        <v>38</v>
      </c>
      <c r="I472" s="1240" t="s">
        <v>345</v>
      </c>
      <c r="J472" s="1239" t="s">
        <v>344</v>
      </c>
      <c r="K472" s="1238" t="s">
        <v>63</v>
      </c>
      <c r="L472" s="1237">
        <v>25</v>
      </c>
      <c r="M472" s="1236" t="s">
        <v>349</v>
      </c>
      <c r="N472" s="1235" t="s">
        <v>26</v>
      </c>
      <c r="O472" s="1287">
        <v>3</v>
      </c>
    </row>
    <row r="473" spans="1:15" ht="15" x14ac:dyDescent="0.2">
      <c r="A473" s="1219"/>
      <c r="B473" s="1218"/>
      <c r="C473" s="1217"/>
      <c r="D473" s="1285"/>
      <c r="E473" s="1284"/>
      <c r="F473" s="1214"/>
      <c r="G473" s="1213"/>
      <c r="H473" s="1283"/>
      <c r="I473" s="1211"/>
      <c r="J473" s="1225"/>
      <c r="K473" s="1233" t="s">
        <v>36</v>
      </c>
      <c r="L473" s="1267"/>
      <c r="M473" s="1231"/>
      <c r="N473" s="1230"/>
      <c r="O473" s="1229"/>
    </row>
    <row r="474" spans="1:15" ht="15" x14ac:dyDescent="0.2">
      <c r="A474" s="1219"/>
      <c r="B474" s="1218"/>
      <c r="C474" s="1217"/>
      <c r="D474" s="1285"/>
      <c r="E474" s="1284"/>
      <c r="F474" s="1214"/>
      <c r="G474" s="1213"/>
      <c r="H474" s="1283"/>
      <c r="I474" s="1211"/>
      <c r="J474" s="1225"/>
      <c r="K474" s="1233" t="s">
        <v>343</v>
      </c>
      <c r="L474" s="1267"/>
      <c r="M474" s="1271"/>
      <c r="N474" s="1286"/>
      <c r="O474" s="1229"/>
    </row>
    <row r="475" spans="1:15" ht="15.75" thickBot="1" x14ac:dyDescent="0.25">
      <c r="A475" s="1219"/>
      <c r="B475" s="1218"/>
      <c r="C475" s="1217"/>
      <c r="D475" s="1285"/>
      <c r="E475" s="1284"/>
      <c r="F475" s="1214"/>
      <c r="G475" s="1213"/>
      <c r="H475" s="1283"/>
      <c r="I475" s="1211"/>
      <c r="J475" s="1225"/>
      <c r="K475" s="1224"/>
      <c r="L475" s="1282"/>
      <c r="M475" s="1281"/>
      <c r="N475" s="1280"/>
      <c r="O475" s="1279"/>
    </row>
    <row r="476" spans="1:15" ht="25.9" customHeight="1" thickBot="1" x14ac:dyDescent="0.25">
      <c r="A476" s="1278"/>
      <c r="B476" s="1277"/>
      <c r="C476" s="1217"/>
      <c r="D476" s="1276"/>
      <c r="E476" s="1275"/>
      <c r="F476" s="1274"/>
      <c r="G476" s="1256"/>
      <c r="H476" s="1273"/>
      <c r="I476" s="1254"/>
      <c r="J476" s="1272"/>
      <c r="K476" s="1252" t="s">
        <v>62</v>
      </c>
      <c r="L476" s="1208">
        <f>SUM(L472:L475)</f>
        <v>25</v>
      </c>
      <c r="M476" s="1207"/>
      <c r="N476" s="1206"/>
      <c r="O476" s="1205"/>
    </row>
    <row r="477" spans="1:15" ht="15" x14ac:dyDescent="0.2">
      <c r="A477" s="1247" t="s">
        <v>35</v>
      </c>
      <c r="B477" s="1246" t="s">
        <v>61</v>
      </c>
      <c r="C477" s="1245" t="s">
        <v>61</v>
      </c>
      <c r="D477" s="1244" t="s">
        <v>31</v>
      </c>
      <c r="E477" s="1243"/>
      <c r="F477" s="1242" t="s">
        <v>348</v>
      </c>
      <c r="G477" s="1213" t="s">
        <v>346</v>
      </c>
      <c r="H477" s="1241" t="s">
        <v>38</v>
      </c>
      <c r="I477" s="1240" t="s">
        <v>345</v>
      </c>
      <c r="J477" s="1239" t="s">
        <v>344</v>
      </c>
      <c r="K477" s="1238" t="s">
        <v>63</v>
      </c>
      <c r="L477" s="1267">
        <v>12.2</v>
      </c>
      <c r="M477" s="1271"/>
      <c r="N477" s="1270"/>
      <c r="O477" s="1269"/>
    </row>
    <row r="478" spans="1:15" ht="15" x14ac:dyDescent="0.2">
      <c r="A478" s="1219"/>
      <c r="B478" s="1218"/>
      <c r="C478" s="1217"/>
      <c r="D478" s="1228"/>
      <c r="E478" s="1227"/>
      <c r="F478" s="1214"/>
      <c r="G478" s="1213"/>
      <c r="H478" s="1226"/>
      <c r="I478" s="1211"/>
      <c r="J478" s="1268"/>
      <c r="K478" s="1233" t="s">
        <v>36</v>
      </c>
      <c r="L478" s="1267"/>
      <c r="M478" s="1231"/>
      <c r="N478" s="1230"/>
      <c r="O478" s="1229"/>
    </row>
    <row r="479" spans="1:15" ht="15.75" thickBot="1" x14ac:dyDescent="0.25">
      <c r="A479" s="1219"/>
      <c r="B479" s="1218"/>
      <c r="C479" s="1217"/>
      <c r="D479" s="1228"/>
      <c r="E479" s="1227"/>
      <c r="F479" s="1266"/>
      <c r="G479" s="1213"/>
      <c r="H479" s="1226"/>
      <c r="I479" s="1211"/>
      <c r="J479" s="1265"/>
      <c r="K479" s="1264" t="s">
        <v>343</v>
      </c>
      <c r="L479" s="1223"/>
      <c r="M479" s="1263"/>
      <c r="N479" s="1221"/>
      <c r="O479" s="1220"/>
    </row>
    <row r="480" spans="1:15" ht="27.6" customHeight="1" thickBot="1" x14ac:dyDescent="0.25">
      <c r="A480" s="1262"/>
      <c r="B480" s="1261"/>
      <c r="C480" s="1260"/>
      <c r="D480" s="1259"/>
      <c r="E480" s="1258"/>
      <c r="F480" s="1257"/>
      <c r="G480" s="1256"/>
      <c r="H480" s="1255"/>
      <c r="I480" s="1254"/>
      <c r="J480" s="1253"/>
      <c r="K480" s="1252" t="s">
        <v>62</v>
      </c>
      <c r="L480" s="1251">
        <f>SUM(L477:L479)</f>
        <v>12.2</v>
      </c>
      <c r="M480" s="1250"/>
      <c r="N480" s="1249"/>
      <c r="O480" s="1248"/>
    </row>
    <row r="481" spans="1:15" ht="15" x14ac:dyDescent="0.2">
      <c r="A481" s="1247" t="s">
        <v>35</v>
      </c>
      <c r="B481" s="1246" t="s">
        <v>61</v>
      </c>
      <c r="C481" s="1245" t="s">
        <v>61</v>
      </c>
      <c r="D481" s="1244" t="s">
        <v>51</v>
      </c>
      <c r="E481" s="1243"/>
      <c r="F481" s="1242" t="s">
        <v>347</v>
      </c>
      <c r="G481" s="1213" t="s">
        <v>346</v>
      </c>
      <c r="H481" s="1241" t="s">
        <v>38</v>
      </c>
      <c r="I481" s="1240" t="s">
        <v>345</v>
      </c>
      <c r="J481" s="1239" t="s">
        <v>344</v>
      </c>
      <c r="K481" s="1238" t="s">
        <v>63</v>
      </c>
      <c r="L481" s="1237"/>
      <c r="M481" s="1236"/>
      <c r="N481" s="1235"/>
      <c r="O481" s="1234"/>
    </row>
    <row r="482" spans="1:15" ht="15" x14ac:dyDescent="0.2">
      <c r="A482" s="1219"/>
      <c r="B482" s="1218"/>
      <c r="C482" s="1217"/>
      <c r="D482" s="1228"/>
      <c r="E482" s="1227"/>
      <c r="F482" s="1214"/>
      <c r="G482" s="1213"/>
      <c r="H482" s="1226"/>
      <c r="I482" s="1211"/>
      <c r="J482" s="1225"/>
      <c r="K482" s="1233" t="s">
        <v>36</v>
      </c>
      <c r="L482" s="1232">
        <v>97</v>
      </c>
      <c r="M482" s="1231"/>
      <c r="N482" s="1230"/>
      <c r="O482" s="1229"/>
    </row>
    <row r="483" spans="1:15" ht="15.75" thickBot="1" x14ac:dyDescent="0.25">
      <c r="A483" s="1219"/>
      <c r="B483" s="1218"/>
      <c r="C483" s="1217"/>
      <c r="D483" s="1228"/>
      <c r="E483" s="1227"/>
      <c r="F483" s="1214"/>
      <c r="G483" s="1213"/>
      <c r="H483" s="1226"/>
      <c r="I483" s="1211"/>
      <c r="J483" s="1225"/>
      <c r="K483" s="1224" t="s">
        <v>343</v>
      </c>
      <c r="L483" s="1223">
        <v>483.5</v>
      </c>
      <c r="M483" s="1222"/>
      <c r="N483" s="1221"/>
      <c r="O483" s="1220"/>
    </row>
    <row r="484" spans="1:15" ht="31.15" customHeight="1" thickBot="1" x14ac:dyDescent="0.25">
      <c r="A484" s="1219"/>
      <c r="B484" s="1218"/>
      <c r="C484" s="1217"/>
      <c r="D484" s="1216"/>
      <c r="E484" s="1215"/>
      <c r="F484" s="1214"/>
      <c r="G484" s="1213"/>
      <c r="H484" s="1212"/>
      <c r="I484" s="1211"/>
      <c r="J484" s="1210"/>
      <c r="K484" s="1209" t="s">
        <v>62</v>
      </c>
      <c r="L484" s="1208">
        <f>SUM(L481:L483)</f>
        <v>580.5</v>
      </c>
      <c r="M484" s="1207"/>
      <c r="N484" s="1206"/>
      <c r="O484" s="1205"/>
    </row>
    <row r="485" spans="1:15" ht="21" customHeight="1" thickBot="1" x14ac:dyDescent="0.25">
      <c r="A485" s="1204" t="s">
        <v>35</v>
      </c>
      <c r="B485" s="1203" t="s">
        <v>61</v>
      </c>
      <c r="C485" s="1202" t="s">
        <v>342</v>
      </c>
      <c r="D485" s="1201"/>
      <c r="E485" s="1201"/>
      <c r="F485" s="1201"/>
      <c r="G485" s="1201"/>
      <c r="H485" s="1201"/>
      <c r="I485" s="1201"/>
      <c r="J485" s="1200"/>
      <c r="K485" s="1199" t="s">
        <v>62</v>
      </c>
      <c r="L485" s="1198">
        <f>L459*1</f>
        <v>2641</v>
      </c>
      <c r="M485" s="1197"/>
      <c r="N485" s="1197"/>
      <c r="O485" s="1196"/>
    </row>
    <row r="486" spans="1:15" ht="20.45" customHeight="1" thickBot="1" x14ac:dyDescent="0.25">
      <c r="A486" s="1195" t="s">
        <v>35</v>
      </c>
      <c r="B486" s="1195"/>
      <c r="C486" s="1194" t="s">
        <v>341</v>
      </c>
      <c r="D486" s="1193"/>
      <c r="E486" s="1193"/>
      <c r="F486" s="1193"/>
      <c r="G486" s="1193"/>
      <c r="H486" s="1193"/>
      <c r="I486" s="1193"/>
      <c r="J486" s="1192"/>
      <c r="K486" s="1191" t="s">
        <v>62</v>
      </c>
      <c r="L486" s="1190">
        <f>L485*1</f>
        <v>2641</v>
      </c>
      <c r="M486" s="1189"/>
      <c r="N486" s="1189"/>
      <c r="O486" s="1188"/>
    </row>
    <row r="487" spans="1:15" ht="18" hidden="1" customHeight="1" thickBot="1" x14ac:dyDescent="0.25">
      <c r="A487" s="1187"/>
      <c r="B487" s="1187"/>
      <c r="C487" s="1186" t="s">
        <v>340</v>
      </c>
      <c r="D487" s="1186"/>
      <c r="E487" s="1186"/>
      <c r="F487" s="1186"/>
      <c r="G487" s="1186"/>
      <c r="H487" s="1186"/>
      <c r="I487" s="1185"/>
      <c r="J487" s="1184"/>
      <c r="K487" s="1183" t="s">
        <v>62</v>
      </c>
      <c r="L487" s="1182" t="e">
        <f>L488-#REF!</f>
        <v>#REF!</v>
      </c>
      <c r="M487" s="1181"/>
      <c r="N487" s="1181"/>
      <c r="O487" s="1180"/>
    </row>
    <row r="488" spans="1:15" ht="22.15" customHeight="1" thickBot="1" x14ac:dyDescent="0.25">
      <c r="A488" s="1179" t="s">
        <v>339</v>
      </c>
      <c r="B488" s="1178"/>
      <c r="C488" s="1178"/>
      <c r="D488" s="1178"/>
      <c r="E488" s="1178"/>
      <c r="F488" s="1178"/>
      <c r="G488" s="1178"/>
      <c r="H488" s="1178"/>
      <c r="I488" s="1178"/>
      <c r="J488" s="1177"/>
      <c r="K488" s="1176" t="s">
        <v>62</v>
      </c>
      <c r="L488" s="1175">
        <f>L65+L114+L165+L231+L279+L381+L411+L449+L486</f>
        <v>27138.49</v>
      </c>
      <c r="M488" s="1174"/>
      <c r="N488" s="1174"/>
      <c r="O488" s="1173"/>
    </row>
    <row r="489" spans="1:15" ht="15" x14ac:dyDescent="0.2">
      <c r="A489" s="1172" t="s">
        <v>20</v>
      </c>
      <c r="B489" s="1172"/>
      <c r="C489" s="1172"/>
      <c r="D489" s="1172"/>
      <c r="E489" s="1172"/>
      <c r="F489" s="1172"/>
      <c r="G489" s="1172"/>
      <c r="H489" s="1172"/>
      <c r="I489" s="1172"/>
      <c r="J489" s="1172"/>
      <c r="K489" s="1172"/>
      <c r="L489" s="1172"/>
    </row>
    <row r="490" spans="1:15" ht="15" x14ac:dyDescent="0.2">
      <c r="A490" s="1171"/>
      <c r="B490" s="1171"/>
      <c r="C490" s="1171"/>
      <c r="D490" s="1171"/>
      <c r="E490" s="1171"/>
      <c r="F490" s="1171"/>
      <c r="G490" s="1171"/>
      <c r="H490" s="1171"/>
      <c r="I490" s="1171"/>
      <c r="J490" s="1171"/>
      <c r="K490" s="1171"/>
      <c r="L490" s="1171"/>
    </row>
    <row r="491" spans="1:15" ht="15" x14ac:dyDescent="0.25">
      <c r="A491" s="1168"/>
      <c r="B491" s="1168"/>
      <c r="C491" s="1168"/>
      <c r="D491" s="1170"/>
      <c r="E491" s="1170"/>
      <c r="F491" s="1169" t="s">
        <v>338</v>
      </c>
      <c r="G491" s="1169"/>
      <c r="H491" s="1169"/>
      <c r="I491" s="1169"/>
      <c r="J491" s="1169"/>
      <c r="K491" s="1169"/>
      <c r="L491" s="1169"/>
    </row>
    <row r="492" spans="1:15" ht="15.75" thickBot="1" x14ac:dyDescent="0.3">
      <c r="A492" s="1168"/>
      <c r="B492" s="1168"/>
      <c r="C492" s="1168"/>
      <c r="D492" s="1168"/>
      <c r="E492" s="1168"/>
      <c r="F492" s="1168"/>
      <c r="G492" s="1168"/>
      <c r="H492" s="1168"/>
      <c r="I492" s="1168"/>
      <c r="J492" s="1168"/>
      <c r="K492" s="1168"/>
      <c r="L492" s="1168"/>
    </row>
    <row r="493" spans="1:15" ht="33.75" customHeight="1" thickBot="1" x14ac:dyDescent="0.25">
      <c r="F493" s="1167"/>
      <c r="G493" s="1166"/>
      <c r="H493" s="1166"/>
      <c r="I493" s="1166"/>
      <c r="J493" s="1166"/>
      <c r="K493" s="1165"/>
      <c r="L493" s="68" t="s">
        <v>337</v>
      </c>
      <c r="M493" s="1164"/>
    </row>
    <row r="494" spans="1:15" ht="15.75" thickBot="1" x14ac:dyDescent="0.25">
      <c r="F494" s="1163" t="s">
        <v>16</v>
      </c>
      <c r="G494" s="1162"/>
      <c r="H494" s="1162"/>
      <c r="I494" s="1162"/>
      <c r="J494" s="1162"/>
      <c r="K494" s="1161"/>
      <c r="L494" s="1160">
        <f>SUM(L495:L505)</f>
        <v>27138.489999999998</v>
      </c>
      <c r="M494" s="1159"/>
    </row>
    <row r="495" spans="1:15" ht="15" x14ac:dyDescent="0.2">
      <c r="F495" s="1145" t="s">
        <v>336</v>
      </c>
      <c r="G495" s="1144"/>
      <c r="H495" s="1144"/>
      <c r="I495" s="1144"/>
      <c r="J495" s="1144"/>
      <c r="K495" s="1143"/>
      <c r="L495" s="1158">
        <f>L15+L46+L71+L95+L119+L137+L152+L170+L236+L251+L266+L284+L299+L314+L386+L398+L416+L454</f>
        <v>89.7</v>
      </c>
    </row>
    <row r="496" spans="1:15" ht="15" x14ac:dyDescent="0.2">
      <c r="F496" s="1145" t="s">
        <v>335</v>
      </c>
      <c r="G496" s="1144"/>
      <c r="H496" s="1144"/>
      <c r="I496" s="1144"/>
      <c r="J496" s="1144"/>
      <c r="K496" s="1143"/>
      <c r="L496" s="1148"/>
    </row>
    <row r="497" spans="6:17" ht="15" x14ac:dyDescent="0.2">
      <c r="F497" s="1145" t="s">
        <v>334</v>
      </c>
      <c r="G497" s="1144"/>
      <c r="H497" s="1144"/>
      <c r="I497" s="1144"/>
      <c r="J497" s="1144"/>
      <c r="K497" s="1143"/>
      <c r="L497" s="1157">
        <f>L20+L50+L75+L123+L141+L156+L174+L240+L255+L270+L288+L303+L318+L390+L402+L420+L458</f>
        <v>0</v>
      </c>
    </row>
    <row r="498" spans="6:17" ht="28.9" customHeight="1" x14ac:dyDescent="0.2">
      <c r="F498" s="1145" t="s">
        <v>333</v>
      </c>
      <c r="G498" s="1144"/>
      <c r="H498" s="1144"/>
      <c r="I498" s="1144"/>
      <c r="J498" s="1144"/>
      <c r="K498" s="1143"/>
      <c r="L498" s="1148"/>
    </row>
    <row r="499" spans="6:17" ht="15" x14ac:dyDescent="0.2">
      <c r="F499" s="1156" t="s">
        <v>332</v>
      </c>
      <c r="G499" s="1155"/>
      <c r="H499" s="1155"/>
      <c r="I499" s="1155"/>
      <c r="J499" s="1155"/>
      <c r="K499" s="1154"/>
      <c r="L499" s="1153">
        <f>L421+L105+L19</f>
        <v>5525</v>
      </c>
    </row>
    <row r="500" spans="6:17" ht="15" x14ac:dyDescent="0.25">
      <c r="F500" s="1152" t="s">
        <v>331</v>
      </c>
      <c r="G500" s="1151"/>
      <c r="H500" s="1150"/>
      <c r="I500" s="1150"/>
      <c r="J500" s="1150"/>
      <c r="K500" s="1149"/>
      <c r="L500" s="1148"/>
    </row>
    <row r="501" spans="6:17" ht="15" x14ac:dyDescent="0.2">
      <c r="F501" s="1145" t="s">
        <v>330</v>
      </c>
      <c r="G501" s="1144"/>
      <c r="H501" s="1144"/>
      <c r="I501" s="1144"/>
      <c r="J501" s="1144"/>
      <c r="K501" s="1143"/>
      <c r="L501" s="1148"/>
    </row>
    <row r="502" spans="6:17" ht="15" x14ac:dyDescent="0.2">
      <c r="F502" s="1145" t="s">
        <v>329</v>
      </c>
      <c r="G502" s="1144"/>
      <c r="H502" s="1144"/>
      <c r="I502" s="1144"/>
      <c r="J502" s="1144"/>
      <c r="K502" s="1143"/>
      <c r="L502" s="1147"/>
    </row>
    <row r="503" spans="6:17" ht="15" x14ac:dyDescent="0.2">
      <c r="F503" s="1145" t="s">
        <v>328</v>
      </c>
      <c r="G503" s="1144"/>
      <c r="H503" s="1144"/>
      <c r="I503" s="1144"/>
      <c r="J503" s="1144"/>
      <c r="K503" s="1143"/>
      <c r="L503" s="1146">
        <f>L17+L48+L73+L97+L121+L139+L154+L172+L238+L253+L268+L286+L301+L316+L388+L400+L418+L456</f>
        <v>3935.1</v>
      </c>
    </row>
    <row r="504" spans="6:17" ht="15" x14ac:dyDescent="0.2">
      <c r="F504" s="1145" t="s">
        <v>327</v>
      </c>
      <c r="G504" s="1144"/>
      <c r="H504" s="1144"/>
      <c r="I504" s="1144"/>
      <c r="J504" s="1144"/>
      <c r="K504" s="1143"/>
      <c r="L504" s="1142">
        <f>L18+L49+L74+L98+L122+L140+L155+L173+L239+L254+L269+L287+L302+L317+L389+L401+L419+L457</f>
        <v>9356.09</v>
      </c>
    </row>
    <row r="505" spans="6:17" ht="15.75" thickBot="1" x14ac:dyDescent="0.25">
      <c r="F505" s="1141" t="s">
        <v>326</v>
      </c>
      <c r="G505" s="1140"/>
      <c r="H505" s="1140"/>
      <c r="I505" s="1140"/>
      <c r="J505" s="1140"/>
      <c r="K505" s="1139"/>
      <c r="L505" s="1138">
        <f>L16+L47+L72+L96+L120+L138+L153+L171+L237+L252+L267+L285+L300+L315+L387+L399+L417+L455</f>
        <v>8232.6</v>
      </c>
      <c r="M505" s="1123"/>
    </row>
    <row r="506" spans="6:17" ht="15.75" thickBot="1" x14ac:dyDescent="0.25">
      <c r="F506" s="1137" t="s">
        <v>2</v>
      </c>
      <c r="G506" s="1136"/>
      <c r="H506" s="1136"/>
      <c r="I506" s="1136"/>
      <c r="J506" s="1136"/>
      <c r="K506" s="1136"/>
      <c r="L506" s="1135">
        <f>L507</f>
        <v>0</v>
      </c>
      <c r="Q506" s="1122"/>
    </row>
    <row r="507" spans="6:17" ht="15.75" thickBot="1" x14ac:dyDescent="0.25">
      <c r="F507" s="1134" t="s">
        <v>325</v>
      </c>
      <c r="G507" s="1133"/>
      <c r="H507" s="1133"/>
      <c r="I507" s="1133"/>
      <c r="J507" s="1133"/>
      <c r="K507" s="1132"/>
      <c r="L507" s="1131">
        <v>0</v>
      </c>
    </row>
    <row r="508" spans="6:17" ht="13.5" customHeight="1" thickBot="1" x14ac:dyDescent="0.25">
      <c r="F508" s="1130"/>
      <c r="G508" s="1129"/>
      <c r="H508" s="1129"/>
      <c r="I508" s="1129"/>
      <c r="J508" s="1128" t="s">
        <v>0</v>
      </c>
      <c r="K508" s="1127"/>
      <c r="L508" s="1126">
        <f>L494+L506</f>
        <v>27138.489999999998</v>
      </c>
      <c r="M508" s="1125"/>
      <c r="Q508" s="1122"/>
    </row>
    <row r="509" spans="6:17" x14ac:dyDescent="0.2">
      <c r="L509" s="1124"/>
    </row>
    <row r="511" spans="6:17" x14ac:dyDescent="0.2">
      <c r="M511" s="1123"/>
    </row>
  </sheetData>
  <mergeCells count="436">
    <mergeCell ref="I434:I435"/>
    <mergeCell ref="F436:F441"/>
    <mergeCell ref="H436:H441"/>
    <mergeCell ref="B398:B403"/>
    <mergeCell ref="H398:H403"/>
    <mergeCell ref="I398:I403"/>
    <mergeCell ref="B392:B397"/>
    <mergeCell ref="B404:B409"/>
    <mergeCell ref="D398:F403"/>
    <mergeCell ref="F404:F409"/>
    <mergeCell ref="H404:H409"/>
    <mergeCell ref="I404:I409"/>
    <mergeCell ref="M1:M3"/>
    <mergeCell ref="J251:J253"/>
    <mergeCell ref="J508:K508"/>
    <mergeCell ref="B416:B422"/>
    <mergeCell ref="H416:H422"/>
    <mergeCell ref="I416:I422"/>
    <mergeCell ref="F423:F429"/>
    <mergeCell ref="H423:H429"/>
    <mergeCell ref="I423:I429"/>
    <mergeCell ref="D416:F422"/>
    <mergeCell ref="H218:H223"/>
    <mergeCell ref="I218:I223"/>
    <mergeCell ref="H224:H229"/>
    <mergeCell ref="I224:I229"/>
    <mergeCell ref="F206:F211"/>
    <mergeCell ref="F224:F229"/>
    <mergeCell ref="G206:G211"/>
    <mergeCell ref="G212:G217"/>
    <mergeCell ref="G218:G223"/>
    <mergeCell ref="G224:G229"/>
    <mergeCell ref="G170:G175"/>
    <mergeCell ref="G176:G181"/>
    <mergeCell ref="G182:G187"/>
    <mergeCell ref="G188:G193"/>
    <mergeCell ref="G194:G199"/>
    <mergeCell ref="G200:G205"/>
    <mergeCell ref="I188:I193"/>
    <mergeCell ref="H194:H199"/>
    <mergeCell ref="I436:I441"/>
    <mergeCell ref="F442:F447"/>
    <mergeCell ref="G392:G397"/>
    <mergeCell ref="G398:G403"/>
    <mergeCell ref="G404:G409"/>
    <mergeCell ref="F392:F397"/>
    <mergeCell ref="C410:I410"/>
    <mergeCell ref="C411:I411"/>
    <mergeCell ref="H125:H130"/>
    <mergeCell ref="I125:I130"/>
    <mergeCell ref="F176:F181"/>
    <mergeCell ref="H176:H181"/>
    <mergeCell ref="I178:I181"/>
    <mergeCell ref="F194:F199"/>
    <mergeCell ref="F182:F187"/>
    <mergeCell ref="H182:H187"/>
    <mergeCell ref="I186:I187"/>
    <mergeCell ref="F188:F193"/>
    <mergeCell ref="C113:I113"/>
    <mergeCell ref="G107:G112"/>
    <mergeCell ref="B119:B124"/>
    <mergeCell ref="F119:F124"/>
    <mergeCell ref="H119:H124"/>
    <mergeCell ref="I119:I124"/>
    <mergeCell ref="B131:B136"/>
    <mergeCell ref="B143:B148"/>
    <mergeCell ref="G119:G124"/>
    <mergeCell ref="G125:G130"/>
    <mergeCell ref="G137:G142"/>
    <mergeCell ref="G131:G136"/>
    <mergeCell ref="F125:F130"/>
    <mergeCell ref="E77:E82"/>
    <mergeCell ref="E83:E88"/>
    <mergeCell ref="E101:E106"/>
    <mergeCell ref="E107:E112"/>
    <mergeCell ref="B114:I114"/>
    <mergeCell ref="B125:B130"/>
    <mergeCell ref="B107:B112"/>
    <mergeCell ref="F107:F112"/>
    <mergeCell ref="H107:H112"/>
    <mergeCell ref="I107:I112"/>
    <mergeCell ref="F83:F88"/>
    <mergeCell ref="H83:H88"/>
    <mergeCell ref="I83:I88"/>
    <mergeCell ref="F89:F94"/>
    <mergeCell ref="H89:H94"/>
    <mergeCell ref="I93:I94"/>
    <mergeCell ref="G89:G94"/>
    <mergeCell ref="B77:B82"/>
    <mergeCell ref="B83:B88"/>
    <mergeCell ref="B89:B94"/>
    <mergeCell ref="E89:E94"/>
    <mergeCell ref="C64:I64"/>
    <mergeCell ref="C65:I65"/>
    <mergeCell ref="B71:B76"/>
    <mergeCell ref="F71:F76"/>
    <mergeCell ref="H71:H76"/>
    <mergeCell ref="M8:O8"/>
    <mergeCell ref="E8:E10"/>
    <mergeCell ref="N7:O7"/>
    <mergeCell ref="G71:G76"/>
    <mergeCell ref="G77:G82"/>
    <mergeCell ref="G83:G88"/>
    <mergeCell ref="I71:I76"/>
    <mergeCell ref="F77:F82"/>
    <mergeCell ref="H77:H82"/>
    <mergeCell ref="I77:I82"/>
    <mergeCell ref="F8:F10"/>
    <mergeCell ref="H8:H10"/>
    <mergeCell ref="G8:G10"/>
    <mergeCell ref="O9:O10"/>
    <mergeCell ref="I8:I10"/>
    <mergeCell ref="K8:K10"/>
    <mergeCell ref="L8:L10"/>
    <mergeCell ref="J8:J10"/>
    <mergeCell ref="M9:M10"/>
    <mergeCell ref="N9:N10"/>
    <mergeCell ref="E28:E33"/>
    <mergeCell ref="J22:J23"/>
    <mergeCell ref="J28:J29"/>
    <mergeCell ref="A5:O5"/>
    <mergeCell ref="A6:O6"/>
    <mergeCell ref="A4:Q4"/>
    <mergeCell ref="A8:A10"/>
    <mergeCell ref="B8:B10"/>
    <mergeCell ref="C8:C10"/>
    <mergeCell ref="D8:D10"/>
    <mergeCell ref="F28:F33"/>
    <mergeCell ref="H28:H33"/>
    <mergeCell ref="I28:I33"/>
    <mergeCell ref="G15:G21"/>
    <mergeCell ref="G22:G27"/>
    <mergeCell ref="G28:G33"/>
    <mergeCell ref="B15:B21"/>
    <mergeCell ref="F15:F21"/>
    <mergeCell ref="H15:H21"/>
    <mergeCell ref="I15:I21"/>
    <mergeCell ref="M16:M17"/>
    <mergeCell ref="F22:F27"/>
    <mergeCell ref="H22:H27"/>
    <mergeCell ref="I22:I27"/>
    <mergeCell ref="E22:E27"/>
    <mergeCell ref="I34:I39"/>
    <mergeCell ref="F40:F45"/>
    <mergeCell ref="H40:H45"/>
    <mergeCell ref="I40:I45"/>
    <mergeCell ref="G40:G45"/>
    <mergeCell ref="B46:B51"/>
    <mergeCell ref="F46:F51"/>
    <mergeCell ref="H46:H51"/>
    <mergeCell ref="I46:I51"/>
    <mergeCell ref="G34:G39"/>
    <mergeCell ref="G58:G63"/>
    <mergeCell ref="B58:B63"/>
    <mergeCell ref="E52:E57"/>
    <mergeCell ref="E58:E63"/>
    <mergeCell ref="F34:F39"/>
    <mergeCell ref="H34:H39"/>
    <mergeCell ref="E34:E39"/>
    <mergeCell ref="E40:E45"/>
    <mergeCell ref="B101:B106"/>
    <mergeCell ref="F52:F57"/>
    <mergeCell ref="H52:H57"/>
    <mergeCell ref="I52:I57"/>
    <mergeCell ref="G46:G51"/>
    <mergeCell ref="G52:G57"/>
    <mergeCell ref="B52:B57"/>
    <mergeCell ref="F58:F63"/>
    <mergeCell ref="H58:H63"/>
    <mergeCell ref="I58:I63"/>
    <mergeCell ref="F131:F136"/>
    <mergeCell ref="B95:B100"/>
    <mergeCell ref="F95:F100"/>
    <mergeCell ref="H95:H100"/>
    <mergeCell ref="I95:I100"/>
    <mergeCell ref="F101:F105"/>
    <mergeCell ref="H101:H106"/>
    <mergeCell ref="I101:I106"/>
    <mergeCell ref="G95:G100"/>
    <mergeCell ref="G101:G106"/>
    <mergeCell ref="B158:B163"/>
    <mergeCell ref="H131:H136"/>
    <mergeCell ref="I131:I136"/>
    <mergeCell ref="B137:B142"/>
    <mergeCell ref="F137:F142"/>
    <mergeCell ref="H137:H142"/>
    <mergeCell ref="I137:I142"/>
    <mergeCell ref="F143:F148"/>
    <mergeCell ref="H143:H148"/>
    <mergeCell ref="I143:I148"/>
    <mergeCell ref="G143:G148"/>
    <mergeCell ref="F158:F163"/>
    <mergeCell ref="H158:H163"/>
    <mergeCell ref="I158:I163"/>
    <mergeCell ref="G152:G157"/>
    <mergeCell ref="G158:G163"/>
    <mergeCell ref="B194:B199"/>
    <mergeCell ref="B200:B205"/>
    <mergeCell ref="C164:I164"/>
    <mergeCell ref="C165:I165"/>
    <mergeCell ref="B170:B175"/>
    <mergeCell ref="F170:F175"/>
    <mergeCell ref="H170:H175"/>
    <mergeCell ref="I170:I175"/>
    <mergeCell ref="F200:F205"/>
    <mergeCell ref="H188:H192"/>
    <mergeCell ref="H236:H241"/>
    <mergeCell ref="C149:I149"/>
    <mergeCell ref="B152:B157"/>
    <mergeCell ref="F152:F157"/>
    <mergeCell ref="H152:H157"/>
    <mergeCell ref="I152:I157"/>
    <mergeCell ref="I194:I199"/>
    <mergeCell ref="B176:B181"/>
    <mergeCell ref="B182:B187"/>
    <mergeCell ref="B188:B193"/>
    <mergeCell ref="I251:I256"/>
    <mergeCell ref="G242:G247"/>
    <mergeCell ref="D251:F256"/>
    <mergeCell ref="G251:G256"/>
    <mergeCell ref="B206:B211"/>
    <mergeCell ref="B212:B217"/>
    <mergeCell ref="B218:B223"/>
    <mergeCell ref="B224:B229"/>
    <mergeCell ref="B236:B241"/>
    <mergeCell ref="F236:F241"/>
    <mergeCell ref="B257:B262"/>
    <mergeCell ref="D266:F271"/>
    <mergeCell ref="G257:G262"/>
    <mergeCell ref="B266:B271"/>
    <mergeCell ref="B251:B256"/>
    <mergeCell ref="H251:H256"/>
    <mergeCell ref="F242:F247"/>
    <mergeCell ref="H242:H247"/>
    <mergeCell ref="I242:I247"/>
    <mergeCell ref="C248:I248"/>
    <mergeCell ref="B242:B247"/>
    <mergeCell ref="G266:G271"/>
    <mergeCell ref="F257:F262"/>
    <mergeCell ref="H257:H262"/>
    <mergeCell ref="I257:I262"/>
    <mergeCell ref="C263:I263"/>
    <mergeCell ref="G284:G289"/>
    <mergeCell ref="G290:G295"/>
    <mergeCell ref="B272:B277"/>
    <mergeCell ref="G272:G277"/>
    <mergeCell ref="H266:H271"/>
    <mergeCell ref="I266:I271"/>
    <mergeCell ref="A290:A295"/>
    <mergeCell ref="B290:B295"/>
    <mergeCell ref="C290:C295"/>
    <mergeCell ref="F290:F295"/>
    <mergeCell ref="H290:H295"/>
    <mergeCell ref="A284:A289"/>
    <mergeCell ref="B284:B289"/>
    <mergeCell ref="C284:C289"/>
    <mergeCell ref="H284:H289"/>
    <mergeCell ref="D284:F289"/>
    <mergeCell ref="D299:F304"/>
    <mergeCell ref="G299:G304"/>
    <mergeCell ref="A305:A310"/>
    <mergeCell ref="B305:B310"/>
    <mergeCell ref="C305:C310"/>
    <mergeCell ref="F305:F310"/>
    <mergeCell ref="G305:G310"/>
    <mergeCell ref="B320:B325"/>
    <mergeCell ref="F320:F325"/>
    <mergeCell ref="H320:H325"/>
    <mergeCell ref="I320:I325"/>
    <mergeCell ref="G320:G325"/>
    <mergeCell ref="A299:A304"/>
    <mergeCell ref="B299:B304"/>
    <mergeCell ref="C299:C304"/>
    <mergeCell ref="H299:H304"/>
    <mergeCell ref="I299:I304"/>
    <mergeCell ref="B332:B337"/>
    <mergeCell ref="F332:F334"/>
    <mergeCell ref="H332:H337"/>
    <mergeCell ref="I332:I337"/>
    <mergeCell ref="G332:G337"/>
    <mergeCell ref="B314:B319"/>
    <mergeCell ref="H314:H319"/>
    <mergeCell ref="I314:I319"/>
    <mergeCell ref="D314:F319"/>
    <mergeCell ref="G314:G319"/>
    <mergeCell ref="B344:B349"/>
    <mergeCell ref="F344:F349"/>
    <mergeCell ref="H344:H349"/>
    <mergeCell ref="I344:I349"/>
    <mergeCell ref="G344:G349"/>
    <mergeCell ref="B326:B331"/>
    <mergeCell ref="F326:F328"/>
    <mergeCell ref="H326:H331"/>
    <mergeCell ref="I326:I331"/>
    <mergeCell ref="G326:G331"/>
    <mergeCell ref="B356:B361"/>
    <mergeCell ref="F356:F358"/>
    <mergeCell ref="H356:H361"/>
    <mergeCell ref="I356:I361"/>
    <mergeCell ref="G356:G361"/>
    <mergeCell ref="B338:B343"/>
    <mergeCell ref="F338:F343"/>
    <mergeCell ref="H338:H343"/>
    <mergeCell ref="I338:I343"/>
    <mergeCell ref="G338:G343"/>
    <mergeCell ref="B368:B373"/>
    <mergeCell ref="F368:F370"/>
    <mergeCell ref="H368:H373"/>
    <mergeCell ref="I372:I373"/>
    <mergeCell ref="G368:G373"/>
    <mergeCell ref="B350:B355"/>
    <mergeCell ref="F350:F352"/>
    <mergeCell ref="H350:H355"/>
    <mergeCell ref="I350:I355"/>
    <mergeCell ref="G350:G355"/>
    <mergeCell ref="B386:B391"/>
    <mergeCell ref="H386:H391"/>
    <mergeCell ref="I386:I391"/>
    <mergeCell ref="D386:F391"/>
    <mergeCell ref="G386:G391"/>
    <mergeCell ref="B362:B367"/>
    <mergeCell ref="F362:F364"/>
    <mergeCell ref="H362:H367"/>
    <mergeCell ref="I362:I367"/>
    <mergeCell ref="G362:G367"/>
    <mergeCell ref="H460:H465"/>
    <mergeCell ref="I460:I465"/>
    <mergeCell ref="D454:F459"/>
    <mergeCell ref="B374:B379"/>
    <mergeCell ref="F374:F376"/>
    <mergeCell ref="H374:H379"/>
    <mergeCell ref="I374:I379"/>
    <mergeCell ref="G374:G379"/>
    <mergeCell ref="C380:I380"/>
    <mergeCell ref="C381:I381"/>
    <mergeCell ref="A454:A459"/>
    <mergeCell ref="B454:B459"/>
    <mergeCell ref="H454:H459"/>
    <mergeCell ref="I454:I459"/>
    <mergeCell ref="G454:G459"/>
    <mergeCell ref="G460:G465"/>
    <mergeCell ref="A460:A465"/>
    <mergeCell ref="B460:B465"/>
    <mergeCell ref="C460:C465"/>
    <mergeCell ref="F460:F465"/>
    <mergeCell ref="A472:A476"/>
    <mergeCell ref="B472:B476"/>
    <mergeCell ref="C472:C476"/>
    <mergeCell ref="H472:H476"/>
    <mergeCell ref="I472:I476"/>
    <mergeCell ref="G472:G476"/>
    <mergeCell ref="F472:F476"/>
    <mergeCell ref="E472:E476"/>
    <mergeCell ref="A466:A471"/>
    <mergeCell ref="B466:B471"/>
    <mergeCell ref="C466:C471"/>
    <mergeCell ref="F466:F471"/>
    <mergeCell ref="H466:H471"/>
    <mergeCell ref="I466:I471"/>
    <mergeCell ref="G466:G471"/>
    <mergeCell ref="F477:F478"/>
    <mergeCell ref="H477:H480"/>
    <mergeCell ref="I477:I480"/>
    <mergeCell ref="A481:A484"/>
    <mergeCell ref="B481:B484"/>
    <mergeCell ref="C481:C484"/>
    <mergeCell ref="F481:F484"/>
    <mergeCell ref="H481:H484"/>
    <mergeCell ref="I481:I484"/>
    <mergeCell ref="G481:G484"/>
    <mergeCell ref="F501:K501"/>
    <mergeCell ref="C487:I487"/>
    <mergeCell ref="A488:J488"/>
    <mergeCell ref="C485:J485"/>
    <mergeCell ref="C486:J486"/>
    <mergeCell ref="F497:K497"/>
    <mergeCell ref="C231:I231"/>
    <mergeCell ref="G236:G241"/>
    <mergeCell ref="B69:B70"/>
    <mergeCell ref="A69:A70"/>
    <mergeCell ref="F498:K498"/>
    <mergeCell ref="F499:K499"/>
    <mergeCell ref="G477:G480"/>
    <mergeCell ref="A477:A480"/>
    <mergeCell ref="B477:B480"/>
    <mergeCell ref="C477:C480"/>
    <mergeCell ref="C449:I449"/>
    <mergeCell ref="F430:F435"/>
    <mergeCell ref="H430:H435"/>
    <mergeCell ref="I430:I431"/>
    <mergeCell ref="C311:I311"/>
    <mergeCell ref="M307:M308"/>
    <mergeCell ref="H305:H310"/>
    <mergeCell ref="I305:I310"/>
    <mergeCell ref="H392:H396"/>
    <mergeCell ref="I392:I397"/>
    <mergeCell ref="R69:S69"/>
    <mergeCell ref="C69:L70"/>
    <mergeCell ref="H442:H447"/>
    <mergeCell ref="I442:I447"/>
    <mergeCell ref="G416:G422"/>
    <mergeCell ref="G423:G429"/>
    <mergeCell ref="M285:M286"/>
    <mergeCell ref="N285:N286"/>
    <mergeCell ref="O285:O286"/>
    <mergeCell ref="C296:I296"/>
    <mergeCell ref="I206:I211"/>
    <mergeCell ref="H212:H217"/>
    <mergeCell ref="I212:I217"/>
    <mergeCell ref="C230:I230"/>
    <mergeCell ref="F507:K507"/>
    <mergeCell ref="F491:L491"/>
    <mergeCell ref="F494:K494"/>
    <mergeCell ref="F495:K495"/>
    <mergeCell ref="F496:K496"/>
    <mergeCell ref="C448:I448"/>
    <mergeCell ref="F504:K504"/>
    <mergeCell ref="F505:K505"/>
    <mergeCell ref="F506:K506"/>
    <mergeCell ref="I284:I289"/>
    <mergeCell ref="I290:I295"/>
    <mergeCell ref="F272:F277"/>
    <mergeCell ref="H272:H277"/>
    <mergeCell ref="I272:I277"/>
    <mergeCell ref="C278:I278"/>
    <mergeCell ref="C279:I279"/>
    <mergeCell ref="J34:J35"/>
    <mergeCell ref="J194:J195"/>
    <mergeCell ref="J416:J418"/>
    <mergeCell ref="J454:J455"/>
    <mergeCell ref="F502:K502"/>
    <mergeCell ref="F503:K503"/>
    <mergeCell ref="I236:I241"/>
    <mergeCell ref="H200:H205"/>
    <mergeCell ref="I200:I205"/>
    <mergeCell ref="H206:H211"/>
  </mergeCells>
  <pageMargins left="0.70866141732283472" right="0.70866141732283472" top="0.74803149606299213" bottom="0.74803149606299213" header="0.31496062992125984" footer="0.31496062992125984"/>
  <pageSetup paperSize="9" scale="52" firstPageNumber="2" fitToHeight="0" orientation="landscape" useFirstPageNumber="1" verticalDpi="4294967294" r:id="rId1"/>
  <headerFooter>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29"/>
  <sheetViews>
    <sheetView zoomScale="110" zoomScaleNormal="110" zoomScaleSheetLayoutView="110" workbookViewId="0">
      <selection activeCell="U340" sqref="U340"/>
    </sheetView>
  </sheetViews>
  <sheetFormatPr defaultRowHeight="12.75" x14ac:dyDescent="0.25"/>
  <cols>
    <col min="1" max="1" width="2.7109375" style="5" customWidth="1"/>
    <col min="2" max="5" width="2.7109375" style="1" customWidth="1"/>
    <col min="6" max="6" width="36.140625" style="4" customWidth="1"/>
    <col min="7" max="7" width="3.28515625" style="3" customWidth="1"/>
    <col min="8" max="8" width="3.28515625" style="2" customWidth="1"/>
    <col min="9" max="9" width="3.28515625" style="1" customWidth="1"/>
    <col min="10" max="10" width="24.42578125" style="1" customWidth="1"/>
    <col min="11" max="11" width="7.85546875" style="1" customWidth="1"/>
    <col min="12" max="12" width="9.28515625" style="1" customWidth="1"/>
    <col min="13" max="13" width="26.42578125" style="1" customWidth="1"/>
    <col min="14" max="14" width="8.7109375" style="1" customWidth="1"/>
    <col min="15" max="15" width="14.28515625" style="1" customWidth="1"/>
    <col min="16" max="16384" width="9.140625" style="1"/>
  </cols>
  <sheetData>
    <row r="1" spans="1:16" ht="67.5" customHeight="1" x14ac:dyDescent="0.25">
      <c r="A1" s="6"/>
      <c r="L1" s="1120" t="s">
        <v>324</v>
      </c>
      <c r="M1" s="1120"/>
      <c r="N1" s="1120"/>
      <c r="O1" s="1120"/>
      <c r="P1" s="6"/>
    </row>
    <row r="2" spans="1:16" s="4" customFormat="1" ht="33" customHeight="1" x14ac:dyDescent="0.25">
      <c r="A2" s="1119" t="s">
        <v>323</v>
      </c>
      <c r="B2" s="1119"/>
      <c r="C2" s="1119"/>
      <c r="D2" s="1119"/>
      <c r="E2" s="1119"/>
      <c r="F2" s="1119"/>
      <c r="G2" s="1119"/>
      <c r="H2" s="1119"/>
      <c r="I2" s="1119"/>
      <c r="J2" s="1119"/>
      <c r="K2" s="1119"/>
      <c r="L2" s="1119"/>
      <c r="M2" s="1119"/>
      <c r="N2" s="1119"/>
      <c r="O2" s="1119"/>
      <c r="P2" s="48"/>
    </row>
    <row r="3" spans="1:16" s="4" customFormat="1" ht="15" customHeight="1" x14ac:dyDescent="0.25">
      <c r="A3" s="1119" t="s">
        <v>322</v>
      </c>
      <c r="B3" s="1119"/>
      <c r="C3" s="1119"/>
      <c r="D3" s="1119"/>
      <c r="E3" s="1119"/>
      <c r="F3" s="1119"/>
      <c r="G3" s="1119"/>
      <c r="H3" s="1119"/>
      <c r="I3" s="1119"/>
      <c r="J3" s="1119"/>
      <c r="K3" s="1119"/>
      <c r="L3" s="1119"/>
      <c r="M3" s="1119"/>
      <c r="N3" s="1119"/>
      <c r="O3" s="1119"/>
      <c r="P3" s="48"/>
    </row>
    <row r="4" spans="1:16" s="4" customFormat="1" ht="16.5" customHeight="1" thickBot="1" x14ac:dyDescent="0.3">
      <c r="A4" s="48"/>
      <c r="G4" s="3"/>
      <c r="H4" s="1118"/>
      <c r="M4" s="1117"/>
      <c r="N4" s="1116" t="s">
        <v>321</v>
      </c>
      <c r="O4" s="1116"/>
      <c r="P4" s="48"/>
    </row>
    <row r="5" spans="1:16" s="48" customFormat="1" ht="30" customHeight="1" thickBot="1" x14ac:dyDescent="0.3">
      <c r="A5" s="1115" t="s">
        <v>320</v>
      </c>
      <c r="B5" s="1114" t="s">
        <v>319</v>
      </c>
      <c r="C5" s="1113" t="s">
        <v>315</v>
      </c>
      <c r="D5" s="1112" t="s">
        <v>318</v>
      </c>
      <c r="E5" s="1111" t="s">
        <v>317</v>
      </c>
      <c r="F5" s="1110" t="s">
        <v>316</v>
      </c>
      <c r="G5" s="1109" t="s">
        <v>315</v>
      </c>
      <c r="H5" s="1108" t="s">
        <v>314</v>
      </c>
      <c r="I5" s="1107" t="s">
        <v>313</v>
      </c>
      <c r="J5" s="1106" t="s">
        <v>312</v>
      </c>
      <c r="K5" s="1105" t="s">
        <v>311</v>
      </c>
      <c r="L5" s="1104" t="s">
        <v>17</v>
      </c>
      <c r="M5" s="1103" t="s">
        <v>310</v>
      </c>
      <c r="N5" s="1102"/>
      <c r="O5" s="1101"/>
    </row>
    <row r="6" spans="1:16" s="48" customFormat="1" ht="96" customHeight="1" thickBot="1" x14ac:dyDescent="0.3">
      <c r="A6" s="1100"/>
      <c r="B6" s="1099"/>
      <c r="C6" s="1098"/>
      <c r="D6" s="1097"/>
      <c r="E6" s="1096"/>
      <c r="F6" s="1095"/>
      <c r="G6" s="1094"/>
      <c r="H6" s="1093"/>
      <c r="I6" s="1092"/>
      <c r="J6" s="1091"/>
      <c r="K6" s="1090"/>
      <c r="L6" s="1089"/>
      <c r="M6" s="1088" t="s">
        <v>309</v>
      </c>
      <c r="N6" s="1087" t="s">
        <v>308</v>
      </c>
      <c r="O6" s="1086" t="s">
        <v>307</v>
      </c>
    </row>
    <row r="7" spans="1:16" s="4" customFormat="1" ht="15" customHeight="1" thickBot="1" x14ac:dyDescent="0.3">
      <c r="A7" s="903" t="s">
        <v>61</v>
      </c>
      <c r="B7" s="1085" t="s">
        <v>306</v>
      </c>
      <c r="C7" s="1084"/>
      <c r="D7" s="1084"/>
      <c r="E7" s="1084"/>
      <c r="F7" s="1084"/>
      <c r="G7" s="1084"/>
      <c r="H7" s="1084"/>
      <c r="I7" s="1084"/>
      <c r="J7" s="1084"/>
      <c r="K7" s="1084"/>
      <c r="L7" s="1084"/>
      <c r="M7" s="1084"/>
      <c r="N7" s="1084"/>
      <c r="O7" s="1083"/>
    </row>
    <row r="8" spans="1:16" s="4" customFormat="1" ht="42" customHeight="1" thickBot="1" x14ac:dyDescent="0.3">
      <c r="A8" s="1082"/>
      <c r="B8" s="1081"/>
      <c r="C8" s="1080"/>
      <c r="D8" s="1080"/>
      <c r="E8" s="1080"/>
      <c r="F8" s="1080"/>
      <c r="G8" s="1080"/>
      <c r="H8" s="1080"/>
      <c r="I8" s="1080"/>
      <c r="J8" s="1080"/>
      <c r="K8" s="1080"/>
      <c r="L8" s="1079"/>
      <c r="M8" s="1078" t="s">
        <v>305</v>
      </c>
      <c r="N8" s="1077" t="s">
        <v>26</v>
      </c>
      <c r="O8" s="897">
        <v>8</v>
      </c>
    </row>
    <row r="9" spans="1:16" s="4" customFormat="1" ht="18" customHeight="1" thickBot="1" x14ac:dyDescent="0.3">
      <c r="A9" s="135" t="s">
        <v>61</v>
      </c>
      <c r="B9" s="322" t="s">
        <v>61</v>
      </c>
      <c r="C9" s="1076" t="s">
        <v>304</v>
      </c>
      <c r="D9" s="1075"/>
      <c r="E9" s="1075"/>
      <c r="F9" s="1075"/>
      <c r="G9" s="1075"/>
      <c r="H9" s="1075"/>
      <c r="I9" s="1075"/>
      <c r="J9" s="1075"/>
      <c r="K9" s="1075"/>
      <c r="L9" s="1075"/>
      <c r="M9" s="1075"/>
      <c r="N9" s="1075"/>
      <c r="O9" s="1074"/>
    </row>
    <row r="10" spans="1:16" s="4" customFormat="1" ht="42" customHeight="1" thickBot="1" x14ac:dyDescent="0.3">
      <c r="A10" s="123"/>
      <c r="B10" s="312"/>
      <c r="C10" s="1073"/>
      <c r="D10" s="1072"/>
      <c r="E10" s="1072"/>
      <c r="F10" s="1072"/>
      <c r="G10" s="1072"/>
      <c r="H10" s="1072"/>
      <c r="I10" s="1072"/>
      <c r="J10" s="1072"/>
      <c r="K10" s="1072"/>
      <c r="L10" s="1071"/>
      <c r="M10" s="1070" t="s">
        <v>303</v>
      </c>
      <c r="N10" s="1069" t="s">
        <v>26</v>
      </c>
      <c r="O10" s="1068">
        <v>82</v>
      </c>
    </row>
    <row r="11" spans="1:16" s="48" customFormat="1" ht="41.25" customHeight="1" thickBot="1" x14ac:dyDescent="0.3">
      <c r="A11" s="135" t="s">
        <v>61</v>
      </c>
      <c r="B11" s="1067" t="s">
        <v>61</v>
      </c>
      <c r="C11" s="785" t="s">
        <v>61</v>
      </c>
      <c r="D11" s="1066" t="s">
        <v>302</v>
      </c>
      <c r="E11" s="1065"/>
      <c r="F11" s="1064"/>
      <c r="G11" s="327" t="s">
        <v>301</v>
      </c>
      <c r="H11" s="780" t="s">
        <v>38</v>
      </c>
      <c r="I11" s="485" t="s">
        <v>65</v>
      </c>
      <c r="J11" s="215" t="s">
        <v>64</v>
      </c>
      <c r="K11" s="756"/>
      <c r="L11" s="1063"/>
      <c r="M11" s="489"/>
      <c r="N11" s="332"/>
      <c r="O11" s="331"/>
    </row>
    <row r="12" spans="1:16" s="48" customFormat="1" ht="30" customHeight="1" x14ac:dyDescent="0.25">
      <c r="A12" s="176"/>
      <c r="B12" s="1051"/>
      <c r="C12" s="785"/>
      <c r="D12" s="265" t="s">
        <v>61</v>
      </c>
      <c r="E12" s="236"/>
      <c r="F12" s="165" t="s">
        <v>300</v>
      </c>
      <c r="G12" s="654"/>
      <c r="H12" s="757"/>
      <c r="I12" s="485"/>
      <c r="J12" s="204"/>
      <c r="K12" s="756" t="s">
        <v>63</v>
      </c>
      <c r="L12" s="1015">
        <v>50</v>
      </c>
      <c r="M12" s="1062" t="s">
        <v>299</v>
      </c>
      <c r="N12" s="1061" t="s">
        <v>119</v>
      </c>
      <c r="O12" s="1060">
        <v>105.4</v>
      </c>
    </row>
    <row r="13" spans="1:16" s="48" customFormat="1" ht="21" customHeight="1" x14ac:dyDescent="0.25">
      <c r="A13" s="176"/>
      <c r="B13" s="1051"/>
      <c r="C13" s="785"/>
      <c r="D13" s="424"/>
      <c r="E13" s="226"/>
      <c r="F13" s="797"/>
      <c r="G13" s="654"/>
      <c r="H13" s="757"/>
      <c r="I13" s="485"/>
      <c r="J13" s="783"/>
      <c r="K13" s="756" t="s">
        <v>32</v>
      </c>
      <c r="L13" s="1015"/>
      <c r="M13" s="692"/>
      <c r="N13" s="1059"/>
      <c r="O13" s="1058"/>
    </row>
    <row r="14" spans="1:16" s="48" customFormat="1" ht="21.75" customHeight="1" thickBot="1" x14ac:dyDescent="0.3">
      <c r="A14" s="176"/>
      <c r="B14" s="1051"/>
      <c r="C14" s="785"/>
      <c r="D14" s="424"/>
      <c r="E14" s="226"/>
      <c r="F14" s="797"/>
      <c r="G14" s="654"/>
      <c r="H14" s="757"/>
      <c r="I14" s="485"/>
      <c r="J14" s="783"/>
      <c r="K14" s="306" t="s">
        <v>94</v>
      </c>
      <c r="L14" s="1057">
        <v>400</v>
      </c>
      <c r="M14" s="1056"/>
      <c r="N14" s="221"/>
      <c r="O14" s="220"/>
    </row>
    <row r="15" spans="1:16" s="48" customFormat="1" ht="16.5" customHeight="1" thickBot="1" x14ac:dyDescent="0.3">
      <c r="A15" s="176"/>
      <c r="B15" s="1051"/>
      <c r="C15" s="785"/>
      <c r="D15" s="262"/>
      <c r="E15" s="235"/>
      <c r="F15" s="161"/>
      <c r="G15" s="654"/>
      <c r="H15" s="757"/>
      <c r="I15" s="485"/>
      <c r="J15" s="794"/>
      <c r="K15" s="440" t="s">
        <v>62</v>
      </c>
      <c r="L15" s="1021">
        <f>SUM(L12:L14)</f>
        <v>450</v>
      </c>
      <c r="M15" s="1020"/>
      <c r="N15" s="1019"/>
      <c r="O15" s="1018"/>
    </row>
    <row r="16" spans="1:16" s="48" customFormat="1" ht="43.5" customHeight="1" x14ac:dyDescent="0.25">
      <c r="A16" s="176"/>
      <c r="B16" s="1051"/>
      <c r="C16" s="785"/>
      <c r="D16" s="265" t="s">
        <v>25</v>
      </c>
      <c r="E16" s="226"/>
      <c r="F16" s="172" t="s">
        <v>298</v>
      </c>
      <c r="G16" s="654"/>
      <c r="H16" s="757"/>
      <c r="I16" s="485"/>
      <c r="J16" s="783"/>
      <c r="K16" s="756" t="s">
        <v>63</v>
      </c>
      <c r="L16" s="1015">
        <v>0</v>
      </c>
      <c r="M16" s="1055" t="s">
        <v>297</v>
      </c>
      <c r="N16" s="628" t="s">
        <v>119</v>
      </c>
      <c r="O16" s="834">
        <v>0.52900000000000003</v>
      </c>
    </row>
    <row r="17" spans="1:20" s="48" customFormat="1" ht="21" customHeight="1" x14ac:dyDescent="0.25">
      <c r="A17" s="176"/>
      <c r="B17" s="1051"/>
      <c r="C17" s="785"/>
      <c r="D17" s="424"/>
      <c r="E17" s="226"/>
      <c r="F17" s="172"/>
      <c r="G17" s="654"/>
      <c r="H17" s="757"/>
      <c r="I17" s="485"/>
      <c r="J17" s="783"/>
      <c r="K17" s="756" t="s">
        <v>32</v>
      </c>
      <c r="L17" s="1015"/>
      <c r="M17" s="1054"/>
      <c r="N17" s="533"/>
      <c r="O17" s="1053"/>
    </row>
    <row r="18" spans="1:20" s="48" customFormat="1" ht="18" customHeight="1" thickBot="1" x14ac:dyDescent="0.3">
      <c r="A18" s="176"/>
      <c r="B18" s="1051"/>
      <c r="C18" s="785"/>
      <c r="D18" s="424"/>
      <c r="E18" s="226"/>
      <c r="F18" s="172"/>
      <c r="G18" s="654"/>
      <c r="H18" s="757"/>
      <c r="I18" s="485"/>
      <c r="J18" s="783"/>
      <c r="K18" s="306" t="s">
        <v>94</v>
      </c>
      <c r="L18" s="1052">
        <v>260.7</v>
      </c>
      <c r="M18" s="692"/>
      <c r="N18" s="245"/>
      <c r="O18" s="244"/>
    </row>
    <row r="19" spans="1:20" s="48" customFormat="1" ht="16.5" customHeight="1" thickBot="1" x14ac:dyDescent="0.3">
      <c r="A19" s="176"/>
      <c r="B19" s="1051"/>
      <c r="C19" s="785"/>
      <c r="D19" s="424"/>
      <c r="E19" s="226"/>
      <c r="F19" s="172"/>
      <c r="G19" s="654"/>
      <c r="H19" s="757"/>
      <c r="I19" s="485"/>
      <c r="J19" s="783"/>
      <c r="K19" s="440" t="s">
        <v>62</v>
      </c>
      <c r="L19" s="369">
        <f>SUM(L16:L18)</f>
        <v>260.7</v>
      </c>
      <c r="M19" s="703"/>
      <c r="N19" s="110"/>
      <c r="O19" s="308"/>
    </row>
    <row r="20" spans="1:20" s="4" customFormat="1" ht="15" customHeight="1" thickBot="1" x14ac:dyDescent="0.25">
      <c r="A20" s="176"/>
      <c r="B20" s="1050"/>
      <c r="C20" s="1049"/>
      <c r="D20" s="1048"/>
      <c r="E20" s="1048"/>
      <c r="F20" s="1048"/>
      <c r="G20" s="1048"/>
      <c r="H20" s="1048"/>
      <c r="I20" s="1048"/>
      <c r="J20" s="1047"/>
      <c r="K20" s="1046" t="s">
        <v>62</v>
      </c>
      <c r="L20" s="726">
        <f>L15+L19</f>
        <v>710.7</v>
      </c>
      <c r="M20" s="1020"/>
      <c r="N20" s="1019"/>
      <c r="O20" s="1018"/>
    </row>
    <row r="21" spans="1:20" s="4" customFormat="1" ht="21" customHeight="1" thickBot="1" x14ac:dyDescent="0.3">
      <c r="A21" s="99" t="s">
        <v>61</v>
      </c>
      <c r="B21" s="604" t="s">
        <v>61</v>
      </c>
      <c r="C21" s="106" t="s">
        <v>24</v>
      </c>
      <c r="D21" s="105"/>
      <c r="E21" s="105"/>
      <c r="F21" s="105"/>
      <c r="G21" s="105"/>
      <c r="H21" s="105"/>
      <c r="I21" s="105"/>
      <c r="J21" s="105"/>
      <c r="K21" s="104"/>
      <c r="L21" s="745">
        <f>L20</f>
        <v>710.7</v>
      </c>
      <c r="M21" s="602"/>
      <c r="N21" s="601"/>
      <c r="O21" s="600"/>
    </row>
    <row r="22" spans="1:20" s="4" customFormat="1" ht="18.75" customHeight="1" thickBot="1" x14ac:dyDescent="0.3">
      <c r="A22" s="99" t="s">
        <v>61</v>
      </c>
      <c r="B22" s="587" t="s">
        <v>25</v>
      </c>
      <c r="C22" s="896" t="s">
        <v>296</v>
      </c>
      <c r="D22" s="895"/>
      <c r="E22" s="895"/>
      <c r="F22" s="895"/>
      <c r="G22" s="893"/>
      <c r="H22" s="894"/>
      <c r="I22" s="893"/>
      <c r="J22" s="893"/>
      <c r="K22" s="893"/>
      <c r="L22" s="893"/>
      <c r="M22" s="893"/>
      <c r="N22" s="893"/>
      <c r="O22" s="892"/>
    </row>
    <row r="23" spans="1:20" s="4" customFormat="1" ht="21" customHeight="1" thickBot="1" x14ac:dyDescent="0.3">
      <c r="A23" s="135"/>
      <c r="B23" s="883"/>
      <c r="C23" s="249"/>
      <c r="D23" s="1045"/>
      <c r="E23" s="1045"/>
      <c r="F23" s="1045"/>
      <c r="G23" s="1045"/>
      <c r="H23" s="1045"/>
      <c r="I23" s="1045"/>
      <c r="J23" s="1045"/>
      <c r="K23" s="1045"/>
      <c r="L23" s="1044"/>
      <c r="M23" s="1043" t="s">
        <v>295</v>
      </c>
      <c r="N23" s="1042" t="s">
        <v>26</v>
      </c>
      <c r="O23" s="1041">
        <v>128</v>
      </c>
      <c r="Q23" s="48"/>
      <c r="R23" s="48"/>
      <c r="S23" s="48"/>
      <c r="T23" s="48"/>
    </row>
    <row r="24" spans="1:20" s="4" customFormat="1" ht="27.75" customHeight="1" thickBot="1" x14ac:dyDescent="0.3">
      <c r="A24" s="123"/>
      <c r="B24" s="874"/>
      <c r="C24" s="243"/>
      <c r="D24" s="1040"/>
      <c r="E24" s="1040"/>
      <c r="F24" s="1040"/>
      <c r="G24" s="1040"/>
      <c r="H24" s="1040"/>
      <c r="I24" s="1040"/>
      <c r="J24" s="1040"/>
      <c r="K24" s="1040"/>
      <c r="L24" s="1023"/>
      <c r="M24" s="1039" t="s">
        <v>294</v>
      </c>
      <c r="N24" s="628" t="s">
        <v>26</v>
      </c>
      <c r="O24" s="1038">
        <v>1</v>
      </c>
      <c r="Q24" s="48"/>
      <c r="R24" s="48"/>
      <c r="S24" s="48"/>
      <c r="T24" s="48"/>
    </row>
    <row r="25" spans="1:20" s="4" customFormat="1" ht="40.5" customHeight="1" thickBot="1" x14ac:dyDescent="0.3">
      <c r="A25" s="280" t="s">
        <v>61</v>
      </c>
      <c r="B25" s="1031" t="s">
        <v>25</v>
      </c>
      <c r="C25" s="1030" t="s">
        <v>61</v>
      </c>
      <c r="D25" s="1037"/>
      <c r="E25" s="1036"/>
      <c r="F25" s="1035" t="s">
        <v>293</v>
      </c>
      <c r="G25" s="334" t="s">
        <v>287</v>
      </c>
      <c r="H25" s="780" t="s">
        <v>38</v>
      </c>
      <c r="I25" s="818" t="s">
        <v>65</v>
      </c>
      <c r="J25" s="215" t="s">
        <v>64</v>
      </c>
      <c r="K25" s="779"/>
      <c r="L25" s="1034"/>
      <c r="M25" s="320" t="s">
        <v>292</v>
      </c>
      <c r="N25" s="1033" t="s">
        <v>26</v>
      </c>
      <c r="O25" s="1032">
        <v>2</v>
      </c>
      <c r="Q25" s="17"/>
      <c r="R25" s="48"/>
      <c r="S25" s="48"/>
      <c r="T25" s="48"/>
    </row>
    <row r="26" spans="1:20" s="4" customFormat="1" ht="50.25" customHeight="1" x14ac:dyDescent="0.25">
      <c r="A26" s="280" t="s">
        <v>61</v>
      </c>
      <c r="B26" s="1031" t="s">
        <v>25</v>
      </c>
      <c r="C26" s="1030" t="s">
        <v>61</v>
      </c>
      <c r="D26" s="265" t="s">
        <v>51</v>
      </c>
      <c r="E26" s="236"/>
      <c r="F26" s="165" t="s">
        <v>291</v>
      </c>
      <c r="G26" s="327"/>
      <c r="H26" s="757"/>
      <c r="I26" s="485"/>
      <c r="J26" s="204"/>
      <c r="K26" s="756" t="s">
        <v>63</v>
      </c>
      <c r="L26" s="1029">
        <v>35</v>
      </c>
      <c r="M26" s="317" t="s">
        <v>290</v>
      </c>
      <c r="N26" s="876" t="s">
        <v>26</v>
      </c>
      <c r="O26" s="1028">
        <v>1</v>
      </c>
      <c r="Q26" s="48"/>
      <c r="R26" s="48"/>
      <c r="S26" s="48"/>
      <c r="T26" s="48"/>
    </row>
    <row r="27" spans="1:20" s="4" customFormat="1" ht="28.5" customHeight="1" x14ac:dyDescent="0.25">
      <c r="A27" s="229"/>
      <c r="B27" s="1011"/>
      <c r="C27" s="1010"/>
      <c r="D27" s="424"/>
      <c r="E27" s="226"/>
      <c r="F27" s="797"/>
      <c r="G27" s="327"/>
      <c r="H27" s="757"/>
      <c r="I27" s="485"/>
      <c r="J27" s="783"/>
      <c r="K27" s="756" t="s">
        <v>32</v>
      </c>
      <c r="L27" s="788"/>
      <c r="M27" s="1027" t="s">
        <v>289</v>
      </c>
      <c r="N27" s="1026" t="s">
        <v>26</v>
      </c>
      <c r="O27" s="1025">
        <v>50</v>
      </c>
      <c r="Q27" s="48"/>
      <c r="R27" s="48"/>
      <c r="S27" s="48"/>
      <c r="T27" s="48"/>
    </row>
    <row r="28" spans="1:20" s="4" customFormat="1" ht="19.5" customHeight="1" thickBot="1" x14ac:dyDescent="0.3">
      <c r="A28" s="229"/>
      <c r="B28" s="1011"/>
      <c r="C28" s="1010"/>
      <c r="D28" s="424"/>
      <c r="E28" s="226"/>
      <c r="F28" s="797"/>
      <c r="G28" s="327"/>
      <c r="H28" s="757"/>
      <c r="I28" s="485"/>
      <c r="J28" s="783"/>
      <c r="K28" s="306" t="s">
        <v>94</v>
      </c>
      <c r="L28" s="1024">
        <v>165</v>
      </c>
      <c r="M28" s="703"/>
      <c r="N28" s="110"/>
      <c r="O28" s="308"/>
      <c r="Q28" s="48"/>
      <c r="R28" s="48"/>
      <c r="S28" s="48"/>
      <c r="T28" s="48"/>
    </row>
    <row r="29" spans="1:20" s="4" customFormat="1" ht="21" customHeight="1" thickBot="1" x14ac:dyDescent="0.3">
      <c r="A29" s="434"/>
      <c r="B29" s="1004"/>
      <c r="C29" s="1003"/>
      <c r="D29" s="262"/>
      <c r="E29" s="1023"/>
      <c r="F29" s="1022"/>
      <c r="G29" s="326"/>
      <c r="H29" s="757"/>
      <c r="I29" s="1008"/>
      <c r="J29" s="866"/>
      <c r="K29" s="440" t="s">
        <v>62</v>
      </c>
      <c r="L29" s="1021">
        <f>L26+L27+L28</f>
        <v>200</v>
      </c>
      <c r="M29" s="1020"/>
      <c r="N29" s="1019"/>
      <c r="O29" s="1018"/>
      <c r="Q29" s="48"/>
      <c r="R29" s="48"/>
      <c r="S29" s="48"/>
      <c r="T29" s="48"/>
    </row>
    <row r="30" spans="1:20" s="4" customFormat="1" ht="35.25" customHeight="1" x14ac:dyDescent="0.25">
      <c r="A30" s="229" t="s">
        <v>61</v>
      </c>
      <c r="B30" s="1011" t="s">
        <v>25</v>
      </c>
      <c r="C30" s="1010" t="s">
        <v>61</v>
      </c>
      <c r="D30" s="424" t="s">
        <v>47</v>
      </c>
      <c r="E30" s="226"/>
      <c r="F30" s="172" t="s">
        <v>288</v>
      </c>
      <c r="G30" s="334" t="s">
        <v>287</v>
      </c>
      <c r="H30" s="757"/>
      <c r="I30" s="485"/>
      <c r="J30" s="783"/>
      <c r="K30" s="756" t="s">
        <v>63</v>
      </c>
      <c r="L30" s="1017">
        <v>19</v>
      </c>
      <c r="M30" s="1016" t="s">
        <v>286</v>
      </c>
      <c r="N30" s="366" t="s">
        <v>119</v>
      </c>
      <c r="O30" s="624">
        <v>140</v>
      </c>
      <c r="Q30" s="48"/>
      <c r="R30" s="48"/>
      <c r="S30" s="48"/>
      <c r="T30" s="48"/>
    </row>
    <row r="31" spans="1:20" s="4" customFormat="1" ht="39" customHeight="1" x14ac:dyDescent="0.25">
      <c r="A31" s="229"/>
      <c r="B31" s="1011"/>
      <c r="C31" s="1010"/>
      <c r="D31" s="424"/>
      <c r="E31" s="226"/>
      <c r="F31" s="172"/>
      <c r="G31" s="327"/>
      <c r="H31" s="757"/>
      <c r="I31" s="485"/>
      <c r="J31" s="783"/>
      <c r="K31" s="756" t="s">
        <v>32</v>
      </c>
      <c r="L31" s="1015">
        <v>0</v>
      </c>
      <c r="M31" s="1014" t="s">
        <v>285</v>
      </c>
      <c r="N31" s="167" t="s">
        <v>48</v>
      </c>
      <c r="O31" s="124">
        <v>14500</v>
      </c>
      <c r="Q31" s="48"/>
      <c r="R31" s="48"/>
      <c r="S31" s="48"/>
      <c r="T31" s="48"/>
    </row>
    <row r="32" spans="1:20" s="4" customFormat="1" ht="18.75" customHeight="1" x14ac:dyDescent="0.25">
      <c r="A32" s="229"/>
      <c r="B32" s="1011"/>
      <c r="C32" s="1010"/>
      <c r="D32" s="424"/>
      <c r="E32" s="226"/>
      <c r="F32" s="1013"/>
      <c r="G32" s="327"/>
      <c r="H32" s="757"/>
      <c r="I32" s="485"/>
      <c r="J32" s="783"/>
      <c r="K32" s="756" t="s">
        <v>94</v>
      </c>
      <c r="L32" s="1012">
        <v>115</v>
      </c>
      <c r="M32" s="692"/>
      <c r="N32" s="245"/>
      <c r="O32" s="244"/>
      <c r="Q32" s="48"/>
      <c r="R32" s="48"/>
      <c r="S32" s="48"/>
      <c r="T32" s="48"/>
    </row>
    <row r="33" spans="1:20" s="4" customFormat="1" ht="19.5" customHeight="1" thickBot="1" x14ac:dyDescent="0.3">
      <c r="A33" s="229"/>
      <c r="B33" s="1011"/>
      <c r="C33" s="1010"/>
      <c r="D33" s="262"/>
      <c r="E33" s="235"/>
      <c r="F33" s="1009"/>
      <c r="G33" s="327"/>
      <c r="H33" s="750"/>
      <c r="I33" s="1008"/>
      <c r="J33" s="1007"/>
      <c r="K33" s="1006" t="s">
        <v>62</v>
      </c>
      <c r="L33" s="1005">
        <f>L30+L31+L32</f>
        <v>134</v>
      </c>
      <c r="M33" s="703"/>
      <c r="N33" s="110"/>
      <c r="O33" s="308"/>
      <c r="Q33" s="48"/>
      <c r="R33" s="48"/>
      <c r="S33" s="48"/>
      <c r="T33" s="48"/>
    </row>
    <row r="34" spans="1:20" s="4" customFormat="1" ht="22.5" customHeight="1" thickBot="1" x14ac:dyDescent="0.3">
      <c r="A34" s="434"/>
      <c r="B34" s="1004"/>
      <c r="C34" s="1003"/>
      <c r="D34" s="569"/>
      <c r="E34" s="569"/>
      <c r="F34" s="569"/>
      <c r="G34" s="569"/>
      <c r="H34" s="569"/>
      <c r="I34" s="569"/>
      <c r="J34" s="569"/>
      <c r="K34" s="806" t="s">
        <v>62</v>
      </c>
      <c r="L34" s="567">
        <f>L29+L33</f>
        <v>334</v>
      </c>
      <c r="M34" s="1002"/>
      <c r="N34" s="1001"/>
      <c r="O34" s="1000"/>
      <c r="Q34" s="48"/>
      <c r="R34" s="17"/>
      <c r="S34" s="999"/>
      <c r="T34" s="999"/>
    </row>
    <row r="35" spans="1:20" s="4" customFormat="1" ht="37.5" customHeight="1" x14ac:dyDescent="0.25">
      <c r="A35" s="135" t="s">
        <v>61</v>
      </c>
      <c r="B35" s="998" t="s">
        <v>25</v>
      </c>
      <c r="C35" s="380" t="s">
        <v>25</v>
      </c>
      <c r="D35" s="968"/>
      <c r="E35" s="191"/>
      <c r="F35" s="997" t="s">
        <v>279</v>
      </c>
      <c r="G35" s="334" t="s">
        <v>284</v>
      </c>
      <c r="H35" s="780" t="s">
        <v>38</v>
      </c>
      <c r="I35" s="216" t="s">
        <v>65</v>
      </c>
      <c r="J35" s="295" t="s">
        <v>64</v>
      </c>
      <c r="K35" s="756"/>
      <c r="L35" s="877"/>
      <c r="M35" s="996" t="s">
        <v>283</v>
      </c>
      <c r="N35" s="188" t="s">
        <v>119</v>
      </c>
      <c r="O35" s="775"/>
    </row>
    <row r="36" spans="1:20" s="4" customFormat="1" ht="33.75" customHeight="1" x14ac:dyDescent="0.25">
      <c r="A36" s="176"/>
      <c r="B36" s="993"/>
      <c r="C36" s="363"/>
      <c r="D36" s="965"/>
      <c r="E36" s="524"/>
      <c r="F36" s="992"/>
      <c r="G36" s="327"/>
      <c r="H36" s="757"/>
      <c r="I36" s="205"/>
      <c r="J36" s="290"/>
      <c r="K36" s="756" t="s">
        <v>63</v>
      </c>
      <c r="L36" s="991">
        <v>0</v>
      </c>
      <c r="M36" s="995" t="s">
        <v>282</v>
      </c>
      <c r="N36" s="994" t="s">
        <v>119</v>
      </c>
      <c r="O36" s="917"/>
    </row>
    <row r="37" spans="1:20" s="4" customFormat="1" ht="41.25" customHeight="1" x14ac:dyDescent="0.25">
      <c r="A37" s="176"/>
      <c r="B37" s="993"/>
      <c r="C37" s="363"/>
      <c r="D37" s="965"/>
      <c r="E37" s="524"/>
      <c r="F37" s="992"/>
      <c r="G37" s="327"/>
      <c r="H37" s="757"/>
      <c r="I37" s="205"/>
      <c r="J37" s="290"/>
      <c r="K37" s="756" t="s">
        <v>32</v>
      </c>
      <c r="L37" s="991"/>
      <c r="M37" s="995" t="s">
        <v>281</v>
      </c>
      <c r="N37" s="994" t="s">
        <v>119</v>
      </c>
      <c r="O37" s="917"/>
    </row>
    <row r="38" spans="1:20" s="4" customFormat="1" ht="23.25" customHeight="1" thickBot="1" x14ac:dyDescent="0.3">
      <c r="A38" s="176"/>
      <c r="B38" s="993"/>
      <c r="C38" s="363"/>
      <c r="D38" s="965"/>
      <c r="E38" s="524"/>
      <c r="F38" s="992"/>
      <c r="G38" s="327"/>
      <c r="H38" s="757"/>
      <c r="I38" s="205"/>
      <c r="J38" s="290"/>
      <c r="K38" s="306" t="s">
        <v>94</v>
      </c>
      <c r="L38" s="991"/>
      <c r="M38" s="990" t="s">
        <v>280</v>
      </c>
      <c r="N38" s="989" t="s">
        <v>26</v>
      </c>
      <c r="O38" s="988"/>
    </row>
    <row r="39" spans="1:20" s="4" customFormat="1" ht="15" customHeight="1" thickBot="1" x14ac:dyDescent="0.25">
      <c r="A39" s="123"/>
      <c r="B39" s="987"/>
      <c r="C39" s="357"/>
      <c r="D39" s="269"/>
      <c r="E39" s="524"/>
      <c r="F39" s="986"/>
      <c r="G39" s="327"/>
      <c r="H39" s="757"/>
      <c r="I39" s="205"/>
      <c r="J39" s="290"/>
      <c r="K39" s="294" t="s">
        <v>62</v>
      </c>
      <c r="L39" s="726">
        <f>SUM(L36:L38)</f>
        <v>0</v>
      </c>
      <c r="M39" s="17"/>
      <c r="N39" s="977"/>
      <c r="O39" s="982"/>
    </row>
    <row r="40" spans="1:20" s="4" customFormat="1" ht="15" customHeight="1" thickBot="1" x14ac:dyDescent="0.3">
      <c r="A40" s="280" t="s">
        <v>61</v>
      </c>
      <c r="B40" s="781" t="s">
        <v>25</v>
      </c>
      <c r="C40" s="278" t="s">
        <v>25</v>
      </c>
      <c r="D40" s="985" t="s">
        <v>61</v>
      </c>
      <c r="E40" s="524"/>
      <c r="F40" s="530" t="s">
        <v>279</v>
      </c>
      <c r="G40" s="327"/>
      <c r="H40" s="757"/>
      <c r="I40" s="205"/>
      <c r="J40" s="282"/>
      <c r="K40" s="984" t="s">
        <v>63</v>
      </c>
      <c r="L40" s="979">
        <v>0</v>
      </c>
      <c r="M40" s="17"/>
      <c r="N40" s="983"/>
      <c r="O40" s="982"/>
    </row>
    <row r="41" spans="1:20" s="4" customFormat="1" ht="34.5" customHeight="1" thickBot="1" x14ac:dyDescent="0.3">
      <c r="A41" s="229"/>
      <c r="B41" s="767"/>
      <c r="C41" s="227"/>
      <c r="D41" s="981"/>
      <c r="E41" s="524"/>
      <c r="F41" s="529"/>
      <c r="G41" s="327"/>
      <c r="H41" s="757"/>
      <c r="I41" s="205"/>
      <c r="J41" s="531"/>
      <c r="K41" s="980" t="s">
        <v>62</v>
      </c>
      <c r="L41" s="979">
        <f>SUM(L40)</f>
        <v>0</v>
      </c>
      <c r="M41" s="978"/>
      <c r="N41" s="977"/>
      <c r="O41" s="976"/>
    </row>
    <row r="42" spans="1:20" s="4" customFormat="1" ht="15" customHeight="1" thickBot="1" x14ac:dyDescent="0.3">
      <c r="A42" s="99" t="s">
        <v>61</v>
      </c>
      <c r="B42" s="604" t="s">
        <v>25</v>
      </c>
      <c r="C42" s="106" t="s">
        <v>24</v>
      </c>
      <c r="D42" s="105"/>
      <c r="E42" s="105"/>
      <c r="F42" s="105"/>
      <c r="G42" s="105"/>
      <c r="H42" s="105"/>
      <c r="I42" s="105"/>
      <c r="J42" s="105"/>
      <c r="K42" s="104"/>
      <c r="L42" s="745">
        <f>L34+L39</f>
        <v>334</v>
      </c>
      <c r="M42" s="602"/>
      <c r="N42" s="601"/>
      <c r="O42" s="600"/>
    </row>
    <row r="43" spans="1:20" s="4" customFormat="1" ht="24" customHeight="1" thickBot="1" x14ac:dyDescent="0.3">
      <c r="A43" s="955" t="s">
        <v>61</v>
      </c>
      <c r="B43" s="954" t="s">
        <v>23</v>
      </c>
      <c r="C43" s="348" t="s">
        <v>278</v>
      </c>
      <c r="D43" s="974"/>
      <c r="E43" s="974"/>
      <c r="F43" s="974"/>
      <c r="G43" s="974"/>
      <c r="H43" s="975"/>
      <c r="I43" s="974"/>
      <c r="J43" s="974"/>
      <c r="K43" s="973"/>
      <c r="L43" s="973"/>
      <c r="M43" s="973"/>
      <c r="N43" s="973"/>
      <c r="O43" s="972"/>
      <c r="P43" s="971"/>
    </row>
    <row r="44" spans="1:20" s="4" customFormat="1" ht="40.5" customHeight="1" thickBot="1" x14ac:dyDescent="0.3">
      <c r="A44" s="108"/>
      <c r="B44" s="595"/>
      <c r="C44" s="340"/>
      <c r="D44" s="339"/>
      <c r="E44" s="339"/>
      <c r="F44" s="339"/>
      <c r="G44" s="339"/>
      <c r="H44" s="339"/>
      <c r="I44" s="339"/>
      <c r="J44" s="339"/>
      <c r="K44" s="339"/>
      <c r="L44" s="338"/>
      <c r="M44" s="970" t="s">
        <v>277</v>
      </c>
      <c r="N44" s="681" t="s">
        <v>26</v>
      </c>
      <c r="O44" s="969"/>
    </row>
    <row r="45" spans="1:20" s="4" customFormat="1" ht="15" customHeight="1" thickBot="1" x14ac:dyDescent="0.3">
      <c r="A45" s="664" t="s">
        <v>61</v>
      </c>
      <c r="B45" s="663" t="s">
        <v>23</v>
      </c>
      <c r="C45" s="278" t="s">
        <v>61</v>
      </c>
      <c r="D45" s="968"/>
      <c r="E45" s="191"/>
      <c r="F45" s="217" t="s">
        <v>274</v>
      </c>
      <c r="G45" s="967" t="s">
        <v>276</v>
      </c>
      <c r="H45" s="147" t="s">
        <v>38</v>
      </c>
      <c r="I45" s="191" t="s">
        <v>65</v>
      </c>
      <c r="J45" s="215" t="s">
        <v>64</v>
      </c>
      <c r="K45" s="958" t="s">
        <v>63</v>
      </c>
      <c r="L45" s="492">
        <f>L48</f>
        <v>90</v>
      </c>
      <c r="M45" s="489"/>
      <c r="N45" s="966"/>
      <c r="O45" s="488"/>
    </row>
    <row r="46" spans="1:20" s="4" customFormat="1" ht="30.75" customHeight="1" thickBot="1" x14ac:dyDescent="0.3">
      <c r="A46" s="304"/>
      <c r="B46" s="303"/>
      <c r="C46" s="227"/>
      <c r="D46" s="965"/>
      <c r="E46" s="524"/>
      <c r="F46" s="206"/>
      <c r="G46" s="959"/>
      <c r="H46" s="128"/>
      <c r="I46" s="524"/>
      <c r="J46" s="204"/>
      <c r="K46" s="964" t="s">
        <v>32</v>
      </c>
      <c r="L46" s="963"/>
      <c r="M46" s="962" t="s">
        <v>275</v>
      </c>
      <c r="N46" s="533" t="s">
        <v>26</v>
      </c>
      <c r="O46" s="624">
        <v>12</v>
      </c>
    </row>
    <row r="47" spans="1:20" s="4" customFormat="1" ht="15" customHeight="1" thickBot="1" x14ac:dyDescent="0.25">
      <c r="A47" s="108"/>
      <c r="B47" s="666"/>
      <c r="C47" s="420"/>
      <c r="D47" s="961"/>
      <c r="E47" s="524"/>
      <c r="F47" s="960"/>
      <c r="G47" s="959"/>
      <c r="H47" s="128"/>
      <c r="I47" s="524"/>
      <c r="J47" s="204"/>
      <c r="K47" s="294" t="s">
        <v>62</v>
      </c>
      <c r="L47" s="487">
        <f>SUM(L45:L46)</f>
        <v>90</v>
      </c>
      <c r="M47" s="111"/>
      <c r="N47" s="908"/>
      <c r="O47" s="109"/>
    </row>
    <row r="48" spans="1:20" s="4" customFormat="1" ht="15" customHeight="1" thickBot="1" x14ac:dyDescent="0.3">
      <c r="A48" s="664" t="s">
        <v>61</v>
      </c>
      <c r="B48" s="891" t="s">
        <v>23</v>
      </c>
      <c r="C48" s="278" t="s">
        <v>61</v>
      </c>
      <c r="D48" s="132" t="s">
        <v>61</v>
      </c>
      <c r="E48" s="524"/>
      <c r="F48" s="618" t="s">
        <v>274</v>
      </c>
      <c r="G48" s="959"/>
      <c r="H48" s="128"/>
      <c r="I48" s="524"/>
      <c r="J48" s="204"/>
      <c r="K48" s="958" t="s">
        <v>63</v>
      </c>
      <c r="L48" s="957">
        <v>90</v>
      </c>
      <c r="M48" s="111"/>
      <c r="N48" s="908"/>
      <c r="O48" s="109"/>
    </row>
    <row r="49" spans="1:15" s="4" customFormat="1" ht="15" customHeight="1" thickBot="1" x14ac:dyDescent="0.25">
      <c r="A49" s="108"/>
      <c r="B49" s="595"/>
      <c r="C49" s="420"/>
      <c r="D49" s="120"/>
      <c r="E49" s="523"/>
      <c r="F49" s="612"/>
      <c r="G49" s="956"/>
      <c r="H49" s="116"/>
      <c r="I49" s="523"/>
      <c r="J49" s="195"/>
      <c r="K49" s="717" t="s">
        <v>62</v>
      </c>
      <c r="L49" s="352">
        <f>SUM(L48)</f>
        <v>90</v>
      </c>
      <c r="M49" s="111"/>
      <c r="N49" s="908"/>
      <c r="O49" s="109"/>
    </row>
    <row r="50" spans="1:15" s="4" customFormat="1" ht="15" customHeight="1" thickBot="1" x14ac:dyDescent="0.3">
      <c r="A50" s="99" t="s">
        <v>61</v>
      </c>
      <c r="B50" s="604" t="s">
        <v>23</v>
      </c>
      <c r="C50" s="106" t="s">
        <v>24</v>
      </c>
      <c r="D50" s="105"/>
      <c r="E50" s="105"/>
      <c r="F50" s="105"/>
      <c r="G50" s="105"/>
      <c r="H50" s="105"/>
      <c r="I50" s="105"/>
      <c r="J50" s="105"/>
      <c r="K50" s="104"/>
      <c r="L50" s="745">
        <f>L47</f>
        <v>90</v>
      </c>
      <c r="M50" s="602"/>
      <c r="N50" s="601"/>
      <c r="O50" s="600"/>
    </row>
    <row r="51" spans="1:15" s="4" customFormat="1" ht="15" customHeight="1" thickBot="1" x14ac:dyDescent="0.3">
      <c r="A51" s="955" t="s">
        <v>61</v>
      </c>
      <c r="B51" s="954" t="s">
        <v>31</v>
      </c>
      <c r="C51" s="953" t="s">
        <v>273</v>
      </c>
      <c r="D51" s="951"/>
      <c r="E51" s="951"/>
      <c r="F51" s="951"/>
      <c r="G51" s="951"/>
      <c r="H51" s="952"/>
      <c r="I51" s="951"/>
      <c r="J51" s="951"/>
      <c r="K51" s="951"/>
      <c r="L51" s="951"/>
      <c r="M51" s="936"/>
      <c r="N51" s="936"/>
      <c r="O51" s="950"/>
    </row>
    <row r="52" spans="1:15" s="4" customFormat="1" ht="29.25" customHeight="1" x14ac:dyDescent="0.25">
      <c r="A52" s="135"/>
      <c r="B52" s="134"/>
      <c r="C52" s="133"/>
      <c r="D52" s="741"/>
      <c r="E52" s="740"/>
      <c r="F52" s="740"/>
      <c r="G52" s="740"/>
      <c r="H52" s="740"/>
      <c r="I52" s="740"/>
      <c r="J52" s="740"/>
      <c r="K52" s="740"/>
      <c r="L52" s="933"/>
      <c r="M52" s="731" t="s">
        <v>272</v>
      </c>
      <c r="N52" s="375" t="s">
        <v>91</v>
      </c>
      <c r="O52" s="949" t="s">
        <v>268</v>
      </c>
    </row>
    <row r="53" spans="1:15" s="4" customFormat="1" ht="42" customHeight="1" x14ac:dyDescent="0.25">
      <c r="A53" s="176"/>
      <c r="B53" s="175"/>
      <c r="C53" s="174"/>
      <c r="D53" s="115"/>
      <c r="E53" s="948"/>
      <c r="F53" s="948"/>
      <c r="G53" s="948"/>
      <c r="H53" s="948"/>
      <c r="I53" s="948"/>
      <c r="J53" s="948"/>
      <c r="K53" s="948"/>
      <c r="L53" s="947"/>
      <c r="M53" s="168" t="s">
        <v>271</v>
      </c>
      <c r="N53" s="946" t="s">
        <v>26</v>
      </c>
      <c r="O53" s="945" t="s">
        <v>270</v>
      </c>
    </row>
    <row r="54" spans="1:15" s="4" customFormat="1" ht="28.5" customHeight="1" thickBot="1" x14ac:dyDescent="0.3">
      <c r="A54" s="123"/>
      <c r="B54" s="122"/>
      <c r="C54" s="121"/>
      <c r="D54" s="737"/>
      <c r="E54" s="736"/>
      <c r="F54" s="736"/>
      <c r="G54" s="736"/>
      <c r="H54" s="736"/>
      <c r="I54" s="736"/>
      <c r="J54" s="736"/>
      <c r="K54" s="736"/>
      <c r="L54" s="930"/>
      <c r="M54" s="944" t="s">
        <v>269</v>
      </c>
      <c r="N54" s="167" t="s">
        <v>91</v>
      </c>
      <c r="O54" s="943" t="s">
        <v>268</v>
      </c>
    </row>
    <row r="55" spans="1:15" s="4" customFormat="1" ht="15" customHeight="1" thickBot="1" x14ac:dyDescent="0.3">
      <c r="A55" s="135" t="s">
        <v>61</v>
      </c>
      <c r="B55" s="322" t="s">
        <v>31</v>
      </c>
      <c r="C55" s="321" t="s">
        <v>61</v>
      </c>
      <c r="D55" s="942"/>
      <c r="E55" s="191"/>
      <c r="F55" s="217" t="s">
        <v>266</v>
      </c>
      <c r="G55" s="156" t="s">
        <v>267</v>
      </c>
      <c r="H55" s="941" t="s">
        <v>38</v>
      </c>
      <c r="I55" s="191" t="s">
        <v>65</v>
      </c>
      <c r="J55" s="295" t="s">
        <v>64</v>
      </c>
      <c r="K55" s="387" t="s">
        <v>63</v>
      </c>
      <c r="L55" s="352">
        <v>0</v>
      </c>
      <c r="M55" s="246"/>
      <c r="N55" s="245"/>
      <c r="O55" s="244"/>
    </row>
    <row r="56" spans="1:15" s="4" customFormat="1" ht="28.5" customHeight="1" thickBot="1" x14ac:dyDescent="0.3">
      <c r="A56" s="176"/>
      <c r="B56" s="314"/>
      <c r="C56" s="313"/>
      <c r="D56" s="940"/>
      <c r="E56" s="524"/>
      <c r="F56" s="206"/>
      <c r="G56" s="129"/>
      <c r="H56" s="939"/>
      <c r="I56" s="524"/>
      <c r="J56" s="290"/>
      <c r="K56" s="364" t="s">
        <v>32</v>
      </c>
      <c r="L56" s="352"/>
      <c r="M56" s="246"/>
      <c r="N56" s="245"/>
      <c r="O56" s="244"/>
    </row>
    <row r="57" spans="1:15" s="4" customFormat="1" ht="18" customHeight="1" thickBot="1" x14ac:dyDescent="0.3">
      <c r="A57" s="123"/>
      <c r="B57" s="312"/>
      <c r="C57" s="311"/>
      <c r="D57" s="266"/>
      <c r="E57" s="524"/>
      <c r="F57" s="568"/>
      <c r="G57" s="129"/>
      <c r="H57" s="939"/>
      <c r="I57" s="524"/>
      <c r="J57" s="290"/>
      <c r="K57" s="389" t="s">
        <v>62</v>
      </c>
      <c r="L57" s="388">
        <f>SUM(L55:L56)</f>
        <v>0</v>
      </c>
      <c r="M57" s="309"/>
      <c r="N57" s="110"/>
      <c r="O57" s="308"/>
    </row>
    <row r="58" spans="1:15" s="4" customFormat="1" ht="18" customHeight="1" thickBot="1" x14ac:dyDescent="0.3">
      <c r="A58" s="135" t="s">
        <v>61</v>
      </c>
      <c r="B58" s="883" t="s">
        <v>31</v>
      </c>
      <c r="C58" s="321" t="s">
        <v>61</v>
      </c>
      <c r="D58" s="132" t="s">
        <v>61</v>
      </c>
      <c r="E58" s="524"/>
      <c r="F58" s="618" t="s">
        <v>266</v>
      </c>
      <c r="G58" s="129"/>
      <c r="H58" s="939"/>
      <c r="I58" s="524"/>
      <c r="J58" s="290"/>
      <c r="K58" s="387" t="s">
        <v>63</v>
      </c>
      <c r="L58" s="358">
        <v>0</v>
      </c>
      <c r="M58" s="111"/>
      <c r="N58" s="908"/>
      <c r="O58" s="109"/>
    </row>
    <row r="59" spans="1:15" s="4" customFormat="1" ht="27" customHeight="1" thickBot="1" x14ac:dyDescent="0.25">
      <c r="A59" s="123"/>
      <c r="B59" s="874"/>
      <c r="C59" s="311"/>
      <c r="D59" s="120"/>
      <c r="E59" s="523"/>
      <c r="F59" s="612"/>
      <c r="G59" s="117"/>
      <c r="H59" s="938"/>
      <c r="I59" s="523"/>
      <c r="J59" s="282"/>
      <c r="K59" s="717" t="s">
        <v>62</v>
      </c>
      <c r="L59" s="352">
        <f>SUM(L58)</f>
        <v>0</v>
      </c>
      <c r="M59" s="111"/>
      <c r="N59" s="908"/>
      <c r="O59" s="109"/>
    </row>
    <row r="60" spans="1:15" s="4" customFormat="1" ht="15" customHeight="1" thickBot="1" x14ac:dyDescent="0.3">
      <c r="A60" s="99" t="s">
        <v>61</v>
      </c>
      <c r="B60" s="604" t="s">
        <v>31</v>
      </c>
      <c r="C60" s="106" t="s">
        <v>24</v>
      </c>
      <c r="D60" s="105"/>
      <c r="E60" s="105"/>
      <c r="F60" s="105"/>
      <c r="G60" s="105"/>
      <c r="H60" s="105"/>
      <c r="I60" s="105"/>
      <c r="J60" s="105"/>
      <c r="K60" s="104"/>
      <c r="L60" s="745">
        <f>L57</f>
        <v>0</v>
      </c>
      <c r="M60" s="102"/>
      <c r="N60" s="101"/>
      <c r="O60" s="100"/>
    </row>
    <row r="61" spans="1:15" s="4" customFormat="1" ht="24.75" customHeight="1" thickBot="1" x14ac:dyDescent="0.3">
      <c r="A61" s="108" t="s">
        <v>61</v>
      </c>
      <c r="B61" s="107" t="s">
        <v>51</v>
      </c>
      <c r="C61" s="348" t="s">
        <v>265</v>
      </c>
      <c r="D61" s="936"/>
      <c r="E61" s="936"/>
      <c r="F61" s="936"/>
      <c r="G61" s="936"/>
      <c r="H61" s="937"/>
      <c r="I61" s="936"/>
      <c r="J61" s="936"/>
      <c r="K61" s="936"/>
      <c r="L61" s="936"/>
      <c r="M61" s="935"/>
      <c r="N61" s="935"/>
      <c r="O61" s="934"/>
    </row>
    <row r="62" spans="1:15" s="4" customFormat="1" ht="58.5" customHeight="1" thickBot="1" x14ac:dyDescent="0.3">
      <c r="A62" s="135"/>
      <c r="B62" s="134"/>
      <c r="C62" s="133"/>
      <c r="D62" s="740"/>
      <c r="E62" s="740"/>
      <c r="F62" s="740"/>
      <c r="G62" s="740"/>
      <c r="H62" s="740"/>
      <c r="I62" s="740"/>
      <c r="J62" s="740"/>
      <c r="K62" s="740"/>
      <c r="L62" s="933"/>
      <c r="M62" s="932" t="s">
        <v>264</v>
      </c>
      <c r="N62" s="375" t="s">
        <v>91</v>
      </c>
      <c r="O62" s="931" t="s">
        <v>263</v>
      </c>
    </row>
    <row r="63" spans="1:15" s="4" customFormat="1" ht="54" customHeight="1" thickBot="1" x14ac:dyDescent="0.3">
      <c r="A63" s="123"/>
      <c r="B63" s="122"/>
      <c r="C63" s="121"/>
      <c r="D63" s="736"/>
      <c r="E63" s="736"/>
      <c r="F63" s="736"/>
      <c r="G63" s="736"/>
      <c r="H63" s="736"/>
      <c r="I63" s="736"/>
      <c r="J63" s="736"/>
      <c r="K63" s="736"/>
      <c r="L63" s="930"/>
      <c r="M63" s="886" t="s">
        <v>262</v>
      </c>
      <c r="N63" s="681" t="s">
        <v>26</v>
      </c>
      <c r="O63" s="897">
        <v>1</v>
      </c>
    </row>
    <row r="64" spans="1:15" s="4" customFormat="1" ht="30" customHeight="1" thickBot="1" x14ac:dyDescent="0.3">
      <c r="A64" s="135" t="s">
        <v>61</v>
      </c>
      <c r="B64" s="322" t="s">
        <v>51</v>
      </c>
      <c r="C64" s="321" t="s">
        <v>61</v>
      </c>
      <c r="D64" s="132"/>
      <c r="E64" s="191"/>
      <c r="F64" s="929" t="s">
        <v>261</v>
      </c>
      <c r="G64" s="156" t="s">
        <v>260</v>
      </c>
      <c r="H64" s="925" t="s">
        <v>38</v>
      </c>
      <c r="I64" s="191" t="s">
        <v>65</v>
      </c>
      <c r="J64" s="295" t="s">
        <v>64</v>
      </c>
      <c r="K64" s="387" t="s">
        <v>63</v>
      </c>
      <c r="L64" s="395">
        <v>1000</v>
      </c>
      <c r="M64" s="731" t="s">
        <v>259</v>
      </c>
      <c r="N64" s="188" t="s">
        <v>236</v>
      </c>
      <c r="O64" s="384" t="s">
        <v>174</v>
      </c>
    </row>
    <row r="65" spans="1:15" s="4" customFormat="1" ht="15" customHeight="1" thickBot="1" x14ac:dyDescent="0.3">
      <c r="A65" s="176"/>
      <c r="B65" s="314"/>
      <c r="C65" s="313"/>
      <c r="D65" s="173"/>
      <c r="E65" s="524"/>
      <c r="F65" s="871"/>
      <c r="G65" s="129"/>
      <c r="H65" s="911"/>
      <c r="I65" s="524"/>
      <c r="J65" s="290"/>
      <c r="K65" s="364" t="s">
        <v>32</v>
      </c>
      <c r="L65" s="352"/>
      <c r="M65" s="246"/>
      <c r="N65" s="245"/>
      <c r="O65" s="244"/>
    </row>
    <row r="66" spans="1:15" s="4" customFormat="1" ht="15" customHeight="1" thickBot="1" x14ac:dyDescent="0.3">
      <c r="A66" s="176"/>
      <c r="B66" s="314"/>
      <c r="C66" s="313"/>
      <c r="D66" s="173"/>
      <c r="E66" s="524"/>
      <c r="F66" s="928"/>
      <c r="G66" s="129"/>
      <c r="H66" s="911"/>
      <c r="I66" s="524"/>
      <c r="J66" s="290"/>
      <c r="K66" s="364"/>
      <c r="L66" s="352"/>
      <c r="M66" s="246"/>
      <c r="N66" s="245"/>
      <c r="O66" s="244"/>
    </row>
    <row r="67" spans="1:15" s="4" customFormat="1" ht="18.75" customHeight="1" thickBot="1" x14ac:dyDescent="0.3">
      <c r="A67" s="123"/>
      <c r="B67" s="312"/>
      <c r="C67" s="311"/>
      <c r="D67" s="120"/>
      <c r="E67" s="524"/>
      <c r="F67" s="868"/>
      <c r="G67" s="129"/>
      <c r="H67" s="911"/>
      <c r="I67" s="524"/>
      <c r="J67" s="290"/>
      <c r="K67" s="194" t="s">
        <v>62</v>
      </c>
      <c r="L67" s="388">
        <f>SUM(L64:L66)</f>
        <v>1000</v>
      </c>
      <c r="M67" s="309"/>
      <c r="N67" s="110"/>
      <c r="O67" s="308"/>
    </row>
    <row r="68" spans="1:15" s="4" customFormat="1" ht="18.75" customHeight="1" thickBot="1" x14ac:dyDescent="0.3">
      <c r="A68" s="229" t="s">
        <v>61</v>
      </c>
      <c r="B68" s="228" t="s">
        <v>51</v>
      </c>
      <c r="C68" s="922" t="s">
        <v>61</v>
      </c>
      <c r="D68" s="927" t="s">
        <v>61</v>
      </c>
      <c r="E68" s="524"/>
      <c r="F68" s="530" t="s">
        <v>258</v>
      </c>
      <c r="G68" s="129"/>
      <c r="H68" s="911"/>
      <c r="I68" s="524"/>
      <c r="J68" s="290"/>
      <c r="K68" s="387" t="s">
        <v>63</v>
      </c>
      <c r="L68" s="447">
        <v>1000</v>
      </c>
      <c r="M68" s="325"/>
      <c r="N68" s="201"/>
      <c r="O68" s="323"/>
    </row>
    <row r="69" spans="1:15" s="4" customFormat="1" ht="18.75" customHeight="1" thickBot="1" x14ac:dyDescent="0.25">
      <c r="A69" s="108"/>
      <c r="B69" s="666"/>
      <c r="C69" s="705"/>
      <c r="D69" s="926"/>
      <c r="E69" s="523"/>
      <c r="F69" s="528"/>
      <c r="G69" s="117"/>
      <c r="H69" s="909"/>
      <c r="I69" s="523"/>
      <c r="J69" s="282"/>
      <c r="K69" s="717" t="s">
        <v>62</v>
      </c>
      <c r="L69" s="352">
        <f>SUM(L68)</f>
        <v>1000</v>
      </c>
      <c r="M69" s="715"/>
      <c r="N69" s="192"/>
      <c r="O69" s="427"/>
    </row>
    <row r="70" spans="1:15" s="4" customFormat="1" ht="15" customHeight="1" thickBot="1" x14ac:dyDescent="0.3">
      <c r="A70" s="229" t="s">
        <v>61</v>
      </c>
      <c r="B70" s="228" t="s">
        <v>51</v>
      </c>
      <c r="C70" s="922" t="s">
        <v>25</v>
      </c>
      <c r="D70" s="921"/>
      <c r="E70" s="191"/>
      <c r="F70" s="206" t="s">
        <v>255</v>
      </c>
      <c r="G70" s="156" t="s">
        <v>257</v>
      </c>
      <c r="H70" s="925" t="s">
        <v>38</v>
      </c>
      <c r="I70" s="191" t="s">
        <v>65</v>
      </c>
      <c r="J70" s="295" t="s">
        <v>64</v>
      </c>
      <c r="K70" s="910" t="s">
        <v>63</v>
      </c>
      <c r="L70" s="352">
        <v>0</v>
      </c>
      <c r="M70" s="923" t="s">
        <v>256</v>
      </c>
      <c r="N70" s="366" t="s">
        <v>26</v>
      </c>
      <c r="O70" s="768"/>
    </row>
    <row r="71" spans="1:15" s="4" customFormat="1" ht="39.75" customHeight="1" thickBot="1" x14ac:dyDescent="0.3">
      <c r="A71" s="229"/>
      <c r="B71" s="228"/>
      <c r="C71" s="922"/>
      <c r="D71" s="921"/>
      <c r="E71" s="524"/>
      <c r="F71" s="206"/>
      <c r="G71" s="129"/>
      <c r="H71" s="911"/>
      <c r="I71" s="524"/>
      <c r="J71" s="290"/>
      <c r="K71" s="924" t="s">
        <v>32</v>
      </c>
      <c r="L71" s="352"/>
      <c r="M71" s="923"/>
      <c r="N71" s="764"/>
      <c r="O71" s="917"/>
    </row>
    <row r="72" spans="1:15" s="4" customFormat="1" ht="15" customHeight="1" thickBot="1" x14ac:dyDescent="0.3">
      <c r="A72" s="229"/>
      <c r="B72" s="228"/>
      <c r="C72" s="922"/>
      <c r="D72" s="921"/>
      <c r="E72" s="524"/>
      <c r="F72" s="920"/>
      <c r="G72" s="129"/>
      <c r="H72" s="911"/>
      <c r="I72" s="524"/>
      <c r="J72" s="290"/>
      <c r="K72" s="919"/>
      <c r="L72" s="352"/>
      <c r="M72" s="918"/>
      <c r="N72" s="764"/>
      <c r="O72" s="917"/>
    </row>
    <row r="73" spans="1:15" s="4" customFormat="1" ht="15" customHeight="1" thickBot="1" x14ac:dyDescent="0.3">
      <c r="A73" s="434"/>
      <c r="B73" s="421"/>
      <c r="C73" s="916"/>
      <c r="D73" s="915"/>
      <c r="E73" s="524"/>
      <c r="F73" s="914"/>
      <c r="G73" s="129"/>
      <c r="H73" s="911"/>
      <c r="I73" s="524"/>
      <c r="J73" s="290"/>
      <c r="K73" s="913" t="s">
        <v>62</v>
      </c>
      <c r="L73" s="388">
        <f>SUM(L70:L72)</f>
        <v>0</v>
      </c>
      <c r="M73" s="309"/>
      <c r="N73" s="110"/>
      <c r="O73" s="308"/>
    </row>
    <row r="74" spans="1:15" s="4" customFormat="1" ht="15" customHeight="1" thickBot="1" x14ac:dyDescent="0.3">
      <c r="A74" s="229" t="s">
        <v>61</v>
      </c>
      <c r="B74" s="912" t="s">
        <v>51</v>
      </c>
      <c r="C74" s="321" t="s">
        <v>25</v>
      </c>
      <c r="D74" s="676" t="s">
        <v>61</v>
      </c>
      <c r="E74" s="524"/>
      <c r="F74" s="130" t="s">
        <v>255</v>
      </c>
      <c r="G74" s="129"/>
      <c r="H74" s="911"/>
      <c r="I74" s="524"/>
      <c r="J74" s="290"/>
      <c r="K74" s="910" t="s">
        <v>63</v>
      </c>
      <c r="L74" s="447">
        <v>0</v>
      </c>
      <c r="M74" s="111"/>
      <c r="N74" s="908"/>
      <c r="O74" s="109"/>
    </row>
    <row r="75" spans="1:15" s="4" customFormat="1" ht="15" customHeight="1" thickBot="1" x14ac:dyDescent="0.25">
      <c r="A75" s="108"/>
      <c r="B75" s="595"/>
      <c r="C75" s="311"/>
      <c r="D75" s="672"/>
      <c r="E75" s="523"/>
      <c r="F75" s="118"/>
      <c r="G75" s="117"/>
      <c r="H75" s="909"/>
      <c r="I75" s="523"/>
      <c r="J75" s="282"/>
      <c r="K75" s="717" t="s">
        <v>62</v>
      </c>
      <c r="L75" s="352">
        <f>SUM(L74)</f>
        <v>0</v>
      </c>
      <c r="M75" s="111"/>
      <c r="N75" s="908"/>
      <c r="O75" s="109"/>
    </row>
    <row r="76" spans="1:15" s="4" customFormat="1" ht="26.25" customHeight="1" thickBot="1" x14ac:dyDescent="0.3">
      <c r="A76" s="99" t="s">
        <v>61</v>
      </c>
      <c r="B76" s="604" t="s">
        <v>51</v>
      </c>
      <c r="C76" s="106" t="s">
        <v>24</v>
      </c>
      <c r="D76" s="105"/>
      <c r="E76" s="105"/>
      <c r="F76" s="105"/>
      <c r="G76" s="105"/>
      <c r="H76" s="105"/>
      <c r="I76" s="105"/>
      <c r="J76" s="105"/>
      <c r="K76" s="104"/>
      <c r="L76" s="745">
        <f>L67+L73</f>
        <v>1000</v>
      </c>
      <c r="M76" s="602"/>
      <c r="N76" s="601"/>
      <c r="O76" s="600"/>
    </row>
    <row r="77" spans="1:15" s="4" customFormat="1" ht="21" customHeight="1" thickBot="1" x14ac:dyDescent="0.3">
      <c r="A77" s="99" t="s">
        <v>61</v>
      </c>
      <c r="B77" s="98" t="s">
        <v>22</v>
      </c>
      <c r="C77" s="97"/>
      <c r="D77" s="97"/>
      <c r="E77" s="97"/>
      <c r="F77" s="97"/>
      <c r="G77" s="97"/>
      <c r="H77" s="97"/>
      <c r="I77" s="97"/>
      <c r="J77" s="97"/>
      <c r="K77" s="96"/>
      <c r="L77" s="907">
        <f>L21+L42+L50+L60+L76</f>
        <v>2134.6999999999998</v>
      </c>
      <c r="M77" s="94"/>
      <c r="N77" s="93"/>
      <c r="O77" s="92"/>
    </row>
    <row r="78" spans="1:15" s="4" customFormat="1" ht="28.5" customHeight="1" thickBot="1" x14ac:dyDescent="0.3">
      <c r="A78" s="903" t="s">
        <v>25</v>
      </c>
      <c r="B78" s="906" t="s">
        <v>254</v>
      </c>
      <c r="C78" s="905"/>
      <c r="D78" s="905"/>
      <c r="E78" s="905"/>
      <c r="F78" s="905"/>
      <c r="G78" s="905"/>
      <c r="H78" s="905"/>
      <c r="I78" s="905"/>
      <c r="J78" s="905"/>
      <c r="K78" s="905"/>
      <c r="L78" s="905"/>
      <c r="M78" s="905"/>
      <c r="N78" s="905"/>
      <c r="O78" s="904"/>
    </row>
    <row r="79" spans="1:15" s="4" customFormat="1" ht="18.75" customHeight="1" thickBot="1" x14ac:dyDescent="0.3">
      <c r="A79" s="903"/>
      <c r="B79" s="902"/>
      <c r="C79" s="901"/>
      <c r="D79" s="901"/>
      <c r="E79" s="901"/>
      <c r="F79" s="901"/>
      <c r="G79" s="901"/>
      <c r="H79" s="901"/>
      <c r="I79" s="901"/>
      <c r="J79" s="901"/>
      <c r="K79" s="901"/>
      <c r="L79" s="900"/>
      <c r="M79" s="899" t="s">
        <v>253</v>
      </c>
      <c r="N79" s="898" t="s">
        <v>91</v>
      </c>
      <c r="O79" s="897">
        <v>76.25</v>
      </c>
    </row>
    <row r="80" spans="1:15" s="4" customFormat="1" ht="25.5" customHeight="1" thickBot="1" x14ac:dyDescent="0.3">
      <c r="A80" s="99" t="s">
        <v>25</v>
      </c>
      <c r="B80" s="587" t="s">
        <v>61</v>
      </c>
      <c r="C80" s="896" t="s">
        <v>252</v>
      </c>
      <c r="D80" s="895"/>
      <c r="E80" s="895"/>
      <c r="F80" s="895"/>
      <c r="G80" s="893"/>
      <c r="H80" s="894"/>
      <c r="I80" s="893"/>
      <c r="J80" s="893"/>
      <c r="K80" s="893"/>
      <c r="L80" s="893"/>
      <c r="M80" s="893"/>
      <c r="N80" s="893"/>
      <c r="O80" s="892"/>
    </row>
    <row r="81" spans="1:15" s="4" customFormat="1" ht="26.25" customHeight="1" thickBot="1" x14ac:dyDescent="0.3">
      <c r="A81" s="664"/>
      <c r="B81" s="891"/>
      <c r="C81" s="890"/>
      <c r="D81" s="888"/>
      <c r="E81" s="888"/>
      <c r="F81" s="888"/>
      <c r="G81" s="888"/>
      <c r="H81" s="889"/>
      <c r="I81" s="888"/>
      <c r="J81" s="888"/>
      <c r="K81" s="888"/>
      <c r="L81" s="887"/>
      <c r="M81" s="886" t="s">
        <v>251</v>
      </c>
      <c r="N81" s="885"/>
      <c r="O81" s="884">
        <v>28</v>
      </c>
    </row>
    <row r="82" spans="1:15" s="4" customFormat="1" ht="31.5" customHeight="1" x14ac:dyDescent="0.25">
      <c r="A82" s="135" t="s">
        <v>25</v>
      </c>
      <c r="B82" s="883" t="s">
        <v>61</v>
      </c>
      <c r="C82" s="278" t="s">
        <v>61</v>
      </c>
      <c r="D82" s="297" t="s">
        <v>248</v>
      </c>
      <c r="E82" s="297"/>
      <c r="F82" s="297"/>
      <c r="G82" s="882" t="s">
        <v>250</v>
      </c>
      <c r="H82" s="147" t="s">
        <v>38</v>
      </c>
      <c r="I82" s="191" t="s">
        <v>65</v>
      </c>
      <c r="J82" s="215" t="s">
        <v>64</v>
      </c>
      <c r="K82" s="779" t="s">
        <v>63</v>
      </c>
      <c r="L82" s="881">
        <v>0</v>
      </c>
      <c r="M82" s="731" t="s">
        <v>249</v>
      </c>
      <c r="N82" s="880" t="s">
        <v>26</v>
      </c>
      <c r="O82" s="729">
        <v>152</v>
      </c>
    </row>
    <row r="83" spans="1:15" s="4" customFormat="1" ht="20.25" customHeight="1" x14ac:dyDescent="0.25">
      <c r="A83" s="176"/>
      <c r="B83" s="878"/>
      <c r="C83" s="227"/>
      <c r="D83" s="292"/>
      <c r="E83" s="292"/>
      <c r="F83" s="292"/>
      <c r="G83" s="869"/>
      <c r="H83" s="128"/>
      <c r="I83" s="524"/>
      <c r="J83" s="204"/>
      <c r="K83" s="756" t="s">
        <v>32</v>
      </c>
      <c r="L83" s="879"/>
      <c r="M83" s="317"/>
      <c r="N83" s="876"/>
      <c r="O83" s="875"/>
    </row>
    <row r="84" spans="1:15" s="4" customFormat="1" ht="19.5" customHeight="1" thickBot="1" x14ac:dyDescent="0.3">
      <c r="A84" s="176"/>
      <c r="B84" s="878"/>
      <c r="C84" s="227"/>
      <c r="D84" s="292"/>
      <c r="E84" s="292"/>
      <c r="F84" s="292"/>
      <c r="G84" s="869"/>
      <c r="H84" s="128"/>
      <c r="I84" s="524"/>
      <c r="J84" s="204"/>
      <c r="K84" s="306" t="s">
        <v>94</v>
      </c>
      <c r="L84" s="877"/>
      <c r="M84" s="317"/>
      <c r="N84" s="876"/>
      <c r="O84" s="875"/>
    </row>
    <row r="85" spans="1:15" s="4" customFormat="1" ht="25.5" customHeight="1" thickBot="1" x14ac:dyDescent="0.25">
      <c r="A85" s="176"/>
      <c r="B85" s="874"/>
      <c r="C85" s="420"/>
      <c r="D85" s="284"/>
      <c r="E85" s="284"/>
      <c r="F85" s="284"/>
      <c r="G85" s="869"/>
      <c r="H85" s="128"/>
      <c r="I85" s="524"/>
      <c r="J85" s="204"/>
      <c r="K85" s="873" t="s">
        <v>62</v>
      </c>
      <c r="L85" s="726">
        <f>SUM(L82:L84)</f>
        <v>0</v>
      </c>
      <c r="M85" s="246"/>
      <c r="N85" s="245"/>
      <c r="O85" s="244"/>
    </row>
    <row r="86" spans="1:15" s="4" customFormat="1" ht="25.5" customHeight="1" thickBot="1" x14ac:dyDescent="0.3">
      <c r="A86" s="304" t="s">
        <v>25</v>
      </c>
      <c r="B86" s="872" t="s">
        <v>61</v>
      </c>
      <c r="C86" s="871" t="s">
        <v>61</v>
      </c>
      <c r="D86" s="307" t="s">
        <v>61</v>
      </c>
      <c r="E86" s="870"/>
      <c r="F86" s="530" t="s">
        <v>248</v>
      </c>
      <c r="G86" s="869"/>
      <c r="H86" s="128"/>
      <c r="I86" s="524"/>
      <c r="J86" s="204"/>
      <c r="K86" s="756" t="s">
        <v>63</v>
      </c>
      <c r="L86" s="817">
        <v>0</v>
      </c>
      <c r="M86" s="246"/>
      <c r="N86" s="245"/>
      <c r="O86" s="244"/>
    </row>
    <row r="87" spans="1:15" s="4" customFormat="1" ht="25.5" customHeight="1" thickBot="1" x14ac:dyDescent="0.3">
      <c r="A87" s="108"/>
      <c r="B87" s="595"/>
      <c r="C87" s="868"/>
      <c r="D87" s="867"/>
      <c r="E87" s="866"/>
      <c r="F87" s="528"/>
      <c r="G87" s="865"/>
      <c r="H87" s="116"/>
      <c r="I87" s="523"/>
      <c r="J87" s="195"/>
      <c r="K87" s="440" t="s">
        <v>62</v>
      </c>
      <c r="L87" s="864">
        <f>SUM(L86)</f>
        <v>0</v>
      </c>
      <c r="M87" s="309"/>
      <c r="N87" s="110"/>
      <c r="O87" s="308"/>
    </row>
    <row r="88" spans="1:15" s="4" customFormat="1" ht="24.75" customHeight="1" x14ac:dyDescent="0.25">
      <c r="A88" s="229" t="s">
        <v>25</v>
      </c>
      <c r="B88" s="830" t="s">
        <v>61</v>
      </c>
      <c r="C88" s="785" t="s">
        <v>25</v>
      </c>
      <c r="D88" s="856"/>
      <c r="E88" s="855"/>
      <c r="F88" s="206" t="s">
        <v>247</v>
      </c>
      <c r="G88" s="829" t="s">
        <v>246</v>
      </c>
      <c r="H88" s="128" t="s">
        <v>38</v>
      </c>
      <c r="I88" s="524" t="s">
        <v>65</v>
      </c>
      <c r="J88" s="204" t="s">
        <v>64</v>
      </c>
      <c r="K88" s="709" t="s">
        <v>36</v>
      </c>
      <c r="L88" s="863"/>
      <c r="M88" s="862"/>
      <c r="N88" s="861"/>
      <c r="O88" s="860"/>
    </row>
    <row r="89" spans="1:15" s="4" customFormat="1" ht="18.75" customHeight="1" thickBot="1" x14ac:dyDescent="0.3">
      <c r="A89" s="229"/>
      <c r="B89" s="830"/>
      <c r="C89" s="785"/>
      <c r="D89" s="856"/>
      <c r="E89" s="855"/>
      <c r="F89" s="206"/>
      <c r="G89" s="829"/>
      <c r="H89" s="128"/>
      <c r="I89" s="524"/>
      <c r="J89" s="204"/>
      <c r="K89" s="709" t="s">
        <v>32</v>
      </c>
      <c r="L89" s="859"/>
      <c r="M89" s="858"/>
      <c r="N89" s="764"/>
      <c r="O89" s="857"/>
    </row>
    <row r="90" spans="1:15" s="4" customFormat="1" ht="20.25" customHeight="1" x14ac:dyDescent="0.25">
      <c r="A90" s="229"/>
      <c r="B90" s="830"/>
      <c r="C90" s="785"/>
      <c r="D90" s="856"/>
      <c r="E90" s="855"/>
      <c r="F90" s="854"/>
      <c r="G90" s="829"/>
      <c r="H90" s="128"/>
      <c r="I90" s="524"/>
      <c r="J90" s="845"/>
      <c r="K90" s="711" t="s">
        <v>63</v>
      </c>
      <c r="L90" s="859">
        <f>L93</f>
        <v>11</v>
      </c>
      <c r="M90" s="858"/>
      <c r="N90" s="764"/>
      <c r="O90" s="857"/>
    </row>
    <row r="91" spans="1:15" s="4" customFormat="1" ht="25.5" customHeight="1" thickBot="1" x14ac:dyDescent="0.3">
      <c r="A91" s="229"/>
      <c r="B91" s="830"/>
      <c r="C91" s="785"/>
      <c r="D91" s="856"/>
      <c r="E91" s="855"/>
      <c r="F91" s="854"/>
      <c r="G91" s="829"/>
      <c r="H91" s="128"/>
      <c r="I91" s="524"/>
      <c r="J91" s="845"/>
      <c r="K91" s="853" t="s">
        <v>94</v>
      </c>
      <c r="L91" s="852"/>
      <c r="M91" s="851"/>
      <c r="N91" s="850"/>
      <c r="O91" s="849"/>
    </row>
    <row r="92" spans="1:15" s="4" customFormat="1" ht="27" customHeight="1" thickBot="1" x14ac:dyDescent="0.3">
      <c r="A92" s="229"/>
      <c r="B92" s="830"/>
      <c r="C92" s="785"/>
      <c r="D92" s="848"/>
      <c r="E92" s="847"/>
      <c r="F92" s="846"/>
      <c r="G92" s="824"/>
      <c r="H92" s="128"/>
      <c r="I92" s="524"/>
      <c r="J92" s="845"/>
      <c r="K92" s="844" t="s">
        <v>62</v>
      </c>
      <c r="L92" s="843">
        <f>L96</f>
        <v>11</v>
      </c>
      <c r="M92" s="842"/>
      <c r="N92" s="841"/>
      <c r="O92" s="840"/>
    </row>
    <row r="93" spans="1:15" s="4" customFormat="1" ht="19.5" customHeight="1" thickBot="1" x14ac:dyDescent="0.3">
      <c r="A93" s="280" t="s">
        <v>25</v>
      </c>
      <c r="B93" s="839" t="s">
        <v>61</v>
      </c>
      <c r="C93" s="802" t="s">
        <v>25</v>
      </c>
      <c r="D93" s="265" t="s">
        <v>61</v>
      </c>
      <c r="E93" s="191"/>
      <c r="F93" s="130" t="s">
        <v>245</v>
      </c>
      <c r="G93" s="838" t="s">
        <v>244</v>
      </c>
      <c r="H93" s="128"/>
      <c r="I93" s="524"/>
      <c r="J93" s="837"/>
      <c r="K93" s="836" t="s">
        <v>63</v>
      </c>
      <c r="L93" s="822">
        <v>11</v>
      </c>
      <c r="M93" s="835" t="s">
        <v>243</v>
      </c>
      <c r="N93" s="385" t="s">
        <v>242</v>
      </c>
      <c r="O93" s="834">
        <v>1</v>
      </c>
    </row>
    <row r="94" spans="1:15" s="4" customFormat="1" ht="15.75" customHeight="1" thickBot="1" x14ac:dyDescent="0.3">
      <c r="A94" s="229"/>
      <c r="B94" s="830"/>
      <c r="C94" s="785"/>
      <c r="D94" s="424"/>
      <c r="E94" s="524"/>
      <c r="F94" s="172"/>
      <c r="G94" s="829"/>
      <c r="H94" s="128"/>
      <c r="I94" s="524"/>
      <c r="J94" s="828"/>
      <c r="K94" s="833" t="s">
        <v>32</v>
      </c>
      <c r="L94" s="822"/>
      <c r="M94" s="832"/>
      <c r="N94" s="772"/>
      <c r="O94" s="831"/>
    </row>
    <row r="95" spans="1:15" s="4" customFormat="1" ht="15" customHeight="1" thickBot="1" x14ac:dyDescent="0.3">
      <c r="A95" s="229"/>
      <c r="B95" s="830"/>
      <c r="C95" s="785"/>
      <c r="D95" s="424"/>
      <c r="E95" s="524"/>
      <c r="F95" s="172"/>
      <c r="G95" s="829"/>
      <c r="H95" s="128"/>
      <c r="I95" s="524"/>
      <c r="J95" s="828"/>
      <c r="K95" s="794" t="s">
        <v>94</v>
      </c>
      <c r="L95" s="827"/>
      <c r="M95" s="246"/>
      <c r="N95" s="245"/>
      <c r="O95" s="244"/>
    </row>
    <row r="96" spans="1:15" s="4" customFormat="1" ht="15.75" customHeight="1" thickBot="1" x14ac:dyDescent="0.3">
      <c r="A96" s="434"/>
      <c r="B96" s="826"/>
      <c r="C96" s="825"/>
      <c r="D96" s="262"/>
      <c r="E96" s="523"/>
      <c r="F96" s="356"/>
      <c r="G96" s="824"/>
      <c r="H96" s="116"/>
      <c r="I96" s="523"/>
      <c r="J96" s="823"/>
      <c r="K96" s="440" t="s">
        <v>62</v>
      </c>
      <c r="L96" s="822">
        <f>SUM(L93:L95)</f>
        <v>11</v>
      </c>
      <c r="M96" s="309"/>
      <c r="N96" s="110"/>
      <c r="O96" s="308"/>
    </row>
    <row r="97" spans="1:15" s="4" customFormat="1" ht="29.25" customHeight="1" x14ac:dyDescent="0.2">
      <c r="A97" s="280" t="s">
        <v>25</v>
      </c>
      <c r="B97" s="803" t="s">
        <v>61</v>
      </c>
      <c r="C97" s="802" t="s">
        <v>23</v>
      </c>
      <c r="D97" s="821" t="s">
        <v>239</v>
      </c>
      <c r="E97" s="820"/>
      <c r="F97" s="819"/>
      <c r="G97" s="659" t="s">
        <v>241</v>
      </c>
      <c r="H97" s="780" t="s">
        <v>38</v>
      </c>
      <c r="I97" s="818" t="s">
        <v>65</v>
      </c>
      <c r="J97" s="215" t="s">
        <v>64</v>
      </c>
      <c r="K97" s="811" t="s">
        <v>63</v>
      </c>
      <c r="L97" s="817">
        <v>0</v>
      </c>
      <c r="M97" s="816" t="s">
        <v>240</v>
      </c>
      <c r="N97" s="375" t="s">
        <v>26</v>
      </c>
      <c r="O97" s="815"/>
    </row>
    <row r="98" spans="1:15" s="4" customFormat="1" ht="18" customHeight="1" x14ac:dyDescent="0.2">
      <c r="A98" s="229"/>
      <c r="B98" s="786"/>
      <c r="C98" s="785"/>
      <c r="D98" s="814"/>
      <c r="E98" s="813"/>
      <c r="F98" s="812"/>
      <c r="G98" s="654"/>
      <c r="H98" s="757"/>
      <c r="I98" s="485"/>
      <c r="J98" s="204"/>
      <c r="K98" s="811" t="s">
        <v>32</v>
      </c>
      <c r="L98" s="810"/>
      <c r="M98" s="804"/>
      <c r="N98" s="800"/>
      <c r="O98" s="244"/>
    </row>
    <row r="99" spans="1:15" s="4" customFormat="1" ht="18" customHeight="1" x14ac:dyDescent="0.2">
      <c r="A99" s="229"/>
      <c r="B99" s="786"/>
      <c r="C99" s="785"/>
      <c r="D99" s="814"/>
      <c r="E99" s="813"/>
      <c r="F99" s="812"/>
      <c r="G99" s="654"/>
      <c r="H99" s="757"/>
      <c r="I99" s="485"/>
      <c r="J99" s="204"/>
      <c r="K99" s="811" t="s">
        <v>94</v>
      </c>
      <c r="L99" s="810"/>
      <c r="M99" s="804"/>
      <c r="N99" s="800"/>
      <c r="O99" s="244"/>
    </row>
    <row r="100" spans="1:15" s="4" customFormat="1" ht="18" customHeight="1" thickBot="1" x14ac:dyDescent="0.25">
      <c r="A100" s="229"/>
      <c r="B100" s="786"/>
      <c r="C100" s="785"/>
      <c r="D100" s="809"/>
      <c r="E100" s="808"/>
      <c r="F100" s="807"/>
      <c r="G100" s="654"/>
      <c r="H100" s="757"/>
      <c r="I100" s="485"/>
      <c r="J100" s="204"/>
      <c r="K100" s="806" t="s">
        <v>62</v>
      </c>
      <c r="L100" s="805">
        <f>SUM(L97:L99)</f>
        <v>0</v>
      </c>
      <c r="M100" s="804"/>
      <c r="N100" s="800"/>
      <c r="O100" s="244"/>
    </row>
    <row r="101" spans="1:15" s="4" customFormat="1" ht="27" customHeight="1" x14ac:dyDescent="0.25">
      <c r="A101" s="280" t="s">
        <v>25</v>
      </c>
      <c r="B101" s="803" t="s">
        <v>61</v>
      </c>
      <c r="C101" s="802" t="s">
        <v>23</v>
      </c>
      <c r="D101" s="424" t="s">
        <v>61</v>
      </c>
      <c r="E101" s="191"/>
      <c r="F101" s="165" t="s">
        <v>239</v>
      </c>
      <c r="G101" s="654"/>
      <c r="H101" s="757"/>
      <c r="I101" s="485"/>
      <c r="J101" s="204"/>
      <c r="K101" s="756" t="s">
        <v>63</v>
      </c>
      <c r="L101" s="788">
        <v>0</v>
      </c>
      <c r="M101" s="801"/>
      <c r="N101" s="800"/>
      <c r="O101" s="124"/>
    </row>
    <row r="102" spans="1:15" s="4" customFormat="1" ht="18.75" customHeight="1" x14ac:dyDescent="0.25">
      <c r="A102" s="229"/>
      <c r="B102" s="786"/>
      <c r="C102" s="785"/>
      <c r="D102" s="424"/>
      <c r="E102" s="524"/>
      <c r="F102" s="797"/>
      <c r="G102" s="654"/>
      <c r="H102" s="757"/>
      <c r="I102" s="485"/>
      <c r="J102" s="783"/>
      <c r="K102" s="756" t="s">
        <v>32</v>
      </c>
      <c r="L102" s="788"/>
      <c r="M102" s="246"/>
      <c r="N102" s="799"/>
      <c r="O102" s="798"/>
    </row>
    <row r="103" spans="1:15" s="4" customFormat="1" ht="17.25" customHeight="1" thickBot="1" x14ac:dyDescent="0.3">
      <c r="A103" s="229"/>
      <c r="B103" s="786"/>
      <c r="C103" s="785"/>
      <c r="D103" s="424"/>
      <c r="E103" s="524"/>
      <c r="F103" s="797"/>
      <c r="G103" s="654"/>
      <c r="H103" s="757"/>
      <c r="I103" s="485"/>
      <c r="J103" s="783"/>
      <c r="K103" s="306" t="s">
        <v>94</v>
      </c>
      <c r="L103" s="796"/>
      <c r="M103" s="246"/>
      <c r="N103" s="245"/>
      <c r="O103" s="244"/>
    </row>
    <row r="104" spans="1:15" s="4" customFormat="1" ht="18" customHeight="1" thickBot="1" x14ac:dyDescent="0.3">
      <c r="A104" s="229"/>
      <c r="B104" s="786"/>
      <c r="C104" s="785"/>
      <c r="D104" s="262"/>
      <c r="E104" s="523"/>
      <c r="F104" s="795"/>
      <c r="G104" s="654"/>
      <c r="H104" s="757"/>
      <c r="I104" s="485"/>
      <c r="J104" s="794"/>
      <c r="K104" s="440" t="s">
        <v>62</v>
      </c>
      <c r="L104" s="793">
        <f>SUM(L101:L103)</f>
        <v>0</v>
      </c>
      <c r="M104" s="792"/>
      <c r="N104" s="754"/>
      <c r="O104" s="791"/>
    </row>
    <row r="105" spans="1:15" s="4" customFormat="1" ht="31.5" hidden="1" customHeight="1" x14ac:dyDescent="0.25">
      <c r="A105" s="229"/>
      <c r="B105" s="786"/>
      <c r="C105" s="785"/>
      <c r="D105" s="265" t="s">
        <v>25</v>
      </c>
      <c r="E105" s="226"/>
      <c r="F105" s="790"/>
      <c r="G105" s="654"/>
      <c r="H105" s="757"/>
      <c r="I105" s="485"/>
      <c r="J105" s="783"/>
      <c r="K105" s="756" t="s">
        <v>63</v>
      </c>
      <c r="L105" s="788">
        <v>0</v>
      </c>
      <c r="M105" s="789"/>
      <c r="N105" s="382"/>
      <c r="O105" s="771"/>
    </row>
    <row r="106" spans="1:15" s="4" customFormat="1" ht="23.25" hidden="1" customHeight="1" x14ac:dyDescent="0.25">
      <c r="A106" s="229"/>
      <c r="B106" s="786"/>
      <c r="C106" s="785"/>
      <c r="D106" s="424"/>
      <c r="E106" s="226"/>
      <c r="F106" s="784"/>
      <c r="G106" s="654"/>
      <c r="H106" s="757"/>
      <c r="I106" s="485"/>
      <c r="J106" s="783"/>
      <c r="K106" s="756" t="s">
        <v>32</v>
      </c>
      <c r="L106" s="788"/>
      <c r="M106" s="246"/>
      <c r="N106" s="382"/>
      <c r="O106" s="771"/>
    </row>
    <row r="107" spans="1:15" s="4" customFormat="1" ht="22.5" hidden="1" customHeight="1" x14ac:dyDescent="0.25">
      <c r="A107" s="229"/>
      <c r="B107" s="786"/>
      <c r="C107" s="785"/>
      <c r="D107" s="424"/>
      <c r="E107" s="226"/>
      <c r="F107" s="784"/>
      <c r="G107" s="654"/>
      <c r="H107" s="757"/>
      <c r="I107" s="485"/>
      <c r="J107" s="783"/>
      <c r="K107" s="756" t="s">
        <v>94</v>
      </c>
      <c r="L107" s="787"/>
      <c r="M107" s="246"/>
      <c r="N107" s="245"/>
      <c r="O107" s="244"/>
    </row>
    <row r="108" spans="1:15" s="4" customFormat="1" ht="33.75" hidden="1" customHeight="1" thickBot="1" x14ac:dyDescent="0.3">
      <c r="A108" s="229"/>
      <c r="B108" s="786"/>
      <c r="C108" s="785"/>
      <c r="D108" s="424"/>
      <c r="E108" s="226"/>
      <c r="F108" s="784"/>
      <c r="G108" s="654"/>
      <c r="H108" s="757"/>
      <c r="I108" s="485"/>
      <c r="J108" s="783"/>
      <c r="K108" s="782" t="s">
        <v>62</v>
      </c>
      <c r="L108" s="770">
        <f>SUM(L105:L107)</f>
        <v>0</v>
      </c>
      <c r="M108" s="222"/>
      <c r="N108" s="221"/>
      <c r="O108" s="220"/>
    </row>
    <row r="109" spans="1:15" s="4" customFormat="1" ht="15" customHeight="1" x14ac:dyDescent="0.25">
      <c r="A109" s="280" t="s">
        <v>25</v>
      </c>
      <c r="B109" s="781" t="s">
        <v>61</v>
      </c>
      <c r="C109" s="278" t="s">
        <v>31</v>
      </c>
      <c r="D109" s="298" t="s">
        <v>234</v>
      </c>
      <c r="E109" s="297"/>
      <c r="F109" s="296"/>
      <c r="G109" s="334" t="s">
        <v>238</v>
      </c>
      <c r="H109" s="780" t="s">
        <v>38</v>
      </c>
      <c r="I109" s="216" t="s">
        <v>65</v>
      </c>
      <c r="J109" s="295" t="s">
        <v>64</v>
      </c>
      <c r="K109" s="779"/>
      <c r="L109" s="778"/>
      <c r="M109" s="777"/>
      <c r="N109" s="776"/>
      <c r="O109" s="775"/>
    </row>
    <row r="110" spans="1:15" s="4" customFormat="1" ht="25.5" customHeight="1" x14ac:dyDescent="0.2">
      <c r="A110" s="229"/>
      <c r="B110" s="767"/>
      <c r="C110" s="227"/>
      <c r="D110" s="293"/>
      <c r="E110" s="292"/>
      <c r="F110" s="291"/>
      <c r="G110" s="327"/>
      <c r="H110" s="757"/>
      <c r="I110" s="205"/>
      <c r="J110" s="290"/>
      <c r="K110" s="756" t="s">
        <v>63</v>
      </c>
      <c r="L110" s="774">
        <f>L114</f>
        <v>25</v>
      </c>
      <c r="M110" s="773" t="s">
        <v>237</v>
      </c>
      <c r="N110" s="772" t="s">
        <v>236</v>
      </c>
      <c r="O110" s="771">
        <v>1</v>
      </c>
    </row>
    <row r="111" spans="1:15" s="4" customFormat="1" ht="50.25" customHeight="1" x14ac:dyDescent="0.25">
      <c r="A111" s="229"/>
      <c r="B111" s="767"/>
      <c r="C111" s="227"/>
      <c r="D111" s="293"/>
      <c r="E111" s="292"/>
      <c r="F111" s="291"/>
      <c r="G111" s="327"/>
      <c r="H111" s="757"/>
      <c r="I111" s="205"/>
      <c r="J111" s="290"/>
      <c r="K111" s="756" t="s">
        <v>32</v>
      </c>
      <c r="L111" s="770"/>
      <c r="M111" s="769" t="s">
        <v>235</v>
      </c>
      <c r="N111" s="533" t="s">
        <v>26</v>
      </c>
      <c r="O111" s="768"/>
    </row>
    <row r="112" spans="1:15" s="4" customFormat="1" ht="17.25" customHeight="1" thickBot="1" x14ac:dyDescent="0.3">
      <c r="A112" s="229"/>
      <c r="B112" s="767"/>
      <c r="C112" s="227"/>
      <c r="D112" s="293"/>
      <c r="E112" s="292"/>
      <c r="F112" s="291"/>
      <c r="G112" s="327"/>
      <c r="H112" s="757"/>
      <c r="I112" s="205"/>
      <c r="J112" s="290"/>
      <c r="K112" s="306" t="s">
        <v>94</v>
      </c>
      <c r="L112" s="766"/>
      <c r="M112" s="765"/>
      <c r="N112" s="764"/>
      <c r="O112" s="763"/>
    </row>
    <row r="113" spans="1:15" s="4" customFormat="1" ht="15" customHeight="1" thickBot="1" x14ac:dyDescent="0.25">
      <c r="A113" s="434"/>
      <c r="B113" s="762"/>
      <c r="C113" s="420"/>
      <c r="D113" s="293"/>
      <c r="E113" s="292"/>
      <c r="F113" s="291"/>
      <c r="G113" s="327"/>
      <c r="H113" s="757"/>
      <c r="I113" s="205"/>
      <c r="J113" s="290"/>
      <c r="K113" s="294" t="s">
        <v>62</v>
      </c>
      <c r="L113" s="388">
        <f>SUM(L110:L112)</f>
        <v>25</v>
      </c>
      <c r="M113" s="755"/>
      <c r="N113" s="754"/>
      <c r="O113" s="753"/>
    </row>
    <row r="114" spans="1:15" s="4" customFormat="1" ht="15" customHeight="1" thickBot="1" x14ac:dyDescent="0.3">
      <c r="A114" s="135" t="s">
        <v>25</v>
      </c>
      <c r="B114" s="761" t="s">
        <v>61</v>
      </c>
      <c r="C114" s="321" t="s">
        <v>31</v>
      </c>
      <c r="D114" s="676" t="s">
        <v>61</v>
      </c>
      <c r="E114" s="236"/>
      <c r="F114" s="760" t="s">
        <v>234</v>
      </c>
      <c r="G114" s="327"/>
      <c r="H114" s="757"/>
      <c r="I114" s="205"/>
      <c r="J114" s="290"/>
      <c r="K114" s="756" t="s">
        <v>63</v>
      </c>
      <c r="L114" s="406">
        <v>25</v>
      </c>
      <c r="M114" s="755"/>
      <c r="N114" s="754"/>
      <c r="O114" s="753"/>
    </row>
    <row r="115" spans="1:15" s="4" customFormat="1" ht="15" customHeight="1" thickBot="1" x14ac:dyDescent="0.3">
      <c r="A115" s="176"/>
      <c r="B115" s="759"/>
      <c r="C115" s="313"/>
      <c r="D115" s="673"/>
      <c r="E115" s="226"/>
      <c r="F115" s="758"/>
      <c r="G115" s="327"/>
      <c r="H115" s="757"/>
      <c r="I115" s="205"/>
      <c r="J115" s="290"/>
      <c r="K115" s="756" t="s">
        <v>32</v>
      </c>
      <c r="L115" s="358"/>
      <c r="M115" s="755"/>
      <c r="N115" s="754"/>
      <c r="O115" s="753"/>
    </row>
    <row r="116" spans="1:15" s="4" customFormat="1" ht="15" customHeight="1" thickBot="1" x14ac:dyDescent="0.3">
      <c r="A116" s="176"/>
      <c r="B116" s="759"/>
      <c r="C116" s="313"/>
      <c r="D116" s="673"/>
      <c r="E116" s="226"/>
      <c r="F116" s="758"/>
      <c r="G116" s="327"/>
      <c r="H116" s="757"/>
      <c r="I116" s="205"/>
      <c r="J116" s="290"/>
      <c r="K116" s="756" t="s">
        <v>94</v>
      </c>
      <c r="L116" s="358"/>
      <c r="M116" s="755"/>
      <c r="N116" s="754"/>
      <c r="O116" s="753"/>
    </row>
    <row r="117" spans="1:15" s="4" customFormat="1" ht="15" customHeight="1" thickBot="1" x14ac:dyDescent="0.25">
      <c r="A117" s="123"/>
      <c r="B117" s="752"/>
      <c r="C117" s="311"/>
      <c r="D117" s="672"/>
      <c r="E117" s="235"/>
      <c r="F117" s="751"/>
      <c r="G117" s="326"/>
      <c r="H117" s="750"/>
      <c r="I117" s="196"/>
      <c r="J117" s="282"/>
      <c r="K117" s="749" t="s">
        <v>62</v>
      </c>
      <c r="L117" s="352">
        <f>SUM(L114:L116)</f>
        <v>25</v>
      </c>
      <c r="M117" s="748"/>
      <c r="N117" s="747"/>
      <c r="O117" s="746"/>
    </row>
    <row r="118" spans="1:15" s="4" customFormat="1" ht="15" customHeight="1" thickBot="1" x14ac:dyDescent="0.3">
      <c r="A118" s="99" t="s">
        <v>25</v>
      </c>
      <c r="B118" s="604" t="s">
        <v>61</v>
      </c>
      <c r="C118" s="106" t="s">
        <v>24</v>
      </c>
      <c r="D118" s="105"/>
      <c r="E118" s="105"/>
      <c r="F118" s="105"/>
      <c r="G118" s="105"/>
      <c r="H118" s="105"/>
      <c r="I118" s="105"/>
      <c r="J118" s="105"/>
      <c r="K118" s="104"/>
      <c r="L118" s="745">
        <f>L85+L92+L100+L113</f>
        <v>36</v>
      </c>
      <c r="M118" s="102"/>
      <c r="N118" s="101"/>
      <c r="O118" s="100"/>
    </row>
    <row r="119" spans="1:15" s="4" customFormat="1" ht="32.25" customHeight="1" thickBot="1" x14ac:dyDescent="0.3">
      <c r="A119" s="280" t="s">
        <v>25</v>
      </c>
      <c r="B119" s="279" t="s">
        <v>25</v>
      </c>
      <c r="C119" s="348" t="s">
        <v>233</v>
      </c>
      <c r="D119" s="743"/>
      <c r="E119" s="743"/>
      <c r="F119" s="743"/>
      <c r="G119" s="743"/>
      <c r="H119" s="744"/>
      <c r="I119" s="743"/>
      <c r="J119" s="743"/>
      <c r="K119" s="743"/>
      <c r="L119" s="743"/>
      <c r="M119" s="743"/>
      <c r="N119" s="743"/>
      <c r="O119" s="742"/>
    </row>
    <row r="120" spans="1:15" s="4" customFormat="1" ht="21" customHeight="1" x14ac:dyDescent="0.25">
      <c r="A120" s="229"/>
      <c r="B120" s="228"/>
      <c r="C120" s="741"/>
      <c r="D120" s="740"/>
      <c r="E120" s="740"/>
      <c r="F120" s="740"/>
      <c r="G120" s="740"/>
      <c r="H120" s="740"/>
      <c r="I120" s="740"/>
      <c r="J120" s="740"/>
      <c r="K120" s="740"/>
      <c r="L120" s="740"/>
      <c r="M120" s="320" t="s">
        <v>232</v>
      </c>
      <c r="N120" s="739" t="s">
        <v>26</v>
      </c>
      <c r="O120" s="738"/>
    </row>
    <row r="121" spans="1:15" s="4" customFormat="1" ht="35.25" customHeight="1" thickBot="1" x14ac:dyDescent="0.3">
      <c r="A121" s="434"/>
      <c r="B121" s="421"/>
      <c r="C121" s="737"/>
      <c r="D121" s="736"/>
      <c r="E121" s="736"/>
      <c r="F121" s="736"/>
      <c r="G121" s="736"/>
      <c r="H121" s="736"/>
      <c r="I121" s="736"/>
      <c r="J121" s="736"/>
      <c r="K121" s="736"/>
      <c r="L121" s="736"/>
      <c r="M121" s="735" t="s">
        <v>231</v>
      </c>
      <c r="N121" s="734" t="s">
        <v>26</v>
      </c>
      <c r="O121" s="733"/>
    </row>
    <row r="122" spans="1:15" s="4" customFormat="1" ht="30" customHeight="1" thickBot="1" x14ac:dyDescent="0.3">
      <c r="A122" s="135" t="s">
        <v>25</v>
      </c>
      <c r="B122" s="322" t="s">
        <v>25</v>
      </c>
      <c r="C122" s="321" t="s">
        <v>61</v>
      </c>
      <c r="D122" s="132"/>
      <c r="E122" s="131"/>
      <c r="F122" s="732" t="s">
        <v>228</v>
      </c>
      <c r="G122" s="334" t="s">
        <v>230</v>
      </c>
      <c r="H122" s="147" t="s">
        <v>38</v>
      </c>
      <c r="I122" s="379" t="s">
        <v>65</v>
      </c>
      <c r="J122" s="712" t="s">
        <v>64</v>
      </c>
      <c r="K122" s="711" t="s">
        <v>63</v>
      </c>
      <c r="L122" s="415">
        <f>L126</f>
        <v>50</v>
      </c>
      <c r="M122" s="731" t="s">
        <v>229</v>
      </c>
      <c r="N122" s="730" t="s">
        <v>91</v>
      </c>
      <c r="O122" s="729">
        <v>1.4999999999999999E-2</v>
      </c>
    </row>
    <row r="123" spans="1:15" s="4" customFormat="1" ht="23.25" customHeight="1" thickBot="1" x14ac:dyDescent="0.3">
      <c r="A123" s="176"/>
      <c r="B123" s="314"/>
      <c r="C123" s="313"/>
      <c r="D123" s="173"/>
      <c r="E123" s="170"/>
      <c r="F123" s="728"/>
      <c r="G123" s="327"/>
      <c r="H123" s="128"/>
      <c r="I123" s="361"/>
      <c r="J123" s="707"/>
      <c r="K123" s="709" t="s">
        <v>32</v>
      </c>
      <c r="L123" s="352"/>
      <c r="M123" s="246"/>
      <c r="N123" s="245"/>
      <c r="O123" s="244"/>
    </row>
    <row r="124" spans="1:15" s="4" customFormat="1" ht="21.75" customHeight="1" thickBot="1" x14ac:dyDescent="0.3">
      <c r="A124" s="176"/>
      <c r="B124" s="314"/>
      <c r="C124" s="313"/>
      <c r="D124" s="173"/>
      <c r="E124" s="170"/>
      <c r="F124" s="728"/>
      <c r="G124" s="327"/>
      <c r="H124" s="128"/>
      <c r="I124" s="361"/>
      <c r="J124" s="707"/>
      <c r="K124" s="706" t="s">
        <v>94</v>
      </c>
      <c r="L124" s="398"/>
      <c r="M124" s="246"/>
      <c r="N124" s="245"/>
      <c r="O124" s="244"/>
    </row>
    <row r="125" spans="1:15" s="4" customFormat="1" ht="15" customHeight="1" thickBot="1" x14ac:dyDescent="0.3">
      <c r="A125" s="176"/>
      <c r="B125" s="314"/>
      <c r="C125" s="313"/>
      <c r="D125" s="173"/>
      <c r="E125" s="170"/>
      <c r="F125" s="727"/>
      <c r="G125" s="327"/>
      <c r="H125" s="128"/>
      <c r="I125" s="361"/>
      <c r="J125" s="707"/>
      <c r="K125" s="389" t="s">
        <v>62</v>
      </c>
      <c r="L125" s="726">
        <f>SUM(L122:L124)</f>
        <v>50</v>
      </c>
      <c r="M125" s="222"/>
      <c r="N125" s="221"/>
      <c r="O125" s="220"/>
    </row>
    <row r="126" spans="1:15" s="4" customFormat="1" ht="15" customHeight="1" x14ac:dyDescent="0.25">
      <c r="A126" s="664" t="s">
        <v>25</v>
      </c>
      <c r="B126" s="663" t="s">
        <v>25</v>
      </c>
      <c r="C126" s="725" t="s">
        <v>61</v>
      </c>
      <c r="D126" s="132" t="s">
        <v>61</v>
      </c>
      <c r="E126" s="131"/>
      <c r="F126" s="130" t="s">
        <v>228</v>
      </c>
      <c r="G126" s="327"/>
      <c r="H126" s="128"/>
      <c r="I126" s="379"/>
      <c r="J126" s="724"/>
      <c r="K126" s="387" t="s">
        <v>63</v>
      </c>
      <c r="L126" s="723">
        <v>50</v>
      </c>
      <c r="M126" s="239"/>
      <c r="N126" s="722"/>
      <c r="O126" s="238"/>
    </row>
    <row r="127" spans="1:15" s="4" customFormat="1" ht="15" customHeight="1" thickBot="1" x14ac:dyDescent="0.3">
      <c r="A127" s="304"/>
      <c r="B127" s="303"/>
      <c r="C127" s="302"/>
      <c r="D127" s="173"/>
      <c r="E127" s="170"/>
      <c r="F127" s="172"/>
      <c r="G127" s="327"/>
      <c r="H127" s="128"/>
      <c r="I127" s="361"/>
      <c r="J127" s="721"/>
      <c r="K127" s="720"/>
      <c r="L127" s="683"/>
      <c r="M127" s="325"/>
      <c r="N127" s="324"/>
      <c r="O127" s="323"/>
    </row>
    <row r="128" spans="1:15" s="4" customFormat="1" ht="15" customHeight="1" thickBot="1" x14ac:dyDescent="0.25">
      <c r="A128" s="108"/>
      <c r="B128" s="666"/>
      <c r="C128" s="719"/>
      <c r="D128" s="120"/>
      <c r="E128" s="119"/>
      <c r="F128" s="118"/>
      <c r="G128" s="326"/>
      <c r="H128" s="116"/>
      <c r="I128" s="355"/>
      <c r="J128" s="718"/>
      <c r="K128" s="717" t="s">
        <v>62</v>
      </c>
      <c r="L128" s="716">
        <f>SUM(L126:L127)</f>
        <v>50</v>
      </c>
      <c r="M128" s="715"/>
      <c r="N128" s="714"/>
      <c r="O128" s="427"/>
    </row>
    <row r="129" spans="1:15" s="4" customFormat="1" ht="15" customHeight="1" thickBot="1" x14ac:dyDescent="0.3">
      <c r="A129" s="135" t="s">
        <v>25</v>
      </c>
      <c r="B129" s="322" t="s">
        <v>25</v>
      </c>
      <c r="C129" s="321" t="s">
        <v>25</v>
      </c>
      <c r="D129" s="661"/>
      <c r="E129" s="661"/>
      <c r="F129" s="713" t="s">
        <v>227</v>
      </c>
      <c r="G129" s="659" t="s">
        <v>198</v>
      </c>
      <c r="H129" s="147" t="s">
        <v>38</v>
      </c>
      <c r="I129" s="379" t="s">
        <v>65</v>
      </c>
      <c r="J129" s="712" t="s">
        <v>64</v>
      </c>
      <c r="K129" s="711" t="s">
        <v>63</v>
      </c>
      <c r="L129" s="395">
        <f>L134+L138+L142+L146+L152+L156+L160+L164+L168+L172+L176</f>
        <v>2210</v>
      </c>
      <c r="M129" s="333"/>
      <c r="N129" s="710"/>
      <c r="O129" s="331"/>
    </row>
    <row r="130" spans="1:15" s="4" customFormat="1" ht="15" customHeight="1" thickBot="1" x14ac:dyDescent="0.3">
      <c r="A130" s="176"/>
      <c r="B130" s="314"/>
      <c r="C130" s="313"/>
      <c r="D130" s="656"/>
      <c r="E130" s="656"/>
      <c r="F130" s="708"/>
      <c r="G130" s="654"/>
      <c r="H130" s="128"/>
      <c r="I130" s="170"/>
      <c r="J130" s="707"/>
      <c r="K130" s="709" t="s">
        <v>32</v>
      </c>
      <c r="L130" s="352"/>
      <c r="M130" s="692"/>
      <c r="N130" s="245"/>
      <c r="O130" s="691"/>
    </row>
    <row r="131" spans="1:15" s="4" customFormat="1" ht="15" customHeight="1" thickBot="1" x14ac:dyDescent="0.3">
      <c r="A131" s="176"/>
      <c r="B131" s="314"/>
      <c r="C131" s="313"/>
      <c r="D131" s="656"/>
      <c r="E131" s="656"/>
      <c r="F131" s="708"/>
      <c r="G131" s="654"/>
      <c r="H131" s="128"/>
      <c r="I131" s="170"/>
      <c r="J131" s="707"/>
      <c r="K131" s="709" t="s">
        <v>36</v>
      </c>
      <c r="L131" s="390">
        <f>L136+L140+L144+L148+L154+L158+L162+L166+L174+L178</f>
        <v>29.14</v>
      </c>
      <c r="M131" s="692"/>
      <c r="N131" s="245"/>
      <c r="O131" s="691"/>
    </row>
    <row r="132" spans="1:15" s="4" customFormat="1" ht="15" customHeight="1" thickBot="1" x14ac:dyDescent="0.3">
      <c r="A132" s="176"/>
      <c r="B132" s="314"/>
      <c r="C132" s="313"/>
      <c r="D132" s="656"/>
      <c r="E132" s="656"/>
      <c r="F132" s="708"/>
      <c r="G132" s="654"/>
      <c r="H132" s="128"/>
      <c r="I132" s="170"/>
      <c r="J132" s="707"/>
      <c r="K132" s="706" t="s">
        <v>94</v>
      </c>
      <c r="L132" s="352"/>
      <c r="M132" s="692"/>
      <c r="N132" s="245"/>
      <c r="O132" s="691"/>
    </row>
    <row r="133" spans="1:15" s="4" customFormat="1" ht="15" customHeight="1" thickBot="1" x14ac:dyDescent="0.3">
      <c r="A133" s="123"/>
      <c r="B133" s="312"/>
      <c r="C133" s="311"/>
      <c r="D133" s="651"/>
      <c r="E133" s="651"/>
      <c r="F133" s="705"/>
      <c r="G133" s="649"/>
      <c r="H133" s="116"/>
      <c r="I133" s="119"/>
      <c r="J133" s="704"/>
      <c r="K133" s="389" t="s">
        <v>62</v>
      </c>
      <c r="L133" s="388">
        <f>SUM(L129:L132)</f>
        <v>2239.14</v>
      </c>
      <c r="M133" s="703"/>
      <c r="N133" s="110"/>
      <c r="O133" s="702"/>
    </row>
    <row r="134" spans="1:15" s="4" customFormat="1" ht="30" customHeight="1" thickBot="1" x14ac:dyDescent="0.3">
      <c r="A134" s="135"/>
      <c r="B134" s="322"/>
      <c r="C134" s="321"/>
      <c r="D134" s="173" t="s">
        <v>61</v>
      </c>
      <c r="E134" s="170"/>
      <c r="F134" s="130" t="s">
        <v>226</v>
      </c>
      <c r="G134" s="334" t="s">
        <v>198</v>
      </c>
      <c r="H134" s="147" t="s">
        <v>38</v>
      </c>
      <c r="I134" s="379" t="s">
        <v>65</v>
      </c>
      <c r="J134" s="606" t="s">
        <v>64</v>
      </c>
      <c r="K134" s="367" t="s">
        <v>63</v>
      </c>
      <c r="L134" s="358">
        <v>200</v>
      </c>
      <c r="M134" s="701" t="s">
        <v>225</v>
      </c>
      <c r="N134" s="366" t="s">
        <v>224</v>
      </c>
      <c r="O134" s="700">
        <v>571</v>
      </c>
    </row>
    <row r="135" spans="1:15" s="4" customFormat="1" ht="15" customHeight="1" thickBot="1" x14ac:dyDescent="0.3">
      <c r="A135" s="176"/>
      <c r="B135" s="314"/>
      <c r="C135" s="313"/>
      <c r="D135" s="173"/>
      <c r="E135" s="170"/>
      <c r="F135" s="172"/>
      <c r="G135" s="327"/>
      <c r="H135" s="128"/>
      <c r="I135" s="170"/>
      <c r="J135" s="606"/>
      <c r="K135" s="364" t="s">
        <v>32</v>
      </c>
      <c r="L135" s="358"/>
      <c r="M135" s="699"/>
      <c r="N135" s="698"/>
      <c r="O135" s="697"/>
    </row>
    <row r="136" spans="1:15" s="4" customFormat="1" ht="15" customHeight="1" thickBot="1" x14ac:dyDescent="0.3">
      <c r="A136" s="176"/>
      <c r="B136" s="314"/>
      <c r="C136" s="313"/>
      <c r="D136" s="173"/>
      <c r="E136" s="170"/>
      <c r="F136" s="172"/>
      <c r="G136" s="327"/>
      <c r="H136" s="128"/>
      <c r="I136" s="170"/>
      <c r="J136" s="436"/>
      <c r="K136" s="359" t="s">
        <v>36</v>
      </c>
      <c r="L136" s="610"/>
      <c r="M136" s="692"/>
      <c r="N136" s="245"/>
      <c r="O136" s="691"/>
    </row>
    <row r="137" spans="1:15" s="4" customFormat="1" ht="15" customHeight="1" thickBot="1" x14ac:dyDescent="0.3">
      <c r="A137" s="123"/>
      <c r="B137" s="312"/>
      <c r="C137" s="311"/>
      <c r="D137" s="120"/>
      <c r="E137" s="170"/>
      <c r="F137" s="151"/>
      <c r="G137" s="326"/>
      <c r="H137" s="116"/>
      <c r="I137" s="119"/>
      <c r="J137" s="354"/>
      <c r="K137" s="353" t="s">
        <v>62</v>
      </c>
      <c r="L137" s="352">
        <f>SUM(L134:L136)</f>
        <v>200</v>
      </c>
      <c r="M137" s="692"/>
      <c r="N137" s="245"/>
      <c r="O137" s="691"/>
    </row>
    <row r="138" spans="1:15" s="4" customFormat="1" ht="25.5" customHeight="1" thickBot="1" x14ac:dyDescent="0.3">
      <c r="A138" s="135"/>
      <c r="B138" s="322"/>
      <c r="C138" s="321"/>
      <c r="D138" s="676" t="s">
        <v>25</v>
      </c>
      <c r="E138" s="675"/>
      <c r="F138" s="130" t="s">
        <v>223</v>
      </c>
      <c r="G138" s="334" t="s">
        <v>198</v>
      </c>
      <c r="H138" s="147" t="s">
        <v>38</v>
      </c>
      <c r="I138" s="379" t="s">
        <v>65</v>
      </c>
      <c r="J138" s="606" t="s">
        <v>64</v>
      </c>
      <c r="K138" s="387" t="s">
        <v>63</v>
      </c>
      <c r="L138" s="358">
        <v>150</v>
      </c>
      <c r="M138" s="696" t="s">
        <v>222</v>
      </c>
      <c r="N138" s="687" t="s">
        <v>220</v>
      </c>
      <c r="O138" s="693">
        <v>9243</v>
      </c>
    </row>
    <row r="139" spans="1:15" s="4" customFormat="1" ht="27.75" customHeight="1" thickBot="1" x14ac:dyDescent="0.3">
      <c r="A139" s="176"/>
      <c r="B139" s="314"/>
      <c r="C139" s="313"/>
      <c r="D139" s="673"/>
      <c r="E139" s="671"/>
      <c r="F139" s="172"/>
      <c r="G139" s="327"/>
      <c r="H139" s="128"/>
      <c r="I139" s="170"/>
      <c r="J139" s="606"/>
      <c r="K139" s="364" t="s">
        <v>32</v>
      </c>
      <c r="L139" s="358"/>
      <c r="M139" s="696" t="s">
        <v>221</v>
      </c>
      <c r="N139" s="695" t="s">
        <v>220</v>
      </c>
      <c r="O139" s="693">
        <v>687</v>
      </c>
    </row>
    <row r="140" spans="1:15" s="4" customFormat="1" ht="15" customHeight="1" thickBot="1" x14ac:dyDescent="0.3">
      <c r="A140" s="176"/>
      <c r="B140" s="314"/>
      <c r="C140" s="313"/>
      <c r="D140" s="673"/>
      <c r="E140" s="671"/>
      <c r="F140" s="172"/>
      <c r="G140" s="327"/>
      <c r="H140" s="128"/>
      <c r="I140" s="170"/>
      <c r="J140" s="436"/>
      <c r="K140" s="359" t="s">
        <v>36</v>
      </c>
      <c r="L140" s="358"/>
      <c r="M140" s="692"/>
      <c r="N140" s="245"/>
      <c r="O140" s="200"/>
    </row>
    <row r="141" spans="1:15" s="4" customFormat="1" ht="15" customHeight="1" thickBot="1" x14ac:dyDescent="0.3">
      <c r="A141" s="123"/>
      <c r="B141" s="312"/>
      <c r="C141" s="311"/>
      <c r="D141" s="672"/>
      <c r="E141" s="671"/>
      <c r="F141" s="362"/>
      <c r="G141" s="326"/>
      <c r="H141" s="116"/>
      <c r="I141" s="119"/>
      <c r="J141" s="354"/>
      <c r="K141" s="353" t="s">
        <v>62</v>
      </c>
      <c r="L141" s="352">
        <f>SUM(L138:L140)</f>
        <v>150</v>
      </c>
      <c r="M141" s="692"/>
      <c r="N141" s="245"/>
      <c r="O141" s="691"/>
    </row>
    <row r="142" spans="1:15" s="4" customFormat="1" ht="15" customHeight="1" thickBot="1" x14ac:dyDescent="0.3">
      <c r="A142" s="135"/>
      <c r="B142" s="322"/>
      <c r="C142" s="380"/>
      <c r="D142" s="676" t="s">
        <v>23</v>
      </c>
      <c r="E142" s="675"/>
      <c r="F142" s="130" t="s">
        <v>219</v>
      </c>
      <c r="G142" s="334" t="s">
        <v>198</v>
      </c>
      <c r="H142" s="147" t="s">
        <v>38</v>
      </c>
      <c r="I142" s="379" t="s">
        <v>65</v>
      </c>
      <c r="J142" s="606" t="s">
        <v>64</v>
      </c>
      <c r="K142" s="387" t="s">
        <v>63</v>
      </c>
      <c r="L142" s="358">
        <v>130</v>
      </c>
      <c r="M142" s="202"/>
      <c r="N142" s="245"/>
      <c r="O142" s="200"/>
    </row>
    <row r="143" spans="1:15" s="4" customFormat="1" ht="15" customHeight="1" thickBot="1" x14ac:dyDescent="0.3">
      <c r="A143" s="176"/>
      <c r="B143" s="314"/>
      <c r="C143" s="363"/>
      <c r="D143" s="673"/>
      <c r="E143" s="671"/>
      <c r="F143" s="172"/>
      <c r="G143" s="327"/>
      <c r="H143" s="128"/>
      <c r="I143" s="170"/>
      <c r="J143" s="606"/>
      <c r="K143" s="364" t="s">
        <v>32</v>
      </c>
      <c r="L143" s="358"/>
      <c r="M143" s="694" t="s">
        <v>218</v>
      </c>
      <c r="N143" s="167" t="s">
        <v>26</v>
      </c>
      <c r="O143" s="693">
        <v>2900</v>
      </c>
    </row>
    <row r="144" spans="1:15" s="4" customFormat="1" ht="15" customHeight="1" thickBot="1" x14ac:dyDescent="0.3">
      <c r="A144" s="176"/>
      <c r="B144" s="314"/>
      <c r="C144" s="363"/>
      <c r="D144" s="673"/>
      <c r="E144" s="671"/>
      <c r="F144" s="172"/>
      <c r="G144" s="327"/>
      <c r="H144" s="128"/>
      <c r="I144" s="170"/>
      <c r="J144" s="436"/>
      <c r="K144" s="359" t="s">
        <v>36</v>
      </c>
      <c r="L144" s="358"/>
      <c r="M144" s="202"/>
      <c r="N144" s="245"/>
      <c r="O144" s="200"/>
    </row>
    <row r="145" spans="1:15" s="4" customFormat="1" ht="15" customHeight="1" thickBot="1" x14ac:dyDescent="0.3">
      <c r="A145" s="123"/>
      <c r="B145" s="312"/>
      <c r="C145" s="357"/>
      <c r="D145" s="672"/>
      <c r="E145" s="671"/>
      <c r="F145" s="362"/>
      <c r="G145" s="326"/>
      <c r="H145" s="116"/>
      <c r="I145" s="119"/>
      <c r="J145" s="354"/>
      <c r="K145" s="353" t="s">
        <v>62</v>
      </c>
      <c r="L145" s="352">
        <f>SUM(L142:L144)</f>
        <v>130</v>
      </c>
      <c r="M145" s="692"/>
      <c r="N145" s="245"/>
      <c r="O145" s="691"/>
    </row>
    <row r="146" spans="1:15" s="4" customFormat="1" ht="15" customHeight="1" thickBot="1" x14ac:dyDescent="0.3">
      <c r="A146" s="135"/>
      <c r="B146" s="322"/>
      <c r="C146" s="321"/>
      <c r="D146" s="676" t="s">
        <v>31</v>
      </c>
      <c r="E146" s="675"/>
      <c r="F146" s="130" t="s">
        <v>217</v>
      </c>
      <c r="G146" s="334" t="s">
        <v>198</v>
      </c>
      <c r="H146" s="147" t="s">
        <v>38</v>
      </c>
      <c r="I146" s="379" t="s">
        <v>65</v>
      </c>
      <c r="J146" s="606" t="s">
        <v>64</v>
      </c>
      <c r="K146" s="387" t="s">
        <v>63</v>
      </c>
      <c r="L146" s="358">
        <v>1437</v>
      </c>
      <c r="M146" s="688" t="s">
        <v>216</v>
      </c>
      <c r="N146" s="167" t="s">
        <v>26</v>
      </c>
      <c r="O146" s="166">
        <v>21</v>
      </c>
    </row>
    <row r="147" spans="1:15" s="4" customFormat="1" ht="15" customHeight="1" thickBot="1" x14ac:dyDescent="0.3">
      <c r="A147" s="176"/>
      <c r="B147" s="314"/>
      <c r="C147" s="313"/>
      <c r="D147" s="673"/>
      <c r="E147" s="671"/>
      <c r="F147" s="172"/>
      <c r="G147" s="327"/>
      <c r="H147" s="128"/>
      <c r="I147" s="170"/>
      <c r="J147" s="606"/>
      <c r="K147" s="364" t="s">
        <v>32</v>
      </c>
      <c r="L147" s="358"/>
      <c r="M147" s="688" t="s">
        <v>215</v>
      </c>
      <c r="N147" s="687" t="s">
        <v>26</v>
      </c>
      <c r="O147" s="690">
        <v>600</v>
      </c>
    </row>
    <row r="148" spans="1:15" s="4" customFormat="1" ht="15" customHeight="1" thickBot="1" x14ac:dyDescent="0.3">
      <c r="A148" s="176"/>
      <c r="B148" s="314"/>
      <c r="C148" s="313"/>
      <c r="D148" s="673"/>
      <c r="E148" s="671"/>
      <c r="F148" s="172"/>
      <c r="G148" s="327"/>
      <c r="H148" s="128"/>
      <c r="I148" s="170"/>
      <c r="J148" s="689"/>
      <c r="K148" s="364" t="s">
        <v>36</v>
      </c>
      <c r="L148" s="381">
        <v>29.05</v>
      </c>
      <c r="M148" s="688" t="s">
        <v>214</v>
      </c>
      <c r="N148" s="687" t="s">
        <v>119</v>
      </c>
      <c r="O148" s="690">
        <v>140</v>
      </c>
    </row>
    <row r="149" spans="1:15" s="4" customFormat="1" ht="15" customHeight="1" thickBot="1" x14ac:dyDescent="0.3">
      <c r="A149" s="176"/>
      <c r="B149" s="314"/>
      <c r="C149" s="313"/>
      <c r="D149" s="673"/>
      <c r="E149" s="671"/>
      <c r="F149" s="172"/>
      <c r="G149" s="327"/>
      <c r="H149" s="128"/>
      <c r="I149" s="170"/>
      <c r="J149" s="689"/>
      <c r="K149" s="364"/>
      <c r="L149" s="358"/>
      <c r="M149" s="688" t="s">
        <v>213</v>
      </c>
      <c r="N149" s="687" t="s">
        <v>212</v>
      </c>
      <c r="O149" s="166">
        <v>420</v>
      </c>
    </row>
    <row r="150" spans="1:15" s="4" customFormat="1" ht="19.5" customHeight="1" thickBot="1" x14ac:dyDescent="0.3">
      <c r="A150" s="176"/>
      <c r="B150" s="314"/>
      <c r="C150" s="313"/>
      <c r="D150" s="673"/>
      <c r="E150" s="671"/>
      <c r="F150" s="172"/>
      <c r="G150" s="327"/>
      <c r="H150" s="128"/>
      <c r="I150" s="170"/>
      <c r="J150" s="436"/>
      <c r="K150" s="359"/>
      <c r="L150" s="358"/>
      <c r="M150" s="202"/>
      <c r="N150" s="48"/>
      <c r="O150" s="200"/>
    </row>
    <row r="151" spans="1:15" s="4" customFormat="1" ht="15" customHeight="1" thickBot="1" x14ac:dyDescent="0.3">
      <c r="A151" s="123"/>
      <c r="B151" s="312"/>
      <c r="C151" s="311"/>
      <c r="D151" s="672"/>
      <c r="E151" s="671"/>
      <c r="F151" s="362"/>
      <c r="G151" s="326"/>
      <c r="H151" s="116"/>
      <c r="I151" s="119"/>
      <c r="J151" s="354"/>
      <c r="K151" s="353" t="s">
        <v>62</v>
      </c>
      <c r="L151" s="352">
        <f>SUM(L146:L150)</f>
        <v>1466.05</v>
      </c>
      <c r="M151" s="246"/>
      <c r="N151" s="245"/>
      <c r="O151" s="244"/>
    </row>
    <row r="152" spans="1:15" s="4" customFormat="1" ht="67.5" customHeight="1" thickBot="1" x14ac:dyDescent="0.3">
      <c r="A152" s="135"/>
      <c r="B152" s="322"/>
      <c r="C152" s="321"/>
      <c r="D152" s="676" t="s">
        <v>51</v>
      </c>
      <c r="E152" s="675"/>
      <c r="F152" s="130" t="s">
        <v>211</v>
      </c>
      <c r="G152" s="334" t="s">
        <v>198</v>
      </c>
      <c r="H152" s="147" t="s">
        <v>38</v>
      </c>
      <c r="I152" s="379" t="s">
        <v>65</v>
      </c>
      <c r="J152" s="215" t="s">
        <v>64</v>
      </c>
      <c r="K152" s="387" t="s">
        <v>63</v>
      </c>
      <c r="L152" s="358">
        <v>30</v>
      </c>
      <c r="M152" s="669" t="s">
        <v>210</v>
      </c>
      <c r="N152" s="167" t="s">
        <v>26</v>
      </c>
      <c r="O152" s="166">
        <v>10</v>
      </c>
    </row>
    <row r="153" spans="1:15" s="4" customFormat="1" ht="15" customHeight="1" thickBot="1" x14ac:dyDescent="0.3">
      <c r="A153" s="176"/>
      <c r="B153" s="314"/>
      <c r="C153" s="313"/>
      <c r="D153" s="673"/>
      <c r="E153" s="671"/>
      <c r="F153" s="172"/>
      <c r="G153" s="327"/>
      <c r="H153" s="128"/>
      <c r="I153" s="170"/>
      <c r="J153" s="204"/>
      <c r="K153" s="364" t="s">
        <v>32</v>
      </c>
      <c r="L153" s="358"/>
      <c r="M153" s="246"/>
      <c r="N153" s="245"/>
      <c r="O153" s="244"/>
    </row>
    <row r="154" spans="1:15" s="4" customFormat="1" ht="15" customHeight="1" thickBot="1" x14ac:dyDescent="0.3">
      <c r="A154" s="176"/>
      <c r="B154" s="314"/>
      <c r="C154" s="313"/>
      <c r="D154" s="673"/>
      <c r="E154" s="671"/>
      <c r="F154" s="172"/>
      <c r="G154" s="327"/>
      <c r="H154" s="128"/>
      <c r="I154" s="170"/>
      <c r="J154" s="204"/>
      <c r="K154" s="359" t="s">
        <v>36</v>
      </c>
      <c r="L154" s="358"/>
      <c r="M154" s="246"/>
      <c r="N154" s="245"/>
      <c r="O154" s="244"/>
    </row>
    <row r="155" spans="1:15" s="4" customFormat="1" ht="15" customHeight="1" thickBot="1" x14ac:dyDescent="0.3">
      <c r="A155" s="123"/>
      <c r="B155" s="312"/>
      <c r="C155" s="311"/>
      <c r="D155" s="672"/>
      <c r="E155" s="671"/>
      <c r="F155" s="362"/>
      <c r="G155" s="326"/>
      <c r="H155" s="116"/>
      <c r="I155" s="119"/>
      <c r="J155" s="195"/>
      <c r="K155" s="353" t="s">
        <v>62</v>
      </c>
      <c r="L155" s="352">
        <f>SUM(L152:L154)</f>
        <v>30</v>
      </c>
      <c r="M155" s="246"/>
      <c r="N155" s="245"/>
      <c r="O155" s="244"/>
    </row>
    <row r="156" spans="1:15" s="4" customFormat="1" ht="39.75" customHeight="1" thickBot="1" x14ac:dyDescent="0.3">
      <c r="A156" s="135"/>
      <c r="B156" s="134"/>
      <c r="C156" s="133"/>
      <c r="D156" s="676" t="s">
        <v>47</v>
      </c>
      <c r="E156" s="675"/>
      <c r="F156" s="157" t="s">
        <v>209</v>
      </c>
      <c r="G156" s="334" t="s">
        <v>198</v>
      </c>
      <c r="H156" s="147" t="s">
        <v>38</v>
      </c>
      <c r="I156" s="379" t="s">
        <v>65</v>
      </c>
      <c r="J156" s="215" t="s">
        <v>64</v>
      </c>
      <c r="K156" s="638" t="s">
        <v>63</v>
      </c>
      <c r="L156" s="683">
        <v>58</v>
      </c>
      <c r="M156" s="686" t="s">
        <v>208</v>
      </c>
      <c r="N156" s="685" t="s">
        <v>26</v>
      </c>
      <c r="O156" s="684">
        <v>200</v>
      </c>
    </row>
    <row r="157" spans="1:15" s="4" customFormat="1" ht="15" customHeight="1" thickBot="1" x14ac:dyDescent="0.3">
      <c r="A157" s="176"/>
      <c r="B157" s="175"/>
      <c r="C157" s="174"/>
      <c r="D157" s="673"/>
      <c r="E157" s="671"/>
      <c r="F157" s="365"/>
      <c r="G157" s="327"/>
      <c r="H157" s="128"/>
      <c r="I157" s="170"/>
      <c r="J157" s="204"/>
      <c r="K157" s="371" t="s">
        <v>32</v>
      </c>
      <c r="L157" s="377"/>
      <c r="M157" s="333"/>
      <c r="N157" s="332"/>
      <c r="O157" s="331"/>
    </row>
    <row r="158" spans="1:15" s="4" customFormat="1" ht="15" customHeight="1" thickBot="1" x14ac:dyDescent="0.3">
      <c r="A158" s="176"/>
      <c r="B158" s="175"/>
      <c r="C158" s="174"/>
      <c r="D158" s="673"/>
      <c r="E158" s="671"/>
      <c r="F158" s="365"/>
      <c r="G158" s="327"/>
      <c r="H158" s="128"/>
      <c r="I158" s="170"/>
      <c r="J158" s="204"/>
      <c r="K158" s="373" t="s">
        <v>36</v>
      </c>
      <c r="L158" s="381">
        <v>0.09</v>
      </c>
      <c r="M158" s="246"/>
      <c r="N158" s="245"/>
      <c r="O158" s="244"/>
    </row>
    <row r="159" spans="1:15" s="4" customFormat="1" ht="27" customHeight="1" thickBot="1" x14ac:dyDescent="0.3">
      <c r="A159" s="123"/>
      <c r="B159" s="122"/>
      <c r="C159" s="121"/>
      <c r="D159" s="672"/>
      <c r="E159" s="671"/>
      <c r="F159" s="362"/>
      <c r="G159" s="326"/>
      <c r="H159" s="116"/>
      <c r="I159" s="119"/>
      <c r="J159" s="195"/>
      <c r="K159" s="353" t="s">
        <v>62</v>
      </c>
      <c r="L159" s="352">
        <f>SUM(L156:L158)</f>
        <v>58.09</v>
      </c>
      <c r="M159" s="309"/>
      <c r="N159" s="110"/>
      <c r="O159" s="308"/>
    </row>
    <row r="160" spans="1:15" s="4" customFormat="1" ht="18" customHeight="1" thickBot="1" x14ac:dyDescent="0.3">
      <c r="A160" s="135"/>
      <c r="B160" s="322"/>
      <c r="C160" s="321"/>
      <c r="D160" s="676" t="s">
        <v>44</v>
      </c>
      <c r="E160" s="675"/>
      <c r="F160" s="130" t="s">
        <v>207</v>
      </c>
      <c r="G160" s="334" t="s">
        <v>198</v>
      </c>
      <c r="H160" s="147" t="s">
        <v>38</v>
      </c>
      <c r="I160" s="379" t="s">
        <v>65</v>
      </c>
      <c r="J160" s="215" t="s">
        <v>64</v>
      </c>
      <c r="K160" s="373" t="s">
        <v>63</v>
      </c>
      <c r="L160" s="683">
        <v>20</v>
      </c>
      <c r="M160" s="325"/>
      <c r="N160" s="201"/>
      <c r="O160" s="323"/>
    </row>
    <row r="161" spans="1:15" s="4" customFormat="1" ht="44.25" customHeight="1" thickBot="1" x14ac:dyDescent="0.3">
      <c r="A161" s="176"/>
      <c r="B161" s="314"/>
      <c r="C161" s="313"/>
      <c r="D161" s="673"/>
      <c r="E161" s="671"/>
      <c r="F161" s="172"/>
      <c r="G161" s="327"/>
      <c r="H161" s="128"/>
      <c r="I161" s="170"/>
      <c r="J161" s="204"/>
      <c r="K161" s="371" t="s">
        <v>32</v>
      </c>
      <c r="L161" s="377"/>
      <c r="M161" s="682" t="s">
        <v>206</v>
      </c>
      <c r="N161" s="681" t="s">
        <v>26</v>
      </c>
      <c r="O161" s="680">
        <v>20</v>
      </c>
    </row>
    <row r="162" spans="1:15" s="4" customFormat="1" ht="12.75" customHeight="1" thickBot="1" x14ac:dyDescent="0.3">
      <c r="A162" s="176"/>
      <c r="B162" s="314"/>
      <c r="C162" s="313"/>
      <c r="D162" s="673"/>
      <c r="E162" s="671"/>
      <c r="F162" s="670"/>
      <c r="G162" s="327"/>
      <c r="H162" s="128"/>
      <c r="I162" s="170"/>
      <c r="J162" s="204"/>
      <c r="K162" s="373" t="s">
        <v>36</v>
      </c>
      <c r="L162" s="358"/>
      <c r="M162" s="679"/>
      <c r="N162" s="678"/>
      <c r="O162" s="677"/>
    </row>
    <row r="163" spans="1:15" s="4" customFormat="1" ht="15" customHeight="1" thickBot="1" x14ac:dyDescent="0.3">
      <c r="A163" s="123"/>
      <c r="B163" s="312"/>
      <c r="C163" s="311"/>
      <c r="D163" s="672"/>
      <c r="E163" s="671"/>
      <c r="F163" s="362"/>
      <c r="G163" s="326"/>
      <c r="H163" s="116"/>
      <c r="I163" s="119"/>
      <c r="J163" s="195"/>
      <c r="K163" s="353" t="s">
        <v>62</v>
      </c>
      <c r="L163" s="352">
        <f>SUM(L160:L162)</f>
        <v>20</v>
      </c>
      <c r="M163" s="246"/>
      <c r="N163" s="245"/>
      <c r="O163" s="244"/>
    </row>
    <row r="164" spans="1:15" s="4" customFormat="1" ht="24.75" customHeight="1" thickBot="1" x14ac:dyDescent="0.3">
      <c r="A164" s="664"/>
      <c r="B164" s="322"/>
      <c r="C164" s="321"/>
      <c r="D164" s="676" t="s">
        <v>40</v>
      </c>
      <c r="E164" s="675"/>
      <c r="F164" s="130" t="s">
        <v>205</v>
      </c>
      <c r="G164" s="334" t="s">
        <v>198</v>
      </c>
      <c r="H164" s="147" t="s">
        <v>38</v>
      </c>
      <c r="I164" s="379" t="s">
        <v>65</v>
      </c>
      <c r="J164" s="215" t="s">
        <v>64</v>
      </c>
      <c r="K164" s="387" t="s">
        <v>63</v>
      </c>
      <c r="L164" s="358">
        <v>0</v>
      </c>
      <c r="M164" s="674" t="s">
        <v>204</v>
      </c>
      <c r="N164" s="167" t="s">
        <v>26</v>
      </c>
      <c r="O164" s="244"/>
    </row>
    <row r="165" spans="1:15" s="4" customFormat="1" ht="15" customHeight="1" thickBot="1" x14ac:dyDescent="0.3">
      <c r="A165" s="304"/>
      <c r="B165" s="314"/>
      <c r="C165" s="313"/>
      <c r="D165" s="673"/>
      <c r="E165" s="671"/>
      <c r="F165" s="172"/>
      <c r="G165" s="327"/>
      <c r="H165" s="128"/>
      <c r="I165" s="170"/>
      <c r="J165" s="204"/>
      <c r="K165" s="364" t="s">
        <v>32</v>
      </c>
      <c r="L165" s="358"/>
      <c r="M165" s="246"/>
      <c r="N165" s="245"/>
      <c r="O165" s="244"/>
    </row>
    <row r="166" spans="1:15" s="4" customFormat="1" ht="15" customHeight="1" thickBot="1" x14ac:dyDescent="0.3">
      <c r="A166" s="304"/>
      <c r="B166" s="314"/>
      <c r="C166" s="313"/>
      <c r="D166" s="673"/>
      <c r="E166" s="671"/>
      <c r="F166" s="670"/>
      <c r="G166" s="327"/>
      <c r="H166" s="128"/>
      <c r="I166" s="170"/>
      <c r="J166" s="204"/>
      <c r="K166" s="359" t="s">
        <v>36</v>
      </c>
      <c r="L166" s="358"/>
      <c r="M166" s="246"/>
      <c r="N166" s="245"/>
      <c r="O166" s="244"/>
    </row>
    <row r="167" spans="1:15" s="4" customFormat="1" ht="18" customHeight="1" thickBot="1" x14ac:dyDescent="0.3">
      <c r="A167" s="108"/>
      <c r="B167" s="312"/>
      <c r="C167" s="311"/>
      <c r="D167" s="672"/>
      <c r="E167" s="671"/>
      <c r="F167" s="365"/>
      <c r="G167" s="326"/>
      <c r="H167" s="116"/>
      <c r="I167" s="119"/>
      <c r="J167" s="195"/>
      <c r="K167" s="353" t="s">
        <v>62</v>
      </c>
      <c r="L167" s="352">
        <f>SUM(L164:L166)</f>
        <v>0</v>
      </c>
      <c r="M167" s="246"/>
      <c r="N167" s="245"/>
      <c r="O167" s="244"/>
    </row>
    <row r="168" spans="1:15" s="4" customFormat="1" ht="15" customHeight="1" thickBot="1" x14ac:dyDescent="0.3">
      <c r="A168" s="664"/>
      <c r="B168" s="663"/>
      <c r="C168" s="278"/>
      <c r="D168" s="132" t="s">
        <v>35</v>
      </c>
      <c r="E168" s="131"/>
      <c r="F168" s="130" t="s">
        <v>203</v>
      </c>
      <c r="G168" s="334" t="s">
        <v>198</v>
      </c>
      <c r="H168" s="147" t="s">
        <v>38</v>
      </c>
      <c r="I168" s="379" t="s">
        <v>65</v>
      </c>
      <c r="J168" s="215" t="s">
        <v>64</v>
      </c>
      <c r="K168" s="387" t="s">
        <v>63</v>
      </c>
      <c r="L168" s="358">
        <v>2</v>
      </c>
      <c r="M168" s="669" t="s">
        <v>202</v>
      </c>
      <c r="N168" s="167" t="s">
        <v>26</v>
      </c>
      <c r="O168" s="166">
        <v>30</v>
      </c>
    </row>
    <row r="169" spans="1:15" s="4" customFormat="1" ht="15" customHeight="1" thickBot="1" x14ac:dyDescent="0.3">
      <c r="A169" s="304"/>
      <c r="B169" s="303"/>
      <c r="C169" s="227"/>
      <c r="D169" s="173"/>
      <c r="E169" s="170"/>
      <c r="F169" s="172"/>
      <c r="G169" s="327"/>
      <c r="H169" s="128"/>
      <c r="I169" s="170"/>
      <c r="J169" s="204"/>
      <c r="K169" s="364" t="s">
        <v>32</v>
      </c>
      <c r="L169" s="358"/>
      <c r="M169" s="246"/>
      <c r="N169" s="245"/>
      <c r="O169" s="244"/>
    </row>
    <row r="170" spans="1:15" s="4" customFormat="1" ht="15" customHeight="1" thickBot="1" x14ac:dyDescent="0.3">
      <c r="A170" s="304"/>
      <c r="B170" s="303"/>
      <c r="C170" s="227"/>
      <c r="D170" s="173"/>
      <c r="E170" s="170"/>
      <c r="F170" s="172"/>
      <c r="G170" s="327"/>
      <c r="H170" s="128"/>
      <c r="I170" s="170"/>
      <c r="J170" s="204"/>
      <c r="K170" s="359" t="s">
        <v>36</v>
      </c>
      <c r="L170" s="358"/>
      <c r="M170" s="246"/>
      <c r="N170" s="245"/>
      <c r="O170" s="244"/>
    </row>
    <row r="171" spans="1:15" s="4" customFormat="1" ht="15" customHeight="1" thickBot="1" x14ac:dyDescent="0.3">
      <c r="A171" s="108"/>
      <c r="B171" s="666"/>
      <c r="C171" s="420"/>
      <c r="D171" s="120"/>
      <c r="E171" s="119"/>
      <c r="F171" s="151"/>
      <c r="G171" s="326"/>
      <c r="H171" s="116"/>
      <c r="I171" s="119"/>
      <c r="J171" s="195"/>
      <c r="K171" s="353" t="s">
        <v>62</v>
      </c>
      <c r="L171" s="352">
        <f>SUM(L168:L170)</f>
        <v>2</v>
      </c>
      <c r="M171" s="246"/>
      <c r="N171" s="245"/>
      <c r="O171" s="244"/>
    </row>
    <row r="172" spans="1:15" s="4" customFormat="1" ht="15" customHeight="1" thickBot="1" x14ac:dyDescent="0.3">
      <c r="A172" s="664"/>
      <c r="B172" s="663"/>
      <c r="C172" s="278"/>
      <c r="D172" s="132" t="s">
        <v>30</v>
      </c>
      <c r="E172" s="131"/>
      <c r="F172" s="130" t="s">
        <v>201</v>
      </c>
      <c r="G172" s="334" t="s">
        <v>198</v>
      </c>
      <c r="H172" s="147" t="s">
        <v>38</v>
      </c>
      <c r="I172" s="379" t="s">
        <v>65</v>
      </c>
      <c r="J172" s="215" t="s">
        <v>64</v>
      </c>
      <c r="K172" s="387" t="s">
        <v>63</v>
      </c>
      <c r="L172" s="358">
        <v>63</v>
      </c>
      <c r="M172" s="669" t="s">
        <v>200</v>
      </c>
      <c r="N172" s="668" t="s">
        <v>26</v>
      </c>
      <c r="O172" s="166">
        <v>60</v>
      </c>
    </row>
    <row r="173" spans="1:15" s="4" customFormat="1" ht="15" customHeight="1" thickBot="1" x14ac:dyDescent="0.3">
      <c r="A173" s="304"/>
      <c r="B173" s="303"/>
      <c r="C173" s="227"/>
      <c r="D173" s="173"/>
      <c r="E173" s="170"/>
      <c r="F173" s="172"/>
      <c r="G173" s="327"/>
      <c r="H173" s="128"/>
      <c r="I173" s="170"/>
      <c r="J173" s="204"/>
      <c r="K173" s="364" t="s">
        <v>32</v>
      </c>
      <c r="L173" s="358"/>
      <c r="M173" s="669"/>
      <c r="N173" s="668"/>
      <c r="O173" s="667"/>
    </row>
    <row r="174" spans="1:15" s="4" customFormat="1" ht="15" customHeight="1" thickBot="1" x14ac:dyDescent="0.3">
      <c r="A174" s="304"/>
      <c r="B174" s="303"/>
      <c r="C174" s="227"/>
      <c r="D174" s="173"/>
      <c r="E174" s="170"/>
      <c r="F174" s="670"/>
      <c r="G174" s="327"/>
      <c r="H174" s="128"/>
      <c r="I174" s="170"/>
      <c r="J174" s="204"/>
      <c r="K174" s="359" t="s">
        <v>36</v>
      </c>
      <c r="L174" s="358"/>
      <c r="M174" s="669"/>
      <c r="N174" s="668"/>
      <c r="O174" s="667"/>
    </row>
    <row r="175" spans="1:15" s="4" customFormat="1" ht="15" customHeight="1" thickBot="1" x14ac:dyDescent="0.3">
      <c r="A175" s="108"/>
      <c r="B175" s="666"/>
      <c r="C175" s="420"/>
      <c r="D175" s="120"/>
      <c r="E175" s="170"/>
      <c r="F175" s="665"/>
      <c r="G175" s="326"/>
      <c r="H175" s="116"/>
      <c r="I175" s="119"/>
      <c r="J175" s="195"/>
      <c r="K175" s="353" t="s">
        <v>62</v>
      </c>
      <c r="L175" s="352">
        <f>SUM(L172:L174)</f>
        <v>63</v>
      </c>
      <c r="M175" s="246"/>
      <c r="N175" s="245"/>
      <c r="O175" s="244"/>
    </row>
    <row r="176" spans="1:15" s="4" customFormat="1" ht="15" customHeight="1" thickBot="1" x14ac:dyDescent="0.3">
      <c r="A176" s="664"/>
      <c r="B176" s="663"/>
      <c r="C176" s="278"/>
      <c r="D176" s="132" t="s">
        <v>149</v>
      </c>
      <c r="E176" s="131"/>
      <c r="F176" s="130" t="s">
        <v>199</v>
      </c>
      <c r="G176" s="334" t="s">
        <v>198</v>
      </c>
      <c r="H176" s="147" t="s">
        <v>38</v>
      </c>
      <c r="I176" s="216" t="s">
        <v>65</v>
      </c>
      <c r="J176" s="215" t="s">
        <v>64</v>
      </c>
      <c r="K176" s="387" t="s">
        <v>63</v>
      </c>
      <c r="L176" s="358">
        <v>120</v>
      </c>
      <c r="M176" s="662" t="s">
        <v>197</v>
      </c>
      <c r="N176" s="149"/>
      <c r="O176" s="162" t="s">
        <v>174</v>
      </c>
    </row>
    <row r="177" spans="1:18" s="4" customFormat="1" ht="15" customHeight="1" thickBot="1" x14ac:dyDescent="0.3">
      <c r="A177" s="304"/>
      <c r="B177" s="303"/>
      <c r="C177" s="227"/>
      <c r="D177" s="173"/>
      <c r="E177" s="170"/>
      <c r="F177" s="172"/>
      <c r="G177" s="327"/>
      <c r="H177" s="128"/>
      <c r="I177" s="205"/>
      <c r="J177" s="204"/>
      <c r="K177" s="364" t="s">
        <v>32</v>
      </c>
      <c r="L177" s="358"/>
      <c r="M177" s="662"/>
      <c r="N177" s="149"/>
      <c r="O177" s="162"/>
    </row>
    <row r="178" spans="1:18" s="4" customFormat="1" ht="15" customHeight="1" thickBot="1" x14ac:dyDescent="0.3">
      <c r="A178" s="304"/>
      <c r="B178" s="303"/>
      <c r="C178" s="227"/>
      <c r="D178" s="173"/>
      <c r="E178" s="170"/>
      <c r="F178" s="172"/>
      <c r="G178" s="327"/>
      <c r="H178" s="128"/>
      <c r="I178" s="205"/>
      <c r="J178" s="204"/>
      <c r="K178" s="359" t="s">
        <v>36</v>
      </c>
      <c r="L178" s="358"/>
      <c r="M178" s="662"/>
      <c r="N178" s="149"/>
      <c r="O178" s="162"/>
    </row>
    <row r="179" spans="1:18" s="4" customFormat="1" ht="15" customHeight="1" thickBot="1" x14ac:dyDescent="0.3">
      <c r="A179" s="304"/>
      <c r="B179" s="303"/>
      <c r="C179" s="227"/>
      <c r="D179" s="173"/>
      <c r="E179" s="170"/>
      <c r="F179" s="172"/>
      <c r="G179" s="327"/>
      <c r="H179" s="128"/>
      <c r="I179" s="205"/>
      <c r="J179" s="195"/>
      <c r="K179" s="353" t="s">
        <v>62</v>
      </c>
      <c r="L179" s="398">
        <f>SUM(L176:L178)</f>
        <v>120</v>
      </c>
      <c r="M179" s="222"/>
      <c r="N179" s="221"/>
      <c r="O179" s="220"/>
    </row>
    <row r="180" spans="1:18" s="4" customFormat="1" ht="15" customHeight="1" thickBot="1" x14ac:dyDescent="0.25">
      <c r="A180" s="135" t="s">
        <v>25</v>
      </c>
      <c r="B180" s="322" t="s">
        <v>25</v>
      </c>
      <c r="C180" s="321" t="s">
        <v>23</v>
      </c>
      <c r="D180" s="661"/>
      <c r="E180" s="583"/>
      <c r="F180" s="660" t="s">
        <v>196</v>
      </c>
      <c r="G180" s="659" t="s">
        <v>176</v>
      </c>
      <c r="H180" s="147" t="s">
        <v>38</v>
      </c>
      <c r="I180" s="216" t="s">
        <v>65</v>
      </c>
      <c r="J180" s="215" t="s">
        <v>64</v>
      </c>
      <c r="K180" s="658"/>
      <c r="L180" s="657"/>
      <c r="M180" s="333"/>
      <c r="N180" s="332"/>
      <c r="O180" s="331"/>
    </row>
    <row r="181" spans="1:18" s="4" customFormat="1" ht="15" customHeight="1" thickBot="1" x14ac:dyDescent="0.3">
      <c r="A181" s="176"/>
      <c r="B181" s="314"/>
      <c r="C181" s="313"/>
      <c r="D181" s="656"/>
      <c r="E181" s="574"/>
      <c r="F181" s="655"/>
      <c r="G181" s="654"/>
      <c r="H181" s="128"/>
      <c r="I181" s="205"/>
      <c r="J181" s="204"/>
      <c r="K181" s="396" t="s">
        <v>63</v>
      </c>
      <c r="L181" s="352">
        <f>L185+L189+L193+L197+L201+L205+L209+L213</f>
        <v>1025.4000000000001</v>
      </c>
      <c r="M181" s="246"/>
      <c r="N181" s="245"/>
      <c r="O181" s="244"/>
      <c r="P181" s="209"/>
    </row>
    <row r="182" spans="1:18" s="4" customFormat="1" ht="15" customHeight="1" thickBot="1" x14ac:dyDescent="0.3">
      <c r="A182" s="176"/>
      <c r="B182" s="314"/>
      <c r="C182" s="313"/>
      <c r="D182" s="656"/>
      <c r="E182" s="574"/>
      <c r="F182" s="655"/>
      <c r="G182" s="654"/>
      <c r="H182" s="128"/>
      <c r="I182" s="205"/>
      <c r="J182" s="204"/>
      <c r="K182" s="393" t="s">
        <v>32</v>
      </c>
      <c r="L182" s="352"/>
      <c r="M182" s="246"/>
      <c r="N182" s="245"/>
      <c r="O182" s="244"/>
    </row>
    <row r="183" spans="1:18" s="4" customFormat="1" ht="15" customHeight="1" thickBot="1" x14ac:dyDescent="0.3">
      <c r="A183" s="176"/>
      <c r="B183" s="314"/>
      <c r="C183" s="313"/>
      <c r="D183" s="656"/>
      <c r="E183" s="574"/>
      <c r="F183" s="655"/>
      <c r="G183" s="654"/>
      <c r="H183" s="128"/>
      <c r="I183" s="205"/>
      <c r="J183" s="204"/>
      <c r="K183" s="391" t="s">
        <v>36</v>
      </c>
      <c r="L183" s="653">
        <f>L187+L191+L195+L199+L203+L207+L211+L215</f>
        <v>44.13</v>
      </c>
      <c r="M183" s="246"/>
      <c r="N183" s="245"/>
      <c r="O183" s="244"/>
      <c r="Q183" s="652"/>
      <c r="R183" s="652"/>
    </row>
    <row r="184" spans="1:18" s="4" customFormat="1" ht="15" customHeight="1" thickBot="1" x14ac:dyDescent="0.3">
      <c r="A184" s="123"/>
      <c r="B184" s="312"/>
      <c r="C184" s="311"/>
      <c r="D184" s="651"/>
      <c r="E184" s="569"/>
      <c r="F184" s="650"/>
      <c r="G184" s="649"/>
      <c r="H184" s="116"/>
      <c r="I184" s="196"/>
      <c r="J184" s="195"/>
      <c r="K184" s="389" t="s">
        <v>62</v>
      </c>
      <c r="L184" s="388">
        <f>SUM(L181:L183)</f>
        <v>1069.5300000000002</v>
      </c>
      <c r="M184" s="309"/>
      <c r="N184" s="110"/>
      <c r="O184" s="308"/>
    </row>
    <row r="185" spans="1:18" s="4" customFormat="1" ht="15" customHeight="1" x14ac:dyDescent="0.25">
      <c r="A185" s="176"/>
      <c r="B185" s="314"/>
      <c r="C185" s="313"/>
      <c r="D185" s="173" t="s">
        <v>61</v>
      </c>
      <c r="E185" s="170"/>
      <c r="F185" s="172" t="s">
        <v>195</v>
      </c>
      <c r="G185" s="327" t="s">
        <v>176</v>
      </c>
      <c r="H185" s="128" t="s">
        <v>38</v>
      </c>
      <c r="I185" s="205" t="s">
        <v>65</v>
      </c>
      <c r="J185" s="606" t="s">
        <v>64</v>
      </c>
      <c r="K185" s="367" t="s">
        <v>63</v>
      </c>
      <c r="L185" s="484">
        <v>70</v>
      </c>
      <c r="M185" s="648" t="s">
        <v>194</v>
      </c>
      <c r="N185" s="647" t="s">
        <v>193</v>
      </c>
      <c r="O185" s="646">
        <v>21</v>
      </c>
    </row>
    <row r="186" spans="1:18" s="4" customFormat="1" ht="15" customHeight="1" x14ac:dyDescent="0.25">
      <c r="A186" s="176"/>
      <c r="B186" s="314"/>
      <c r="C186" s="313"/>
      <c r="D186" s="173"/>
      <c r="E186" s="170"/>
      <c r="F186" s="172"/>
      <c r="G186" s="327"/>
      <c r="H186" s="128"/>
      <c r="I186" s="205"/>
      <c r="J186" s="606"/>
      <c r="K186" s="364" t="s">
        <v>32</v>
      </c>
      <c r="L186" s="476"/>
      <c r="M186" s="645" t="s">
        <v>192</v>
      </c>
      <c r="N186" s="382" t="s">
        <v>26</v>
      </c>
      <c r="O186" s="644">
        <v>2</v>
      </c>
    </row>
    <row r="187" spans="1:18" s="4" customFormat="1" ht="15" customHeight="1" thickBot="1" x14ac:dyDescent="0.3">
      <c r="A187" s="176"/>
      <c r="B187" s="314"/>
      <c r="C187" s="313"/>
      <c r="D187" s="173"/>
      <c r="E187" s="170"/>
      <c r="F187" s="172"/>
      <c r="G187" s="327"/>
      <c r="H187" s="128"/>
      <c r="I187" s="205"/>
      <c r="J187" s="436"/>
      <c r="K187" s="359" t="s">
        <v>36</v>
      </c>
      <c r="L187" s="358"/>
      <c r="M187" s="246"/>
      <c r="N187" s="623"/>
      <c r="O187" s="619"/>
    </row>
    <row r="188" spans="1:18" s="4" customFormat="1" ht="15" customHeight="1" thickBot="1" x14ac:dyDescent="0.3">
      <c r="A188" s="123"/>
      <c r="B188" s="312"/>
      <c r="C188" s="311"/>
      <c r="D188" s="120"/>
      <c r="E188" s="119"/>
      <c r="F188" s="151"/>
      <c r="G188" s="326"/>
      <c r="H188" s="116"/>
      <c r="I188" s="205"/>
      <c r="J188" s="300"/>
      <c r="K188" s="643" t="s">
        <v>62</v>
      </c>
      <c r="L188" s="398">
        <f>SUM(L185:L187)</f>
        <v>70</v>
      </c>
      <c r="M188" s="222"/>
      <c r="N188" s="642"/>
      <c r="O188" s="641"/>
    </row>
    <row r="189" spans="1:18" s="4" customFormat="1" ht="15" customHeight="1" x14ac:dyDescent="0.25">
      <c r="A189" s="135"/>
      <c r="B189" s="322"/>
      <c r="C189" s="321"/>
      <c r="D189" s="132" t="s">
        <v>25</v>
      </c>
      <c r="E189" s="131"/>
      <c r="F189" s="130" t="s">
        <v>191</v>
      </c>
      <c r="G189" s="334" t="s">
        <v>176</v>
      </c>
      <c r="H189" s="147" t="s">
        <v>38</v>
      </c>
      <c r="I189" s="216" t="s">
        <v>65</v>
      </c>
      <c r="J189" s="630" t="s">
        <v>64</v>
      </c>
      <c r="K189" s="387" t="s">
        <v>63</v>
      </c>
      <c r="L189" s="484">
        <v>75</v>
      </c>
      <c r="M189" s="640" t="s">
        <v>190</v>
      </c>
      <c r="N189" s="628" t="s">
        <v>48</v>
      </c>
      <c r="O189" s="627">
        <v>2</v>
      </c>
    </row>
    <row r="190" spans="1:18" s="4" customFormat="1" ht="15" customHeight="1" x14ac:dyDescent="0.25">
      <c r="A190" s="176"/>
      <c r="B190" s="314"/>
      <c r="C190" s="313"/>
      <c r="D190" s="173"/>
      <c r="E190" s="170"/>
      <c r="F190" s="172"/>
      <c r="G190" s="327"/>
      <c r="H190" s="128"/>
      <c r="I190" s="205"/>
      <c r="J190" s="606"/>
      <c r="K190" s="364" t="s">
        <v>32</v>
      </c>
      <c r="L190" s="476"/>
      <c r="M190" s="639"/>
      <c r="N190" s="382"/>
      <c r="O190" s="124"/>
    </row>
    <row r="191" spans="1:18" s="4" customFormat="1" ht="29.25" customHeight="1" thickBot="1" x14ac:dyDescent="0.3">
      <c r="A191" s="176"/>
      <c r="B191" s="314"/>
      <c r="C191" s="313"/>
      <c r="D191" s="173"/>
      <c r="E191" s="170"/>
      <c r="F191" s="172"/>
      <c r="G191" s="327"/>
      <c r="H191" s="128"/>
      <c r="I191" s="205"/>
      <c r="J191" s="436"/>
      <c r="K191" s="359" t="s">
        <v>36</v>
      </c>
      <c r="L191" s="381">
        <v>1.28</v>
      </c>
      <c r="M191" s="246"/>
      <c r="N191" s="623"/>
      <c r="O191" s="619"/>
    </row>
    <row r="192" spans="1:18" s="4" customFormat="1" ht="24.75" customHeight="1" thickBot="1" x14ac:dyDescent="0.3">
      <c r="A192" s="123"/>
      <c r="B192" s="312"/>
      <c r="C192" s="311"/>
      <c r="D192" s="120"/>
      <c r="E192" s="119"/>
      <c r="F192" s="151"/>
      <c r="G192" s="326"/>
      <c r="H192" s="116"/>
      <c r="I192" s="196"/>
      <c r="J192" s="354"/>
      <c r="K192" s="353" t="s">
        <v>62</v>
      </c>
      <c r="L192" s="369">
        <f>SUM(L189:L191)</f>
        <v>76.28</v>
      </c>
      <c r="M192" s="309"/>
      <c r="N192" s="625"/>
      <c r="O192" s="631"/>
    </row>
    <row r="193" spans="1:15" s="4" customFormat="1" ht="15" customHeight="1" thickBot="1" x14ac:dyDescent="0.3">
      <c r="A193" s="135"/>
      <c r="B193" s="322"/>
      <c r="C193" s="321"/>
      <c r="D193" s="132" t="s">
        <v>23</v>
      </c>
      <c r="E193" s="131"/>
      <c r="F193" s="157" t="s">
        <v>189</v>
      </c>
      <c r="G193" s="334" t="s">
        <v>176</v>
      </c>
      <c r="H193" s="147" t="s">
        <v>38</v>
      </c>
      <c r="I193" s="216" t="s">
        <v>65</v>
      </c>
      <c r="J193" s="630" t="s">
        <v>64</v>
      </c>
      <c r="K193" s="638" t="s">
        <v>63</v>
      </c>
      <c r="L193" s="484">
        <v>50</v>
      </c>
      <c r="M193" s="637" t="s">
        <v>188</v>
      </c>
      <c r="N193" s="636" t="s">
        <v>48</v>
      </c>
      <c r="O193" s="635">
        <v>3</v>
      </c>
    </row>
    <row r="194" spans="1:15" s="4" customFormat="1" ht="15" customHeight="1" thickBot="1" x14ac:dyDescent="0.3">
      <c r="A194" s="176"/>
      <c r="B194" s="314"/>
      <c r="C194" s="313"/>
      <c r="D194" s="173"/>
      <c r="E194" s="170"/>
      <c r="F194" s="365"/>
      <c r="G194" s="327"/>
      <c r="H194" s="128"/>
      <c r="I194" s="205"/>
      <c r="J194" s="606"/>
      <c r="K194" s="371" t="s">
        <v>32</v>
      </c>
      <c r="L194" s="476"/>
      <c r="M194" s="634"/>
      <c r="N194" s="633"/>
      <c r="O194" s="632"/>
    </row>
    <row r="195" spans="1:15" s="4" customFormat="1" ht="15" customHeight="1" thickBot="1" x14ac:dyDescent="0.3">
      <c r="A195" s="176"/>
      <c r="B195" s="314"/>
      <c r="C195" s="313"/>
      <c r="D195" s="173"/>
      <c r="E195" s="170"/>
      <c r="F195" s="365"/>
      <c r="G195" s="327"/>
      <c r="H195" s="128"/>
      <c r="I195" s="205"/>
      <c r="J195" s="436"/>
      <c r="K195" s="373" t="s">
        <v>36</v>
      </c>
      <c r="L195" s="358"/>
      <c r="M195" s="246"/>
      <c r="N195" s="623"/>
      <c r="O195" s="619"/>
    </row>
    <row r="196" spans="1:15" s="4" customFormat="1" ht="15" customHeight="1" thickBot="1" x14ac:dyDescent="0.3">
      <c r="A196" s="123"/>
      <c r="B196" s="312"/>
      <c r="C196" s="311"/>
      <c r="D196" s="120"/>
      <c r="E196" s="119"/>
      <c r="F196" s="356"/>
      <c r="G196" s="326"/>
      <c r="H196" s="116"/>
      <c r="I196" s="196"/>
      <c r="J196" s="354"/>
      <c r="K196" s="353" t="s">
        <v>62</v>
      </c>
      <c r="L196" s="352">
        <f>SUM(L193:L195)</f>
        <v>50</v>
      </c>
      <c r="M196" s="309"/>
      <c r="N196" s="625"/>
      <c r="O196" s="631"/>
    </row>
    <row r="197" spans="1:15" s="4" customFormat="1" ht="18.75" customHeight="1" x14ac:dyDescent="0.25">
      <c r="A197" s="135"/>
      <c r="B197" s="322"/>
      <c r="C197" s="321"/>
      <c r="D197" s="132" t="s">
        <v>31</v>
      </c>
      <c r="E197" s="131"/>
      <c r="F197" s="157" t="s">
        <v>187</v>
      </c>
      <c r="G197" s="334" t="s">
        <v>176</v>
      </c>
      <c r="H197" s="147" t="s">
        <v>38</v>
      </c>
      <c r="I197" s="216" t="s">
        <v>65</v>
      </c>
      <c r="J197" s="630" t="s">
        <v>64</v>
      </c>
      <c r="K197" s="387" t="s">
        <v>63</v>
      </c>
      <c r="L197" s="484">
        <v>10</v>
      </c>
      <c r="M197" s="629" t="s">
        <v>186</v>
      </c>
      <c r="N197" s="628" t="s">
        <v>185</v>
      </c>
      <c r="O197" s="627">
        <v>1</v>
      </c>
    </row>
    <row r="198" spans="1:15" s="4" customFormat="1" ht="15" customHeight="1" x14ac:dyDescent="0.25">
      <c r="A198" s="176"/>
      <c r="B198" s="314"/>
      <c r="C198" s="313"/>
      <c r="D198" s="173"/>
      <c r="E198" s="170"/>
      <c r="F198" s="365"/>
      <c r="G198" s="327"/>
      <c r="H198" s="128"/>
      <c r="I198" s="205"/>
      <c r="J198" s="606"/>
      <c r="K198" s="364" t="s">
        <v>32</v>
      </c>
      <c r="L198" s="552"/>
      <c r="M198" s="626"/>
      <c r="N198" s="382"/>
      <c r="O198" s="124"/>
    </row>
    <row r="199" spans="1:15" s="4" customFormat="1" ht="15" customHeight="1" thickBot="1" x14ac:dyDescent="0.3">
      <c r="A199" s="176"/>
      <c r="B199" s="314"/>
      <c r="C199" s="313"/>
      <c r="D199" s="173"/>
      <c r="E199" s="170"/>
      <c r="F199" s="362"/>
      <c r="G199" s="327"/>
      <c r="H199" s="128"/>
      <c r="I199" s="205"/>
      <c r="J199" s="436"/>
      <c r="K199" s="359" t="s">
        <v>36</v>
      </c>
      <c r="L199" s="358"/>
      <c r="M199" s="246"/>
      <c r="N199" s="623"/>
      <c r="O199" s="244"/>
    </row>
    <row r="200" spans="1:15" s="4" customFormat="1" ht="15" customHeight="1" thickBot="1" x14ac:dyDescent="0.3">
      <c r="A200" s="123"/>
      <c r="B200" s="312"/>
      <c r="C200" s="311"/>
      <c r="D200" s="120"/>
      <c r="E200" s="119"/>
      <c r="F200" s="356"/>
      <c r="G200" s="326"/>
      <c r="H200" s="116"/>
      <c r="I200" s="196"/>
      <c r="J200" s="354"/>
      <c r="K200" s="353" t="s">
        <v>62</v>
      </c>
      <c r="L200" s="352">
        <f>SUM(L197:L199)</f>
        <v>10</v>
      </c>
      <c r="M200" s="309"/>
      <c r="N200" s="625"/>
      <c r="O200" s="308"/>
    </row>
    <row r="201" spans="1:15" s="4" customFormat="1" ht="15" customHeight="1" x14ac:dyDescent="0.25">
      <c r="A201" s="176"/>
      <c r="B201" s="314"/>
      <c r="C201" s="313"/>
      <c r="D201" s="173" t="s">
        <v>51</v>
      </c>
      <c r="E201" s="170"/>
      <c r="F201" s="172" t="s">
        <v>184</v>
      </c>
      <c r="G201" s="327" t="s">
        <v>176</v>
      </c>
      <c r="H201" s="128" t="s">
        <v>38</v>
      </c>
      <c r="I201" s="205" t="s">
        <v>65</v>
      </c>
      <c r="J201" s="606" t="s">
        <v>64</v>
      </c>
      <c r="K201" s="367" t="s">
        <v>63</v>
      </c>
      <c r="L201" s="484">
        <v>255.4</v>
      </c>
      <c r="M201" s="517" t="s">
        <v>183</v>
      </c>
      <c r="N201" s="533" t="s">
        <v>26</v>
      </c>
      <c r="O201" s="624">
        <v>92</v>
      </c>
    </row>
    <row r="202" spans="1:15" s="4" customFormat="1" ht="15" customHeight="1" x14ac:dyDescent="0.25">
      <c r="A202" s="176"/>
      <c r="B202" s="314"/>
      <c r="C202" s="313"/>
      <c r="D202" s="173"/>
      <c r="E202" s="170"/>
      <c r="F202" s="172"/>
      <c r="G202" s="327"/>
      <c r="H202" s="128"/>
      <c r="I202" s="205"/>
      <c r="J202" s="606"/>
      <c r="K202" s="364" t="s">
        <v>32</v>
      </c>
      <c r="L202" s="476"/>
      <c r="M202" s="246"/>
      <c r="N202" s="623"/>
      <c r="O202" s="619"/>
    </row>
    <row r="203" spans="1:15" s="4" customFormat="1" ht="15" customHeight="1" thickBot="1" x14ac:dyDescent="0.3">
      <c r="A203" s="176"/>
      <c r="B203" s="314"/>
      <c r="C203" s="313"/>
      <c r="D203" s="173"/>
      <c r="E203" s="170"/>
      <c r="F203" s="172"/>
      <c r="G203" s="327"/>
      <c r="H203" s="128"/>
      <c r="I203" s="205"/>
      <c r="J203" s="436"/>
      <c r="K203" s="359" t="s">
        <v>36</v>
      </c>
      <c r="L203" s="610">
        <v>19.59</v>
      </c>
      <c r="M203" s="246"/>
      <c r="N203" s="623"/>
      <c r="O203" s="619"/>
    </row>
    <row r="204" spans="1:15" s="4" customFormat="1" ht="15" customHeight="1" thickBot="1" x14ac:dyDescent="0.3">
      <c r="A204" s="123"/>
      <c r="B204" s="312"/>
      <c r="C204" s="311"/>
      <c r="D204" s="120"/>
      <c r="E204" s="170"/>
      <c r="F204" s="622"/>
      <c r="G204" s="326"/>
      <c r="H204" s="116"/>
      <c r="I204" s="196"/>
      <c r="J204" s="354"/>
      <c r="K204" s="353" t="s">
        <v>62</v>
      </c>
      <c r="L204" s="352">
        <f>SUM(L201:L203)</f>
        <v>274.99</v>
      </c>
      <c r="M204" s="246"/>
      <c r="N204" s="245"/>
      <c r="O204" s="619"/>
    </row>
    <row r="205" spans="1:15" s="4" customFormat="1" ht="15" customHeight="1" x14ac:dyDescent="0.25">
      <c r="A205" s="135"/>
      <c r="B205" s="322"/>
      <c r="C205" s="321"/>
      <c r="D205" s="132" t="s">
        <v>47</v>
      </c>
      <c r="E205" s="131"/>
      <c r="F205" s="130" t="s">
        <v>182</v>
      </c>
      <c r="G205" s="334" t="s">
        <v>176</v>
      </c>
      <c r="H205" s="147" t="s">
        <v>38</v>
      </c>
      <c r="I205" s="216" t="s">
        <v>65</v>
      </c>
      <c r="J205" s="606" t="s">
        <v>64</v>
      </c>
      <c r="K205" s="387" t="s">
        <v>63</v>
      </c>
      <c r="L205" s="484">
        <v>200</v>
      </c>
      <c r="M205" s="621" t="s">
        <v>181</v>
      </c>
      <c r="N205" s="615" t="s">
        <v>26</v>
      </c>
      <c r="O205" s="620">
        <v>45</v>
      </c>
    </row>
    <row r="206" spans="1:15" s="4" customFormat="1" ht="15" customHeight="1" x14ac:dyDescent="0.25">
      <c r="A206" s="176"/>
      <c r="B206" s="314"/>
      <c r="C206" s="313"/>
      <c r="D206" s="173"/>
      <c r="E206" s="170"/>
      <c r="F206" s="172"/>
      <c r="G206" s="327"/>
      <c r="H206" s="128"/>
      <c r="I206" s="205"/>
      <c r="J206" s="606"/>
      <c r="K206" s="364" t="s">
        <v>32</v>
      </c>
      <c r="L206" s="476"/>
      <c r="M206" s="246"/>
      <c r="N206" s="245"/>
      <c r="O206" s="619"/>
    </row>
    <row r="207" spans="1:15" s="4" customFormat="1" ht="15" customHeight="1" thickBot="1" x14ac:dyDescent="0.3">
      <c r="A207" s="176"/>
      <c r="B207" s="314"/>
      <c r="C207" s="313"/>
      <c r="D207" s="173"/>
      <c r="E207" s="170"/>
      <c r="F207" s="172"/>
      <c r="G207" s="327"/>
      <c r="H207" s="128"/>
      <c r="I207" s="205"/>
      <c r="J207" s="436"/>
      <c r="K207" s="359" t="s">
        <v>36</v>
      </c>
      <c r="L207" s="610">
        <v>16.09</v>
      </c>
      <c r="M207" s="246"/>
      <c r="N207" s="245"/>
      <c r="O207" s="619"/>
    </row>
    <row r="208" spans="1:15" s="4" customFormat="1" ht="15" customHeight="1" thickBot="1" x14ac:dyDescent="0.3">
      <c r="A208" s="123"/>
      <c r="B208" s="312"/>
      <c r="C208" s="311"/>
      <c r="D208" s="120"/>
      <c r="E208" s="119"/>
      <c r="F208" s="151"/>
      <c r="G208" s="326"/>
      <c r="H208" s="116"/>
      <c r="I208" s="196"/>
      <c r="J208" s="354"/>
      <c r="K208" s="353" t="s">
        <v>62</v>
      </c>
      <c r="L208" s="352">
        <f>SUM(L205:L207)</f>
        <v>216.09</v>
      </c>
      <c r="M208" s="246"/>
      <c r="N208" s="245"/>
      <c r="O208" s="619"/>
    </row>
    <row r="209" spans="1:16" s="4" customFormat="1" ht="25.5" customHeight="1" x14ac:dyDescent="0.25">
      <c r="A209" s="135"/>
      <c r="B209" s="322"/>
      <c r="C209" s="321"/>
      <c r="D209" s="132" t="s">
        <v>44</v>
      </c>
      <c r="E209" s="131"/>
      <c r="F209" s="618" t="s">
        <v>180</v>
      </c>
      <c r="G209" s="334" t="s">
        <v>176</v>
      </c>
      <c r="H209" s="147" t="s">
        <v>38</v>
      </c>
      <c r="I209" s="617" t="s">
        <v>141</v>
      </c>
      <c r="J209" s="613" t="s">
        <v>179</v>
      </c>
      <c r="K209" s="387" t="s">
        <v>63</v>
      </c>
      <c r="L209" s="484">
        <v>125</v>
      </c>
      <c r="M209" s="616" t="s">
        <v>178</v>
      </c>
      <c r="N209" s="615" t="s">
        <v>26</v>
      </c>
      <c r="O209" s="614">
        <v>1</v>
      </c>
    </row>
    <row r="210" spans="1:16" s="4" customFormat="1" ht="15" customHeight="1" x14ac:dyDescent="0.25">
      <c r="A210" s="176"/>
      <c r="B210" s="314"/>
      <c r="C210" s="313"/>
      <c r="D210" s="173"/>
      <c r="E210" s="170"/>
      <c r="F210" s="612"/>
      <c r="G210" s="327"/>
      <c r="H210" s="128"/>
      <c r="I210" s="611"/>
      <c r="J210" s="613"/>
      <c r="K210" s="364" t="s">
        <v>32</v>
      </c>
      <c r="L210" s="476"/>
      <c r="M210" s="246"/>
      <c r="N210" s="245"/>
      <c r="O210" s="244"/>
    </row>
    <row r="211" spans="1:16" s="4" customFormat="1" ht="15" customHeight="1" thickBot="1" x14ac:dyDescent="0.3">
      <c r="A211" s="176"/>
      <c r="B211" s="314"/>
      <c r="C211" s="313"/>
      <c r="D211" s="173"/>
      <c r="E211" s="170"/>
      <c r="F211" s="612"/>
      <c r="G211" s="327"/>
      <c r="H211" s="128"/>
      <c r="I211" s="611"/>
      <c r="J211" s="436"/>
      <c r="K211" s="359" t="s">
        <v>36</v>
      </c>
      <c r="L211" s="610"/>
      <c r="M211" s="246"/>
      <c r="N211" s="245"/>
      <c r="O211" s="244"/>
    </row>
    <row r="212" spans="1:16" s="4" customFormat="1" ht="15" customHeight="1" thickBot="1" x14ac:dyDescent="0.3">
      <c r="A212" s="123"/>
      <c r="B212" s="312"/>
      <c r="C212" s="311"/>
      <c r="D212" s="120"/>
      <c r="E212" s="119"/>
      <c r="F212" s="609"/>
      <c r="G212" s="326"/>
      <c r="H212" s="116"/>
      <c r="I212" s="608"/>
      <c r="J212" s="354"/>
      <c r="K212" s="353" t="s">
        <v>62</v>
      </c>
      <c r="L212" s="352">
        <f>SUM(L209:L211)</f>
        <v>125</v>
      </c>
      <c r="M212" s="246"/>
      <c r="N212" s="245"/>
      <c r="O212" s="244"/>
    </row>
    <row r="213" spans="1:16" s="4" customFormat="1" ht="24" customHeight="1" x14ac:dyDescent="0.25">
      <c r="A213" s="135"/>
      <c r="B213" s="322"/>
      <c r="C213" s="321"/>
      <c r="D213" s="132" t="s">
        <v>40</v>
      </c>
      <c r="E213" s="131"/>
      <c r="F213" s="157" t="s">
        <v>177</v>
      </c>
      <c r="G213" s="334" t="s">
        <v>176</v>
      </c>
      <c r="H213" s="147" t="s">
        <v>38</v>
      </c>
      <c r="I213" s="216" t="s">
        <v>65</v>
      </c>
      <c r="J213" s="606" t="s">
        <v>64</v>
      </c>
      <c r="K213" s="387" t="s">
        <v>63</v>
      </c>
      <c r="L213" s="484">
        <v>240</v>
      </c>
      <c r="M213" s="607" t="s">
        <v>175</v>
      </c>
      <c r="N213" s="382"/>
      <c r="O213" s="124" t="s">
        <v>174</v>
      </c>
    </row>
    <row r="214" spans="1:16" s="4" customFormat="1" ht="15" customHeight="1" x14ac:dyDescent="0.25">
      <c r="A214" s="176"/>
      <c r="B214" s="314"/>
      <c r="C214" s="313"/>
      <c r="D214" s="173"/>
      <c r="E214" s="170"/>
      <c r="F214" s="362"/>
      <c r="G214" s="327"/>
      <c r="H214" s="128"/>
      <c r="I214" s="205"/>
      <c r="J214" s="606"/>
      <c r="K214" s="364" t="s">
        <v>32</v>
      </c>
      <c r="L214" s="476"/>
      <c r="M214" s="246"/>
      <c r="N214" s="245"/>
      <c r="O214" s="244"/>
    </row>
    <row r="215" spans="1:16" s="4" customFormat="1" ht="15" customHeight="1" thickBot="1" x14ac:dyDescent="0.3">
      <c r="A215" s="176"/>
      <c r="B215" s="314"/>
      <c r="C215" s="313"/>
      <c r="D215" s="173"/>
      <c r="E215" s="170"/>
      <c r="F215" s="365"/>
      <c r="G215" s="327"/>
      <c r="H215" s="128"/>
      <c r="I215" s="205"/>
      <c r="J215" s="354"/>
      <c r="K215" s="359" t="s">
        <v>36</v>
      </c>
      <c r="L215" s="605">
        <v>7.17</v>
      </c>
      <c r="M215" s="246"/>
      <c r="N215" s="245"/>
      <c r="O215" s="244"/>
    </row>
    <row r="216" spans="1:16" s="4" customFormat="1" ht="15" customHeight="1" thickBot="1" x14ac:dyDescent="0.3">
      <c r="A216" s="123"/>
      <c r="B216" s="312"/>
      <c r="C216" s="311"/>
      <c r="D216" s="120"/>
      <c r="E216" s="119"/>
      <c r="F216" s="356"/>
      <c r="G216" s="326"/>
      <c r="H216" s="116"/>
      <c r="I216" s="196"/>
      <c r="J216" s="354"/>
      <c r="K216" s="353" t="s">
        <v>62</v>
      </c>
      <c r="L216" s="352">
        <f>SUM(L213:L215)</f>
        <v>247.17</v>
      </c>
      <c r="M216" s="309"/>
      <c r="N216" s="110"/>
      <c r="O216" s="308"/>
    </row>
    <row r="217" spans="1:16" s="4" customFormat="1" ht="15" customHeight="1" thickBot="1" x14ac:dyDescent="0.3">
      <c r="A217" s="99" t="s">
        <v>25</v>
      </c>
      <c r="B217" s="604" t="s">
        <v>25</v>
      </c>
      <c r="C217" s="106" t="s">
        <v>24</v>
      </c>
      <c r="D217" s="105"/>
      <c r="E217" s="105"/>
      <c r="F217" s="105"/>
      <c r="G217" s="105"/>
      <c r="H217" s="105"/>
      <c r="I217" s="105"/>
      <c r="J217" s="105"/>
      <c r="K217" s="104"/>
      <c r="L217" s="603">
        <f>L184+L133+L125</f>
        <v>3358.67</v>
      </c>
      <c r="M217" s="602"/>
      <c r="N217" s="601"/>
      <c r="O217" s="600"/>
    </row>
    <row r="218" spans="1:16" s="4" customFormat="1" ht="15" customHeight="1" thickBot="1" x14ac:dyDescent="0.3">
      <c r="A218" s="99" t="s">
        <v>25</v>
      </c>
      <c r="B218" s="98" t="s">
        <v>22</v>
      </c>
      <c r="C218" s="97"/>
      <c r="D218" s="97"/>
      <c r="E218" s="97"/>
      <c r="F218" s="97"/>
      <c r="G218" s="97"/>
      <c r="H218" s="97"/>
      <c r="I218" s="97"/>
      <c r="J218" s="97"/>
      <c r="K218" s="96"/>
      <c r="L218" s="95">
        <f>L118+L217</f>
        <v>3394.67</v>
      </c>
      <c r="M218" s="94"/>
      <c r="N218" s="93"/>
      <c r="O218" s="92"/>
    </row>
    <row r="219" spans="1:16" s="4" customFormat="1" ht="27" customHeight="1" thickBot="1" x14ac:dyDescent="0.3">
      <c r="A219" s="99" t="s">
        <v>23</v>
      </c>
      <c r="B219" s="597"/>
      <c r="C219" s="599" t="s">
        <v>173</v>
      </c>
      <c r="D219" s="597"/>
      <c r="E219" s="597"/>
      <c r="F219" s="597"/>
      <c r="G219" s="597"/>
      <c r="H219" s="598"/>
      <c r="I219" s="597"/>
      <c r="J219" s="597"/>
      <c r="K219" s="597"/>
      <c r="L219" s="597"/>
      <c r="M219" s="597"/>
      <c r="N219" s="597"/>
      <c r="O219" s="596"/>
    </row>
    <row r="220" spans="1:16" s="4" customFormat="1" ht="23.25" customHeight="1" thickBot="1" x14ac:dyDescent="0.3">
      <c r="A220" s="108"/>
      <c r="B220" s="595"/>
      <c r="C220" s="340"/>
      <c r="D220" s="339"/>
      <c r="E220" s="339"/>
      <c r="F220" s="339"/>
      <c r="G220" s="339"/>
      <c r="H220" s="339"/>
      <c r="I220" s="339"/>
      <c r="J220" s="339"/>
      <c r="K220" s="339"/>
      <c r="L220" s="338"/>
      <c r="M220" s="594" t="s">
        <v>172</v>
      </c>
      <c r="N220" s="593" t="s">
        <v>171</v>
      </c>
      <c r="O220" s="592" t="s">
        <v>170</v>
      </c>
    </row>
    <row r="221" spans="1:16" s="4" customFormat="1" ht="17.25" customHeight="1" thickBot="1" x14ac:dyDescent="0.3">
      <c r="A221" s="99" t="s">
        <v>23</v>
      </c>
      <c r="B221" s="591" t="s">
        <v>61</v>
      </c>
      <c r="C221" s="590" t="s">
        <v>169</v>
      </c>
      <c r="D221" s="589"/>
      <c r="E221" s="589"/>
      <c r="F221" s="589"/>
      <c r="G221" s="589"/>
      <c r="H221" s="589"/>
      <c r="I221" s="589"/>
      <c r="J221" s="589"/>
      <c r="K221" s="589"/>
      <c r="L221" s="589"/>
      <c r="M221" s="589"/>
      <c r="N221" s="589"/>
      <c r="O221" s="588"/>
    </row>
    <row r="222" spans="1:16" s="4" customFormat="1" ht="40.5" customHeight="1" thickBot="1" x14ac:dyDescent="0.3">
      <c r="A222" s="99"/>
      <c r="B222" s="587"/>
      <c r="C222" s="340"/>
      <c r="D222" s="339"/>
      <c r="E222" s="339"/>
      <c r="F222" s="339"/>
      <c r="G222" s="339"/>
      <c r="H222" s="339"/>
      <c r="I222" s="339"/>
      <c r="J222" s="339"/>
      <c r="K222" s="339"/>
      <c r="L222" s="338"/>
      <c r="M222" s="586" t="s">
        <v>168</v>
      </c>
      <c r="N222" s="585" t="s">
        <v>119</v>
      </c>
      <c r="O222" s="584">
        <v>47.89</v>
      </c>
    </row>
    <row r="223" spans="1:16" s="4" customFormat="1" ht="21" customHeight="1" thickBot="1" x14ac:dyDescent="0.3">
      <c r="A223" s="135" t="s">
        <v>23</v>
      </c>
      <c r="B223" s="322" t="s">
        <v>61</v>
      </c>
      <c r="C223" s="380" t="s">
        <v>61</v>
      </c>
      <c r="D223" s="583"/>
      <c r="E223" s="582"/>
      <c r="F223" s="218" t="s">
        <v>167</v>
      </c>
      <c r="G223" s="536" t="s">
        <v>135</v>
      </c>
      <c r="H223" s="147" t="s">
        <v>38</v>
      </c>
      <c r="I223" s="216" t="s">
        <v>65</v>
      </c>
      <c r="J223" s="581" t="s">
        <v>64</v>
      </c>
      <c r="K223" s="396" t="s">
        <v>63</v>
      </c>
      <c r="L223" s="415">
        <f>L227+L231+L235+L239+L243+L247+L251+L255+L259+L263+L267+L271+L275+L279+L283+L287</f>
        <v>482.1</v>
      </c>
      <c r="M223" s="580"/>
      <c r="N223" s="579"/>
      <c r="O223" s="578"/>
    </row>
    <row r="224" spans="1:16" s="4" customFormat="1" ht="15" customHeight="1" thickBot="1" x14ac:dyDescent="0.3">
      <c r="A224" s="176"/>
      <c r="B224" s="314"/>
      <c r="C224" s="363"/>
      <c r="D224" s="574"/>
      <c r="E224" s="573"/>
      <c r="F224" s="207"/>
      <c r="G224" s="542"/>
      <c r="H224" s="128"/>
      <c r="I224" s="205"/>
      <c r="J224" s="577"/>
      <c r="K224" s="393" t="s">
        <v>94</v>
      </c>
      <c r="L224" s="411">
        <f>L228+L232+L236+L240+L244+L248+L252+L256+L260+L264+L268+L272+L276+L280+L284+L288</f>
        <v>2505.8000000000002</v>
      </c>
      <c r="M224" s="426"/>
      <c r="N224" s="576"/>
      <c r="O224" s="575"/>
      <c r="P224" s="209"/>
    </row>
    <row r="225" spans="1:15" s="4" customFormat="1" ht="15" customHeight="1" thickBot="1" x14ac:dyDescent="0.3">
      <c r="A225" s="176"/>
      <c r="B225" s="314"/>
      <c r="C225" s="363"/>
      <c r="D225" s="574"/>
      <c r="E225" s="573"/>
      <c r="F225" s="207"/>
      <c r="G225" s="542"/>
      <c r="H225" s="128"/>
      <c r="I225" s="205"/>
      <c r="J225" s="300"/>
      <c r="K225" s="391" t="s">
        <v>36</v>
      </c>
      <c r="L225" s="390">
        <f>L229+L233+L237+L241+L245+L249+L253+L257+L261+L265+L269+L273+L277+L281+L285+L289</f>
        <v>226.32</v>
      </c>
      <c r="M225" s="572"/>
      <c r="N225" s="571"/>
      <c r="O225" s="570"/>
    </row>
    <row r="226" spans="1:15" s="4" customFormat="1" ht="15" customHeight="1" thickBot="1" x14ac:dyDescent="0.3">
      <c r="A226" s="123"/>
      <c r="B226" s="312"/>
      <c r="C226" s="357"/>
      <c r="D226" s="569"/>
      <c r="E226" s="568"/>
      <c r="F226" s="198"/>
      <c r="G226" s="539"/>
      <c r="H226" s="116"/>
      <c r="I226" s="196"/>
      <c r="J226" s="354"/>
      <c r="K226" s="389" t="s">
        <v>62</v>
      </c>
      <c r="L226" s="567">
        <f>SUM(L223:L225)</f>
        <v>3214.2200000000003</v>
      </c>
      <c r="M226" s="309"/>
      <c r="N226" s="110"/>
      <c r="O226" s="308"/>
    </row>
    <row r="227" spans="1:15" s="4" customFormat="1" ht="31.5" customHeight="1" thickBot="1" x14ac:dyDescent="0.3">
      <c r="A227" s="135" t="s">
        <v>23</v>
      </c>
      <c r="B227" s="322" t="s">
        <v>61</v>
      </c>
      <c r="C227" s="321" t="s">
        <v>61</v>
      </c>
      <c r="D227" s="132" t="s">
        <v>61</v>
      </c>
      <c r="E227" s="131"/>
      <c r="F227" s="130" t="s">
        <v>166</v>
      </c>
      <c r="G227" s="536" t="s">
        <v>135</v>
      </c>
      <c r="H227" s="147" t="s">
        <v>38</v>
      </c>
      <c r="I227" s="566" t="s">
        <v>65</v>
      </c>
      <c r="J227" s="565"/>
      <c r="K227" s="371" t="s">
        <v>63</v>
      </c>
      <c r="L227" s="484">
        <v>100</v>
      </c>
      <c r="M227" s="564" t="s">
        <v>165</v>
      </c>
      <c r="N227" s="563" t="s">
        <v>119</v>
      </c>
      <c r="O227" s="562">
        <v>183.8</v>
      </c>
    </row>
    <row r="228" spans="1:15" s="4" customFormat="1" ht="19.5" customHeight="1" x14ac:dyDescent="0.25">
      <c r="A228" s="176"/>
      <c r="B228" s="314"/>
      <c r="C228" s="313"/>
      <c r="D228" s="173"/>
      <c r="E228" s="170"/>
      <c r="F228" s="172"/>
      <c r="G228" s="542"/>
      <c r="H228" s="128"/>
      <c r="I228" s="541"/>
      <c r="J228" s="561"/>
      <c r="K228" s="387" t="s">
        <v>94</v>
      </c>
      <c r="L228" s="552">
        <v>200</v>
      </c>
      <c r="M228" s="548"/>
      <c r="N228" s="560"/>
      <c r="O228" s="559"/>
    </row>
    <row r="229" spans="1:15" s="4" customFormat="1" ht="15" customHeight="1" thickBot="1" x14ac:dyDescent="0.3">
      <c r="A229" s="176"/>
      <c r="B229" s="314"/>
      <c r="C229" s="313"/>
      <c r="D229" s="173"/>
      <c r="E229" s="170"/>
      <c r="F229" s="172"/>
      <c r="G229" s="542"/>
      <c r="H229" s="128"/>
      <c r="I229" s="541"/>
      <c r="J229" s="540"/>
      <c r="K229" s="359" t="s">
        <v>36</v>
      </c>
      <c r="L229" s="358"/>
      <c r="M229" s="548"/>
      <c r="N229" s="558"/>
      <c r="O229" s="557"/>
    </row>
    <row r="230" spans="1:15" s="4" customFormat="1" ht="15" customHeight="1" thickBot="1" x14ac:dyDescent="0.3">
      <c r="A230" s="123"/>
      <c r="B230" s="312"/>
      <c r="C230" s="311"/>
      <c r="D230" s="120"/>
      <c r="E230" s="119"/>
      <c r="F230" s="118"/>
      <c r="G230" s="539"/>
      <c r="H230" s="116"/>
      <c r="I230" s="541"/>
      <c r="J230" s="540"/>
      <c r="K230" s="353" t="s">
        <v>62</v>
      </c>
      <c r="L230" s="352">
        <f>SUM(L227:L229)</f>
        <v>300</v>
      </c>
      <c r="M230" s="309"/>
      <c r="N230" s="556"/>
      <c r="O230" s="555"/>
    </row>
    <row r="231" spans="1:15" s="4" customFormat="1" ht="25.5" customHeight="1" x14ac:dyDescent="0.25">
      <c r="A231" s="135" t="s">
        <v>23</v>
      </c>
      <c r="B231" s="322" t="s">
        <v>61</v>
      </c>
      <c r="C231" s="321" t="s">
        <v>61</v>
      </c>
      <c r="D231" s="132" t="s">
        <v>25</v>
      </c>
      <c r="E231" s="131"/>
      <c r="F231" s="130" t="s">
        <v>164</v>
      </c>
      <c r="G231" s="536" t="s">
        <v>135</v>
      </c>
      <c r="H231" s="147" t="s">
        <v>38</v>
      </c>
      <c r="I231" s="541"/>
      <c r="J231" s="540"/>
      <c r="K231" s="367" t="s">
        <v>63</v>
      </c>
      <c r="L231" s="484">
        <v>50</v>
      </c>
      <c r="M231" s="546" t="s">
        <v>163</v>
      </c>
      <c r="N231" s="554" t="s">
        <v>119</v>
      </c>
      <c r="O231" s="553">
        <v>44</v>
      </c>
    </row>
    <row r="232" spans="1:15" s="4" customFormat="1" ht="15" customHeight="1" x14ac:dyDescent="0.25">
      <c r="A232" s="176"/>
      <c r="B232" s="314"/>
      <c r="C232" s="313"/>
      <c r="D232" s="173"/>
      <c r="E232" s="170"/>
      <c r="F232" s="172"/>
      <c r="G232" s="542"/>
      <c r="H232" s="128"/>
      <c r="I232" s="541"/>
      <c r="J232" s="540"/>
      <c r="K232" s="364" t="s">
        <v>94</v>
      </c>
      <c r="L232" s="552">
        <v>50</v>
      </c>
      <c r="M232" s="546"/>
      <c r="N232" s="497"/>
      <c r="O232" s="496"/>
    </row>
    <row r="233" spans="1:15" s="4" customFormat="1" ht="15" customHeight="1" thickBot="1" x14ac:dyDescent="0.3">
      <c r="A233" s="176"/>
      <c r="B233" s="314"/>
      <c r="C233" s="313"/>
      <c r="D233" s="173"/>
      <c r="E233" s="170"/>
      <c r="F233" s="172"/>
      <c r="G233" s="542"/>
      <c r="H233" s="128"/>
      <c r="I233" s="541"/>
      <c r="J233" s="540"/>
      <c r="K233" s="359" t="s">
        <v>36</v>
      </c>
      <c r="L233" s="358"/>
      <c r="M233" s="545"/>
      <c r="N233" s="497"/>
      <c r="O233" s="496"/>
    </row>
    <row r="234" spans="1:15" s="4" customFormat="1" ht="15" customHeight="1" thickBot="1" x14ac:dyDescent="0.3">
      <c r="A234" s="123"/>
      <c r="B234" s="312"/>
      <c r="C234" s="311"/>
      <c r="D234" s="120"/>
      <c r="E234" s="119"/>
      <c r="F234" s="118"/>
      <c r="G234" s="539"/>
      <c r="H234" s="116"/>
      <c r="I234" s="541"/>
      <c r="J234" s="540"/>
      <c r="K234" s="353" t="s">
        <v>62</v>
      </c>
      <c r="L234" s="352">
        <f>SUM(L231:L233)</f>
        <v>100</v>
      </c>
      <c r="M234" s="545"/>
      <c r="N234" s="497"/>
      <c r="O234" s="496"/>
    </row>
    <row r="235" spans="1:15" s="4" customFormat="1" ht="15" customHeight="1" thickBot="1" x14ac:dyDescent="0.3">
      <c r="A235" s="135" t="s">
        <v>23</v>
      </c>
      <c r="B235" s="322" t="s">
        <v>61</v>
      </c>
      <c r="C235" s="321" t="s">
        <v>61</v>
      </c>
      <c r="D235" s="132" t="s">
        <v>23</v>
      </c>
      <c r="E235" s="131"/>
      <c r="F235" s="130" t="s">
        <v>162</v>
      </c>
      <c r="G235" s="536" t="s">
        <v>135</v>
      </c>
      <c r="H235" s="147" t="s">
        <v>38</v>
      </c>
      <c r="I235" s="541"/>
      <c r="J235" s="540"/>
      <c r="K235" s="387" t="s">
        <v>63</v>
      </c>
      <c r="L235" s="406">
        <v>189.1</v>
      </c>
      <c r="M235" s="551" t="s">
        <v>161</v>
      </c>
      <c r="N235" s="550" t="s">
        <v>119</v>
      </c>
      <c r="O235" s="549">
        <v>2.1</v>
      </c>
    </row>
    <row r="236" spans="1:15" s="4" customFormat="1" ht="15" customHeight="1" thickBot="1" x14ac:dyDescent="0.3">
      <c r="A236" s="176"/>
      <c r="B236" s="314"/>
      <c r="C236" s="313"/>
      <c r="D236" s="173"/>
      <c r="E236" s="170"/>
      <c r="F236" s="172"/>
      <c r="G236" s="542"/>
      <c r="H236" s="128"/>
      <c r="I236" s="541"/>
      <c r="J236" s="540"/>
      <c r="K236" s="364" t="s">
        <v>94</v>
      </c>
      <c r="L236" s="406">
        <v>344.2</v>
      </c>
      <c r="M236" s="548"/>
      <c r="N236" s="497"/>
      <c r="O236" s="496"/>
    </row>
    <row r="237" spans="1:15" s="4" customFormat="1" ht="15" customHeight="1" thickBot="1" x14ac:dyDescent="0.3">
      <c r="A237" s="176"/>
      <c r="B237" s="314"/>
      <c r="C237" s="313"/>
      <c r="D237" s="173"/>
      <c r="E237" s="170"/>
      <c r="F237" s="172"/>
      <c r="G237" s="542"/>
      <c r="H237" s="128"/>
      <c r="I237" s="541"/>
      <c r="J237" s="540"/>
      <c r="K237" s="359" t="s">
        <v>36</v>
      </c>
      <c r="L237" s="381">
        <v>226.32</v>
      </c>
      <c r="M237" s="545"/>
      <c r="N237" s="497"/>
      <c r="O237" s="496"/>
    </row>
    <row r="238" spans="1:15" s="4" customFormat="1" ht="15" customHeight="1" thickBot="1" x14ac:dyDescent="0.3">
      <c r="A238" s="123"/>
      <c r="B238" s="312"/>
      <c r="C238" s="311"/>
      <c r="D238" s="120"/>
      <c r="E238" s="119"/>
      <c r="F238" s="118"/>
      <c r="G238" s="539"/>
      <c r="H238" s="116"/>
      <c r="I238" s="541"/>
      <c r="J238" s="540"/>
      <c r="K238" s="353" t="s">
        <v>62</v>
      </c>
      <c r="L238" s="352">
        <f>SUM(L235:L237)</f>
        <v>759.61999999999989</v>
      </c>
      <c r="M238" s="545"/>
      <c r="N238" s="497"/>
      <c r="O238" s="496"/>
    </row>
    <row r="239" spans="1:15" s="4" customFormat="1" ht="27" customHeight="1" x14ac:dyDescent="0.25">
      <c r="A239" s="135" t="s">
        <v>23</v>
      </c>
      <c r="B239" s="322" t="s">
        <v>61</v>
      </c>
      <c r="C239" s="321" t="s">
        <v>61</v>
      </c>
      <c r="D239" s="132" t="s">
        <v>31</v>
      </c>
      <c r="E239" s="131"/>
      <c r="F239" s="130" t="s">
        <v>160</v>
      </c>
      <c r="G239" s="536" t="s">
        <v>135</v>
      </c>
      <c r="H239" s="147" t="s">
        <v>38</v>
      </c>
      <c r="I239" s="541"/>
      <c r="J239" s="540"/>
      <c r="K239" s="387" t="s">
        <v>63</v>
      </c>
      <c r="L239" s="484"/>
      <c r="M239" s="513" t="s">
        <v>159</v>
      </c>
      <c r="N239" s="512" t="s">
        <v>119</v>
      </c>
      <c r="O239" s="547">
        <v>0.77700000000000002</v>
      </c>
    </row>
    <row r="240" spans="1:15" s="4" customFormat="1" ht="14.25" customHeight="1" x14ac:dyDescent="0.25">
      <c r="A240" s="176"/>
      <c r="B240" s="314"/>
      <c r="C240" s="313"/>
      <c r="D240" s="173"/>
      <c r="E240" s="170"/>
      <c r="F240" s="172"/>
      <c r="G240" s="542"/>
      <c r="H240" s="128"/>
      <c r="I240" s="541"/>
      <c r="J240" s="540"/>
      <c r="K240" s="364" t="s">
        <v>94</v>
      </c>
      <c r="L240" s="476">
        <v>825.4</v>
      </c>
      <c r="M240" s="546"/>
      <c r="N240" s="497"/>
      <c r="O240" s="496"/>
    </row>
    <row r="241" spans="1:15" s="4" customFormat="1" ht="15" customHeight="1" thickBot="1" x14ac:dyDescent="0.3">
      <c r="A241" s="176"/>
      <c r="B241" s="314"/>
      <c r="C241" s="313"/>
      <c r="D241" s="173"/>
      <c r="E241" s="170"/>
      <c r="F241" s="172"/>
      <c r="G241" s="542"/>
      <c r="H241" s="128"/>
      <c r="I241" s="541"/>
      <c r="J241" s="540"/>
      <c r="K241" s="359" t="s">
        <v>36</v>
      </c>
      <c r="L241" s="358"/>
      <c r="M241" s="545"/>
      <c r="N241" s="544"/>
      <c r="O241" s="543"/>
    </row>
    <row r="242" spans="1:15" s="4" customFormat="1" ht="15" customHeight="1" thickBot="1" x14ac:dyDescent="0.3">
      <c r="A242" s="123"/>
      <c r="B242" s="312"/>
      <c r="C242" s="311"/>
      <c r="D242" s="120"/>
      <c r="E242" s="119"/>
      <c r="F242" s="118"/>
      <c r="G242" s="539"/>
      <c r="H242" s="116"/>
      <c r="I242" s="541"/>
      <c r="J242" s="540"/>
      <c r="K242" s="353" t="s">
        <v>62</v>
      </c>
      <c r="L242" s="352">
        <f>SUM(L239:L241)</f>
        <v>825.4</v>
      </c>
      <c r="M242" s="545"/>
      <c r="N242" s="544"/>
      <c r="O242" s="543"/>
    </row>
    <row r="243" spans="1:15" s="4" customFormat="1" ht="55.5" customHeight="1" x14ac:dyDescent="0.25">
      <c r="A243" s="135" t="s">
        <v>23</v>
      </c>
      <c r="B243" s="322" t="s">
        <v>61</v>
      </c>
      <c r="C243" s="321" t="s">
        <v>61</v>
      </c>
      <c r="D243" s="132" t="s">
        <v>51</v>
      </c>
      <c r="E243" s="131"/>
      <c r="F243" s="130" t="s">
        <v>158</v>
      </c>
      <c r="G243" s="536" t="s">
        <v>135</v>
      </c>
      <c r="H243" s="147" t="s">
        <v>38</v>
      </c>
      <c r="I243" s="541"/>
      <c r="J243" s="540"/>
      <c r="K243" s="387" t="s">
        <v>63</v>
      </c>
      <c r="L243" s="484">
        <v>0</v>
      </c>
      <c r="M243" s="519" t="s">
        <v>157</v>
      </c>
      <c r="N243" s="518" t="s">
        <v>119</v>
      </c>
      <c r="O243" s="501">
        <v>1.02</v>
      </c>
    </row>
    <row r="244" spans="1:15" s="4" customFormat="1" ht="15" customHeight="1" x14ac:dyDescent="0.25">
      <c r="A244" s="176"/>
      <c r="B244" s="314"/>
      <c r="C244" s="313"/>
      <c r="D244" s="173"/>
      <c r="E244" s="170"/>
      <c r="F244" s="172"/>
      <c r="G244" s="542"/>
      <c r="H244" s="128"/>
      <c r="I244" s="541"/>
      <c r="J244" s="540"/>
      <c r="K244" s="364" t="s">
        <v>94</v>
      </c>
      <c r="L244" s="476">
        <v>336.2</v>
      </c>
      <c r="M244" s="246"/>
      <c r="N244" s="245"/>
      <c r="O244" s="244"/>
    </row>
    <row r="245" spans="1:15" s="4" customFormat="1" ht="15" customHeight="1" thickBot="1" x14ac:dyDescent="0.3">
      <c r="A245" s="176"/>
      <c r="B245" s="314"/>
      <c r="C245" s="313"/>
      <c r="D245" s="173"/>
      <c r="E245" s="170"/>
      <c r="F245" s="172"/>
      <c r="G245" s="542"/>
      <c r="H245" s="128"/>
      <c r="I245" s="541"/>
      <c r="J245" s="540"/>
      <c r="K245" s="359" t="s">
        <v>36</v>
      </c>
      <c r="L245" s="358"/>
      <c r="M245" s="246"/>
      <c r="N245" s="245"/>
      <c r="O245" s="244"/>
    </row>
    <row r="246" spans="1:15" s="4" customFormat="1" ht="15" customHeight="1" thickBot="1" x14ac:dyDescent="0.3">
      <c r="A246" s="123"/>
      <c r="B246" s="312"/>
      <c r="C246" s="311"/>
      <c r="D246" s="120"/>
      <c r="E246" s="119"/>
      <c r="F246" s="118"/>
      <c r="G246" s="539"/>
      <c r="H246" s="116"/>
      <c r="I246" s="538"/>
      <c r="J246" s="537"/>
      <c r="K246" s="353" t="s">
        <v>62</v>
      </c>
      <c r="L246" s="398">
        <f>SUM(L243:L245)</f>
        <v>336.2</v>
      </c>
      <c r="M246" s="222"/>
      <c r="N246" s="221"/>
      <c r="O246" s="220"/>
    </row>
    <row r="247" spans="1:15" s="4" customFormat="1" ht="27" customHeight="1" x14ac:dyDescent="0.25">
      <c r="A247" s="135" t="s">
        <v>23</v>
      </c>
      <c r="B247" s="322" t="s">
        <v>61</v>
      </c>
      <c r="C247" s="321" t="s">
        <v>61</v>
      </c>
      <c r="D247" s="132" t="s">
        <v>47</v>
      </c>
      <c r="E247" s="131"/>
      <c r="F247" s="130" t="s">
        <v>156</v>
      </c>
      <c r="G247" s="536" t="s">
        <v>135</v>
      </c>
      <c r="H247" s="147" t="s">
        <v>38</v>
      </c>
      <c r="I247" s="506"/>
      <c r="J247" s="535"/>
      <c r="K247" s="387" t="s">
        <v>63</v>
      </c>
      <c r="L247" s="484">
        <v>0</v>
      </c>
      <c r="M247" s="505" t="s">
        <v>155</v>
      </c>
      <c r="N247" s="504" t="s">
        <v>119</v>
      </c>
      <c r="O247" s="331"/>
    </row>
    <row r="248" spans="1:15" s="4" customFormat="1" ht="15" customHeight="1" x14ac:dyDescent="0.25">
      <c r="A248" s="176"/>
      <c r="B248" s="314"/>
      <c r="C248" s="313"/>
      <c r="D248" s="173"/>
      <c r="E248" s="170"/>
      <c r="F248" s="172"/>
      <c r="G248" s="327"/>
      <c r="H248" s="128"/>
      <c r="I248" s="500"/>
      <c r="J248" s="372"/>
      <c r="K248" s="364" t="s">
        <v>94</v>
      </c>
      <c r="L248" s="476"/>
      <c r="M248" s="246"/>
      <c r="N248" s="245"/>
      <c r="O248" s="244"/>
    </row>
    <row r="249" spans="1:15" s="4" customFormat="1" ht="15" customHeight="1" thickBot="1" x14ac:dyDescent="0.3">
      <c r="A249" s="176"/>
      <c r="B249" s="314"/>
      <c r="C249" s="313"/>
      <c r="D249" s="173"/>
      <c r="E249" s="170"/>
      <c r="F249" s="172"/>
      <c r="G249" s="327"/>
      <c r="H249" s="128"/>
      <c r="I249" s="500"/>
      <c r="J249" s="372"/>
      <c r="K249" s="359" t="s">
        <v>36</v>
      </c>
      <c r="L249" s="358"/>
      <c r="M249" s="246"/>
      <c r="N249" s="245"/>
      <c r="O249" s="244"/>
    </row>
    <row r="250" spans="1:15" s="4" customFormat="1" ht="15" customHeight="1" thickBot="1" x14ac:dyDescent="0.3">
      <c r="A250" s="123"/>
      <c r="B250" s="312"/>
      <c r="C250" s="311"/>
      <c r="D250" s="120"/>
      <c r="E250" s="119"/>
      <c r="F250" s="118"/>
      <c r="G250" s="326"/>
      <c r="H250" s="116"/>
      <c r="I250" s="500"/>
      <c r="J250" s="179"/>
      <c r="K250" s="353" t="s">
        <v>62</v>
      </c>
      <c r="L250" s="352">
        <f>SUM(L247:L249)</f>
        <v>0</v>
      </c>
      <c r="M250" s="309"/>
      <c r="N250" s="110"/>
      <c r="O250" s="308"/>
    </row>
    <row r="251" spans="1:15" s="4" customFormat="1" ht="27" customHeight="1" thickBot="1" x14ac:dyDescent="0.3">
      <c r="A251" s="135" t="s">
        <v>23</v>
      </c>
      <c r="B251" s="322" t="s">
        <v>61</v>
      </c>
      <c r="C251" s="321" t="s">
        <v>61</v>
      </c>
      <c r="D251" s="132" t="s">
        <v>44</v>
      </c>
      <c r="E251" s="131"/>
      <c r="F251" s="130" t="s">
        <v>154</v>
      </c>
      <c r="G251" s="334" t="s">
        <v>135</v>
      </c>
      <c r="H251" s="147" t="s">
        <v>38</v>
      </c>
      <c r="I251" s="500"/>
      <c r="J251" s="368"/>
      <c r="K251" s="367" t="s">
        <v>63</v>
      </c>
      <c r="L251" s="358">
        <v>0</v>
      </c>
      <c r="M251" s="534" t="s">
        <v>153</v>
      </c>
      <c r="N251" s="533" t="s">
        <v>119</v>
      </c>
      <c r="O251" s="254"/>
    </row>
    <row r="252" spans="1:15" s="4" customFormat="1" ht="15" customHeight="1" thickBot="1" x14ac:dyDescent="0.3">
      <c r="A252" s="176"/>
      <c r="B252" s="314"/>
      <c r="C252" s="313"/>
      <c r="D252" s="173"/>
      <c r="E252" s="170"/>
      <c r="F252" s="172"/>
      <c r="G252" s="327"/>
      <c r="H252" s="128"/>
      <c r="I252" s="500"/>
      <c r="J252" s="360"/>
      <c r="K252" s="364" t="s">
        <v>94</v>
      </c>
      <c r="L252" s="358"/>
      <c r="M252" s="534"/>
      <c r="N252" s="533"/>
      <c r="O252" s="244"/>
    </row>
    <row r="253" spans="1:15" s="4" customFormat="1" ht="15" customHeight="1" thickBot="1" x14ac:dyDescent="0.3">
      <c r="A253" s="176"/>
      <c r="B253" s="314"/>
      <c r="C253" s="313"/>
      <c r="D253" s="173"/>
      <c r="E253" s="170"/>
      <c r="F253" s="172"/>
      <c r="G253" s="327"/>
      <c r="H253" s="128"/>
      <c r="I253" s="500"/>
      <c r="J253" s="360"/>
      <c r="K253" s="359" t="s">
        <v>36</v>
      </c>
      <c r="L253" s="358"/>
      <c r="M253" s="246"/>
      <c r="N253" s="245"/>
      <c r="O253" s="244"/>
    </row>
    <row r="254" spans="1:15" s="4" customFormat="1" ht="15" customHeight="1" thickBot="1" x14ac:dyDescent="0.3">
      <c r="A254" s="176"/>
      <c r="B254" s="314"/>
      <c r="C254" s="313"/>
      <c r="D254" s="173"/>
      <c r="E254" s="170"/>
      <c r="F254" s="172"/>
      <c r="G254" s="327"/>
      <c r="H254" s="128"/>
      <c r="I254" s="500"/>
      <c r="J254" s="532"/>
      <c r="K254" s="353" t="s">
        <v>62</v>
      </c>
      <c r="L254" s="398">
        <f>SUM(L251:L253)</f>
        <v>0</v>
      </c>
      <c r="M254" s="222"/>
      <c r="N254" s="221"/>
      <c r="O254" s="220"/>
    </row>
    <row r="255" spans="1:15" s="4" customFormat="1" ht="25.5" customHeight="1" x14ac:dyDescent="0.25">
      <c r="A255" s="135" t="s">
        <v>23</v>
      </c>
      <c r="B255" s="322" t="s">
        <v>61</v>
      </c>
      <c r="C255" s="321" t="s">
        <v>61</v>
      </c>
      <c r="D255" s="132" t="s">
        <v>40</v>
      </c>
      <c r="E255" s="531"/>
      <c r="F255" s="530" t="s">
        <v>152</v>
      </c>
      <c r="G255" s="334" t="s">
        <v>135</v>
      </c>
      <c r="H255" s="147" t="s">
        <v>38</v>
      </c>
      <c r="I255" s="506" t="s">
        <v>65</v>
      </c>
      <c r="J255" s="466"/>
      <c r="K255" s="387" t="s">
        <v>63</v>
      </c>
      <c r="L255" s="484">
        <v>0</v>
      </c>
      <c r="M255" s="333"/>
      <c r="N255" s="332"/>
      <c r="O255" s="331"/>
    </row>
    <row r="256" spans="1:15" s="4" customFormat="1" ht="15" customHeight="1" x14ac:dyDescent="0.25">
      <c r="A256" s="176"/>
      <c r="B256" s="314"/>
      <c r="C256" s="313"/>
      <c r="D256" s="173"/>
      <c r="E256" s="392"/>
      <c r="F256" s="529"/>
      <c r="G256" s="327"/>
      <c r="H256" s="128"/>
      <c r="I256" s="500"/>
      <c r="J256" s="360"/>
      <c r="K256" s="364" t="s">
        <v>94</v>
      </c>
      <c r="L256" s="476"/>
      <c r="M256" s="246"/>
      <c r="N256" s="245"/>
      <c r="O256" s="244"/>
    </row>
    <row r="257" spans="1:15" s="4" customFormat="1" ht="21.75" customHeight="1" thickBot="1" x14ac:dyDescent="0.3">
      <c r="A257" s="176"/>
      <c r="B257" s="314"/>
      <c r="C257" s="313"/>
      <c r="D257" s="173"/>
      <c r="E257" s="392"/>
      <c r="F257" s="529"/>
      <c r="G257" s="327"/>
      <c r="H257" s="128"/>
      <c r="I257" s="500"/>
      <c r="J257" s="360"/>
      <c r="K257" s="359" t="s">
        <v>36</v>
      </c>
      <c r="L257" s="358"/>
      <c r="M257" s="246"/>
      <c r="N257" s="245"/>
      <c r="O257" s="244"/>
    </row>
    <row r="258" spans="1:15" s="4" customFormat="1" ht="15" customHeight="1" thickBot="1" x14ac:dyDescent="0.3">
      <c r="A258" s="123"/>
      <c r="B258" s="312"/>
      <c r="C258" s="311"/>
      <c r="D258" s="120"/>
      <c r="E258" s="433"/>
      <c r="F258" s="528"/>
      <c r="G258" s="326"/>
      <c r="H258" s="116"/>
      <c r="I258" s="499"/>
      <c r="J258" s="503"/>
      <c r="K258" s="353" t="s">
        <v>62</v>
      </c>
      <c r="L258" s="369">
        <f>SUM(L255:L257)</f>
        <v>0</v>
      </c>
      <c r="M258" s="309"/>
      <c r="N258" s="110"/>
      <c r="O258" s="308"/>
    </row>
    <row r="259" spans="1:15" s="4" customFormat="1" ht="28.5" customHeight="1" thickBot="1" x14ac:dyDescent="0.3">
      <c r="A259" s="135" t="s">
        <v>23</v>
      </c>
      <c r="B259" s="322" t="s">
        <v>61</v>
      </c>
      <c r="C259" s="321" t="s">
        <v>61</v>
      </c>
      <c r="D259" s="132" t="s">
        <v>35</v>
      </c>
      <c r="E259" s="191"/>
      <c r="F259" s="130" t="s">
        <v>151</v>
      </c>
      <c r="G259" s="334" t="s">
        <v>135</v>
      </c>
      <c r="H259" s="128" t="s">
        <v>38</v>
      </c>
      <c r="I259" s="500"/>
      <c r="J259" s="368"/>
      <c r="K259" s="387" t="s">
        <v>63</v>
      </c>
      <c r="L259" s="484">
        <v>0</v>
      </c>
      <c r="M259" s="527" t="s">
        <v>142</v>
      </c>
      <c r="N259" s="526" t="s">
        <v>119</v>
      </c>
      <c r="O259" s="525"/>
    </row>
    <row r="260" spans="1:15" s="4" customFormat="1" ht="15" customHeight="1" x14ac:dyDescent="0.25">
      <c r="A260" s="176"/>
      <c r="B260" s="314"/>
      <c r="C260" s="313"/>
      <c r="D260" s="173"/>
      <c r="E260" s="524"/>
      <c r="F260" s="172"/>
      <c r="G260" s="327"/>
      <c r="H260" s="128"/>
      <c r="I260" s="500"/>
      <c r="J260" s="360"/>
      <c r="K260" s="367" t="s">
        <v>94</v>
      </c>
      <c r="L260" s="476">
        <v>750</v>
      </c>
      <c r="M260" s="333"/>
      <c r="N260" s="332"/>
      <c r="O260" s="331"/>
    </row>
    <row r="261" spans="1:15" s="4" customFormat="1" ht="15" customHeight="1" thickBot="1" x14ac:dyDescent="0.3">
      <c r="A261" s="176"/>
      <c r="B261" s="314"/>
      <c r="C261" s="313"/>
      <c r="D261" s="173"/>
      <c r="E261" s="524"/>
      <c r="F261" s="172"/>
      <c r="G261" s="327"/>
      <c r="H261" s="128"/>
      <c r="I261" s="500"/>
      <c r="J261" s="360"/>
      <c r="K261" s="359" t="s">
        <v>36</v>
      </c>
      <c r="L261" s="358"/>
      <c r="M261" s="246"/>
      <c r="N261" s="245"/>
      <c r="O261" s="244"/>
    </row>
    <row r="262" spans="1:15" s="4" customFormat="1" ht="15" customHeight="1" thickBot="1" x14ac:dyDescent="0.3">
      <c r="A262" s="123"/>
      <c r="B262" s="312"/>
      <c r="C262" s="311"/>
      <c r="D262" s="120"/>
      <c r="E262" s="523"/>
      <c r="F262" s="522"/>
      <c r="G262" s="326"/>
      <c r="H262" s="116"/>
      <c r="I262" s="500"/>
      <c r="J262" s="360"/>
      <c r="K262" s="353" t="s">
        <v>62</v>
      </c>
      <c r="L262" s="352">
        <f>SUM(L259:L261)</f>
        <v>750</v>
      </c>
      <c r="M262" s="309"/>
      <c r="N262" s="110"/>
      <c r="O262" s="308"/>
    </row>
    <row r="263" spans="1:15" s="4" customFormat="1" ht="15" customHeight="1" x14ac:dyDescent="0.25">
      <c r="A263" s="135" t="s">
        <v>23</v>
      </c>
      <c r="B263" s="322" t="s">
        <v>61</v>
      </c>
      <c r="C263" s="321" t="s">
        <v>61</v>
      </c>
      <c r="D263" s="132" t="s">
        <v>30</v>
      </c>
      <c r="E263" s="170"/>
      <c r="F263" s="521" t="s">
        <v>150</v>
      </c>
      <c r="G263" s="334" t="s">
        <v>135</v>
      </c>
      <c r="H263" s="147" t="s">
        <v>38</v>
      </c>
      <c r="I263" s="500"/>
      <c r="J263" s="360"/>
      <c r="K263" s="367" t="s">
        <v>63</v>
      </c>
      <c r="L263" s="484">
        <v>0</v>
      </c>
      <c r="M263" s="520"/>
      <c r="N263" s="255"/>
      <c r="O263" s="254"/>
    </row>
    <row r="264" spans="1:15" s="4" customFormat="1" ht="15" customHeight="1" x14ac:dyDescent="0.25">
      <c r="A264" s="176"/>
      <c r="B264" s="314"/>
      <c r="C264" s="313"/>
      <c r="D264" s="173"/>
      <c r="E264" s="170"/>
      <c r="F264" s="172"/>
      <c r="G264" s="327"/>
      <c r="H264" s="128"/>
      <c r="I264" s="500"/>
      <c r="J264" s="360"/>
      <c r="K264" s="364" t="s">
        <v>94</v>
      </c>
      <c r="L264" s="476"/>
      <c r="M264" s="246"/>
      <c r="N264" s="245"/>
      <c r="O264" s="244"/>
    </row>
    <row r="265" spans="1:15" s="4" customFormat="1" ht="15" customHeight="1" thickBot="1" x14ac:dyDescent="0.3">
      <c r="A265" s="176"/>
      <c r="B265" s="314"/>
      <c r="C265" s="313"/>
      <c r="D265" s="173"/>
      <c r="E265" s="170"/>
      <c r="F265" s="172"/>
      <c r="G265" s="327"/>
      <c r="H265" s="128"/>
      <c r="I265" s="500"/>
      <c r="J265" s="360"/>
      <c r="K265" s="359" t="s">
        <v>36</v>
      </c>
      <c r="L265" s="358"/>
      <c r="M265" s="246"/>
      <c r="N265" s="245"/>
      <c r="O265" s="244"/>
    </row>
    <row r="266" spans="1:15" s="4" customFormat="1" ht="15" customHeight="1" thickBot="1" x14ac:dyDescent="0.3">
      <c r="A266" s="123"/>
      <c r="B266" s="312"/>
      <c r="C266" s="311"/>
      <c r="D266" s="120"/>
      <c r="E266" s="170"/>
      <c r="F266" s="172"/>
      <c r="G266" s="326"/>
      <c r="H266" s="116"/>
      <c r="I266" s="500"/>
      <c r="J266" s="360"/>
      <c r="K266" s="353" t="s">
        <v>62</v>
      </c>
      <c r="L266" s="352">
        <f>SUM(L263:L265)</f>
        <v>0</v>
      </c>
      <c r="M266" s="246"/>
      <c r="N266" s="245"/>
      <c r="O266" s="244"/>
    </row>
    <row r="267" spans="1:15" s="4" customFormat="1" ht="23.25" customHeight="1" x14ac:dyDescent="0.25">
      <c r="A267" s="135" t="s">
        <v>23</v>
      </c>
      <c r="B267" s="322" t="s">
        <v>61</v>
      </c>
      <c r="C267" s="321" t="s">
        <v>61</v>
      </c>
      <c r="D267" s="132" t="s">
        <v>149</v>
      </c>
      <c r="E267" s="131"/>
      <c r="F267" s="130" t="s">
        <v>148</v>
      </c>
      <c r="G267" s="334" t="s">
        <v>135</v>
      </c>
      <c r="H267" s="147" t="s">
        <v>38</v>
      </c>
      <c r="I267" s="500"/>
      <c r="J267" s="360"/>
      <c r="K267" s="387" t="s">
        <v>63</v>
      </c>
      <c r="L267" s="484">
        <v>0</v>
      </c>
      <c r="M267" s="519" t="s">
        <v>142</v>
      </c>
      <c r="N267" s="518" t="s">
        <v>119</v>
      </c>
      <c r="O267" s="501">
        <v>0.3</v>
      </c>
    </row>
    <row r="268" spans="1:15" s="4" customFormat="1" ht="15" customHeight="1" x14ac:dyDescent="0.25">
      <c r="A268" s="176"/>
      <c r="B268" s="314"/>
      <c r="C268" s="313"/>
      <c r="D268" s="173"/>
      <c r="E268" s="170"/>
      <c r="F268" s="172"/>
      <c r="G268" s="327"/>
      <c r="H268" s="128"/>
      <c r="I268" s="500"/>
      <c r="J268" s="360"/>
      <c r="K268" s="364" t="s">
        <v>94</v>
      </c>
      <c r="L268" s="476"/>
      <c r="M268" s="246"/>
      <c r="N268" s="245"/>
      <c r="O268" s="244"/>
    </row>
    <row r="269" spans="1:15" s="4" customFormat="1" ht="15" customHeight="1" thickBot="1" x14ac:dyDescent="0.3">
      <c r="A269" s="176"/>
      <c r="B269" s="314"/>
      <c r="C269" s="313"/>
      <c r="D269" s="173"/>
      <c r="E269" s="170"/>
      <c r="F269" s="172"/>
      <c r="G269" s="327"/>
      <c r="H269" s="128"/>
      <c r="I269" s="500"/>
      <c r="J269" s="360"/>
      <c r="K269" s="359" t="s">
        <v>36</v>
      </c>
      <c r="L269" s="358"/>
      <c r="M269" s="246"/>
      <c r="N269" s="245"/>
      <c r="O269" s="244"/>
    </row>
    <row r="270" spans="1:15" s="4" customFormat="1" ht="15" customHeight="1" thickBot="1" x14ac:dyDescent="0.3">
      <c r="A270" s="123"/>
      <c r="B270" s="312"/>
      <c r="C270" s="311"/>
      <c r="D270" s="120"/>
      <c r="E270" s="119"/>
      <c r="F270" s="118"/>
      <c r="G270" s="326"/>
      <c r="H270" s="116"/>
      <c r="I270" s="500"/>
      <c r="J270" s="360"/>
      <c r="K270" s="353" t="s">
        <v>62</v>
      </c>
      <c r="L270" s="352">
        <f>SUM(L267:L269)</f>
        <v>0</v>
      </c>
      <c r="M270" s="246"/>
      <c r="N270" s="245"/>
      <c r="O270" s="244"/>
    </row>
    <row r="271" spans="1:15" s="4" customFormat="1" ht="25.5" customHeight="1" x14ac:dyDescent="0.25">
      <c r="A271" s="135" t="s">
        <v>23</v>
      </c>
      <c r="B271" s="322" t="s">
        <v>61</v>
      </c>
      <c r="C271" s="321" t="s">
        <v>61</v>
      </c>
      <c r="D271" s="132" t="s">
        <v>147</v>
      </c>
      <c r="E271" s="131"/>
      <c r="F271" s="130" t="s">
        <v>146</v>
      </c>
      <c r="G271" s="334" t="s">
        <v>135</v>
      </c>
      <c r="H271" s="147" t="s">
        <v>38</v>
      </c>
      <c r="I271" s="500"/>
      <c r="J271" s="360"/>
      <c r="K271" s="387" t="s">
        <v>63</v>
      </c>
      <c r="L271" s="484">
        <v>0</v>
      </c>
      <c r="M271" s="517" t="s">
        <v>145</v>
      </c>
      <c r="N271" s="516" t="s">
        <v>119</v>
      </c>
      <c r="O271" s="244"/>
    </row>
    <row r="272" spans="1:15" s="4" customFormat="1" ht="15" customHeight="1" x14ac:dyDescent="0.25">
      <c r="A272" s="176"/>
      <c r="B272" s="314"/>
      <c r="C272" s="313"/>
      <c r="D272" s="173"/>
      <c r="E272" s="170"/>
      <c r="F272" s="172"/>
      <c r="G272" s="327"/>
      <c r="H272" s="128"/>
      <c r="I272" s="500"/>
      <c r="J272" s="360"/>
      <c r="K272" s="364" t="s">
        <v>94</v>
      </c>
      <c r="L272" s="476"/>
      <c r="M272" s="246"/>
      <c r="N272" s="245"/>
      <c r="O272" s="244"/>
    </row>
    <row r="273" spans="1:15" s="4" customFormat="1" ht="15" customHeight="1" thickBot="1" x14ac:dyDescent="0.3">
      <c r="A273" s="176"/>
      <c r="B273" s="314"/>
      <c r="C273" s="313"/>
      <c r="D273" s="173"/>
      <c r="E273" s="170"/>
      <c r="F273" s="172"/>
      <c r="G273" s="327"/>
      <c r="H273" s="128"/>
      <c r="I273" s="500"/>
      <c r="J273" s="360"/>
      <c r="K273" s="359" t="s">
        <v>36</v>
      </c>
      <c r="L273" s="358"/>
      <c r="M273" s="246"/>
      <c r="N273" s="245"/>
      <c r="O273" s="244"/>
    </row>
    <row r="274" spans="1:15" s="4" customFormat="1" ht="15" customHeight="1" thickBot="1" x14ac:dyDescent="0.3">
      <c r="A274" s="123"/>
      <c r="B274" s="312"/>
      <c r="C274" s="311"/>
      <c r="D274" s="120"/>
      <c r="E274" s="119"/>
      <c r="F274" s="118"/>
      <c r="G274" s="326"/>
      <c r="H274" s="116"/>
      <c r="I274" s="500"/>
      <c r="J274" s="360"/>
      <c r="K274" s="353" t="s">
        <v>62</v>
      </c>
      <c r="L274" s="352">
        <f>SUM(L271:L273)</f>
        <v>0</v>
      </c>
      <c r="M274" s="246"/>
      <c r="N274" s="245"/>
      <c r="O274" s="244"/>
    </row>
    <row r="275" spans="1:15" s="4" customFormat="1" ht="31.5" customHeight="1" x14ac:dyDescent="0.25">
      <c r="A275" s="135" t="s">
        <v>23</v>
      </c>
      <c r="B275" s="322" t="s">
        <v>61</v>
      </c>
      <c r="C275" s="321" t="s">
        <v>61</v>
      </c>
      <c r="D275" s="515" t="s">
        <v>144</v>
      </c>
      <c r="E275" s="514"/>
      <c r="F275" s="130" t="s">
        <v>143</v>
      </c>
      <c r="G275" s="334" t="s">
        <v>135</v>
      </c>
      <c r="H275" s="147" t="s">
        <v>38</v>
      </c>
      <c r="I275" s="506" t="s">
        <v>65</v>
      </c>
      <c r="J275" s="179"/>
      <c r="K275" s="387" t="s">
        <v>63</v>
      </c>
      <c r="L275" s="484">
        <v>11</v>
      </c>
      <c r="M275" s="513" t="s">
        <v>142</v>
      </c>
      <c r="N275" s="512" t="s">
        <v>119</v>
      </c>
      <c r="O275" s="244"/>
    </row>
    <row r="276" spans="1:15" s="4" customFormat="1" ht="33" customHeight="1" x14ac:dyDescent="0.25">
      <c r="A276" s="176"/>
      <c r="B276" s="314"/>
      <c r="C276" s="313"/>
      <c r="D276" s="511"/>
      <c r="E276" s="510"/>
      <c r="F276" s="172"/>
      <c r="G276" s="327"/>
      <c r="H276" s="128"/>
      <c r="I276" s="500"/>
      <c r="J276" s="179"/>
      <c r="K276" s="364" t="s">
        <v>94</v>
      </c>
      <c r="L276" s="476"/>
      <c r="M276" s="246"/>
      <c r="N276" s="245"/>
      <c r="O276" s="244"/>
    </row>
    <row r="277" spans="1:15" s="4" customFormat="1" ht="19.5" customHeight="1" thickBot="1" x14ac:dyDescent="0.3">
      <c r="A277" s="176"/>
      <c r="B277" s="314"/>
      <c r="C277" s="313"/>
      <c r="D277" s="511"/>
      <c r="E277" s="510"/>
      <c r="F277" s="172"/>
      <c r="G277" s="327"/>
      <c r="H277" s="128"/>
      <c r="I277" s="500"/>
      <c r="J277" s="179"/>
      <c r="K277" s="359" t="s">
        <v>36</v>
      </c>
      <c r="L277" s="358"/>
      <c r="M277" s="246"/>
      <c r="N277" s="245"/>
      <c r="O277" s="244"/>
    </row>
    <row r="278" spans="1:15" s="4" customFormat="1" ht="24.75" customHeight="1" thickBot="1" x14ac:dyDescent="0.3">
      <c r="A278" s="123"/>
      <c r="B278" s="312"/>
      <c r="C278" s="311"/>
      <c r="D278" s="509"/>
      <c r="E278" s="508"/>
      <c r="F278" s="118"/>
      <c r="G278" s="326"/>
      <c r="H278" s="116"/>
      <c r="I278" s="499"/>
      <c r="J278" s="507"/>
      <c r="K278" s="353" t="s">
        <v>62</v>
      </c>
      <c r="L278" s="352">
        <f>SUM(L275:L277)</f>
        <v>11</v>
      </c>
      <c r="M278" s="309"/>
      <c r="N278" s="110"/>
      <c r="O278" s="308"/>
    </row>
    <row r="279" spans="1:15" s="4" customFormat="1" ht="24.75" customHeight="1" x14ac:dyDescent="0.25">
      <c r="A279" s="135" t="s">
        <v>23</v>
      </c>
      <c r="B279" s="322" t="s">
        <v>61</v>
      </c>
      <c r="C279" s="321" t="s">
        <v>61</v>
      </c>
      <c r="D279" s="132" t="s">
        <v>141</v>
      </c>
      <c r="E279" s="131"/>
      <c r="F279" s="157" t="s">
        <v>140</v>
      </c>
      <c r="G279" s="334" t="s">
        <v>135</v>
      </c>
      <c r="H279" s="147" t="s">
        <v>38</v>
      </c>
      <c r="I279" s="506"/>
      <c r="J279" s="466"/>
      <c r="K279" s="387" t="s">
        <v>63</v>
      </c>
      <c r="L279" s="484">
        <v>0</v>
      </c>
      <c r="M279" s="505" t="s">
        <v>139</v>
      </c>
      <c r="N279" s="504" t="s">
        <v>119</v>
      </c>
      <c r="O279" s="331"/>
    </row>
    <row r="280" spans="1:15" s="4" customFormat="1" ht="18.75" customHeight="1" x14ac:dyDescent="0.25">
      <c r="A280" s="176"/>
      <c r="B280" s="314"/>
      <c r="C280" s="313"/>
      <c r="D280" s="173"/>
      <c r="E280" s="170"/>
      <c r="F280" s="365"/>
      <c r="G280" s="327"/>
      <c r="H280" s="128"/>
      <c r="I280" s="500"/>
      <c r="J280" s="360"/>
      <c r="K280" s="364" t="s">
        <v>94</v>
      </c>
      <c r="L280" s="476"/>
      <c r="M280" s="246"/>
      <c r="N280" s="245"/>
      <c r="O280" s="244"/>
    </row>
    <row r="281" spans="1:15" s="4" customFormat="1" ht="15" customHeight="1" thickBot="1" x14ac:dyDescent="0.3">
      <c r="A281" s="176"/>
      <c r="B281" s="314"/>
      <c r="C281" s="313"/>
      <c r="D281" s="173"/>
      <c r="E281" s="170"/>
      <c r="F281" s="365"/>
      <c r="G281" s="327"/>
      <c r="H281" s="128"/>
      <c r="I281" s="500"/>
      <c r="J281" s="360"/>
      <c r="K281" s="359" t="s">
        <v>36</v>
      </c>
      <c r="L281" s="358"/>
      <c r="M281" s="246"/>
      <c r="N281" s="245"/>
      <c r="O281" s="244"/>
    </row>
    <row r="282" spans="1:15" s="4" customFormat="1" ht="15" customHeight="1" thickBot="1" x14ac:dyDescent="0.3">
      <c r="A282" s="123"/>
      <c r="B282" s="312"/>
      <c r="C282" s="311"/>
      <c r="D282" s="120"/>
      <c r="E282" s="119"/>
      <c r="F282" s="356"/>
      <c r="G282" s="326"/>
      <c r="H282" s="116"/>
      <c r="I282" s="499"/>
      <c r="J282" s="503"/>
      <c r="K282" s="353" t="s">
        <v>62</v>
      </c>
      <c r="L282" s="352">
        <f>SUM(L279:L281)</f>
        <v>0</v>
      </c>
      <c r="M282" s="309"/>
      <c r="N282" s="110"/>
      <c r="O282" s="308"/>
    </row>
    <row r="283" spans="1:15" s="4" customFormat="1" ht="29.25" customHeight="1" x14ac:dyDescent="0.25">
      <c r="A283" s="176" t="s">
        <v>23</v>
      </c>
      <c r="B283" s="314" t="s">
        <v>61</v>
      </c>
      <c r="C283" s="313" t="s">
        <v>61</v>
      </c>
      <c r="D283" s="173" t="s">
        <v>82</v>
      </c>
      <c r="E283" s="170"/>
      <c r="F283" s="365" t="s">
        <v>43</v>
      </c>
      <c r="G283" s="327" t="s">
        <v>135</v>
      </c>
      <c r="H283" s="128" t="s">
        <v>38</v>
      </c>
      <c r="I283" s="500"/>
      <c r="J283" s="368"/>
      <c r="K283" s="367" t="s">
        <v>63</v>
      </c>
      <c r="L283" s="484">
        <v>105</v>
      </c>
      <c r="M283" s="502" t="s">
        <v>138</v>
      </c>
      <c r="N283" s="494" t="s">
        <v>48</v>
      </c>
      <c r="O283" s="501">
        <v>3</v>
      </c>
    </row>
    <row r="284" spans="1:15" s="4" customFormat="1" ht="15" customHeight="1" x14ac:dyDescent="0.25">
      <c r="A284" s="176"/>
      <c r="B284" s="314"/>
      <c r="C284" s="313"/>
      <c r="D284" s="173"/>
      <c r="E284" s="170"/>
      <c r="F284" s="365"/>
      <c r="G284" s="327"/>
      <c r="H284" s="128"/>
      <c r="I284" s="500"/>
      <c r="J284" s="360"/>
      <c r="K284" s="364" t="s">
        <v>94</v>
      </c>
      <c r="L284" s="476"/>
      <c r="M284" s="498"/>
      <c r="N284" s="497"/>
      <c r="O284" s="496"/>
    </row>
    <row r="285" spans="1:15" s="4" customFormat="1" ht="15" customHeight="1" thickBot="1" x14ac:dyDescent="0.3">
      <c r="A285" s="176"/>
      <c r="B285" s="314"/>
      <c r="C285" s="313"/>
      <c r="D285" s="173"/>
      <c r="E285" s="170"/>
      <c r="F285" s="362"/>
      <c r="G285" s="327"/>
      <c r="H285" s="128"/>
      <c r="I285" s="500"/>
      <c r="J285" s="360"/>
      <c r="K285" s="359" t="s">
        <v>36</v>
      </c>
      <c r="L285" s="358"/>
      <c r="M285" s="498"/>
      <c r="N285" s="497"/>
      <c r="O285" s="496"/>
    </row>
    <row r="286" spans="1:15" s="4" customFormat="1" ht="15" customHeight="1" thickBot="1" x14ac:dyDescent="0.3">
      <c r="A286" s="123"/>
      <c r="B286" s="312"/>
      <c r="C286" s="311"/>
      <c r="D286" s="120"/>
      <c r="E286" s="119"/>
      <c r="F286" s="356"/>
      <c r="G286" s="326"/>
      <c r="H286" s="116"/>
      <c r="I286" s="499"/>
      <c r="J286" s="360"/>
      <c r="K286" s="353" t="s">
        <v>62</v>
      </c>
      <c r="L286" s="352">
        <f>SUM(L283:L285)</f>
        <v>105</v>
      </c>
      <c r="M286" s="498"/>
      <c r="N286" s="497"/>
      <c r="O286" s="496"/>
    </row>
    <row r="287" spans="1:15" s="4" customFormat="1" ht="28.5" customHeight="1" x14ac:dyDescent="0.25">
      <c r="A287" s="135" t="s">
        <v>23</v>
      </c>
      <c r="B287" s="322" t="s">
        <v>61</v>
      </c>
      <c r="C287" s="321" t="s">
        <v>61</v>
      </c>
      <c r="D287" s="132" t="s">
        <v>137</v>
      </c>
      <c r="E287" s="131"/>
      <c r="F287" s="157" t="s">
        <v>136</v>
      </c>
      <c r="G287" s="334" t="s">
        <v>135</v>
      </c>
      <c r="H287" s="147" t="s">
        <v>38</v>
      </c>
      <c r="I287" s="216"/>
      <c r="J287" s="360"/>
      <c r="K287" s="387" t="s">
        <v>63</v>
      </c>
      <c r="L287" s="484">
        <v>27</v>
      </c>
      <c r="M287" s="495" t="s">
        <v>134</v>
      </c>
      <c r="N287" s="494" t="s">
        <v>48</v>
      </c>
      <c r="O287" s="493">
        <v>18</v>
      </c>
    </row>
    <row r="288" spans="1:15" s="4" customFormat="1" ht="15" customHeight="1" x14ac:dyDescent="0.25">
      <c r="A288" s="176"/>
      <c r="B288" s="314"/>
      <c r="C288" s="313"/>
      <c r="D288" s="173"/>
      <c r="E288" s="170"/>
      <c r="F288" s="365"/>
      <c r="G288" s="327"/>
      <c r="H288" s="128"/>
      <c r="I288" s="205"/>
      <c r="J288" s="360"/>
      <c r="K288" s="364" t="s">
        <v>94</v>
      </c>
      <c r="L288" s="476"/>
      <c r="M288" s="246"/>
      <c r="N288" s="245"/>
      <c r="O288" s="244"/>
    </row>
    <row r="289" spans="1:15" s="4" customFormat="1" ht="15" customHeight="1" thickBot="1" x14ac:dyDescent="0.3">
      <c r="A289" s="176"/>
      <c r="B289" s="314"/>
      <c r="C289" s="313"/>
      <c r="D289" s="173"/>
      <c r="E289" s="170"/>
      <c r="F289" s="362"/>
      <c r="G289" s="327"/>
      <c r="H289" s="128"/>
      <c r="I289" s="205"/>
      <c r="J289" s="360"/>
      <c r="K289" s="359" t="s">
        <v>36</v>
      </c>
      <c r="L289" s="358"/>
      <c r="M289" s="246"/>
      <c r="N289" s="245"/>
      <c r="O289" s="244"/>
    </row>
    <row r="290" spans="1:15" s="4" customFormat="1" ht="15" customHeight="1" thickBot="1" x14ac:dyDescent="0.3">
      <c r="A290" s="123"/>
      <c r="B290" s="312"/>
      <c r="C290" s="311"/>
      <c r="D290" s="120"/>
      <c r="E290" s="119"/>
      <c r="F290" s="356"/>
      <c r="G290" s="326"/>
      <c r="H290" s="116"/>
      <c r="I290" s="196"/>
      <c r="J290" s="354"/>
      <c r="K290" s="353" t="s">
        <v>62</v>
      </c>
      <c r="L290" s="352">
        <f>SUM(L287:L289)</f>
        <v>27</v>
      </c>
      <c r="M290" s="222"/>
      <c r="N290" s="221"/>
      <c r="O290" s="220"/>
    </row>
    <row r="291" spans="1:15" s="4" customFormat="1" ht="15" customHeight="1" thickBot="1" x14ac:dyDescent="0.3">
      <c r="A291" s="135" t="s">
        <v>23</v>
      </c>
      <c r="B291" s="322" t="s">
        <v>61</v>
      </c>
      <c r="C291" s="321" t="s">
        <v>25</v>
      </c>
      <c r="D291" s="219" t="s">
        <v>133</v>
      </c>
      <c r="E291" s="218"/>
      <c r="F291" s="217"/>
      <c r="G291" s="334" t="s">
        <v>124</v>
      </c>
      <c r="H291" s="147" t="s">
        <v>38</v>
      </c>
      <c r="I291" s="216" t="s">
        <v>65</v>
      </c>
      <c r="J291" s="215" t="s">
        <v>64</v>
      </c>
      <c r="K291" s="435" t="s">
        <v>63</v>
      </c>
      <c r="L291" s="492">
        <f>L295+L299+L303+L307</f>
        <v>1249.9000000000001</v>
      </c>
      <c r="M291" s="333"/>
      <c r="N291" s="332"/>
      <c r="O291" s="331"/>
    </row>
    <row r="292" spans="1:15" s="4" customFormat="1" ht="15" customHeight="1" thickBot="1" x14ac:dyDescent="0.3">
      <c r="A292" s="176"/>
      <c r="B292" s="314"/>
      <c r="C292" s="313"/>
      <c r="D292" s="208"/>
      <c r="E292" s="207"/>
      <c r="F292" s="206"/>
      <c r="G292" s="327"/>
      <c r="H292" s="128"/>
      <c r="I292" s="205"/>
      <c r="J292" s="204"/>
      <c r="K292" s="491" t="s">
        <v>94</v>
      </c>
      <c r="L292" s="490">
        <f>L296+L300+L304+L308</f>
        <v>0</v>
      </c>
      <c r="M292" s="222"/>
      <c r="N292" s="221"/>
      <c r="O292" s="220"/>
    </row>
    <row r="293" spans="1:15" s="4" customFormat="1" ht="21.75" customHeight="1" thickBot="1" x14ac:dyDescent="0.3">
      <c r="A293" s="176"/>
      <c r="B293" s="314"/>
      <c r="C293" s="313"/>
      <c r="D293" s="208"/>
      <c r="E293" s="207"/>
      <c r="F293" s="206"/>
      <c r="G293" s="327"/>
      <c r="H293" s="128"/>
      <c r="I293" s="205"/>
      <c r="J293" s="204"/>
      <c r="K293" s="435" t="s">
        <v>36</v>
      </c>
      <c r="L293" s="369">
        <f>L297+L301+L305+L309</f>
        <v>49.199999999999996</v>
      </c>
      <c r="M293" s="489"/>
      <c r="N293" s="332"/>
      <c r="O293" s="488"/>
    </row>
    <row r="294" spans="1:15" s="4" customFormat="1" ht="26.25" customHeight="1" thickBot="1" x14ac:dyDescent="0.3">
      <c r="A294" s="123"/>
      <c r="B294" s="312"/>
      <c r="C294" s="311"/>
      <c r="D294" s="199"/>
      <c r="E294" s="198"/>
      <c r="F294" s="197"/>
      <c r="G294" s="326"/>
      <c r="H294" s="116"/>
      <c r="I294" s="196"/>
      <c r="J294" s="195"/>
      <c r="K294" s="432" t="s">
        <v>62</v>
      </c>
      <c r="L294" s="487">
        <f>SUM(L291:L293)</f>
        <v>1299.1000000000001</v>
      </c>
      <c r="M294" s="486"/>
      <c r="N294" s="192"/>
      <c r="O294" s="427"/>
    </row>
    <row r="295" spans="1:15" s="4" customFormat="1" ht="30.75" customHeight="1" x14ac:dyDescent="0.25">
      <c r="A295" s="176" t="s">
        <v>23</v>
      </c>
      <c r="B295" s="314" t="s">
        <v>61</v>
      </c>
      <c r="C295" s="313" t="s">
        <v>25</v>
      </c>
      <c r="D295" s="173" t="s">
        <v>61</v>
      </c>
      <c r="E295" s="170"/>
      <c r="F295" s="461" t="s">
        <v>132</v>
      </c>
      <c r="G295" s="327" t="s">
        <v>124</v>
      </c>
      <c r="H295" s="128" t="s">
        <v>38</v>
      </c>
      <c r="I295" s="485" t="s">
        <v>65</v>
      </c>
      <c r="J295" s="368"/>
      <c r="K295" s="367" t="s">
        <v>63</v>
      </c>
      <c r="L295" s="484">
        <v>360</v>
      </c>
      <c r="M295" s="483" t="s">
        <v>131</v>
      </c>
      <c r="N295" s="482" t="s">
        <v>26</v>
      </c>
      <c r="O295" s="481">
        <v>8500</v>
      </c>
    </row>
    <row r="296" spans="1:15" s="4" customFormat="1" ht="23.25" customHeight="1" x14ac:dyDescent="0.25">
      <c r="A296" s="176"/>
      <c r="B296" s="314"/>
      <c r="C296" s="313"/>
      <c r="D296" s="173"/>
      <c r="E296" s="170"/>
      <c r="F296" s="461"/>
      <c r="G296" s="327"/>
      <c r="H296" s="128"/>
      <c r="I296" s="361"/>
      <c r="J296" s="360"/>
      <c r="K296" s="364" t="s">
        <v>94</v>
      </c>
      <c r="L296" s="476"/>
      <c r="M296" s="246"/>
      <c r="N296" s="245"/>
      <c r="O296" s="244"/>
    </row>
    <row r="297" spans="1:15" s="4" customFormat="1" ht="26.25" customHeight="1" thickBot="1" x14ac:dyDescent="0.3">
      <c r="A297" s="176"/>
      <c r="B297" s="314"/>
      <c r="C297" s="313"/>
      <c r="D297" s="173"/>
      <c r="E297" s="170"/>
      <c r="F297" s="461"/>
      <c r="G297" s="327"/>
      <c r="H297" s="128"/>
      <c r="I297" s="361"/>
      <c r="J297" s="360"/>
      <c r="K297" s="359" t="s">
        <v>36</v>
      </c>
      <c r="L297" s="381">
        <v>0</v>
      </c>
      <c r="M297" s="246"/>
      <c r="N297" s="245"/>
      <c r="O297" s="244"/>
    </row>
    <row r="298" spans="1:15" s="4" customFormat="1" ht="16.5" customHeight="1" thickBot="1" x14ac:dyDescent="0.3">
      <c r="A298" s="123"/>
      <c r="B298" s="312"/>
      <c r="C298" s="311"/>
      <c r="D298" s="120"/>
      <c r="E298" s="119"/>
      <c r="F298" s="460"/>
      <c r="G298" s="326"/>
      <c r="H298" s="116"/>
      <c r="I298" s="361"/>
      <c r="J298" s="360"/>
      <c r="K298" s="353" t="s">
        <v>62</v>
      </c>
      <c r="L298" s="352">
        <f>SUM(L295:L297)</f>
        <v>360</v>
      </c>
      <c r="M298" s="246"/>
      <c r="N298" s="245"/>
      <c r="O298" s="244"/>
    </row>
    <row r="299" spans="1:15" s="4" customFormat="1" ht="28.5" customHeight="1" thickBot="1" x14ac:dyDescent="0.3">
      <c r="A299" s="135" t="s">
        <v>23</v>
      </c>
      <c r="B299" s="322" t="s">
        <v>61</v>
      </c>
      <c r="C299" s="321" t="s">
        <v>25</v>
      </c>
      <c r="D299" s="132" t="s">
        <v>25</v>
      </c>
      <c r="E299" s="131"/>
      <c r="F299" s="467" t="s">
        <v>130</v>
      </c>
      <c r="G299" s="334" t="s">
        <v>124</v>
      </c>
      <c r="H299" s="147" t="s">
        <v>38</v>
      </c>
      <c r="I299" s="361"/>
      <c r="J299" s="360"/>
      <c r="K299" s="387" t="s">
        <v>63</v>
      </c>
      <c r="L299" s="480">
        <v>705.9</v>
      </c>
      <c r="M299" s="479"/>
      <c r="N299" s="478"/>
      <c r="O299" s="477"/>
    </row>
    <row r="300" spans="1:15" s="4" customFormat="1" ht="21" customHeight="1" thickBot="1" x14ac:dyDescent="0.3">
      <c r="A300" s="176"/>
      <c r="B300" s="314"/>
      <c r="C300" s="313"/>
      <c r="D300" s="173"/>
      <c r="E300" s="170"/>
      <c r="F300" s="461"/>
      <c r="G300" s="327"/>
      <c r="H300" s="128"/>
      <c r="I300" s="361"/>
      <c r="J300" s="360"/>
      <c r="K300" s="364" t="s">
        <v>94</v>
      </c>
      <c r="L300" s="476"/>
      <c r="M300" s="475" t="s">
        <v>129</v>
      </c>
      <c r="N300" s="474" t="s">
        <v>128</v>
      </c>
      <c r="O300" s="473">
        <v>2.9</v>
      </c>
    </row>
    <row r="301" spans="1:15" s="4" customFormat="1" ht="24.75" customHeight="1" thickBot="1" x14ac:dyDescent="0.3">
      <c r="A301" s="176"/>
      <c r="B301" s="314"/>
      <c r="C301" s="313"/>
      <c r="D301" s="173"/>
      <c r="E301" s="170"/>
      <c r="F301" s="461"/>
      <c r="G301" s="327"/>
      <c r="H301" s="128"/>
      <c r="I301" s="361"/>
      <c r="J301" s="360"/>
      <c r="K301" s="359" t="s">
        <v>36</v>
      </c>
      <c r="L301" s="381">
        <v>48.66</v>
      </c>
      <c r="M301" s="333"/>
      <c r="N301" s="332"/>
      <c r="O301" s="331"/>
    </row>
    <row r="302" spans="1:15" s="4" customFormat="1" ht="24" customHeight="1" thickBot="1" x14ac:dyDescent="0.3">
      <c r="A302" s="123"/>
      <c r="B302" s="312"/>
      <c r="C302" s="311"/>
      <c r="D302" s="120"/>
      <c r="E302" s="170"/>
      <c r="F302" s="461"/>
      <c r="G302" s="326"/>
      <c r="H302" s="116"/>
      <c r="I302" s="361"/>
      <c r="J302" s="360"/>
      <c r="K302" s="353" t="s">
        <v>62</v>
      </c>
      <c r="L302" s="352">
        <f>SUM(L299:L301)</f>
        <v>754.56</v>
      </c>
      <c r="M302" s="246"/>
      <c r="N302" s="245"/>
      <c r="O302" s="244"/>
    </row>
    <row r="303" spans="1:15" s="4" customFormat="1" ht="24" customHeight="1" thickBot="1" x14ac:dyDescent="0.3">
      <c r="A303" s="135" t="s">
        <v>23</v>
      </c>
      <c r="B303" s="322" t="s">
        <v>61</v>
      </c>
      <c r="C303" s="321" t="s">
        <v>25</v>
      </c>
      <c r="D303" s="132" t="s">
        <v>23</v>
      </c>
      <c r="E303" s="131"/>
      <c r="F303" s="467" t="s">
        <v>127</v>
      </c>
      <c r="G303" s="334" t="s">
        <v>124</v>
      </c>
      <c r="H303" s="147" t="s">
        <v>38</v>
      </c>
      <c r="I303" s="361"/>
      <c r="J303" s="372"/>
      <c r="K303" s="387" t="s">
        <v>63</v>
      </c>
      <c r="L303" s="406">
        <v>170</v>
      </c>
      <c r="M303" s="472" t="s">
        <v>126</v>
      </c>
      <c r="N303" s="471" t="s">
        <v>119</v>
      </c>
      <c r="O303" s="470">
        <v>1.2</v>
      </c>
    </row>
    <row r="304" spans="1:15" s="4" customFormat="1" ht="24" customHeight="1" thickBot="1" x14ac:dyDescent="0.3">
      <c r="A304" s="176"/>
      <c r="B304" s="314"/>
      <c r="C304" s="313"/>
      <c r="D304" s="173"/>
      <c r="E304" s="170"/>
      <c r="F304" s="461"/>
      <c r="G304" s="327"/>
      <c r="H304" s="128"/>
      <c r="I304" s="361"/>
      <c r="J304" s="372"/>
      <c r="K304" s="364" t="s">
        <v>94</v>
      </c>
      <c r="L304" s="358"/>
      <c r="M304" s="246"/>
      <c r="N304" s="245"/>
      <c r="O304" s="244"/>
    </row>
    <row r="305" spans="1:15" s="4" customFormat="1" ht="24" customHeight="1" thickBot="1" x14ac:dyDescent="0.3">
      <c r="A305" s="176"/>
      <c r="B305" s="314"/>
      <c r="C305" s="313"/>
      <c r="D305" s="173"/>
      <c r="E305" s="170"/>
      <c r="F305" s="461"/>
      <c r="G305" s="327"/>
      <c r="H305" s="128"/>
      <c r="I305" s="361"/>
      <c r="J305" s="372"/>
      <c r="K305" s="359" t="s">
        <v>36</v>
      </c>
      <c r="L305" s="358"/>
      <c r="M305" s="246"/>
      <c r="N305" s="245"/>
      <c r="O305" s="244"/>
    </row>
    <row r="306" spans="1:15" s="4" customFormat="1" ht="24" customHeight="1" thickBot="1" x14ac:dyDescent="0.3">
      <c r="A306" s="176"/>
      <c r="B306" s="314"/>
      <c r="C306" s="313"/>
      <c r="D306" s="173"/>
      <c r="E306" s="170"/>
      <c r="F306" s="469"/>
      <c r="G306" s="327"/>
      <c r="H306" s="128"/>
      <c r="I306" s="361"/>
      <c r="J306" s="468"/>
      <c r="K306" s="353" t="s">
        <v>62</v>
      </c>
      <c r="L306" s="398">
        <f>SUM(L303:L305)</f>
        <v>170</v>
      </c>
      <c r="M306" s="309"/>
      <c r="N306" s="110"/>
      <c r="O306" s="308"/>
    </row>
    <row r="307" spans="1:15" s="4" customFormat="1" ht="21.75" customHeight="1" thickBot="1" x14ac:dyDescent="0.3">
      <c r="A307" s="135" t="s">
        <v>23</v>
      </c>
      <c r="B307" s="322" t="s">
        <v>61</v>
      </c>
      <c r="C307" s="321" t="s">
        <v>25</v>
      </c>
      <c r="D307" s="132" t="s">
        <v>31</v>
      </c>
      <c r="E307" s="131"/>
      <c r="F307" s="467" t="s">
        <v>125</v>
      </c>
      <c r="G307" s="334" t="s">
        <v>124</v>
      </c>
      <c r="H307" s="147" t="s">
        <v>38</v>
      </c>
      <c r="I307" s="379"/>
      <c r="J307" s="466"/>
      <c r="K307" s="387" t="s">
        <v>63</v>
      </c>
      <c r="L307" s="465">
        <v>14</v>
      </c>
      <c r="M307" s="464" t="s">
        <v>123</v>
      </c>
      <c r="N307" s="463" t="s">
        <v>26</v>
      </c>
      <c r="O307" s="462"/>
    </row>
    <row r="308" spans="1:15" s="4" customFormat="1" ht="18" customHeight="1" thickBot="1" x14ac:dyDescent="0.3">
      <c r="A308" s="176"/>
      <c r="B308" s="314"/>
      <c r="C308" s="313"/>
      <c r="D308" s="173"/>
      <c r="E308" s="170"/>
      <c r="F308" s="461"/>
      <c r="G308" s="327"/>
      <c r="H308" s="128"/>
      <c r="I308" s="361"/>
      <c r="J308" s="360"/>
      <c r="K308" s="364" t="s">
        <v>94</v>
      </c>
      <c r="L308" s="358"/>
      <c r="M308" s="246"/>
      <c r="N308" s="245"/>
      <c r="O308" s="244"/>
    </row>
    <row r="309" spans="1:15" s="4" customFormat="1" ht="17.25" customHeight="1" thickBot="1" x14ac:dyDescent="0.3">
      <c r="A309" s="176"/>
      <c r="B309" s="314"/>
      <c r="C309" s="313"/>
      <c r="D309" s="173"/>
      <c r="E309" s="170"/>
      <c r="F309" s="461"/>
      <c r="G309" s="327"/>
      <c r="H309" s="128"/>
      <c r="I309" s="361"/>
      <c r="J309" s="360"/>
      <c r="K309" s="359" t="s">
        <v>36</v>
      </c>
      <c r="L309" s="381">
        <v>0.54</v>
      </c>
      <c r="M309" s="246"/>
      <c r="N309" s="245"/>
      <c r="O309" s="244"/>
    </row>
    <row r="310" spans="1:15" s="4" customFormat="1" ht="16.5" customHeight="1" thickBot="1" x14ac:dyDescent="0.3">
      <c r="A310" s="123"/>
      <c r="B310" s="312"/>
      <c r="C310" s="311"/>
      <c r="D310" s="120"/>
      <c r="E310" s="119"/>
      <c r="F310" s="460"/>
      <c r="G310" s="326"/>
      <c r="H310" s="116"/>
      <c r="I310" s="355"/>
      <c r="J310" s="354"/>
      <c r="K310" s="353" t="s">
        <v>62</v>
      </c>
      <c r="L310" s="352">
        <f>SUM(L307:L309)</f>
        <v>14.54</v>
      </c>
      <c r="M310" s="309"/>
      <c r="N310" s="110"/>
      <c r="O310" s="308"/>
    </row>
    <row r="311" spans="1:15" s="4" customFormat="1" ht="31.5" customHeight="1" thickBot="1" x14ac:dyDescent="0.3">
      <c r="A311" s="135" t="s">
        <v>23</v>
      </c>
      <c r="B311" s="322" t="s">
        <v>61</v>
      </c>
      <c r="C311" s="321" t="s">
        <v>23</v>
      </c>
      <c r="D311" s="298" t="s">
        <v>118</v>
      </c>
      <c r="E311" s="297"/>
      <c r="F311" s="296"/>
      <c r="G311" s="334" t="s">
        <v>122</v>
      </c>
      <c r="H311" s="459" t="s">
        <v>38</v>
      </c>
      <c r="I311" s="216" t="s">
        <v>65</v>
      </c>
      <c r="J311" s="215" t="s">
        <v>64</v>
      </c>
      <c r="K311" s="387" t="s">
        <v>63</v>
      </c>
      <c r="L311" s="395">
        <v>10</v>
      </c>
      <c r="M311" s="376" t="s">
        <v>121</v>
      </c>
      <c r="N311" s="458" t="s">
        <v>119</v>
      </c>
      <c r="O311" s="412">
        <v>15</v>
      </c>
    </row>
    <row r="312" spans="1:15" s="4" customFormat="1" ht="22.5" customHeight="1" thickBot="1" x14ac:dyDescent="0.3">
      <c r="A312" s="176"/>
      <c r="B312" s="314"/>
      <c r="C312" s="313"/>
      <c r="D312" s="293"/>
      <c r="E312" s="292"/>
      <c r="F312" s="291"/>
      <c r="G312" s="327"/>
      <c r="H312" s="448"/>
      <c r="I312" s="205"/>
      <c r="J312" s="204"/>
      <c r="K312" s="364" t="s">
        <v>94</v>
      </c>
      <c r="L312" s="352"/>
      <c r="M312" s="457" t="s">
        <v>120</v>
      </c>
      <c r="N312" s="456" t="s">
        <v>119</v>
      </c>
      <c r="O312" s="455">
        <v>15</v>
      </c>
    </row>
    <row r="313" spans="1:15" s="4" customFormat="1" ht="27" customHeight="1" thickBot="1" x14ac:dyDescent="0.3">
      <c r="A313" s="176"/>
      <c r="B313" s="314"/>
      <c r="C313" s="313"/>
      <c r="D313" s="293"/>
      <c r="E313" s="292"/>
      <c r="F313" s="291"/>
      <c r="G313" s="327"/>
      <c r="H313" s="448"/>
      <c r="I313" s="205"/>
      <c r="J313" s="204"/>
      <c r="K313" s="359" t="s">
        <v>36</v>
      </c>
      <c r="L313" s="352"/>
      <c r="M313" s="454"/>
      <c r="N313" s="453"/>
      <c r="O313" s="452"/>
    </row>
    <row r="314" spans="1:15" s="4" customFormat="1" ht="15" customHeight="1" thickBot="1" x14ac:dyDescent="0.3">
      <c r="A314" s="123"/>
      <c r="B314" s="312"/>
      <c r="C314" s="311"/>
      <c r="D314" s="285"/>
      <c r="E314" s="284"/>
      <c r="F314" s="283"/>
      <c r="G314" s="327"/>
      <c r="H314" s="448"/>
      <c r="I314" s="205"/>
      <c r="J314" s="204"/>
      <c r="K314" s="389" t="s">
        <v>62</v>
      </c>
      <c r="L314" s="388">
        <f>SUM(L311:L313)</f>
        <v>10</v>
      </c>
      <c r="M314" s="451"/>
      <c r="N314" s="450"/>
      <c r="O314" s="449"/>
    </row>
    <row r="315" spans="1:15" s="4" customFormat="1" ht="26.25" customHeight="1" thickBot="1" x14ac:dyDescent="0.3">
      <c r="A315" s="304" t="s">
        <v>23</v>
      </c>
      <c r="B315" s="303" t="s">
        <v>61</v>
      </c>
      <c r="C315" s="302" t="s">
        <v>23</v>
      </c>
      <c r="D315" s="265" t="s">
        <v>61</v>
      </c>
      <c r="E315" s="442"/>
      <c r="F315" s="130" t="s">
        <v>118</v>
      </c>
      <c r="G315" s="327"/>
      <c r="H315" s="448"/>
      <c r="I315" s="205"/>
      <c r="J315" s="204"/>
      <c r="K315" s="306" t="s">
        <v>63</v>
      </c>
      <c r="L315" s="447">
        <v>10</v>
      </c>
      <c r="M315" s="446"/>
      <c r="N315" s="445"/>
      <c r="O315" s="444"/>
    </row>
    <row r="316" spans="1:15" s="4" customFormat="1" ht="46.5" customHeight="1" thickBot="1" x14ac:dyDescent="0.3">
      <c r="A316" s="304"/>
      <c r="B316" s="303"/>
      <c r="C316" s="302"/>
      <c r="D316" s="443"/>
      <c r="E316" s="442"/>
      <c r="F316" s="118"/>
      <c r="G316" s="326"/>
      <c r="H316" s="441"/>
      <c r="I316" s="196"/>
      <c r="J316" s="195"/>
      <c r="K316" s="440" t="s">
        <v>62</v>
      </c>
      <c r="L316" s="352">
        <f>SUM(L315)</f>
        <v>10</v>
      </c>
      <c r="M316" s="439"/>
      <c r="N316" s="438"/>
      <c r="O316" s="437"/>
    </row>
    <row r="317" spans="1:15" s="4" customFormat="1" ht="15" customHeight="1" thickBot="1" x14ac:dyDescent="0.3">
      <c r="A317" s="280" t="s">
        <v>23</v>
      </c>
      <c r="B317" s="279" t="s">
        <v>61</v>
      </c>
      <c r="C317" s="278" t="s">
        <v>31</v>
      </c>
      <c r="D317" s="298" t="s">
        <v>117</v>
      </c>
      <c r="E317" s="297"/>
      <c r="F317" s="296"/>
      <c r="G317" s="334" t="s">
        <v>116</v>
      </c>
      <c r="H317" s="147" t="s">
        <v>38</v>
      </c>
      <c r="I317" s="216" t="s">
        <v>65</v>
      </c>
      <c r="J317" s="397" t="s">
        <v>64</v>
      </c>
      <c r="K317" s="396" t="s">
        <v>63</v>
      </c>
      <c r="L317" s="395">
        <v>0</v>
      </c>
      <c r="M317" s="333"/>
      <c r="N317" s="332"/>
      <c r="O317" s="331"/>
    </row>
    <row r="318" spans="1:15" s="4" customFormat="1" ht="15" customHeight="1" thickBot="1" x14ac:dyDescent="0.3">
      <c r="A318" s="229"/>
      <c r="B318" s="228"/>
      <c r="C318" s="227"/>
      <c r="D318" s="293"/>
      <c r="E318" s="292"/>
      <c r="F318" s="291"/>
      <c r="G318" s="327"/>
      <c r="H318" s="128"/>
      <c r="I318" s="205"/>
      <c r="J318" s="394"/>
      <c r="K318" s="391" t="s">
        <v>94</v>
      </c>
      <c r="L318" s="352"/>
      <c r="M318" s="246"/>
      <c r="N318" s="245"/>
      <c r="O318" s="244"/>
    </row>
    <row r="319" spans="1:15" s="4" customFormat="1" ht="15" customHeight="1" thickBot="1" x14ac:dyDescent="0.3">
      <c r="A319" s="229"/>
      <c r="B319" s="228"/>
      <c r="C319" s="227"/>
      <c r="D319" s="293"/>
      <c r="E319" s="292"/>
      <c r="F319" s="291"/>
      <c r="G319" s="327"/>
      <c r="H319" s="128"/>
      <c r="I319" s="205"/>
      <c r="J319" s="436"/>
      <c r="K319" s="435" t="s">
        <v>36</v>
      </c>
      <c r="L319" s="369"/>
      <c r="M319" s="246"/>
      <c r="N319" s="245"/>
      <c r="O319" s="244"/>
    </row>
    <row r="320" spans="1:15" s="4" customFormat="1" ht="15" customHeight="1" thickBot="1" x14ac:dyDescent="0.3">
      <c r="A320" s="434"/>
      <c r="B320" s="421"/>
      <c r="C320" s="420"/>
      <c r="D320" s="285"/>
      <c r="E320" s="284"/>
      <c r="F320" s="283"/>
      <c r="G320" s="327"/>
      <c r="H320" s="128"/>
      <c r="I320" s="205"/>
      <c r="J320" s="433"/>
      <c r="K320" s="432" t="s">
        <v>62</v>
      </c>
      <c r="L320" s="388">
        <f>SUM(L317:L319)</f>
        <v>0</v>
      </c>
      <c r="M320" s="309"/>
      <c r="N320" s="110"/>
      <c r="O320" s="308"/>
    </row>
    <row r="321" spans="1:15" s="4" customFormat="1" ht="38.25" customHeight="1" thickBot="1" x14ac:dyDescent="0.3">
      <c r="A321" s="135" t="s">
        <v>23</v>
      </c>
      <c r="B321" s="279" t="s">
        <v>61</v>
      </c>
      <c r="C321" s="278" t="s">
        <v>31</v>
      </c>
      <c r="D321" s="265" t="s">
        <v>61</v>
      </c>
      <c r="E321" s="131"/>
      <c r="F321" s="431" t="s">
        <v>115</v>
      </c>
      <c r="G321" s="327"/>
      <c r="H321" s="128"/>
      <c r="I321" s="205"/>
      <c r="J321" s="368"/>
      <c r="K321" s="430" t="s">
        <v>63</v>
      </c>
      <c r="L321" s="422"/>
      <c r="M321" s="429" t="s">
        <v>114</v>
      </c>
      <c r="N321" s="428" t="s">
        <v>26</v>
      </c>
      <c r="O321" s="427"/>
    </row>
    <row r="322" spans="1:15" s="4" customFormat="1" ht="15" customHeight="1" thickBot="1" x14ac:dyDescent="0.3">
      <c r="A322" s="176"/>
      <c r="B322" s="228"/>
      <c r="C322" s="227"/>
      <c r="D322" s="424"/>
      <c r="E322" s="170"/>
      <c r="F322" s="423"/>
      <c r="G322" s="327"/>
      <c r="H322" s="128"/>
      <c r="I322" s="205"/>
      <c r="J322" s="360"/>
      <c r="K322" s="367" t="s">
        <v>94</v>
      </c>
      <c r="L322" s="422"/>
      <c r="M322" s="426"/>
      <c r="N322" s="425"/>
      <c r="O322" s="254"/>
    </row>
    <row r="323" spans="1:15" s="4" customFormat="1" ht="24.75" customHeight="1" thickBot="1" x14ac:dyDescent="0.3">
      <c r="A323" s="176"/>
      <c r="B323" s="228"/>
      <c r="C323" s="227"/>
      <c r="D323" s="424"/>
      <c r="E323" s="170"/>
      <c r="F323" s="423"/>
      <c r="G323" s="327"/>
      <c r="H323" s="128"/>
      <c r="I323" s="205"/>
      <c r="J323" s="360"/>
      <c r="K323" s="359" t="s">
        <v>36</v>
      </c>
      <c r="L323" s="422"/>
      <c r="M323" s="403" t="s">
        <v>113</v>
      </c>
      <c r="N323" s="402" t="s">
        <v>26</v>
      </c>
      <c r="O323" s="244"/>
    </row>
    <row r="324" spans="1:15" s="4" customFormat="1" ht="15" customHeight="1" thickBot="1" x14ac:dyDescent="0.3">
      <c r="A324" s="123"/>
      <c r="B324" s="421"/>
      <c r="C324" s="420"/>
      <c r="D324" s="262"/>
      <c r="E324" s="119"/>
      <c r="F324" s="419"/>
      <c r="G324" s="326"/>
      <c r="H324" s="116"/>
      <c r="I324" s="196"/>
      <c r="J324" s="354"/>
      <c r="K324" s="353" t="s">
        <v>62</v>
      </c>
      <c r="L324" s="418"/>
      <c r="M324" s="417"/>
      <c r="N324" s="416"/>
      <c r="O324" s="244"/>
    </row>
    <row r="325" spans="1:15" s="4" customFormat="1" ht="21.75" customHeight="1" thickBot="1" x14ac:dyDescent="0.3">
      <c r="A325" s="135" t="s">
        <v>23</v>
      </c>
      <c r="B325" s="322" t="s">
        <v>61</v>
      </c>
      <c r="C325" s="321" t="s">
        <v>51</v>
      </c>
      <c r="D325" s="298" t="s">
        <v>112</v>
      </c>
      <c r="E325" s="297"/>
      <c r="F325" s="296"/>
      <c r="G325" s="334" t="s">
        <v>106</v>
      </c>
      <c r="H325" s="147" t="s">
        <v>38</v>
      </c>
      <c r="I325" s="216" t="s">
        <v>65</v>
      </c>
      <c r="J325" s="397" t="s">
        <v>64</v>
      </c>
      <c r="K325" s="396" t="s">
        <v>63</v>
      </c>
      <c r="L325" s="415">
        <f>L329+L333+L337</f>
        <v>173</v>
      </c>
      <c r="M325" s="414"/>
      <c r="N325" s="413"/>
      <c r="O325" s="412"/>
    </row>
    <row r="326" spans="1:15" s="4" customFormat="1" ht="15" customHeight="1" thickBot="1" x14ac:dyDescent="0.3">
      <c r="A326" s="176"/>
      <c r="B326" s="314"/>
      <c r="C326" s="313"/>
      <c r="D326" s="293"/>
      <c r="E326" s="292"/>
      <c r="F326" s="291"/>
      <c r="G326" s="327"/>
      <c r="H326" s="128"/>
      <c r="I326" s="205"/>
      <c r="J326" s="394"/>
      <c r="K326" s="393" t="s">
        <v>94</v>
      </c>
      <c r="L326" s="411">
        <f>L330+L334+L338</f>
        <v>300</v>
      </c>
      <c r="M326" s="246"/>
      <c r="N326" s="245"/>
      <c r="O326" s="244"/>
    </row>
    <row r="327" spans="1:15" s="4" customFormat="1" ht="15" customHeight="1" thickBot="1" x14ac:dyDescent="0.3">
      <c r="A327" s="176"/>
      <c r="B327" s="314"/>
      <c r="C327" s="313"/>
      <c r="D327" s="293"/>
      <c r="E327" s="292"/>
      <c r="F327" s="291"/>
      <c r="G327" s="327"/>
      <c r="H327" s="128"/>
      <c r="I327" s="205"/>
      <c r="J327" s="394"/>
      <c r="K327" s="393" t="s">
        <v>36</v>
      </c>
      <c r="L327" s="352"/>
      <c r="M327" s="246"/>
      <c r="N327" s="245"/>
      <c r="O327" s="244"/>
    </row>
    <row r="328" spans="1:15" s="4" customFormat="1" ht="15" customHeight="1" thickBot="1" x14ac:dyDescent="0.3">
      <c r="A328" s="123"/>
      <c r="B328" s="312"/>
      <c r="C328" s="311"/>
      <c r="D328" s="285"/>
      <c r="E328" s="284"/>
      <c r="F328" s="283"/>
      <c r="G328" s="326"/>
      <c r="H328" s="116"/>
      <c r="I328" s="205"/>
      <c r="J328" s="410"/>
      <c r="K328" s="194" t="s">
        <v>62</v>
      </c>
      <c r="L328" s="388">
        <f>SUM(L325:L327)</f>
        <v>473</v>
      </c>
      <c r="M328" s="309"/>
      <c r="N328" s="110"/>
      <c r="O328" s="308"/>
    </row>
    <row r="329" spans="1:15" s="4" customFormat="1" ht="30.75" customHeight="1" thickBot="1" x14ac:dyDescent="0.3">
      <c r="A329" s="135" t="s">
        <v>23</v>
      </c>
      <c r="B329" s="322" t="s">
        <v>61</v>
      </c>
      <c r="C329" s="321" t="s">
        <v>51</v>
      </c>
      <c r="D329" s="132" t="s">
        <v>61</v>
      </c>
      <c r="E329" s="131"/>
      <c r="F329" s="130" t="s">
        <v>111</v>
      </c>
      <c r="G329" s="334" t="s">
        <v>106</v>
      </c>
      <c r="H329" s="147" t="s">
        <v>38</v>
      </c>
      <c r="I329" s="205"/>
      <c r="J329" s="368"/>
      <c r="K329" s="367" t="s">
        <v>63</v>
      </c>
      <c r="L329" s="406">
        <v>50</v>
      </c>
      <c r="M329" s="409" t="s">
        <v>110</v>
      </c>
      <c r="N329" s="408" t="s">
        <v>26</v>
      </c>
      <c r="O329" s="407">
        <v>30</v>
      </c>
    </row>
    <row r="330" spans="1:15" s="4" customFormat="1" ht="15" customHeight="1" thickBot="1" x14ac:dyDescent="0.3">
      <c r="A330" s="176"/>
      <c r="B330" s="314"/>
      <c r="C330" s="313"/>
      <c r="D330" s="173"/>
      <c r="E330" s="170"/>
      <c r="F330" s="172"/>
      <c r="G330" s="327"/>
      <c r="H330" s="128"/>
      <c r="I330" s="205"/>
      <c r="J330" s="360"/>
      <c r="K330" s="364" t="s">
        <v>94</v>
      </c>
      <c r="L330" s="406">
        <v>300</v>
      </c>
      <c r="M330" s="246"/>
      <c r="N330" s="245"/>
      <c r="O330" s="244"/>
    </row>
    <row r="331" spans="1:15" s="4" customFormat="1" ht="15" customHeight="1" thickBot="1" x14ac:dyDescent="0.3">
      <c r="A331" s="176"/>
      <c r="B331" s="314"/>
      <c r="C331" s="313"/>
      <c r="D331" s="173"/>
      <c r="E331" s="170"/>
      <c r="F331" s="172"/>
      <c r="G331" s="327"/>
      <c r="H331" s="128"/>
      <c r="I331" s="205"/>
      <c r="J331" s="360"/>
      <c r="K331" s="359" t="s">
        <v>36</v>
      </c>
      <c r="L331" s="358"/>
      <c r="M331" s="246"/>
      <c r="N331" s="245"/>
      <c r="O331" s="244"/>
    </row>
    <row r="332" spans="1:15" s="4" customFormat="1" ht="15" customHeight="1" thickBot="1" x14ac:dyDescent="0.3">
      <c r="A332" s="123"/>
      <c r="B332" s="312"/>
      <c r="C332" s="311"/>
      <c r="D332" s="120"/>
      <c r="E332" s="119"/>
      <c r="F332" s="118"/>
      <c r="G332" s="326"/>
      <c r="H332" s="116"/>
      <c r="I332" s="205"/>
      <c r="J332" s="360"/>
      <c r="K332" s="353" t="s">
        <v>62</v>
      </c>
      <c r="L332" s="352">
        <f>SUM(L329:L331)</f>
        <v>350</v>
      </c>
      <c r="M332" s="246"/>
      <c r="N332" s="245"/>
      <c r="O332" s="244"/>
    </row>
    <row r="333" spans="1:15" s="4" customFormat="1" ht="15" customHeight="1" thickBot="1" x14ac:dyDescent="0.3">
      <c r="A333" s="135" t="s">
        <v>23</v>
      </c>
      <c r="B333" s="322" t="s">
        <v>61</v>
      </c>
      <c r="C333" s="321" t="s">
        <v>51</v>
      </c>
      <c r="D333" s="132" t="s">
        <v>25</v>
      </c>
      <c r="E333" s="131"/>
      <c r="F333" s="130" t="s">
        <v>109</v>
      </c>
      <c r="G333" s="334" t="s">
        <v>106</v>
      </c>
      <c r="H333" s="147" t="s">
        <v>38</v>
      </c>
      <c r="I333" s="205"/>
      <c r="J333" s="360"/>
      <c r="K333" s="387" t="s">
        <v>63</v>
      </c>
      <c r="L333" s="358">
        <v>50</v>
      </c>
      <c r="M333" s="403" t="s">
        <v>108</v>
      </c>
      <c r="N333" s="402" t="s">
        <v>26</v>
      </c>
      <c r="O333" s="405">
        <v>6</v>
      </c>
    </row>
    <row r="334" spans="1:15" s="4" customFormat="1" ht="15" customHeight="1" thickBot="1" x14ac:dyDescent="0.3">
      <c r="A334" s="176"/>
      <c r="B334" s="314"/>
      <c r="C334" s="313"/>
      <c r="D334" s="173"/>
      <c r="E334" s="170"/>
      <c r="F334" s="172"/>
      <c r="G334" s="327"/>
      <c r="H334" s="128"/>
      <c r="I334" s="205"/>
      <c r="J334" s="360"/>
      <c r="K334" s="364" t="s">
        <v>94</v>
      </c>
      <c r="L334" s="358"/>
      <c r="M334" s="246"/>
      <c r="N334" s="245"/>
      <c r="O334" s="244"/>
    </row>
    <row r="335" spans="1:15" s="4" customFormat="1" ht="15" customHeight="1" thickBot="1" x14ac:dyDescent="0.3">
      <c r="A335" s="176"/>
      <c r="B335" s="314"/>
      <c r="C335" s="313"/>
      <c r="D335" s="173"/>
      <c r="E335" s="170"/>
      <c r="F335" s="172"/>
      <c r="G335" s="327"/>
      <c r="H335" s="128"/>
      <c r="I335" s="205"/>
      <c r="J335" s="360"/>
      <c r="K335" s="359" t="s">
        <v>36</v>
      </c>
      <c r="L335" s="358"/>
      <c r="M335" s="246"/>
      <c r="N335" s="245"/>
      <c r="O335" s="244"/>
    </row>
    <row r="336" spans="1:15" s="4" customFormat="1" ht="15" customHeight="1" thickBot="1" x14ac:dyDescent="0.3">
      <c r="A336" s="123"/>
      <c r="B336" s="312"/>
      <c r="C336" s="311"/>
      <c r="D336" s="120"/>
      <c r="E336" s="119"/>
      <c r="F336" s="118"/>
      <c r="G336" s="326"/>
      <c r="H336" s="116"/>
      <c r="I336" s="205"/>
      <c r="J336" s="360"/>
      <c r="K336" s="353" t="s">
        <v>62</v>
      </c>
      <c r="L336" s="352">
        <f>SUM(L333:L335)</f>
        <v>50</v>
      </c>
      <c r="M336" s="246"/>
      <c r="N336" s="245"/>
      <c r="O336" s="244"/>
    </row>
    <row r="337" spans="1:15" s="4" customFormat="1" ht="30" customHeight="1" thickBot="1" x14ac:dyDescent="0.3">
      <c r="A337" s="135" t="s">
        <v>23</v>
      </c>
      <c r="B337" s="322" t="s">
        <v>61</v>
      </c>
      <c r="C337" s="321" t="s">
        <v>51</v>
      </c>
      <c r="D337" s="132" t="s">
        <v>23</v>
      </c>
      <c r="E337" s="131"/>
      <c r="F337" s="404" t="s">
        <v>107</v>
      </c>
      <c r="G337" s="334" t="s">
        <v>106</v>
      </c>
      <c r="H337" s="147" t="s">
        <v>38</v>
      </c>
      <c r="I337" s="205"/>
      <c r="J337" s="360"/>
      <c r="K337" s="387" t="s">
        <v>63</v>
      </c>
      <c r="L337" s="358">
        <v>73</v>
      </c>
      <c r="M337" s="403" t="s">
        <v>105</v>
      </c>
      <c r="N337" s="402" t="s">
        <v>26</v>
      </c>
      <c r="O337" s="401">
        <v>0</v>
      </c>
    </row>
    <row r="338" spans="1:15" s="4" customFormat="1" ht="15" customHeight="1" thickBot="1" x14ac:dyDescent="0.3">
      <c r="A338" s="176"/>
      <c r="B338" s="314"/>
      <c r="C338" s="313"/>
      <c r="D338" s="173"/>
      <c r="E338" s="170"/>
      <c r="F338" s="400"/>
      <c r="G338" s="327"/>
      <c r="H338" s="128"/>
      <c r="I338" s="205"/>
      <c r="J338" s="360"/>
      <c r="K338" s="364" t="s">
        <v>94</v>
      </c>
      <c r="L338" s="358"/>
      <c r="M338" s="403" t="s">
        <v>104</v>
      </c>
      <c r="N338" s="402" t="s">
        <v>26</v>
      </c>
      <c r="O338" s="401">
        <v>4</v>
      </c>
    </row>
    <row r="339" spans="1:15" s="4" customFormat="1" ht="11.25" customHeight="1" thickBot="1" x14ac:dyDescent="0.3">
      <c r="A339" s="176"/>
      <c r="B339" s="314"/>
      <c r="C339" s="313"/>
      <c r="D339" s="173"/>
      <c r="E339" s="170"/>
      <c r="F339" s="400"/>
      <c r="G339" s="327"/>
      <c r="H339" s="128"/>
      <c r="I339" s="205"/>
      <c r="J339" s="360"/>
      <c r="K339" s="359" t="s">
        <v>36</v>
      </c>
      <c r="L339" s="358"/>
      <c r="M339" s="246"/>
      <c r="N339" s="245"/>
      <c r="O339" s="244"/>
    </row>
    <row r="340" spans="1:15" s="4" customFormat="1" ht="15" customHeight="1" thickBot="1" x14ac:dyDescent="0.3">
      <c r="A340" s="123"/>
      <c r="B340" s="312"/>
      <c r="C340" s="311"/>
      <c r="D340" s="120"/>
      <c r="E340" s="119"/>
      <c r="F340" s="399"/>
      <c r="G340" s="326"/>
      <c r="H340" s="116"/>
      <c r="I340" s="196"/>
      <c r="J340" s="300"/>
      <c r="K340" s="353" t="s">
        <v>62</v>
      </c>
      <c r="L340" s="398">
        <f>SUM(L337:L339)</f>
        <v>73</v>
      </c>
      <c r="M340" s="222"/>
      <c r="N340" s="221"/>
      <c r="O340" s="220"/>
    </row>
    <row r="341" spans="1:15" s="4" customFormat="1" ht="15" customHeight="1" thickBot="1" x14ac:dyDescent="0.3">
      <c r="A341" s="135" t="s">
        <v>23</v>
      </c>
      <c r="B341" s="322" t="s">
        <v>61</v>
      </c>
      <c r="C341" s="380" t="s">
        <v>47</v>
      </c>
      <c r="D341" s="298" t="s">
        <v>103</v>
      </c>
      <c r="E341" s="297"/>
      <c r="F341" s="296"/>
      <c r="G341" s="334" t="s">
        <v>96</v>
      </c>
      <c r="H341" s="147" t="s">
        <v>38</v>
      </c>
      <c r="I341" s="379" t="s">
        <v>65</v>
      </c>
      <c r="J341" s="397" t="s">
        <v>64</v>
      </c>
      <c r="K341" s="396" t="s">
        <v>63</v>
      </c>
      <c r="L341" s="395">
        <f>L345+L349+L353</f>
        <v>335.3</v>
      </c>
      <c r="M341" s="333"/>
      <c r="N341" s="332"/>
      <c r="O341" s="331"/>
    </row>
    <row r="342" spans="1:15" s="4" customFormat="1" ht="15" customHeight="1" thickBot="1" x14ac:dyDescent="0.3">
      <c r="A342" s="176"/>
      <c r="B342" s="314"/>
      <c r="C342" s="363"/>
      <c r="D342" s="293"/>
      <c r="E342" s="292"/>
      <c r="F342" s="291"/>
      <c r="G342" s="327"/>
      <c r="H342" s="128"/>
      <c r="I342" s="361"/>
      <c r="J342" s="394"/>
      <c r="K342" s="393" t="s">
        <v>94</v>
      </c>
      <c r="L342" s="352">
        <f>L346+L350+L354</f>
        <v>0</v>
      </c>
      <c r="M342" s="246"/>
      <c r="N342" s="245"/>
      <c r="O342" s="244"/>
    </row>
    <row r="343" spans="1:15" s="4" customFormat="1" ht="15" customHeight="1" thickBot="1" x14ac:dyDescent="0.3">
      <c r="A343" s="176"/>
      <c r="B343" s="314"/>
      <c r="C343" s="363"/>
      <c r="D343" s="293"/>
      <c r="E343" s="292"/>
      <c r="F343" s="291"/>
      <c r="G343" s="327"/>
      <c r="H343" s="128"/>
      <c r="I343" s="361"/>
      <c r="J343" s="392"/>
      <c r="K343" s="391" t="s">
        <v>36</v>
      </c>
      <c r="L343" s="390">
        <f>L347+L351+L355</f>
        <v>0.99</v>
      </c>
      <c r="M343" s="246"/>
      <c r="N343" s="245"/>
      <c r="O343" s="244"/>
    </row>
    <row r="344" spans="1:15" s="4" customFormat="1" ht="18.75" customHeight="1" thickBot="1" x14ac:dyDescent="0.3">
      <c r="A344" s="123"/>
      <c r="B344" s="312"/>
      <c r="C344" s="357"/>
      <c r="D344" s="285"/>
      <c r="E344" s="284"/>
      <c r="F344" s="283"/>
      <c r="G344" s="326"/>
      <c r="H344" s="116"/>
      <c r="I344" s="355"/>
      <c r="J344" s="370"/>
      <c r="K344" s="389" t="s">
        <v>62</v>
      </c>
      <c r="L344" s="388">
        <f>SUM(L341:L343)</f>
        <v>336.29</v>
      </c>
      <c r="M344" s="309"/>
      <c r="N344" s="110"/>
      <c r="O344" s="308"/>
    </row>
    <row r="345" spans="1:15" s="4" customFormat="1" ht="24.75" customHeight="1" thickBot="1" x14ac:dyDescent="0.3">
      <c r="A345" s="176" t="s">
        <v>23</v>
      </c>
      <c r="B345" s="314" t="s">
        <v>61</v>
      </c>
      <c r="C345" s="363" t="s">
        <v>47</v>
      </c>
      <c r="D345" s="173" t="s">
        <v>61</v>
      </c>
      <c r="E345" s="170"/>
      <c r="F345" s="365" t="s">
        <v>102</v>
      </c>
      <c r="G345" s="327" t="s">
        <v>96</v>
      </c>
      <c r="H345" s="128" t="s">
        <v>38</v>
      </c>
      <c r="I345" s="379"/>
      <c r="J345" s="378"/>
      <c r="K345" s="387" t="s">
        <v>63</v>
      </c>
      <c r="L345" s="377">
        <v>290.3</v>
      </c>
      <c r="M345" s="386" t="s">
        <v>101</v>
      </c>
      <c r="N345" s="385" t="s">
        <v>100</v>
      </c>
      <c r="O345" s="384">
        <v>468.5</v>
      </c>
    </row>
    <row r="346" spans="1:15" s="4" customFormat="1" ht="22.5" customHeight="1" thickBot="1" x14ac:dyDescent="0.3">
      <c r="A346" s="176"/>
      <c r="B346" s="314"/>
      <c r="C346" s="363"/>
      <c r="D346" s="173"/>
      <c r="E346" s="170"/>
      <c r="F346" s="365"/>
      <c r="G346" s="327"/>
      <c r="H346" s="128"/>
      <c r="I346" s="361"/>
      <c r="J346" s="372"/>
      <c r="K346" s="364" t="s">
        <v>94</v>
      </c>
      <c r="L346" s="358"/>
      <c r="M346" s="383" t="s">
        <v>99</v>
      </c>
      <c r="N346" s="382" t="s">
        <v>26</v>
      </c>
      <c r="O346" s="124">
        <v>1</v>
      </c>
    </row>
    <row r="347" spans="1:15" s="4" customFormat="1" ht="15" customHeight="1" thickBot="1" x14ac:dyDescent="0.3">
      <c r="A347" s="176"/>
      <c r="B347" s="314"/>
      <c r="C347" s="363"/>
      <c r="D347" s="173"/>
      <c r="E347" s="170"/>
      <c r="F347" s="362"/>
      <c r="G347" s="327"/>
      <c r="H347" s="128"/>
      <c r="I347" s="361"/>
      <c r="J347" s="372"/>
      <c r="K347" s="359" t="s">
        <v>36</v>
      </c>
      <c r="L347" s="381">
        <v>0.99</v>
      </c>
      <c r="M347" s="246"/>
      <c r="N347" s="245"/>
      <c r="O347" s="244"/>
    </row>
    <row r="348" spans="1:15" s="4" customFormat="1" ht="15" customHeight="1" thickBot="1" x14ac:dyDescent="0.3">
      <c r="A348" s="176"/>
      <c r="B348" s="314"/>
      <c r="C348" s="363"/>
      <c r="D348" s="173"/>
      <c r="E348" s="170"/>
      <c r="F348" s="365"/>
      <c r="G348" s="327"/>
      <c r="H348" s="128"/>
      <c r="I348" s="355"/>
      <c r="J348" s="370"/>
      <c r="K348" s="353" t="s">
        <v>62</v>
      </c>
      <c r="L348" s="369">
        <f>SUM(L345:L347)</f>
        <v>291.29000000000002</v>
      </c>
      <c r="M348" s="309"/>
      <c r="N348" s="110"/>
      <c r="O348" s="308"/>
    </row>
    <row r="349" spans="1:15" s="4" customFormat="1" ht="48.75" customHeight="1" thickBot="1" x14ac:dyDescent="0.3">
      <c r="A349" s="135" t="s">
        <v>23</v>
      </c>
      <c r="B349" s="322" t="s">
        <v>61</v>
      </c>
      <c r="C349" s="380" t="s">
        <v>47</v>
      </c>
      <c r="D349" s="132" t="s">
        <v>25</v>
      </c>
      <c r="E349" s="131"/>
      <c r="F349" s="130" t="s">
        <v>98</v>
      </c>
      <c r="G349" s="334" t="s">
        <v>96</v>
      </c>
      <c r="H349" s="147" t="s">
        <v>38</v>
      </c>
      <c r="I349" s="379"/>
      <c r="J349" s="378"/>
      <c r="K349" s="371" t="s">
        <v>63</v>
      </c>
      <c r="L349" s="377">
        <v>30</v>
      </c>
      <c r="M349" s="376" t="s">
        <v>98</v>
      </c>
      <c r="N349" s="375" t="s">
        <v>26</v>
      </c>
      <c r="O349" s="374">
        <v>200</v>
      </c>
    </row>
    <row r="350" spans="1:15" s="4" customFormat="1" ht="15" customHeight="1" thickBot="1" x14ac:dyDescent="0.3">
      <c r="A350" s="176"/>
      <c r="B350" s="314"/>
      <c r="C350" s="363"/>
      <c r="D350" s="173"/>
      <c r="E350" s="170"/>
      <c r="F350" s="172"/>
      <c r="G350" s="327"/>
      <c r="H350" s="128"/>
      <c r="I350" s="361"/>
      <c r="J350" s="372"/>
      <c r="K350" s="373" t="s">
        <v>94</v>
      </c>
      <c r="L350" s="358"/>
      <c r="M350" s="246"/>
      <c r="N350" s="245"/>
      <c r="O350" s="244"/>
    </row>
    <row r="351" spans="1:15" s="4" customFormat="1" ht="15" customHeight="1" thickBot="1" x14ac:dyDescent="0.3">
      <c r="A351" s="176"/>
      <c r="B351" s="314"/>
      <c r="C351" s="363"/>
      <c r="D351" s="173"/>
      <c r="E351" s="170"/>
      <c r="F351" s="172"/>
      <c r="G351" s="327"/>
      <c r="H351" s="128"/>
      <c r="I351" s="361"/>
      <c r="J351" s="372"/>
      <c r="K351" s="371" t="s">
        <v>36</v>
      </c>
      <c r="L351" s="358"/>
      <c r="M351" s="246"/>
      <c r="N351" s="245"/>
      <c r="O351" s="244"/>
    </row>
    <row r="352" spans="1:15" s="4" customFormat="1" ht="15" customHeight="1" thickBot="1" x14ac:dyDescent="0.3">
      <c r="A352" s="123"/>
      <c r="B352" s="312"/>
      <c r="C352" s="357"/>
      <c r="D352" s="120"/>
      <c r="E352" s="119"/>
      <c r="F352" s="356"/>
      <c r="G352" s="326"/>
      <c r="H352" s="116"/>
      <c r="I352" s="355"/>
      <c r="J352" s="370"/>
      <c r="K352" s="353" t="s">
        <v>62</v>
      </c>
      <c r="L352" s="369">
        <f>SUM(L349:L351)</f>
        <v>30</v>
      </c>
      <c r="M352" s="309"/>
      <c r="N352" s="110"/>
      <c r="O352" s="308"/>
    </row>
    <row r="353" spans="1:16" s="4" customFormat="1" ht="30" customHeight="1" thickBot="1" x14ac:dyDescent="0.3">
      <c r="A353" s="176" t="s">
        <v>23</v>
      </c>
      <c r="B353" s="314" t="s">
        <v>61</v>
      </c>
      <c r="C353" s="363" t="s">
        <v>47</v>
      </c>
      <c r="D353" s="173" t="s">
        <v>23</v>
      </c>
      <c r="E353" s="170"/>
      <c r="F353" s="365" t="s">
        <v>97</v>
      </c>
      <c r="G353" s="327" t="s">
        <v>96</v>
      </c>
      <c r="H353" s="128" t="s">
        <v>38</v>
      </c>
      <c r="I353" s="361"/>
      <c r="J353" s="368"/>
      <c r="K353" s="367" t="s">
        <v>63</v>
      </c>
      <c r="L353" s="358">
        <v>15</v>
      </c>
      <c r="M353" s="288" t="s">
        <v>95</v>
      </c>
      <c r="N353" s="366" t="s">
        <v>26</v>
      </c>
      <c r="O353" s="328">
        <v>5</v>
      </c>
    </row>
    <row r="354" spans="1:16" s="4" customFormat="1" ht="15" customHeight="1" thickBot="1" x14ac:dyDescent="0.3">
      <c r="A354" s="176"/>
      <c r="B354" s="314"/>
      <c r="C354" s="363"/>
      <c r="D354" s="173"/>
      <c r="E354" s="170"/>
      <c r="F354" s="365"/>
      <c r="G354" s="327"/>
      <c r="H354" s="128"/>
      <c r="I354" s="361"/>
      <c r="J354" s="360"/>
      <c r="K354" s="364" t="s">
        <v>94</v>
      </c>
      <c r="L354" s="358"/>
      <c r="M354" s="246"/>
      <c r="N354" s="245"/>
      <c r="O354" s="244"/>
    </row>
    <row r="355" spans="1:16" s="4" customFormat="1" ht="15" customHeight="1" thickBot="1" x14ac:dyDescent="0.3">
      <c r="A355" s="176"/>
      <c r="B355" s="314"/>
      <c r="C355" s="363"/>
      <c r="D355" s="173"/>
      <c r="E355" s="170"/>
      <c r="F355" s="362"/>
      <c r="G355" s="327"/>
      <c r="H355" s="128"/>
      <c r="I355" s="361"/>
      <c r="J355" s="360"/>
      <c r="K355" s="359" t="s">
        <v>36</v>
      </c>
      <c r="L355" s="358"/>
      <c r="M355" s="246"/>
      <c r="N355" s="245"/>
      <c r="O355" s="244"/>
    </row>
    <row r="356" spans="1:16" s="4" customFormat="1" ht="15" customHeight="1" thickBot="1" x14ac:dyDescent="0.3">
      <c r="A356" s="123"/>
      <c r="B356" s="312"/>
      <c r="C356" s="357"/>
      <c r="D356" s="120"/>
      <c r="E356" s="119"/>
      <c r="F356" s="356"/>
      <c r="G356" s="326"/>
      <c r="H356" s="116"/>
      <c r="I356" s="355"/>
      <c r="J356" s="354"/>
      <c r="K356" s="353" t="s">
        <v>62</v>
      </c>
      <c r="L356" s="352">
        <f>SUM(L353:L355)</f>
        <v>15</v>
      </c>
      <c r="M356" s="309"/>
      <c r="N356" s="110"/>
      <c r="O356" s="308"/>
    </row>
    <row r="357" spans="1:16" s="4" customFormat="1" ht="15" customHeight="1" thickBot="1" x14ac:dyDescent="0.3">
      <c r="A357" s="108" t="s">
        <v>23</v>
      </c>
      <c r="B357" s="107" t="s">
        <v>61</v>
      </c>
      <c r="C357" s="106" t="s">
        <v>24</v>
      </c>
      <c r="D357" s="105"/>
      <c r="E357" s="105"/>
      <c r="F357" s="105"/>
      <c r="G357" s="105"/>
      <c r="H357" s="105"/>
      <c r="I357" s="105"/>
      <c r="J357" s="105"/>
      <c r="K357" s="104"/>
      <c r="L357" s="351">
        <f>L226+L294+L314+L320+L328+L344</f>
        <v>5332.6100000000006</v>
      </c>
      <c r="M357" s="102"/>
      <c r="N357" s="101"/>
      <c r="O357" s="100"/>
    </row>
    <row r="358" spans="1:16" s="4" customFormat="1" ht="27.75" customHeight="1" thickBot="1" x14ac:dyDescent="0.3">
      <c r="A358" s="350" t="s">
        <v>23</v>
      </c>
      <c r="B358" s="349" t="s">
        <v>25</v>
      </c>
      <c r="C358" s="348" t="s">
        <v>93</v>
      </c>
      <c r="D358" s="346"/>
      <c r="E358" s="346"/>
      <c r="F358" s="346"/>
      <c r="G358" s="346"/>
      <c r="H358" s="347"/>
      <c r="I358" s="346"/>
      <c r="J358" s="346"/>
      <c r="K358" s="346"/>
      <c r="L358" s="345"/>
      <c r="M358" s="344"/>
      <c r="N358" s="344"/>
      <c r="O358" s="343"/>
      <c r="P358" s="342"/>
    </row>
    <row r="359" spans="1:16" s="4" customFormat="1" ht="49.5" customHeight="1" thickBot="1" x14ac:dyDescent="0.3">
      <c r="A359" s="108"/>
      <c r="B359" s="341"/>
      <c r="C359" s="340"/>
      <c r="D359" s="339"/>
      <c r="E359" s="339"/>
      <c r="F359" s="339"/>
      <c r="G359" s="339"/>
      <c r="H359" s="339"/>
      <c r="I359" s="339"/>
      <c r="J359" s="339"/>
      <c r="K359" s="339"/>
      <c r="L359" s="338"/>
      <c r="M359" s="337" t="s">
        <v>92</v>
      </c>
      <c r="N359" s="336" t="s">
        <v>91</v>
      </c>
      <c r="O359" s="335" t="s">
        <v>90</v>
      </c>
    </row>
    <row r="360" spans="1:16" s="4" customFormat="1" ht="15" customHeight="1" thickBot="1" x14ac:dyDescent="0.25">
      <c r="A360" s="135" t="s">
        <v>23</v>
      </c>
      <c r="B360" s="322" t="s">
        <v>25</v>
      </c>
      <c r="C360" s="321" t="s">
        <v>61</v>
      </c>
      <c r="D360" s="298" t="s">
        <v>87</v>
      </c>
      <c r="E360" s="297"/>
      <c r="F360" s="296"/>
      <c r="G360" s="334" t="s">
        <v>89</v>
      </c>
      <c r="H360" s="147" t="s">
        <v>38</v>
      </c>
      <c r="I360" s="216" t="s">
        <v>65</v>
      </c>
      <c r="J360" s="215" t="s">
        <v>64</v>
      </c>
      <c r="K360" s="294" t="s">
        <v>63</v>
      </c>
      <c r="L360" s="178">
        <v>165</v>
      </c>
      <c r="M360" s="333"/>
      <c r="N360" s="332"/>
      <c r="O360" s="331"/>
    </row>
    <row r="361" spans="1:16" s="4" customFormat="1" ht="15" customHeight="1" thickBot="1" x14ac:dyDescent="0.25">
      <c r="A361" s="176"/>
      <c r="B361" s="314"/>
      <c r="C361" s="313"/>
      <c r="D361" s="293"/>
      <c r="E361" s="292"/>
      <c r="F361" s="291"/>
      <c r="G361" s="327"/>
      <c r="H361" s="128"/>
      <c r="I361" s="205"/>
      <c r="J361" s="204"/>
      <c r="K361" s="289" t="s">
        <v>32</v>
      </c>
      <c r="L361" s="251"/>
      <c r="M361" s="330" t="s">
        <v>88</v>
      </c>
      <c r="N361" s="329" t="s">
        <v>26</v>
      </c>
      <c r="O361" s="328">
        <v>52</v>
      </c>
    </row>
    <row r="362" spans="1:16" s="4" customFormat="1" ht="15" customHeight="1" thickBot="1" x14ac:dyDescent="0.25">
      <c r="A362" s="176"/>
      <c r="B362" s="314"/>
      <c r="C362" s="313"/>
      <c r="D362" s="293"/>
      <c r="E362" s="292"/>
      <c r="F362" s="291"/>
      <c r="G362" s="327"/>
      <c r="H362" s="128"/>
      <c r="I362" s="205"/>
      <c r="J362" s="204"/>
      <c r="K362" s="289" t="s">
        <v>36</v>
      </c>
      <c r="L362" s="251"/>
      <c r="M362" s="246"/>
      <c r="N362" s="245"/>
      <c r="O362" s="244"/>
    </row>
    <row r="363" spans="1:16" s="4" customFormat="1" ht="15" customHeight="1" thickBot="1" x14ac:dyDescent="0.3">
      <c r="A363" s="123"/>
      <c r="B363" s="312"/>
      <c r="C363" s="311"/>
      <c r="D363" s="285"/>
      <c r="E363" s="284"/>
      <c r="F363" s="283"/>
      <c r="G363" s="327"/>
      <c r="H363" s="128"/>
      <c r="I363" s="205"/>
      <c r="J363" s="204"/>
      <c r="K363" s="194" t="s">
        <v>62</v>
      </c>
      <c r="L363" s="281">
        <f>SUM(L360:L362)</f>
        <v>165</v>
      </c>
      <c r="M363" s="309"/>
      <c r="N363" s="110"/>
      <c r="O363" s="308"/>
    </row>
    <row r="364" spans="1:16" s="4" customFormat="1" ht="15" customHeight="1" thickBot="1" x14ac:dyDescent="0.3">
      <c r="A364" s="304" t="s">
        <v>23</v>
      </c>
      <c r="B364" s="303" t="s">
        <v>25</v>
      </c>
      <c r="C364" s="302" t="s">
        <v>61</v>
      </c>
      <c r="D364" s="171" t="s">
        <v>61</v>
      </c>
      <c r="E364" s="170"/>
      <c r="F364" s="130" t="s">
        <v>87</v>
      </c>
      <c r="G364" s="327"/>
      <c r="H364" s="128"/>
      <c r="I364" s="205"/>
      <c r="J364" s="204"/>
      <c r="K364" s="306" t="s">
        <v>63</v>
      </c>
      <c r="L364" s="305">
        <v>165</v>
      </c>
      <c r="M364" s="325"/>
      <c r="N364" s="324"/>
      <c r="O364" s="323"/>
    </row>
    <row r="365" spans="1:16" s="4" customFormat="1" ht="30" customHeight="1" thickBot="1" x14ac:dyDescent="0.3">
      <c r="A365" s="304"/>
      <c r="B365" s="303"/>
      <c r="C365" s="302"/>
      <c r="D365" s="171"/>
      <c r="E365" s="170"/>
      <c r="F365" s="118"/>
      <c r="G365" s="326"/>
      <c r="H365" s="116"/>
      <c r="I365" s="196"/>
      <c r="J365" s="195"/>
      <c r="K365" s="299" t="s">
        <v>62</v>
      </c>
      <c r="L365" s="251">
        <f>SUM(L364)</f>
        <v>165</v>
      </c>
      <c r="M365" s="325"/>
      <c r="N365" s="324"/>
      <c r="O365" s="323"/>
    </row>
    <row r="366" spans="1:16" s="4" customFormat="1" ht="27" customHeight="1" thickBot="1" x14ac:dyDescent="0.25">
      <c r="A366" s="135" t="s">
        <v>23</v>
      </c>
      <c r="B366" s="322" t="s">
        <v>25</v>
      </c>
      <c r="C366" s="321" t="s">
        <v>25</v>
      </c>
      <c r="D366" s="298" t="s">
        <v>83</v>
      </c>
      <c r="E366" s="297"/>
      <c r="F366" s="296"/>
      <c r="G366" s="156" t="s">
        <v>86</v>
      </c>
      <c r="H366" s="147" t="s">
        <v>38</v>
      </c>
      <c r="I366" s="216" t="s">
        <v>65</v>
      </c>
      <c r="J366" s="215" t="s">
        <v>64</v>
      </c>
      <c r="K366" s="214" t="s">
        <v>63</v>
      </c>
      <c r="L366" s="178">
        <v>4</v>
      </c>
      <c r="M366" s="320" t="s">
        <v>85</v>
      </c>
      <c r="N366" s="319" t="s">
        <v>26</v>
      </c>
      <c r="O366" s="318">
        <v>5</v>
      </c>
    </row>
    <row r="367" spans="1:16" s="4" customFormat="1" ht="22.5" customHeight="1" thickBot="1" x14ac:dyDescent="0.25">
      <c r="A367" s="176"/>
      <c r="B367" s="314"/>
      <c r="C367" s="313"/>
      <c r="D367" s="293"/>
      <c r="E367" s="292"/>
      <c r="F367" s="291"/>
      <c r="G367" s="129"/>
      <c r="H367" s="128"/>
      <c r="I367" s="205"/>
      <c r="J367" s="204"/>
      <c r="K367" s="203" t="s">
        <v>32</v>
      </c>
      <c r="L367" s="251"/>
      <c r="M367" s="317" t="s">
        <v>84</v>
      </c>
      <c r="N367" s="316" t="s">
        <v>48</v>
      </c>
      <c r="O367" s="315">
        <v>5</v>
      </c>
    </row>
    <row r="368" spans="1:16" s="4" customFormat="1" ht="15" customHeight="1" thickBot="1" x14ac:dyDescent="0.3">
      <c r="A368" s="176"/>
      <c r="B368" s="314"/>
      <c r="C368" s="313"/>
      <c r="D368" s="293"/>
      <c r="E368" s="292"/>
      <c r="F368" s="291"/>
      <c r="G368" s="129"/>
      <c r="H368" s="128"/>
      <c r="I368" s="205"/>
      <c r="J368" s="204"/>
      <c r="K368" s="203" t="s">
        <v>36</v>
      </c>
      <c r="L368" s="251"/>
      <c r="M368" s="246"/>
      <c r="N368" s="245"/>
      <c r="O368" s="244"/>
    </row>
    <row r="369" spans="1:15" s="4" customFormat="1" ht="15" customHeight="1" thickBot="1" x14ac:dyDescent="0.3">
      <c r="A369" s="123"/>
      <c r="B369" s="312"/>
      <c r="C369" s="311"/>
      <c r="D369" s="285"/>
      <c r="E369" s="284"/>
      <c r="F369" s="283"/>
      <c r="G369" s="129"/>
      <c r="H369" s="128"/>
      <c r="I369" s="205"/>
      <c r="J369" s="204"/>
      <c r="K369" s="310" t="s">
        <v>62</v>
      </c>
      <c r="L369" s="281">
        <f>SUM(L366:L368)</f>
        <v>4</v>
      </c>
      <c r="M369" s="309"/>
      <c r="N369" s="110"/>
      <c r="O369" s="308"/>
    </row>
    <row r="370" spans="1:15" s="4" customFormat="1" ht="15" customHeight="1" thickBot="1" x14ac:dyDescent="0.3">
      <c r="A370" s="304" t="s">
        <v>23</v>
      </c>
      <c r="B370" s="303" t="s">
        <v>25</v>
      </c>
      <c r="C370" s="302" t="s">
        <v>25</v>
      </c>
      <c r="D370" s="307" t="s">
        <v>61</v>
      </c>
      <c r="E370" s="300"/>
      <c r="F370" s="130" t="s">
        <v>83</v>
      </c>
      <c r="G370" s="129"/>
      <c r="H370" s="128"/>
      <c r="I370" s="205"/>
      <c r="J370" s="204"/>
      <c r="K370" s="306" t="s">
        <v>63</v>
      </c>
      <c r="L370" s="305">
        <v>4</v>
      </c>
      <c r="M370" s="202"/>
      <c r="N370" s="201"/>
      <c r="O370" s="200"/>
    </row>
    <row r="371" spans="1:15" s="4" customFormat="1" ht="15" customHeight="1" thickBot="1" x14ac:dyDescent="0.3">
      <c r="A371" s="304"/>
      <c r="B371" s="303"/>
      <c r="C371" s="302"/>
      <c r="D371" s="301"/>
      <c r="E371" s="300"/>
      <c r="F371" s="118"/>
      <c r="G371" s="117"/>
      <c r="H371" s="116"/>
      <c r="I371" s="196"/>
      <c r="J371" s="195"/>
      <c r="K371" s="299" t="s">
        <v>62</v>
      </c>
      <c r="L371" s="251">
        <f>SUM(L370)</f>
        <v>4</v>
      </c>
      <c r="M371" s="202"/>
      <c r="N371" s="201"/>
      <c r="O371" s="200"/>
    </row>
    <row r="372" spans="1:15" s="4" customFormat="1" ht="15" customHeight="1" thickBot="1" x14ac:dyDescent="0.25">
      <c r="A372" s="280" t="s">
        <v>23</v>
      </c>
      <c r="B372" s="279" t="s">
        <v>25</v>
      </c>
      <c r="C372" s="278" t="s">
        <v>23</v>
      </c>
      <c r="D372" s="298" t="s">
        <v>79</v>
      </c>
      <c r="E372" s="297"/>
      <c r="F372" s="296"/>
      <c r="G372" s="156" t="s">
        <v>69</v>
      </c>
      <c r="H372" s="147" t="s">
        <v>38</v>
      </c>
      <c r="I372" s="216" t="s">
        <v>82</v>
      </c>
      <c r="J372" s="295" t="s">
        <v>81</v>
      </c>
      <c r="K372" s="294" t="s">
        <v>28</v>
      </c>
      <c r="L372" s="178">
        <f>L377+L379+L381+L383+L385+L387+L389+L391+L393+L395+L397</f>
        <v>14</v>
      </c>
      <c r="M372" s="212"/>
      <c r="N372" s="211"/>
      <c r="O372" s="210"/>
    </row>
    <row r="373" spans="1:15" s="4" customFormat="1" ht="22.5" customHeight="1" thickBot="1" x14ac:dyDescent="0.25">
      <c r="A373" s="229"/>
      <c r="B373" s="228"/>
      <c r="C373" s="227"/>
      <c r="D373" s="293"/>
      <c r="E373" s="292"/>
      <c r="F373" s="291"/>
      <c r="G373" s="129"/>
      <c r="H373" s="128"/>
      <c r="I373" s="205"/>
      <c r="J373" s="290"/>
      <c r="K373" s="289" t="s">
        <v>32</v>
      </c>
      <c r="L373" s="251"/>
      <c r="M373" s="288" t="s">
        <v>80</v>
      </c>
      <c r="N373" s="287" t="s">
        <v>26</v>
      </c>
      <c r="O373" s="286">
        <v>11</v>
      </c>
    </row>
    <row r="374" spans="1:15" s="4" customFormat="1" ht="15" customHeight="1" thickBot="1" x14ac:dyDescent="0.3">
      <c r="A374" s="229"/>
      <c r="B374" s="228"/>
      <c r="C374" s="227"/>
      <c r="D374" s="285"/>
      <c r="E374" s="284"/>
      <c r="F374" s="283"/>
      <c r="G374" s="129"/>
      <c r="H374" s="128"/>
      <c r="I374" s="205"/>
      <c r="J374" s="282"/>
      <c r="K374" s="194" t="s">
        <v>62</v>
      </c>
      <c r="L374" s="281">
        <f>SUM(L372:L373)</f>
        <v>14</v>
      </c>
      <c r="M374" s="111"/>
      <c r="N374" s="192"/>
      <c r="O374" s="109"/>
    </row>
    <row r="375" spans="1:15" s="4" customFormat="1" ht="23.25" customHeight="1" thickBot="1" x14ac:dyDescent="0.25">
      <c r="A375" s="280" t="s">
        <v>23</v>
      </c>
      <c r="B375" s="279" t="s">
        <v>25</v>
      </c>
      <c r="C375" s="278" t="s">
        <v>23</v>
      </c>
      <c r="D375" s="265" t="s">
        <v>61</v>
      </c>
      <c r="E375" s="277"/>
      <c r="F375" s="276" t="s">
        <v>79</v>
      </c>
      <c r="G375" s="129"/>
      <c r="H375" s="128"/>
      <c r="I375" s="205"/>
      <c r="J375" s="271"/>
      <c r="K375" s="230" t="s">
        <v>28</v>
      </c>
      <c r="L375" s="275">
        <v>14</v>
      </c>
      <c r="M375" s="48"/>
      <c r="N375" s="201"/>
      <c r="O375" s="200"/>
    </row>
    <row r="376" spans="1:15" s="4" customFormat="1" ht="24" customHeight="1" thickBot="1" x14ac:dyDescent="0.3">
      <c r="A376" s="229"/>
      <c r="B376" s="228"/>
      <c r="C376" s="227"/>
      <c r="D376" s="274"/>
      <c r="E376" s="273"/>
      <c r="F376" s="272"/>
      <c r="G376" s="117"/>
      <c r="H376" s="116"/>
      <c r="I376" s="205"/>
      <c r="J376" s="271"/>
      <c r="K376" s="270" t="s">
        <v>62</v>
      </c>
      <c r="L376" s="251">
        <f>SUM(L375)</f>
        <v>14</v>
      </c>
      <c r="M376" s="48"/>
      <c r="N376" s="201"/>
      <c r="O376" s="200"/>
    </row>
    <row r="377" spans="1:15" s="4" customFormat="1" ht="29.25" customHeight="1" thickBot="1" x14ac:dyDescent="0.25">
      <c r="A377" s="229"/>
      <c r="B377" s="228"/>
      <c r="C377" s="227"/>
      <c r="D377" s="269"/>
      <c r="E377" s="131"/>
      <c r="F377" s="253" t="s">
        <v>78</v>
      </c>
      <c r="G377" s="156" t="s">
        <v>69</v>
      </c>
      <c r="H377" s="147" t="s">
        <v>38</v>
      </c>
      <c r="I377" s="205"/>
      <c r="J377" s="268"/>
      <c r="K377" s="230" t="s">
        <v>63</v>
      </c>
      <c r="L377" s="267">
        <v>0.65</v>
      </c>
      <c r="M377" s="256"/>
      <c r="N377" s="255"/>
      <c r="O377" s="254"/>
    </row>
    <row r="378" spans="1:15" s="4" customFormat="1" ht="21" customHeight="1" thickBot="1" x14ac:dyDescent="0.25">
      <c r="A378" s="229"/>
      <c r="B378" s="228"/>
      <c r="C378" s="227"/>
      <c r="D378" s="266"/>
      <c r="E378" s="119"/>
      <c r="F378" s="252"/>
      <c r="G378" s="129"/>
      <c r="H378" s="128"/>
      <c r="I378" s="205"/>
      <c r="J378" s="231"/>
      <c r="K378" s="233"/>
      <c r="L378" s="251"/>
      <c r="M378" s="250"/>
      <c r="N378" s="245"/>
      <c r="O378" s="244"/>
    </row>
    <row r="379" spans="1:15" s="4" customFormat="1" ht="25.5" customHeight="1" thickBot="1" x14ac:dyDescent="0.25">
      <c r="A379" s="229"/>
      <c r="B379" s="228"/>
      <c r="C379" s="227"/>
      <c r="D379" s="265"/>
      <c r="E379" s="131"/>
      <c r="F379" s="253" t="s">
        <v>77</v>
      </c>
      <c r="G379" s="129"/>
      <c r="H379" s="128"/>
      <c r="I379" s="205"/>
      <c r="J379" s="231"/>
      <c r="K379" s="223" t="s">
        <v>63</v>
      </c>
      <c r="L379" s="264">
        <v>2.9</v>
      </c>
      <c r="M379" s="263"/>
      <c r="N379" s="221"/>
      <c r="O379" s="220"/>
    </row>
    <row r="380" spans="1:15" s="4" customFormat="1" ht="42.75" customHeight="1" thickBot="1" x14ac:dyDescent="0.25">
      <c r="A380" s="229"/>
      <c r="B380" s="228"/>
      <c r="C380" s="227"/>
      <c r="D380" s="262"/>
      <c r="E380" s="119"/>
      <c r="F380" s="252"/>
      <c r="G380" s="117"/>
      <c r="H380" s="116"/>
      <c r="I380" s="205"/>
      <c r="J380" s="231"/>
      <c r="K380" s="230"/>
      <c r="L380" s="178"/>
      <c r="M380" s="259"/>
      <c r="N380" s="258"/>
      <c r="O380" s="257"/>
    </row>
    <row r="381" spans="1:15" s="4" customFormat="1" ht="24.75" customHeight="1" thickBot="1" x14ac:dyDescent="0.25">
      <c r="A381" s="229"/>
      <c r="B381" s="228"/>
      <c r="C381" s="227"/>
      <c r="D381" s="132"/>
      <c r="E381" s="131"/>
      <c r="F381" s="253" t="s">
        <v>76</v>
      </c>
      <c r="G381" s="156" t="s">
        <v>69</v>
      </c>
      <c r="H381" s="147" t="s">
        <v>38</v>
      </c>
      <c r="I381" s="205"/>
      <c r="J381" s="231"/>
      <c r="K381" s="261" t="s">
        <v>63</v>
      </c>
      <c r="L381" s="260">
        <v>0.35</v>
      </c>
      <c r="M381" s="259"/>
      <c r="N381" s="258"/>
      <c r="O381" s="257"/>
    </row>
    <row r="382" spans="1:15" s="4" customFormat="1" ht="30" customHeight="1" thickBot="1" x14ac:dyDescent="0.25">
      <c r="A382" s="229"/>
      <c r="B382" s="228"/>
      <c r="C382" s="227"/>
      <c r="D382" s="120"/>
      <c r="E382" s="119"/>
      <c r="F382" s="252"/>
      <c r="G382" s="129"/>
      <c r="H382" s="128"/>
      <c r="I382" s="205"/>
      <c r="J382" s="231"/>
      <c r="K382" s="233"/>
      <c r="L382" s="251"/>
      <c r="M382" s="256"/>
      <c r="N382" s="255"/>
      <c r="O382" s="254"/>
    </row>
    <row r="383" spans="1:15" s="4" customFormat="1" ht="25.5" customHeight="1" thickBot="1" x14ac:dyDescent="0.25">
      <c r="A383" s="229"/>
      <c r="B383" s="228"/>
      <c r="C383" s="227"/>
      <c r="D383" s="132"/>
      <c r="E383" s="131"/>
      <c r="F383" s="253" t="s">
        <v>75</v>
      </c>
      <c r="G383" s="129"/>
      <c r="H383" s="128"/>
      <c r="I383" s="205"/>
      <c r="J383" s="231"/>
      <c r="K383" s="233" t="s">
        <v>63</v>
      </c>
      <c r="L383" s="251">
        <v>0.3</v>
      </c>
      <c r="M383" s="250"/>
      <c r="N383" s="245"/>
      <c r="O383" s="244"/>
    </row>
    <row r="384" spans="1:15" s="4" customFormat="1" ht="23.25" customHeight="1" thickBot="1" x14ac:dyDescent="0.25">
      <c r="A384" s="229"/>
      <c r="B384" s="228"/>
      <c r="C384" s="227"/>
      <c r="D384" s="120"/>
      <c r="E384" s="119"/>
      <c r="F384" s="252"/>
      <c r="G384" s="117"/>
      <c r="H384" s="116"/>
      <c r="I384" s="205"/>
      <c r="J384" s="231"/>
      <c r="K384" s="233"/>
      <c r="L384" s="251"/>
      <c r="M384" s="250"/>
      <c r="N384" s="245"/>
      <c r="O384" s="244"/>
    </row>
    <row r="385" spans="1:16" s="4" customFormat="1" ht="23.25" customHeight="1" thickBot="1" x14ac:dyDescent="0.25">
      <c r="A385" s="229"/>
      <c r="B385" s="228"/>
      <c r="C385" s="227"/>
      <c r="D385" s="132"/>
      <c r="E385" s="131"/>
      <c r="F385" s="253" t="s">
        <v>74</v>
      </c>
      <c r="G385" s="156" t="s">
        <v>69</v>
      </c>
      <c r="H385" s="147" t="s">
        <v>38</v>
      </c>
      <c r="I385" s="205"/>
      <c r="J385" s="231"/>
      <c r="K385" s="233" t="s">
        <v>63</v>
      </c>
      <c r="L385" s="251">
        <v>2.5</v>
      </c>
      <c r="M385" s="250"/>
      <c r="N385" s="245"/>
      <c r="O385" s="244"/>
    </row>
    <row r="386" spans="1:16" s="4" customFormat="1" ht="25.5" customHeight="1" thickBot="1" x14ac:dyDescent="0.25">
      <c r="A386" s="229"/>
      <c r="B386" s="228"/>
      <c r="C386" s="227"/>
      <c r="D386" s="120"/>
      <c r="E386" s="119"/>
      <c r="F386" s="252"/>
      <c r="G386" s="129"/>
      <c r="H386" s="128"/>
      <c r="I386" s="205"/>
      <c r="J386" s="231"/>
      <c r="K386" s="233"/>
      <c r="L386" s="251"/>
      <c r="M386" s="250"/>
      <c r="N386" s="245"/>
      <c r="O386" s="244"/>
    </row>
    <row r="387" spans="1:16" s="4" customFormat="1" ht="24" customHeight="1" thickBot="1" x14ac:dyDescent="0.25">
      <c r="A387" s="229"/>
      <c r="B387" s="228"/>
      <c r="C387" s="227"/>
      <c r="D387" s="132"/>
      <c r="E387" s="131"/>
      <c r="F387" s="232" t="s">
        <v>73</v>
      </c>
      <c r="G387" s="129"/>
      <c r="H387" s="128"/>
      <c r="I387" s="205"/>
      <c r="J387" s="231"/>
      <c r="K387" s="233" t="s">
        <v>63</v>
      </c>
      <c r="L387" s="112">
        <v>1.7</v>
      </c>
      <c r="M387" s="246"/>
      <c r="N387" s="245"/>
      <c r="O387" s="244"/>
    </row>
    <row r="388" spans="1:16" s="4" customFormat="1" ht="25.5" customHeight="1" thickBot="1" x14ac:dyDescent="0.25">
      <c r="A388" s="229"/>
      <c r="B388" s="228"/>
      <c r="C388" s="227"/>
      <c r="D388" s="120"/>
      <c r="E388" s="119"/>
      <c r="F388" s="234"/>
      <c r="G388" s="129"/>
      <c r="H388" s="116"/>
      <c r="I388" s="205"/>
      <c r="J388" s="231"/>
      <c r="K388" s="233"/>
      <c r="L388" s="112"/>
      <c r="M388" s="246"/>
      <c r="N388" s="245"/>
      <c r="O388" s="244"/>
    </row>
    <row r="389" spans="1:16" s="4" customFormat="1" ht="21.75" customHeight="1" thickBot="1" x14ac:dyDescent="0.25">
      <c r="A389" s="229"/>
      <c r="B389" s="228"/>
      <c r="C389" s="227"/>
      <c r="D389" s="132"/>
      <c r="E389" s="249"/>
      <c r="F389" s="248" t="s">
        <v>72</v>
      </c>
      <c r="G389" s="247" t="s">
        <v>69</v>
      </c>
      <c r="H389" s="147" t="s">
        <v>38</v>
      </c>
      <c r="I389" s="205"/>
      <c r="J389" s="231"/>
      <c r="K389" s="233" t="s">
        <v>63</v>
      </c>
      <c r="L389" s="112">
        <v>2</v>
      </c>
      <c r="M389" s="246"/>
      <c r="N389" s="245"/>
      <c r="O389" s="244"/>
    </row>
    <row r="390" spans="1:16" s="4" customFormat="1" ht="43.5" customHeight="1" thickBot="1" x14ac:dyDescent="0.25">
      <c r="A390" s="229"/>
      <c r="B390" s="228"/>
      <c r="C390" s="227"/>
      <c r="D390" s="120"/>
      <c r="E390" s="243"/>
      <c r="F390" s="242"/>
      <c r="G390" s="241"/>
      <c r="H390" s="128"/>
      <c r="I390" s="205"/>
      <c r="J390" s="231"/>
      <c r="K390" s="223"/>
      <c r="L390" s="159"/>
      <c r="M390" s="222"/>
      <c r="N390" s="221"/>
      <c r="O390" s="220"/>
    </row>
    <row r="391" spans="1:16" s="4" customFormat="1" ht="23.25" customHeight="1" thickBot="1" x14ac:dyDescent="0.25">
      <c r="A391" s="229"/>
      <c r="B391" s="228"/>
      <c r="C391" s="227"/>
      <c r="D391" s="132"/>
      <c r="E391" s="236"/>
      <c r="F391" s="232" t="s">
        <v>71</v>
      </c>
      <c r="G391" s="240"/>
      <c r="H391" s="128"/>
      <c r="I391" s="205"/>
      <c r="J391" s="231"/>
      <c r="K391" s="230" t="s">
        <v>63</v>
      </c>
      <c r="L391" s="146">
        <v>2</v>
      </c>
      <c r="M391" s="239"/>
      <c r="N391" s="211"/>
      <c r="O391" s="238"/>
    </row>
    <row r="392" spans="1:16" s="4" customFormat="1" ht="26.25" customHeight="1" thickBot="1" x14ac:dyDescent="0.25">
      <c r="A392" s="229"/>
      <c r="B392" s="228"/>
      <c r="C392" s="227"/>
      <c r="D392" s="120"/>
      <c r="E392" s="235"/>
      <c r="F392" s="234"/>
      <c r="G392" s="237"/>
      <c r="H392" s="116"/>
      <c r="I392" s="205"/>
      <c r="J392" s="231"/>
      <c r="K392" s="233"/>
      <c r="L392" s="112"/>
      <c r="M392" s="222"/>
      <c r="N392" s="221"/>
      <c r="O392" s="220"/>
    </row>
    <row r="393" spans="1:16" s="4" customFormat="1" ht="25.5" customHeight="1" thickBot="1" x14ac:dyDescent="0.25">
      <c r="A393" s="229"/>
      <c r="B393" s="228"/>
      <c r="C393" s="227"/>
      <c r="D393" s="132"/>
      <c r="E393" s="236"/>
      <c r="F393" s="232" t="s">
        <v>70</v>
      </c>
      <c r="G393" s="129" t="s">
        <v>69</v>
      </c>
      <c r="H393" s="147" t="s">
        <v>38</v>
      </c>
      <c r="I393" s="205"/>
      <c r="J393" s="231"/>
      <c r="K393" s="230" t="s">
        <v>63</v>
      </c>
      <c r="L393" s="112">
        <v>1</v>
      </c>
      <c r="M393" s="222"/>
      <c r="N393" s="221"/>
      <c r="O393" s="220"/>
    </row>
    <row r="394" spans="1:16" s="4" customFormat="1" ht="18.75" customHeight="1" thickBot="1" x14ac:dyDescent="0.25">
      <c r="A394" s="229"/>
      <c r="B394" s="228"/>
      <c r="C394" s="227"/>
      <c r="D394" s="120"/>
      <c r="E394" s="235"/>
      <c r="F394" s="234"/>
      <c r="G394" s="129"/>
      <c r="H394" s="128"/>
      <c r="I394" s="205"/>
      <c r="J394" s="231"/>
      <c r="K394" s="233"/>
      <c r="L394" s="112"/>
      <c r="M394" s="222"/>
      <c r="N394" s="221"/>
      <c r="O394" s="220"/>
    </row>
    <row r="395" spans="1:16" s="4" customFormat="1" ht="25.5" customHeight="1" thickBot="1" x14ac:dyDescent="0.25">
      <c r="A395" s="229"/>
      <c r="B395" s="228"/>
      <c r="C395" s="227"/>
      <c r="D395" s="132"/>
      <c r="E395" s="236"/>
      <c r="F395" s="232" t="s">
        <v>68</v>
      </c>
      <c r="G395" s="129"/>
      <c r="H395" s="128"/>
      <c r="I395" s="205"/>
      <c r="J395" s="231"/>
      <c r="K395" s="230" t="s">
        <v>63</v>
      </c>
      <c r="L395" s="112">
        <v>0.4</v>
      </c>
      <c r="M395" s="222"/>
      <c r="N395" s="221"/>
      <c r="O395" s="220"/>
    </row>
    <row r="396" spans="1:16" s="4" customFormat="1" ht="27.75" customHeight="1" thickBot="1" x14ac:dyDescent="0.25">
      <c r="A396" s="229"/>
      <c r="B396" s="228"/>
      <c r="C396" s="227"/>
      <c r="D396" s="120"/>
      <c r="E396" s="235"/>
      <c r="F396" s="234"/>
      <c r="G396" s="129"/>
      <c r="H396" s="128"/>
      <c r="I396" s="205"/>
      <c r="J396" s="231"/>
      <c r="K396" s="233"/>
      <c r="L396" s="112"/>
      <c r="M396" s="222"/>
      <c r="N396" s="221"/>
      <c r="O396" s="220"/>
    </row>
    <row r="397" spans="1:16" s="4" customFormat="1" ht="23.25" customHeight="1" thickBot="1" x14ac:dyDescent="0.25">
      <c r="A397" s="229"/>
      <c r="B397" s="228"/>
      <c r="C397" s="227"/>
      <c r="D397" s="132"/>
      <c r="E397" s="226"/>
      <c r="F397" s="232" t="s">
        <v>67</v>
      </c>
      <c r="G397" s="129"/>
      <c r="H397" s="128"/>
      <c r="I397" s="205"/>
      <c r="J397" s="231"/>
      <c r="K397" s="230" t="s">
        <v>63</v>
      </c>
      <c r="L397" s="112">
        <v>0.2</v>
      </c>
      <c r="M397" s="222"/>
      <c r="N397" s="221"/>
      <c r="O397" s="220"/>
    </row>
    <row r="398" spans="1:16" s="4" customFormat="1" ht="32.25" customHeight="1" thickBot="1" x14ac:dyDescent="0.25">
      <c r="A398" s="229"/>
      <c r="B398" s="228"/>
      <c r="C398" s="227"/>
      <c r="D398" s="120"/>
      <c r="E398" s="226"/>
      <c r="F398" s="225"/>
      <c r="G398" s="129"/>
      <c r="H398" s="128"/>
      <c r="I398" s="205"/>
      <c r="J398" s="224"/>
      <c r="K398" s="223"/>
      <c r="L398" s="159"/>
      <c r="M398" s="222"/>
      <c r="N398" s="221"/>
      <c r="O398" s="220"/>
    </row>
    <row r="399" spans="1:16" s="4" customFormat="1" ht="15" customHeight="1" thickBot="1" x14ac:dyDescent="0.3">
      <c r="A399" s="135" t="s">
        <v>23</v>
      </c>
      <c r="B399" s="134" t="s">
        <v>25</v>
      </c>
      <c r="C399" s="133" t="s">
        <v>31</v>
      </c>
      <c r="D399" s="219" t="s">
        <v>66</v>
      </c>
      <c r="E399" s="218"/>
      <c r="F399" s="217"/>
      <c r="G399" s="156" t="s">
        <v>42</v>
      </c>
      <c r="H399" s="147" t="s">
        <v>38</v>
      </c>
      <c r="I399" s="216" t="s">
        <v>65</v>
      </c>
      <c r="J399" s="215" t="s">
        <v>64</v>
      </c>
      <c r="K399" s="214" t="s">
        <v>63</v>
      </c>
      <c r="L399" s="213">
        <f>L404+L406+L408+L411+L413+L415+L417+L419+L421+L423</f>
        <v>964.2</v>
      </c>
      <c r="M399" s="212"/>
      <c r="N399" s="211"/>
      <c r="O399" s="210"/>
      <c r="P399" s="209"/>
    </row>
    <row r="400" spans="1:16" s="4" customFormat="1" ht="15" customHeight="1" thickBot="1" x14ac:dyDescent="0.3">
      <c r="A400" s="176"/>
      <c r="B400" s="175"/>
      <c r="C400" s="174"/>
      <c r="D400" s="208"/>
      <c r="E400" s="207"/>
      <c r="F400" s="206"/>
      <c r="G400" s="129"/>
      <c r="H400" s="128"/>
      <c r="I400" s="205"/>
      <c r="J400" s="204"/>
      <c r="K400" s="203" t="s">
        <v>32</v>
      </c>
      <c r="L400" s="193">
        <f>L405+L407+L410+L412+L416+L418+L422</f>
        <v>0</v>
      </c>
      <c r="M400" s="202"/>
      <c r="N400" s="201"/>
      <c r="O400" s="200"/>
    </row>
    <row r="401" spans="1:15" s="4" customFormat="1" ht="15" customHeight="1" thickBot="1" x14ac:dyDescent="0.3">
      <c r="A401" s="176"/>
      <c r="B401" s="175"/>
      <c r="C401" s="174"/>
      <c r="D401" s="208"/>
      <c r="E401" s="207"/>
      <c r="F401" s="206"/>
      <c r="G401" s="129"/>
      <c r="H401" s="128"/>
      <c r="I401" s="205"/>
      <c r="J401" s="204"/>
      <c r="K401" s="203" t="s">
        <v>54</v>
      </c>
      <c r="L401" s="193">
        <f>L409</f>
        <v>44.3</v>
      </c>
      <c r="M401" s="202"/>
      <c r="N401" s="201"/>
      <c r="O401" s="200"/>
    </row>
    <row r="402" spans="1:15" s="4" customFormat="1" ht="15" customHeight="1" thickBot="1" x14ac:dyDescent="0.3">
      <c r="A402" s="176"/>
      <c r="B402" s="175"/>
      <c r="C402" s="174"/>
      <c r="D402" s="208"/>
      <c r="E402" s="207"/>
      <c r="F402" s="206"/>
      <c r="G402" s="129"/>
      <c r="H402" s="128"/>
      <c r="I402" s="205"/>
      <c r="J402" s="204"/>
      <c r="K402" s="203" t="s">
        <v>36</v>
      </c>
      <c r="L402" s="193">
        <f>L420</f>
        <v>69.3</v>
      </c>
      <c r="M402" s="202"/>
      <c r="N402" s="201"/>
      <c r="O402" s="200"/>
    </row>
    <row r="403" spans="1:15" s="4" customFormat="1" ht="26.25" customHeight="1" thickBot="1" x14ac:dyDescent="0.3">
      <c r="A403" s="123"/>
      <c r="B403" s="122"/>
      <c r="C403" s="121"/>
      <c r="D403" s="199"/>
      <c r="E403" s="198"/>
      <c r="F403" s="197"/>
      <c r="G403" s="117"/>
      <c r="H403" s="116"/>
      <c r="I403" s="196"/>
      <c r="J403" s="195"/>
      <c r="K403" s="194" t="s">
        <v>62</v>
      </c>
      <c r="L403" s="193">
        <f>SUM(L399:L402)</f>
        <v>1077.8</v>
      </c>
      <c r="M403" s="111"/>
      <c r="N403" s="192"/>
      <c r="O403" s="109"/>
    </row>
    <row r="404" spans="1:15" s="4" customFormat="1" ht="15" customHeight="1" thickBot="1" x14ac:dyDescent="0.3">
      <c r="A404" s="135" t="s">
        <v>23</v>
      </c>
      <c r="B404" s="134" t="s">
        <v>25</v>
      </c>
      <c r="C404" s="133" t="s">
        <v>31</v>
      </c>
      <c r="D404" s="132" t="s">
        <v>61</v>
      </c>
      <c r="E404" s="131"/>
      <c r="F404" s="130" t="s">
        <v>60</v>
      </c>
      <c r="G404" s="156" t="s">
        <v>42</v>
      </c>
      <c r="H404" s="147" t="s">
        <v>38</v>
      </c>
      <c r="I404" s="191"/>
      <c r="J404" s="190"/>
      <c r="K404" s="127" t="s">
        <v>28</v>
      </c>
      <c r="L404" s="178">
        <v>245.6</v>
      </c>
      <c r="M404" s="189" t="s">
        <v>59</v>
      </c>
      <c r="N404" s="188" t="s">
        <v>26</v>
      </c>
      <c r="O404" s="187">
        <v>1</v>
      </c>
    </row>
    <row r="405" spans="1:15" s="4" customFormat="1" ht="30.75" customHeight="1" thickBot="1" x14ac:dyDescent="0.3">
      <c r="A405" s="123"/>
      <c r="B405" s="122"/>
      <c r="C405" s="121"/>
      <c r="D405" s="120"/>
      <c r="E405" s="119"/>
      <c r="F405" s="118"/>
      <c r="G405" s="129"/>
      <c r="H405" s="128"/>
      <c r="I405" s="115"/>
      <c r="J405" s="114"/>
      <c r="K405" s="169" t="s">
        <v>32</v>
      </c>
      <c r="L405" s="112"/>
      <c r="M405" s="186"/>
      <c r="N405" s="185"/>
      <c r="O405" s="184"/>
    </row>
    <row r="406" spans="1:15" s="4" customFormat="1" ht="23.25" customHeight="1" thickBot="1" x14ac:dyDescent="0.3">
      <c r="A406" s="135" t="s">
        <v>23</v>
      </c>
      <c r="B406" s="134" t="s">
        <v>25</v>
      </c>
      <c r="C406" s="133" t="s">
        <v>31</v>
      </c>
      <c r="D406" s="132" t="s">
        <v>25</v>
      </c>
      <c r="E406" s="131"/>
      <c r="F406" s="157" t="s">
        <v>58</v>
      </c>
      <c r="G406" s="129"/>
      <c r="H406" s="128"/>
      <c r="I406" s="115"/>
      <c r="J406" s="183"/>
      <c r="K406" s="113" t="s">
        <v>28</v>
      </c>
      <c r="L406" s="112">
        <v>158</v>
      </c>
      <c r="M406" s="182" t="s">
        <v>57</v>
      </c>
      <c r="N406" s="181" t="s">
        <v>26</v>
      </c>
      <c r="O406" s="180">
        <v>1</v>
      </c>
    </row>
    <row r="407" spans="1:15" s="4" customFormat="1" ht="23.25" customHeight="1" thickBot="1" x14ac:dyDescent="0.3">
      <c r="A407" s="123"/>
      <c r="B407" s="122"/>
      <c r="C407" s="121"/>
      <c r="D407" s="120"/>
      <c r="E407" s="119"/>
      <c r="F407" s="151"/>
      <c r="G407" s="129"/>
      <c r="H407" s="116"/>
      <c r="I407" s="115"/>
      <c r="J407" s="179"/>
      <c r="K407" s="127" t="s">
        <v>32</v>
      </c>
      <c r="L407" s="178"/>
      <c r="M407" s="177"/>
      <c r="N407" s="141"/>
      <c r="O407" s="140"/>
    </row>
    <row r="408" spans="1:15" s="4" customFormat="1" ht="28.5" customHeight="1" thickBot="1" x14ac:dyDescent="0.3">
      <c r="A408" s="135" t="s">
        <v>23</v>
      </c>
      <c r="B408" s="134" t="s">
        <v>25</v>
      </c>
      <c r="C408" s="133" t="s">
        <v>31</v>
      </c>
      <c r="D408" s="132" t="s">
        <v>23</v>
      </c>
      <c r="E408" s="131"/>
      <c r="F408" s="130" t="s">
        <v>56</v>
      </c>
      <c r="G408" s="156" t="s">
        <v>42</v>
      </c>
      <c r="H408" s="147" t="s">
        <v>38</v>
      </c>
      <c r="I408" s="115"/>
      <c r="J408" s="114"/>
      <c r="K408" s="169" t="s">
        <v>28</v>
      </c>
      <c r="L408" s="112">
        <v>245</v>
      </c>
      <c r="M408" s="177" t="s">
        <v>55</v>
      </c>
      <c r="N408" s="141" t="s">
        <v>26</v>
      </c>
      <c r="O408" s="140">
        <v>1</v>
      </c>
    </row>
    <row r="409" spans="1:15" s="4" customFormat="1" ht="28.5" customHeight="1" thickBot="1" x14ac:dyDescent="0.3">
      <c r="A409" s="176"/>
      <c r="B409" s="175"/>
      <c r="C409" s="174"/>
      <c r="D409" s="173"/>
      <c r="E409" s="170"/>
      <c r="F409" s="172"/>
      <c r="G409" s="129"/>
      <c r="H409" s="128"/>
      <c r="I409" s="115"/>
      <c r="J409" s="114"/>
      <c r="K409" s="169" t="s">
        <v>54</v>
      </c>
      <c r="L409" s="112">
        <v>44.3</v>
      </c>
      <c r="M409" s="150"/>
      <c r="N409" s="149"/>
      <c r="O409" s="162"/>
    </row>
    <row r="410" spans="1:15" s="4" customFormat="1" ht="20.25" customHeight="1" thickBot="1" x14ac:dyDescent="0.3">
      <c r="A410" s="123"/>
      <c r="B410" s="122"/>
      <c r="C410" s="121"/>
      <c r="D410" s="120"/>
      <c r="E410" s="119"/>
      <c r="F410" s="151"/>
      <c r="G410" s="129"/>
      <c r="H410" s="128"/>
      <c r="I410" s="115"/>
      <c r="J410" s="114"/>
      <c r="K410" s="169" t="s">
        <v>32</v>
      </c>
      <c r="L410" s="112">
        <v>0</v>
      </c>
      <c r="M410" s="150"/>
      <c r="N410" s="149"/>
      <c r="O410" s="162"/>
    </row>
    <row r="411" spans="1:15" s="4" customFormat="1" ht="15" customHeight="1" thickBot="1" x14ac:dyDescent="0.3">
      <c r="A411" s="135" t="s">
        <v>23</v>
      </c>
      <c r="B411" s="134" t="s">
        <v>25</v>
      </c>
      <c r="C411" s="133" t="s">
        <v>31</v>
      </c>
      <c r="D411" s="132" t="s">
        <v>31</v>
      </c>
      <c r="E411" s="131"/>
      <c r="F411" s="130" t="s">
        <v>53</v>
      </c>
      <c r="G411" s="129"/>
      <c r="H411" s="128"/>
      <c r="I411" s="115"/>
      <c r="J411" s="114"/>
      <c r="K411" s="164" t="s">
        <v>28</v>
      </c>
      <c r="L411" s="112">
        <v>15</v>
      </c>
      <c r="M411" s="150" t="s">
        <v>52</v>
      </c>
      <c r="N411" s="149" t="s">
        <v>26</v>
      </c>
      <c r="O411" s="162">
        <v>1</v>
      </c>
    </row>
    <row r="412" spans="1:15" s="4" customFormat="1" ht="29.25" customHeight="1" thickBot="1" x14ac:dyDescent="0.3">
      <c r="A412" s="123"/>
      <c r="B412" s="122"/>
      <c r="C412" s="121"/>
      <c r="D412" s="120"/>
      <c r="E412" s="119"/>
      <c r="F412" s="118"/>
      <c r="G412" s="117"/>
      <c r="H412" s="116"/>
      <c r="I412" s="115"/>
      <c r="J412" s="114"/>
      <c r="K412" s="169" t="s">
        <v>32</v>
      </c>
      <c r="L412" s="112"/>
      <c r="M412" s="150"/>
      <c r="N412" s="149"/>
      <c r="O412" s="162"/>
    </row>
    <row r="413" spans="1:15" s="4" customFormat="1" ht="26.25" customHeight="1" thickBot="1" x14ac:dyDescent="0.3">
      <c r="A413" s="135" t="s">
        <v>23</v>
      </c>
      <c r="B413" s="134" t="s">
        <v>25</v>
      </c>
      <c r="C413" s="133" t="s">
        <v>31</v>
      </c>
      <c r="D413" s="171" t="s">
        <v>51</v>
      </c>
      <c r="E413" s="170"/>
      <c r="F413" s="130" t="s">
        <v>50</v>
      </c>
      <c r="G413" s="156" t="s">
        <v>42</v>
      </c>
      <c r="H413" s="147" t="s">
        <v>38</v>
      </c>
      <c r="I413" s="115"/>
      <c r="J413" s="114"/>
      <c r="K413" s="127" t="s">
        <v>28</v>
      </c>
      <c r="L413" s="112">
        <v>12</v>
      </c>
      <c r="M413" s="168" t="s">
        <v>49</v>
      </c>
      <c r="N413" s="167" t="s">
        <v>48</v>
      </c>
      <c r="O413" s="166">
        <v>1</v>
      </c>
    </row>
    <row r="414" spans="1:15" s="4" customFormat="1" ht="27.75" customHeight="1" thickBot="1" x14ac:dyDescent="0.3">
      <c r="A414" s="123"/>
      <c r="B414" s="122"/>
      <c r="C414" s="121"/>
      <c r="D414" s="171"/>
      <c r="E414" s="170"/>
      <c r="F414" s="118"/>
      <c r="G414" s="129"/>
      <c r="H414" s="128"/>
      <c r="I414" s="115"/>
      <c r="J414" s="114"/>
      <c r="K414" s="169" t="s">
        <v>32</v>
      </c>
      <c r="L414" s="112"/>
      <c r="M414" s="168"/>
      <c r="N414" s="167"/>
      <c r="O414" s="166"/>
    </row>
    <row r="415" spans="1:15" s="4" customFormat="1" ht="26.25" customHeight="1" thickBot="1" x14ac:dyDescent="0.3">
      <c r="A415" s="135" t="s">
        <v>23</v>
      </c>
      <c r="B415" s="134" t="s">
        <v>25</v>
      </c>
      <c r="C415" s="133" t="s">
        <v>31</v>
      </c>
      <c r="D415" s="132" t="s">
        <v>47</v>
      </c>
      <c r="E415" s="131"/>
      <c r="F415" s="165" t="s">
        <v>46</v>
      </c>
      <c r="G415" s="129"/>
      <c r="H415" s="147" t="s">
        <v>38</v>
      </c>
      <c r="I415" s="115"/>
      <c r="J415" s="114"/>
      <c r="K415" s="164" t="s">
        <v>28</v>
      </c>
      <c r="L415" s="112">
        <v>140</v>
      </c>
      <c r="M415" s="163" t="s">
        <v>45</v>
      </c>
      <c r="N415" s="149" t="s">
        <v>26</v>
      </c>
      <c r="O415" s="162">
        <v>1</v>
      </c>
    </row>
    <row r="416" spans="1:15" s="4" customFormat="1" ht="15" customHeight="1" thickBot="1" x14ac:dyDescent="0.3">
      <c r="A416" s="123"/>
      <c r="B416" s="122"/>
      <c r="C416" s="121"/>
      <c r="D416" s="120"/>
      <c r="E416" s="119"/>
      <c r="F416" s="161"/>
      <c r="G416" s="129"/>
      <c r="H416" s="128"/>
      <c r="I416" s="115"/>
      <c r="J416" s="114"/>
      <c r="K416" s="160" t="s">
        <v>32</v>
      </c>
      <c r="L416" s="159"/>
      <c r="M416" s="158"/>
      <c r="N416" s="144"/>
      <c r="O416" s="143"/>
    </row>
    <row r="417" spans="1:15" s="4" customFormat="1" ht="15" customHeight="1" thickBot="1" x14ac:dyDescent="0.3">
      <c r="A417" s="135" t="s">
        <v>23</v>
      </c>
      <c r="B417" s="134" t="s">
        <v>25</v>
      </c>
      <c r="C417" s="133" t="s">
        <v>31</v>
      </c>
      <c r="D417" s="132" t="s">
        <v>44</v>
      </c>
      <c r="E417" s="131"/>
      <c r="F417" s="157" t="s">
        <v>43</v>
      </c>
      <c r="G417" s="156" t="s">
        <v>42</v>
      </c>
      <c r="H417" s="128"/>
      <c r="I417" s="115"/>
      <c r="J417" s="114"/>
      <c r="K417" s="127" t="s">
        <v>28</v>
      </c>
      <c r="L417" s="155">
        <v>70</v>
      </c>
      <c r="M417" s="154" t="s">
        <v>41</v>
      </c>
      <c r="N417" s="153" t="s">
        <v>26</v>
      </c>
      <c r="O417" s="152">
        <v>3</v>
      </c>
    </row>
    <row r="418" spans="1:15" s="4" customFormat="1" ht="15" customHeight="1" thickBot="1" x14ac:dyDescent="0.3">
      <c r="A418" s="123"/>
      <c r="B418" s="122"/>
      <c r="C418" s="121"/>
      <c r="D418" s="120"/>
      <c r="E418" s="119"/>
      <c r="F418" s="151"/>
      <c r="G418" s="129"/>
      <c r="H418" s="116"/>
      <c r="I418" s="115"/>
      <c r="J418" s="114"/>
      <c r="K418" s="113" t="s">
        <v>32</v>
      </c>
      <c r="L418" s="112"/>
      <c r="M418" s="150"/>
      <c r="N418" s="149"/>
      <c r="O418" s="148"/>
    </row>
    <row r="419" spans="1:15" s="4" customFormat="1" ht="15" customHeight="1" thickBot="1" x14ac:dyDescent="0.3">
      <c r="A419" s="135" t="s">
        <v>23</v>
      </c>
      <c r="B419" s="134" t="s">
        <v>25</v>
      </c>
      <c r="C419" s="133" t="s">
        <v>31</v>
      </c>
      <c r="D419" s="132" t="s">
        <v>40</v>
      </c>
      <c r="E419" s="131"/>
      <c r="F419" s="130" t="s">
        <v>39</v>
      </c>
      <c r="G419" s="129"/>
      <c r="H419" s="147" t="s">
        <v>38</v>
      </c>
      <c r="I419" s="115"/>
      <c r="J419" s="114"/>
      <c r="K419" s="127" t="s">
        <v>28</v>
      </c>
      <c r="L419" s="146">
        <v>50</v>
      </c>
      <c r="M419" s="145" t="s">
        <v>37</v>
      </c>
      <c r="N419" s="144" t="s">
        <v>26</v>
      </c>
      <c r="O419" s="143">
        <v>1</v>
      </c>
    </row>
    <row r="420" spans="1:15" s="4" customFormat="1" ht="15" customHeight="1" thickBot="1" x14ac:dyDescent="0.3">
      <c r="A420" s="123"/>
      <c r="B420" s="122"/>
      <c r="C420" s="121"/>
      <c r="D420" s="120"/>
      <c r="E420" s="119"/>
      <c r="F420" s="118"/>
      <c r="G420" s="129"/>
      <c r="H420" s="128"/>
      <c r="I420" s="115"/>
      <c r="J420" s="114"/>
      <c r="K420" s="113" t="s">
        <v>36</v>
      </c>
      <c r="L420" s="112">
        <v>69.3</v>
      </c>
      <c r="M420" s="142"/>
      <c r="N420" s="141"/>
      <c r="O420" s="140"/>
    </row>
    <row r="421" spans="1:15" s="4" customFormat="1" ht="15" customHeight="1" thickBot="1" x14ac:dyDescent="0.3">
      <c r="A421" s="135" t="s">
        <v>23</v>
      </c>
      <c r="B421" s="134" t="s">
        <v>25</v>
      </c>
      <c r="C421" s="133" t="s">
        <v>31</v>
      </c>
      <c r="D421" s="132" t="s">
        <v>35</v>
      </c>
      <c r="E421" s="131"/>
      <c r="F421" s="130" t="s">
        <v>34</v>
      </c>
      <c r="G421" s="129"/>
      <c r="H421" s="128"/>
      <c r="I421" s="115"/>
      <c r="J421" s="114"/>
      <c r="K421" s="127" t="s">
        <v>28</v>
      </c>
      <c r="L421" s="139">
        <v>8.6</v>
      </c>
      <c r="M421" s="138" t="s">
        <v>33</v>
      </c>
      <c r="N421" s="137" t="s">
        <v>26</v>
      </c>
      <c r="O421" s="136">
        <v>4</v>
      </c>
    </row>
    <row r="422" spans="1:15" s="4" customFormat="1" ht="15" customHeight="1" thickBot="1" x14ac:dyDescent="0.3">
      <c r="A422" s="123"/>
      <c r="B422" s="122"/>
      <c r="C422" s="121"/>
      <c r="D422" s="120"/>
      <c r="E422" s="119"/>
      <c r="F422" s="118"/>
      <c r="G422" s="129"/>
      <c r="H422" s="128"/>
      <c r="I422" s="115"/>
      <c r="J422" s="114"/>
      <c r="K422" s="113" t="s">
        <v>32</v>
      </c>
      <c r="L422" s="112"/>
      <c r="M422" s="138"/>
      <c r="N422" s="137"/>
      <c r="O422" s="136"/>
    </row>
    <row r="423" spans="1:15" s="4" customFormat="1" ht="15" customHeight="1" thickBot="1" x14ac:dyDescent="0.3">
      <c r="A423" s="135" t="s">
        <v>23</v>
      </c>
      <c r="B423" s="134" t="s">
        <v>25</v>
      </c>
      <c r="C423" s="133" t="s">
        <v>31</v>
      </c>
      <c r="D423" s="132" t="s">
        <v>30</v>
      </c>
      <c r="E423" s="131"/>
      <c r="F423" s="130" t="s">
        <v>29</v>
      </c>
      <c r="G423" s="129"/>
      <c r="H423" s="128"/>
      <c r="I423" s="115"/>
      <c r="J423" s="114"/>
      <c r="K423" s="127" t="s">
        <v>28</v>
      </c>
      <c r="L423" s="112">
        <v>20</v>
      </c>
      <c r="M423" s="126" t="s">
        <v>27</v>
      </c>
      <c r="N423" s="125" t="s">
        <v>26</v>
      </c>
      <c r="O423" s="124">
        <v>1</v>
      </c>
    </row>
    <row r="424" spans="1:15" s="4" customFormat="1" ht="14.25" customHeight="1" thickBot="1" x14ac:dyDescent="0.3">
      <c r="A424" s="123"/>
      <c r="B424" s="122"/>
      <c r="C424" s="121"/>
      <c r="D424" s="120"/>
      <c r="E424" s="119"/>
      <c r="F424" s="118"/>
      <c r="G424" s="117"/>
      <c r="H424" s="116"/>
      <c r="I424" s="115"/>
      <c r="J424" s="114"/>
      <c r="K424" s="113"/>
      <c r="L424" s="112"/>
      <c r="M424" s="111"/>
      <c r="N424" s="110"/>
      <c r="O424" s="109"/>
    </row>
    <row r="425" spans="1:15" s="4" customFormat="1" ht="15" customHeight="1" thickBot="1" x14ac:dyDescent="0.3">
      <c r="A425" s="108" t="s">
        <v>23</v>
      </c>
      <c r="B425" s="107" t="s">
        <v>25</v>
      </c>
      <c r="C425" s="106" t="s">
        <v>24</v>
      </c>
      <c r="D425" s="105"/>
      <c r="E425" s="105"/>
      <c r="F425" s="105"/>
      <c r="G425" s="105"/>
      <c r="H425" s="105"/>
      <c r="I425" s="105"/>
      <c r="J425" s="105"/>
      <c r="K425" s="104"/>
      <c r="L425" s="103">
        <f>L363+L369+L374+L403</f>
        <v>1260.8</v>
      </c>
      <c r="M425" s="102"/>
      <c r="N425" s="101"/>
      <c r="O425" s="100"/>
    </row>
    <row r="426" spans="1:15" s="48" customFormat="1" ht="15" customHeight="1" thickBot="1" x14ac:dyDescent="0.3">
      <c r="A426" s="99" t="s">
        <v>23</v>
      </c>
      <c r="B426" s="98" t="s">
        <v>22</v>
      </c>
      <c r="C426" s="97"/>
      <c r="D426" s="97"/>
      <c r="E426" s="97"/>
      <c r="F426" s="97"/>
      <c r="G426" s="97"/>
      <c r="H426" s="97"/>
      <c r="I426" s="97"/>
      <c r="J426" s="97"/>
      <c r="K426" s="96"/>
      <c r="L426" s="95">
        <f>L357+L425</f>
        <v>6593.4100000000008</v>
      </c>
      <c r="M426" s="94"/>
      <c r="N426" s="93"/>
      <c r="O426" s="92"/>
    </row>
    <row r="427" spans="1:15" s="48" customFormat="1" ht="15" customHeight="1" thickBot="1" x14ac:dyDescent="0.3">
      <c r="A427" s="91"/>
      <c r="B427" s="90" t="s">
        <v>21</v>
      </c>
      <c r="C427" s="89"/>
      <c r="D427" s="89"/>
      <c r="E427" s="89"/>
      <c r="F427" s="89"/>
      <c r="G427" s="89"/>
      <c r="H427" s="89"/>
      <c r="I427" s="89"/>
      <c r="J427" s="89"/>
      <c r="K427" s="88"/>
      <c r="L427" s="87">
        <f>L77+L218+L426</f>
        <v>12122.78</v>
      </c>
      <c r="M427" s="86"/>
      <c r="N427" s="85"/>
      <c r="O427" s="84"/>
    </row>
    <row r="428" spans="1:15" s="48" customFormat="1" ht="27" customHeight="1" x14ac:dyDescent="0.25">
      <c r="A428" s="83" t="s">
        <v>20</v>
      </c>
      <c r="B428" s="83"/>
      <c r="C428" s="83"/>
      <c r="D428" s="83"/>
      <c r="E428" s="83"/>
      <c r="F428" s="83"/>
      <c r="G428" s="83"/>
      <c r="H428" s="83"/>
      <c r="I428" s="83"/>
      <c r="J428" s="83"/>
      <c r="K428" s="83"/>
      <c r="L428" s="80"/>
    </row>
    <row r="429" spans="1:15" s="48" customFormat="1" ht="258.75" customHeight="1" x14ac:dyDescent="0.25">
      <c r="A429" s="81"/>
      <c r="B429" s="81"/>
      <c r="C429" s="81"/>
      <c r="D429" s="81"/>
      <c r="E429" s="81"/>
      <c r="F429" s="81"/>
      <c r="G429" s="81"/>
      <c r="H429" s="82"/>
      <c r="I429" s="81"/>
      <c r="J429" s="81"/>
      <c r="K429" s="81"/>
      <c r="L429" s="80"/>
    </row>
    <row r="430" spans="1:15" s="48" customFormat="1" ht="13.5" customHeight="1" x14ac:dyDescent="0.25">
      <c r="A430" s="77"/>
      <c r="B430" s="79"/>
      <c r="C430" s="78" t="s">
        <v>19</v>
      </c>
      <c r="D430" s="78"/>
      <c r="E430" s="78"/>
      <c r="F430" s="78"/>
      <c r="G430" s="78"/>
      <c r="H430" s="78"/>
      <c r="I430" s="78"/>
      <c r="J430" s="78"/>
      <c r="K430" s="78"/>
      <c r="L430" s="78"/>
      <c r="M430" s="78"/>
      <c r="N430" s="78"/>
      <c r="O430" s="78"/>
    </row>
    <row r="431" spans="1:15" s="48" customFormat="1" ht="13.5" customHeight="1" thickBot="1" x14ac:dyDescent="0.3">
      <c r="A431" s="77"/>
      <c r="B431" s="74"/>
      <c r="C431" s="74"/>
      <c r="D431" s="74"/>
      <c r="E431" s="74"/>
      <c r="F431" s="74"/>
      <c r="G431" s="76"/>
      <c r="H431" s="75"/>
      <c r="I431" s="74"/>
      <c r="J431" s="74"/>
      <c r="L431" s="73"/>
      <c r="M431" s="72"/>
      <c r="N431" s="72"/>
      <c r="O431" s="72"/>
    </row>
    <row r="432" spans="1:15" s="48" customFormat="1" ht="61.5" customHeight="1" thickBot="1" x14ac:dyDescent="0.3">
      <c r="A432" s="71"/>
      <c r="B432" s="70"/>
      <c r="C432" s="69" t="s">
        <v>18</v>
      </c>
      <c r="D432" s="69"/>
      <c r="E432" s="69"/>
      <c r="F432" s="69"/>
      <c r="G432" s="69"/>
      <c r="H432" s="69"/>
      <c r="I432" s="69"/>
      <c r="J432" s="69"/>
      <c r="K432" s="69"/>
      <c r="L432" s="68" t="s">
        <v>17</v>
      </c>
      <c r="M432" s="67"/>
      <c r="N432" s="66"/>
      <c r="O432" s="66"/>
    </row>
    <row r="433" spans="1:16" s="48" customFormat="1" ht="14.1" customHeight="1" thickBot="1" x14ac:dyDescent="0.3">
      <c r="A433" s="31" t="s">
        <v>16</v>
      </c>
      <c r="B433" s="30"/>
      <c r="C433" s="30"/>
      <c r="D433" s="30"/>
      <c r="E433" s="30"/>
      <c r="F433" s="30"/>
      <c r="G433" s="30"/>
      <c r="H433" s="30"/>
      <c r="I433" s="30"/>
      <c r="J433" s="30"/>
      <c r="K433" s="29"/>
      <c r="L433" s="65">
        <f>L434</f>
        <v>12122.779999999999</v>
      </c>
      <c r="M433" s="49"/>
      <c r="N433" s="56"/>
      <c r="O433" s="56"/>
    </row>
    <row r="434" spans="1:16" s="48" customFormat="1" ht="13.5" customHeight="1" thickBot="1" x14ac:dyDescent="0.3">
      <c r="A434" s="64" t="s">
        <v>15</v>
      </c>
      <c r="B434" s="63"/>
      <c r="C434" s="63"/>
      <c r="D434" s="63"/>
      <c r="E434" s="63"/>
      <c r="F434" s="63"/>
      <c r="G434" s="63"/>
      <c r="H434" s="63"/>
      <c r="I434" s="63"/>
      <c r="J434" s="63"/>
      <c r="K434" s="62"/>
      <c r="L434" s="61">
        <f>L435+L436+L437+L438+L439+L440+L441+L442+L443+L444+L445+L446</f>
        <v>12122.779999999999</v>
      </c>
      <c r="M434" s="42"/>
      <c r="N434" s="36"/>
      <c r="O434" s="36"/>
    </row>
    <row r="435" spans="1:16" s="48" customFormat="1" ht="14.25" customHeight="1" x14ac:dyDescent="0.25">
      <c r="A435" s="60" t="s">
        <v>14</v>
      </c>
      <c r="B435" s="59"/>
      <c r="C435" s="59"/>
      <c r="D435" s="59"/>
      <c r="E435" s="59"/>
      <c r="F435" s="59"/>
      <c r="G435" s="59"/>
      <c r="H435" s="59"/>
      <c r="I435" s="59"/>
      <c r="J435" s="59"/>
      <c r="K435" s="58"/>
      <c r="L435" s="57">
        <f>L12+L16+L26+L30+L36+L45+L55+L64+L70+L82+L90+L97+L110+L122+L129+L181+L223+L291+L311+L317+L325+L341+L360+L366+L372+L399</f>
        <v>7912.9</v>
      </c>
      <c r="M435" s="54"/>
      <c r="N435" s="36"/>
      <c r="O435" s="36"/>
    </row>
    <row r="436" spans="1:16" s="48" customFormat="1" ht="14.25" customHeight="1" x14ac:dyDescent="0.25">
      <c r="A436" s="41" t="s">
        <v>13</v>
      </c>
      <c r="B436" s="40"/>
      <c r="C436" s="40"/>
      <c r="D436" s="45"/>
      <c r="E436" s="45"/>
      <c r="F436" s="45"/>
      <c r="G436" s="45"/>
      <c r="H436" s="45"/>
      <c r="I436" s="45"/>
      <c r="J436" s="45"/>
      <c r="K436" s="44"/>
      <c r="L436" s="43"/>
      <c r="M436" s="49"/>
      <c r="N436" s="56"/>
      <c r="O436" s="56"/>
    </row>
    <row r="437" spans="1:16" s="48" customFormat="1" ht="14.25" customHeight="1" x14ac:dyDescent="0.25">
      <c r="A437" s="41" t="s">
        <v>12</v>
      </c>
      <c r="B437" s="40"/>
      <c r="C437" s="40"/>
      <c r="D437" s="45"/>
      <c r="E437" s="45"/>
      <c r="F437" s="45"/>
      <c r="G437" s="45"/>
      <c r="H437" s="45"/>
      <c r="I437" s="45"/>
      <c r="J437" s="45"/>
      <c r="K437" s="44"/>
      <c r="L437" s="43">
        <f>L13+L17+L27+L31+L37+L46+L56+L65+L83+L89+L98+L111+L123+L130+L182+L361+L367+L373+L400</f>
        <v>0</v>
      </c>
      <c r="M437" s="49"/>
      <c r="N437" s="49"/>
      <c r="O437" s="49"/>
    </row>
    <row r="438" spans="1:16" s="48" customFormat="1" ht="14.25" customHeight="1" x14ac:dyDescent="0.25">
      <c r="A438" s="41" t="s">
        <v>11</v>
      </c>
      <c r="B438" s="40"/>
      <c r="C438" s="40"/>
      <c r="D438" s="45"/>
      <c r="E438" s="45"/>
      <c r="F438" s="45"/>
      <c r="G438" s="45"/>
      <c r="H438" s="45"/>
      <c r="I438" s="45"/>
      <c r="J438" s="45"/>
      <c r="K438" s="44"/>
      <c r="L438" s="55">
        <f>L14+L18+L28+L32+L84+L91+L99+L112+L124+L132+L224+L292+L312+L318+L326+L342</f>
        <v>3746.5</v>
      </c>
      <c r="M438" s="54"/>
      <c r="N438" s="49"/>
      <c r="O438" s="49"/>
    </row>
    <row r="439" spans="1:16" s="48" customFormat="1" ht="14.25" customHeight="1" x14ac:dyDescent="0.25">
      <c r="A439" s="53" t="s">
        <v>10</v>
      </c>
      <c r="B439" s="52"/>
      <c r="C439" s="52"/>
      <c r="D439" s="45"/>
      <c r="E439" s="45"/>
      <c r="F439" s="45"/>
      <c r="G439" s="45"/>
      <c r="H439" s="45"/>
      <c r="I439" s="45"/>
      <c r="J439" s="45"/>
      <c r="K439" s="44"/>
      <c r="L439" s="43">
        <f>L401</f>
        <v>44.3</v>
      </c>
      <c r="M439" s="49"/>
      <c r="N439" s="49"/>
      <c r="O439" s="49"/>
    </row>
    <row r="440" spans="1:16" s="48" customFormat="1" ht="14.25" customHeight="1" x14ac:dyDescent="0.25">
      <c r="A440" s="41" t="s">
        <v>9</v>
      </c>
      <c r="B440" s="45"/>
      <c r="C440" s="45"/>
      <c r="D440" s="45"/>
      <c r="E440" s="45"/>
      <c r="F440" s="45"/>
      <c r="G440" s="45"/>
      <c r="H440" s="45"/>
      <c r="I440" s="45"/>
      <c r="J440" s="45"/>
      <c r="K440" s="44"/>
      <c r="L440" s="43"/>
      <c r="M440" s="49"/>
      <c r="N440" s="49"/>
      <c r="O440" s="49"/>
    </row>
    <row r="441" spans="1:16" s="48" customFormat="1" ht="14.25" customHeight="1" x14ac:dyDescent="0.25">
      <c r="A441" s="41" t="s">
        <v>8</v>
      </c>
      <c r="B441" s="40"/>
      <c r="C441" s="40"/>
      <c r="D441" s="45"/>
      <c r="E441" s="45"/>
      <c r="F441" s="45"/>
      <c r="G441" s="45"/>
      <c r="H441" s="45"/>
      <c r="I441" s="45"/>
      <c r="J441" s="45"/>
      <c r="K441" s="44"/>
      <c r="L441" s="43"/>
      <c r="M441" s="49"/>
      <c r="N441" s="49"/>
      <c r="O441" s="49"/>
    </row>
    <row r="442" spans="1:16" s="48" customFormat="1" ht="14.25" customHeight="1" x14ac:dyDescent="0.25">
      <c r="A442" s="41" t="s">
        <v>7</v>
      </c>
      <c r="B442" s="40"/>
      <c r="C442" s="40"/>
      <c r="D442" s="45"/>
      <c r="E442" s="45"/>
      <c r="F442" s="45"/>
      <c r="G442" s="45"/>
      <c r="H442" s="45"/>
      <c r="I442" s="45"/>
      <c r="J442" s="45"/>
      <c r="K442" s="44"/>
      <c r="L442" s="43"/>
      <c r="M442" s="49"/>
      <c r="N442" s="49"/>
      <c r="O442" s="49"/>
    </row>
    <row r="443" spans="1:16" s="48" customFormat="1" ht="14.25" customHeight="1" x14ac:dyDescent="0.25">
      <c r="A443" s="41" t="s">
        <v>6</v>
      </c>
      <c r="B443" s="40"/>
      <c r="C443" s="40"/>
      <c r="D443" s="51"/>
      <c r="E443" s="51"/>
      <c r="F443" s="51"/>
      <c r="G443" s="51"/>
      <c r="H443" s="51"/>
      <c r="I443" s="51"/>
      <c r="J443" s="51"/>
      <c r="K443" s="50"/>
      <c r="L443" s="43"/>
      <c r="M443" s="49"/>
      <c r="N443" s="49"/>
      <c r="O443" s="49"/>
    </row>
    <row r="444" spans="1:16" s="4" customFormat="1" ht="13.5" customHeight="1" x14ac:dyDescent="0.25">
      <c r="A444" s="47" t="s">
        <v>5</v>
      </c>
      <c r="B444" s="46"/>
      <c r="C444" s="46"/>
      <c r="D444" s="45"/>
      <c r="E444" s="45"/>
      <c r="F444" s="45"/>
      <c r="G444" s="45"/>
      <c r="H444" s="45"/>
      <c r="I444" s="45"/>
      <c r="J444" s="45"/>
      <c r="K444" s="44"/>
      <c r="L444" s="43"/>
      <c r="M444" s="42"/>
      <c r="N444" s="36"/>
      <c r="O444" s="36"/>
    </row>
    <row r="445" spans="1:16" s="4" customFormat="1" ht="13.5" customHeight="1" x14ac:dyDescent="0.25">
      <c r="A445" s="41" t="s">
        <v>4</v>
      </c>
      <c r="B445" s="40"/>
      <c r="C445" s="40"/>
      <c r="D445" s="40"/>
      <c r="E445" s="40"/>
      <c r="F445" s="40"/>
      <c r="G445" s="40"/>
      <c r="H445" s="40"/>
      <c r="I445" s="40"/>
      <c r="J445" s="40"/>
      <c r="K445" s="39"/>
      <c r="L445" s="38">
        <f>L88+L131++L183+L225+L293+L313+L319+L327+L343+L362+L368+L402</f>
        <v>419.08000000000004</v>
      </c>
      <c r="M445" s="37"/>
      <c r="N445" s="36"/>
      <c r="O445" s="36"/>
    </row>
    <row r="446" spans="1:16" s="4" customFormat="1" ht="13.5" customHeight="1" thickBot="1" x14ac:dyDescent="0.3">
      <c r="A446" s="35" t="s">
        <v>3</v>
      </c>
      <c r="B446" s="34"/>
      <c r="C446" s="34"/>
      <c r="D446" s="34"/>
      <c r="E446" s="34"/>
      <c r="F446" s="34"/>
      <c r="G446" s="34"/>
      <c r="H446" s="34"/>
      <c r="I446" s="34"/>
      <c r="J446" s="34"/>
      <c r="K446" s="33"/>
      <c r="L446" s="32"/>
      <c r="M446" s="17"/>
      <c r="N446" s="16"/>
      <c r="O446" s="16"/>
    </row>
    <row r="447" spans="1:16" s="4" customFormat="1" ht="12.75" customHeight="1" thickBot="1" x14ac:dyDescent="0.3">
      <c r="A447" s="31" t="s">
        <v>2</v>
      </c>
      <c r="B447" s="30"/>
      <c r="C447" s="30"/>
      <c r="D447" s="30"/>
      <c r="E447" s="30"/>
      <c r="F447" s="30"/>
      <c r="G447" s="30"/>
      <c r="H447" s="30"/>
      <c r="I447" s="30"/>
      <c r="J447" s="30"/>
      <c r="K447" s="29"/>
      <c r="L447" s="28">
        <f>L448</f>
        <v>0</v>
      </c>
      <c r="M447" s="17"/>
      <c r="N447" s="16"/>
      <c r="O447" s="16"/>
    </row>
    <row r="448" spans="1:16" s="4" customFormat="1" ht="13.5" customHeight="1" thickBot="1" x14ac:dyDescent="0.3">
      <c r="A448" s="27" t="s">
        <v>1</v>
      </c>
      <c r="B448" s="26"/>
      <c r="C448" s="26"/>
      <c r="D448" s="25"/>
      <c r="E448" s="25"/>
      <c r="F448" s="25"/>
      <c r="G448" s="25"/>
      <c r="H448" s="25"/>
      <c r="I448" s="25"/>
      <c r="J448" s="25"/>
      <c r="K448" s="24"/>
      <c r="L448" s="23">
        <v>0</v>
      </c>
      <c r="M448" s="22"/>
      <c r="N448" s="22"/>
      <c r="O448" s="22"/>
      <c r="P448" s="22"/>
    </row>
    <row r="449" spans="1:15" s="4" customFormat="1" ht="13.5" customHeight="1" thickBot="1" x14ac:dyDescent="0.3">
      <c r="A449" s="21" t="s">
        <v>0</v>
      </c>
      <c r="B449" s="20"/>
      <c r="C449" s="20"/>
      <c r="D449" s="20"/>
      <c r="E449" s="20"/>
      <c r="F449" s="20"/>
      <c r="G449" s="20"/>
      <c r="H449" s="20"/>
      <c r="I449" s="20"/>
      <c r="J449" s="20"/>
      <c r="K449" s="19"/>
      <c r="L449" s="18">
        <f>L433+L447</f>
        <v>12122.779999999999</v>
      </c>
      <c r="M449" s="17"/>
      <c r="N449" s="16"/>
      <c r="O449" s="16"/>
    </row>
    <row r="450" spans="1:15" ht="12" x14ac:dyDescent="0.25">
      <c r="A450" s="6"/>
      <c r="C450" s="15"/>
      <c r="D450" s="15"/>
      <c r="E450" s="15"/>
      <c r="F450" s="13"/>
      <c r="G450" s="13"/>
      <c r="H450" s="14"/>
      <c r="I450" s="13"/>
      <c r="J450" s="13"/>
      <c r="K450" s="13"/>
      <c r="L450" s="12"/>
    </row>
    <row r="451" spans="1:15" x14ac:dyDescent="0.25">
      <c r="A451" s="6"/>
      <c r="I451" s="11"/>
      <c r="J451" s="11"/>
      <c r="K451" s="11"/>
    </row>
    <row r="452" spans="1:15" x14ac:dyDescent="0.25">
      <c r="A452" s="6"/>
      <c r="I452" s="11"/>
      <c r="J452" s="11"/>
      <c r="K452" s="10"/>
      <c r="L452" s="9"/>
    </row>
    <row r="453" spans="1:15" x14ac:dyDescent="0.25">
      <c r="A453" s="6"/>
      <c r="K453" s="7"/>
      <c r="L453" s="7"/>
    </row>
    <row r="454" spans="1:15" x14ac:dyDescent="0.25">
      <c r="A454" s="6"/>
    </row>
    <row r="455" spans="1:15" x14ac:dyDescent="0.25">
      <c r="A455" s="6"/>
      <c r="K455" s="7"/>
      <c r="L455" s="7"/>
    </row>
    <row r="456" spans="1:15" x14ac:dyDescent="0.25">
      <c r="A456" s="6"/>
    </row>
    <row r="457" spans="1:15" x14ac:dyDescent="0.25">
      <c r="A457" s="6"/>
    </row>
    <row r="458" spans="1:15" x14ac:dyDescent="0.25">
      <c r="A458" s="6"/>
      <c r="K458" s="8"/>
      <c r="L458" s="9"/>
    </row>
    <row r="459" spans="1:15" x14ac:dyDescent="0.25">
      <c r="A459" s="6"/>
      <c r="K459" s="7"/>
      <c r="L459" s="7"/>
    </row>
    <row r="460" spans="1:15" x14ac:dyDescent="0.25">
      <c r="A460" s="6"/>
    </row>
    <row r="461" spans="1:15" x14ac:dyDescent="0.25">
      <c r="A461" s="6"/>
      <c r="K461" s="7"/>
      <c r="L461" s="7"/>
    </row>
    <row r="462" spans="1:15" x14ac:dyDescent="0.25">
      <c r="A462" s="6"/>
    </row>
    <row r="463" spans="1:15" x14ac:dyDescent="0.25">
      <c r="A463" s="6"/>
      <c r="K463" s="8"/>
    </row>
    <row r="464" spans="1:15" x14ac:dyDescent="0.25">
      <c r="A464" s="6"/>
      <c r="K464" s="7"/>
    </row>
    <row r="465" spans="1:11" x14ac:dyDescent="0.25">
      <c r="A465" s="6"/>
    </row>
    <row r="466" spans="1:11" x14ac:dyDescent="0.25">
      <c r="A466" s="6"/>
      <c r="K466" s="7"/>
    </row>
    <row r="467" spans="1:11" x14ac:dyDescent="0.25">
      <c r="A467" s="6"/>
    </row>
    <row r="468" spans="1:11" x14ac:dyDescent="0.25">
      <c r="A468" s="6"/>
    </row>
    <row r="469" spans="1:11" x14ac:dyDescent="0.25">
      <c r="A469" s="6"/>
    </row>
    <row r="470" spans="1:11" x14ac:dyDescent="0.25">
      <c r="A470" s="6"/>
    </row>
    <row r="471" spans="1:11" x14ac:dyDescent="0.25">
      <c r="A471" s="6"/>
    </row>
    <row r="472" spans="1:11" x14ac:dyDescent="0.25">
      <c r="A472" s="6"/>
    </row>
    <row r="473" spans="1:11" x14ac:dyDescent="0.25">
      <c r="A473" s="6"/>
    </row>
    <row r="474" spans="1:11" x14ac:dyDescent="0.25">
      <c r="A474" s="6"/>
    </row>
    <row r="475" spans="1:11" x14ac:dyDescent="0.25">
      <c r="A475" s="6"/>
    </row>
    <row r="476" spans="1:11" x14ac:dyDescent="0.25">
      <c r="A476" s="6"/>
    </row>
    <row r="477" spans="1:11" x14ac:dyDescent="0.25">
      <c r="A477" s="6"/>
    </row>
    <row r="478" spans="1:11" x14ac:dyDescent="0.25">
      <c r="A478" s="6"/>
    </row>
    <row r="479" spans="1:11" x14ac:dyDescent="0.25">
      <c r="A479" s="6"/>
    </row>
    <row r="480" spans="1:11" x14ac:dyDescent="0.25">
      <c r="A480" s="6"/>
    </row>
    <row r="481" spans="1:1" x14ac:dyDescent="0.25">
      <c r="A481" s="6"/>
    </row>
    <row r="482" spans="1:1" x14ac:dyDescent="0.25">
      <c r="A482" s="6"/>
    </row>
    <row r="483" spans="1:1" x14ac:dyDescent="0.25">
      <c r="A483" s="6"/>
    </row>
    <row r="484" spans="1:1" x14ac:dyDescent="0.25">
      <c r="A484" s="6"/>
    </row>
    <row r="485" spans="1:1" x14ac:dyDescent="0.25">
      <c r="A485" s="6"/>
    </row>
    <row r="486" spans="1:1" x14ac:dyDescent="0.25">
      <c r="A486" s="6"/>
    </row>
    <row r="487" spans="1:1" x14ac:dyDescent="0.25">
      <c r="A487" s="6"/>
    </row>
    <row r="488" spans="1:1" x14ac:dyDescent="0.25">
      <c r="A488" s="6"/>
    </row>
    <row r="489" spans="1:1" x14ac:dyDescent="0.25">
      <c r="A489" s="6"/>
    </row>
    <row r="490" spans="1:1" x14ac:dyDescent="0.25">
      <c r="A490" s="6"/>
    </row>
    <row r="491" spans="1:1" x14ac:dyDescent="0.25">
      <c r="A491" s="6"/>
    </row>
    <row r="492" spans="1:1" x14ac:dyDescent="0.25">
      <c r="A492" s="6"/>
    </row>
    <row r="493" spans="1:1" x14ac:dyDescent="0.25">
      <c r="A493" s="6"/>
    </row>
    <row r="494" spans="1:1" x14ac:dyDescent="0.25">
      <c r="A494" s="6"/>
    </row>
    <row r="495" spans="1:1" x14ac:dyDescent="0.25">
      <c r="A495" s="6"/>
    </row>
    <row r="496" spans="1:1" x14ac:dyDescent="0.25">
      <c r="A496" s="6"/>
    </row>
    <row r="497" spans="1:1" x14ac:dyDescent="0.25">
      <c r="A497" s="6"/>
    </row>
    <row r="498" spans="1:1" x14ac:dyDescent="0.25">
      <c r="A498" s="6"/>
    </row>
    <row r="499" spans="1:1" x14ac:dyDescent="0.25">
      <c r="A499" s="6"/>
    </row>
    <row r="500" spans="1:1" x14ac:dyDescent="0.25">
      <c r="A500" s="6"/>
    </row>
    <row r="501" spans="1:1" x14ac:dyDescent="0.25">
      <c r="A501" s="6"/>
    </row>
    <row r="502" spans="1:1" x14ac:dyDescent="0.25">
      <c r="A502" s="6"/>
    </row>
    <row r="503" spans="1:1" x14ac:dyDescent="0.25">
      <c r="A503" s="6"/>
    </row>
    <row r="504" spans="1:1" x14ac:dyDescent="0.25">
      <c r="A504" s="6"/>
    </row>
    <row r="505" spans="1:1" x14ac:dyDescent="0.25">
      <c r="A505" s="6"/>
    </row>
    <row r="506" spans="1:1" x14ac:dyDescent="0.25">
      <c r="A506" s="6"/>
    </row>
    <row r="507" spans="1:1" x14ac:dyDescent="0.25">
      <c r="A507" s="6"/>
    </row>
    <row r="508" spans="1:1" x14ac:dyDescent="0.25">
      <c r="A508" s="6"/>
    </row>
    <row r="509" spans="1:1" x14ac:dyDescent="0.25">
      <c r="A509" s="6"/>
    </row>
    <row r="510" spans="1:1" x14ac:dyDescent="0.25">
      <c r="A510" s="6"/>
    </row>
    <row r="511" spans="1:1" x14ac:dyDescent="0.25">
      <c r="A511" s="6"/>
    </row>
    <row r="512" spans="1:1" x14ac:dyDescent="0.25">
      <c r="A512" s="6"/>
    </row>
    <row r="513" spans="1:1" x14ac:dyDescent="0.25">
      <c r="A513" s="6"/>
    </row>
    <row r="514" spans="1:1" x14ac:dyDescent="0.25">
      <c r="A514" s="6"/>
    </row>
    <row r="515" spans="1:1" x14ac:dyDescent="0.25">
      <c r="A515" s="6"/>
    </row>
    <row r="516" spans="1:1" x14ac:dyDescent="0.25">
      <c r="A516" s="6"/>
    </row>
    <row r="517" spans="1:1" x14ac:dyDescent="0.25">
      <c r="A517" s="6"/>
    </row>
    <row r="518" spans="1:1" x14ac:dyDescent="0.25">
      <c r="A518" s="6"/>
    </row>
    <row r="519" spans="1:1" x14ac:dyDescent="0.25">
      <c r="A519" s="6"/>
    </row>
    <row r="520" spans="1:1" x14ac:dyDescent="0.25">
      <c r="A520" s="6"/>
    </row>
    <row r="521" spans="1:1" x14ac:dyDescent="0.25">
      <c r="A521" s="6"/>
    </row>
    <row r="522" spans="1:1" x14ac:dyDescent="0.25">
      <c r="A522" s="6"/>
    </row>
    <row r="523" spans="1:1" x14ac:dyDescent="0.25">
      <c r="A523" s="6"/>
    </row>
    <row r="524" spans="1:1" x14ac:dyDescent="0.25">
      <c r="A524" s="6"/>
    </row>
    <row r="525" spans="1:1" x14ac:dyDescent="0.25">
      <c r="A525" s="6"/>
    </row>
    <row r="526" spans="1:1" x14ac:dyDescent="0.25">
      <c r="A526" s="6"/>
    </row>
    <row r="527" spans="1:1" x14ac:dyDescent="0.25">
      <c r="A527" s="6"/>
    </row>
    <row r="528" spans="1:1" x14ac:dyDescent="0.25">
      <c r="A528" s="6"/>
    </row>
    <row r="529" spans="1:1" x14ac:dyDescent="0.25">
      <c r="A529" s="6"/>
    </row>
  </sheetData>
  <mergeCells count="755">
    <mergeCell ref="G393:G398"/>
    <mergeCell ref="G385:G388"/>
    <mergeCell ref="G399:G403"/>
    <mergeCell ref="F349:F351"/>
    <mergeCell ref="H399:H403"/>
    <mergeCell ref="F364:F365"/>
    <mergeCell ref="F370:F371"/>
    <mergeCell ref="G360:G365"/>
    <mergeCell ref="G366:G371"/>
    <mergeCell ref="H360:H365"/>
    <mergeCell ref="H366:H371"/>
    <mergeCell ref="H349:H352"/>
    <mergeCell ref="A443:K443"/>
    <mergeCell ref="A440:K440"/>
    <mergeCell ref="A441:K441"/>
    <mergeCell ref="C417:C418"/>
    <mergeCell ref="C419:C420"/>
    <mergeCell ref="C421:C422"/>
    <mergeCell ref="C423:C424"/>
    <mergeCell ref="B417:B418"/>
    <mergeCell ref="D415:D416"/>
    <mergeCell ref="D417:D418"/>
    <mergeCell ref="D419:D420"/>
    <mergeCell ref="F419:F420"/>
    <mergeCell ref="D421:D422"/>
    <mergeCell ref="F421:F422"/>
    <mergeCell ref="A449:K449"/>
    <mergeCell ref="A447:K447"/>
    <mergeCell ref="A434:K434"/>
    <mergeCell ref="A433:K433"/>
    <mergeCell ref="F413:F414"/>
    <mergeCell ref="H413:H414"/>
    <mergeCell ref="H419:H424"/>
    <mergeCell ref="F423:F424"/>
    <mergeCell ref="F415:F416"/>
    <mergeCell ref="D423:D424"/>
    <mergeCell ref="F375:F376"/>
    <mergeCell ref="G372:G376"/>
    <mergeCell ref="H372:H376"/>
    <mergeCell ref="F126:F128"/>
    <mergeCell ref="D126:D128"/>
    <mergeCell ref="G122:G128"/>
    <mergeCell ref="H122:H128"/>
    <mergeCell ref="H317:H324"/>
    <mergeCell ref="D372:F374"/>
    <mergeCell ref="H353:H356"/>
    <mergeCell ref="G408:G412"/>
    <mergeCell ref="G413:G416"/>
    <mergeCell ref="D399:F403"/>
    <mergeCell ref="G417:G424"/>
    <mergeCell ref="D411:D412"/>
    <mergeCell ref="F411:F412"/>
    <mergeCell ref="D404:D405"/>
    <mergeCell ref="F404:F405"/>
    <mergeCell ref="D406:D407"/>
    <mergeCell ref="G404:G407"/>
    <mergeCell ref="M76:O76"/>
    <mergeCell ref="M312:M313"/>
    <mergeCell ref="O312:O313"/>
    <mergeCell ref="J317:J318"/>
    <mergeCell ref="B77:K77"/>
    <mergeCell ref="M77:O77"/>
    <mergeCell ref="F30:F31"/>
    <mergeCell ref="J25:J26"/>
    <mergeCell ref="M34:O34"/>
    <mergeCell ref="C62:C63"/>
    <mergeCell ref="I35:I41"/>
    <mergeCell ref="E35:E41"/>
    <mergeCell ref="C35:C39"/>
    <mergeCell ref="H55:H59"/>
    <mergeCell ref="G55:G59"/>
    <mergeCell ref="H88:H96"/>
    <mergeCell ref="I88:I96"/>
    <mergeCell ref="E88:E92"/>
    <mergeCell ref="E93:E96"/>
    <mergeCell ref="E101:E104"/>
    <mergeCell ref="E129:E133"/>
    <mergeCell ref="F299:F302"/>
    <mergeCell ref="F303:F305"/>
    <mergeCell ref="F307:F310"/>
    <mergeCell ref="C311:C314"/>
    <mergeCell ref="H345:H348"/>
    <mergeCell ref="C222:L222"/>
    <mergeCell ref="D227:D230"/>
    <mergeCell ref="D291:F294"/>
    <mergeCell ref="J142:J143"/>
    <mergeCell ref="J223:J224"/>
    <mergeCell ref="D247:D250"/>
    <mergeCell ref="H201:H204"/>
    <mergeCell ref="H205:H208"/>
    <mergeCell ref="H209:H212"/>
    <mergeCell ref="C221:O221"/>
    <mergeCell ref="D345:D348"/>
    <mergeCell ref="F70:F71"/>
    <mergeCell ref="C76:K76"/>
    <mergeCell ref="C118:K118"/>
    <mergeCell ref="C138:C141"/>
    <mergeCell ref="H325:H328"/>
    <mergeCell ref="H329:H332"/>
    <mergeCell ref="H333:H336"/>
    <mergeCell ref="H337:H340"/>
    <mergeCell ref="H142:H145"/>
    <mergeCell ref="D325:F328"/>
    <mergeCell ref="D337:D340"/>
    <mergeCell ref="G341:G344"/>
    <mergeCell ref="D317:F320"/>
    <mergeCell ref="F315:F316"/>
    <mergeCell ref="G311:G316"/>
    <mergeCell ref="D311:F314"/>
    <mergeCell ref="G333:G336"/>
    <mergeCell ref="G337:G340"/>
    <mergeCell ref="C357:K357"/>
    <mergeCell ref="H307:H310"/>
    <mergeCell ref="H295:H298"/>
    <mergeCell ref="H299:H302"/>
    <mergeCell ref="F295:F298"/>
    <mergeCell ref="J341:J342"/>
    <mergeCell ref="D329:D332"/>
    <mergeCell ref="D333:D336"/>
    <mergeCell ref="H303:H306"/>
    <mergeCell ref="G263:G266"/>
    <mergeCell ref="G267:G270"/>
    <mergeCell ref="J372:J374"/>
    <mergeCell ref="G345:G348"/>
    <mergeCell ref="G295:G298"/>
    <mergeCell ref="G299:G302"/>
    <mergeCell ref="G303:G306"/>
    <mergeCell ref="G307:G310"/>
    <mergeCell ref="G325:G328"/>
    <mergeCell ref="D251:D254"/>
    <mergeCell ref="G223:G226"/>
    <mergeCell ref="B267:B270"/>
    <mergeCell ref="B271:B274"/>
    <mergeCell ref="B275:B278"/>
    <mergeCell ref="B279:B282"/>
    <mergeCell ref="J185:J186"/>
    <mergeCell ref="I189:I192"/>
    <mergeCell ref="J189:J190"/>
    <mergeCell ref="I193:I196"/>
    <mergeCell ref="J193:J194"/>
    <mergeCell ref="B218:K218"/>
    <mergeCell ref="M408:M410"/>
    <mergeCell ref="N408:N410"/>
    <mergeCell ref="O408:O410"/>
    <mergeCell ref="J399:J403"/>
    <mergeCell ref="H381:H384"/>
    <mergeCell ref="H385:H388"/>
    <mergeCell ref="F408:F409"/>
    <mergeCell ref="C408:C410"/>
    <mergeCell ref="C404:C405"/>
    <mergeCell ref="F393:F394"/>
    <mergeCell ref="F395:F396"/>
    <mergeCell ref="D389:D390"/>
    <mergeCell ref="D391:D392"/>
    <mergeCell ref="D393:D394"/>
    <mergeCell ref="D395:D396"/>
    <mergeCell ref="D387:D388"/>
    <mergeCell ref="F377:F378"/>
    <mergeCell ref="F379:F380"/>
    <mergeCell ref="F381:F382"/>
    <mergeCell ref="F383:F384"/>
    <mergeCell ref="C406:C407"/>
    <mergeCell ref="F397:F398"/>
    <mergeCell ref="C399:C403"/>
    <mergeCell ref="M411:M412"/>
    <mergeCell ref="N411:N412"/>
    <mergeCell ref="O411:O412"/>
    <mergeCell ref="D408:D410"/>
    <mergeCell ref="C360:C363"/>
    <mergeCell ref="C366:C369"/>
    <mergeCell ref="F385:F386"/>
    <mergeCell ref="D381:D382"/>
    <mergeCell ref="D383:D384"/>
    <mergeCell ref="D385:D386"/>
    <mergeCell ref="N421:N422"/>
    <mergeCell ref="O421:O422"/>
    <mergeCell ref="M406:M407"/>
    <mergeCell ref="N406:N407"/>
    <mergeCell ref="O406:O407"/>
    <mergeCell ref="M419:M420"/>
    <mergeCell ref="N419:N420"/>
    <mergeCell ref="M415:M416"/>
    <mergeCell ref="N415:N416"/>
    <mergeCell ref="O415:O416"/>
    <mergeCell ref="H404:H407"/>
    <mergeCell ref="H408:H412"/>
    <mergeCell ref="H415:H418"/>
    <mergeCell ref="I399:I403"/>
    <mergeCell ref="I404:I424"/>
    <mergeCell ref="O419:O420"/>
    <mergeCell ref="M417:M418"/>
    <mergeCell ref="N417:N418"/>
    <mergeCell ref="O417:O418"/>
    <mergeCell ref="M421:M422"/>
    <mergeCell ref="H243:H246"/>
    <mergeCell ref="H247:H250"/>
    <mergeCell ref="G349:G352"/>
    <mergeCell ref="G353:G356"/>
    <mergeCell ref="H251:H254"/>
    <mergeCell ref="J205:J206"/>
    <mergeCell ref="I223:I226"/>
    <mergeCell ref="I291:I294"/>
    <mergeCell ref="G291:G294"/>
    <mergeCell ref="G287:G290"/>
    <mergeCell ref="D243:D246"/>
    <mergeCell ref="M357:O357"/>
    <mergeCell ref="C359:L359"/>
    <mergeCell ref="C120:L121"/>
    <mergeCell ref="B79:L79"/>
    <mergeCell ref="G317:G324"/>
    <mergeCell ref="I227:I246"/>
    <mergeCell ref="I287:I290"/>
    <mergeCell ref="H223:H226"/>
    <mergeCell ref="H227:H230"/>
    <mergeCell ref="F26:F28"/>
    <mergeCell ref="F45:F46"/>
    <mergeCell ref="B35:B39"/>
    <mergeCell ref="B23:B24"/>
    <mergeCell ref="A35:A39"/>
    <mergeCell ref="J35:J40"/>
    <mergeCell ref="H25:H33"/>
    <mergeCell ref="G25:G29"/>
    <mergeCell ref="G30:G33"/>
    <mergeCell ref="D34:J34"/>
    <mergeCell ref="J11:J12"/>
    <mergeCell ref="B55:B57"/>
    <mergeCell ref="A55:A57"/>
    <mergeCell ref="D35:D38"/>
    <mergeCell ref="B52:B54"/>
    <mergeCell ref="A52:A54"/>
    <mergeCell ref="C42:K42"/>
    <mergeCell ref="C44:L44"/>
    <mergeCell ref="F40:F41"/>
    <mergeCell ref="G35:G41"/>
    <mergeCell ref="D267:D270"/>
    <mergeCell ref="D271:D274"/>
    <mergeCell ref="A9:A10"/>
    <mergeCell ref="B62:B63"/>
    <mergeCell ref="A62:A63"/>
    <mergeCell ref="D62:L63"/>
    <mergeCell ref="C55:C57"/>
    <mergeCell ref="C50:K50"/>
    <mergeCell ref="C52:C54"/>
    <mergeCell ref="C60:K60"/>
    <mergeCell ref="C425:K425"/>
    <mergeCell ref="C430:O430"/>
    <mergeCell ref="M425:O425"/>
    <mergeCell ref="M427:O427"/>
    <mergeCell ref="B426:K426"/>
    <mergeCell ref="M426:O426"/>
    <mergeCell ref="B427:K427"/>
    <mergeCell ref="A445:K445"/>
    <mergeCell ref="A23:A24"/>
    <mergeCell ref="D48:D49"/>
    <mergeCell ref="F48:F49"/>
    <mergeCell ref="C432:K432"/>
    <mergeCell ref="B8:L8"/>
    <mergeCell ref="C10:L10"/>
    <mergeCell ref="B9:B10"/>
    <mergeCell ref="F243:F246"/>
    <mergeCell ref="A428:K428"/>
    <mergeCell ref="M448:P448"/>
    <mergeCell ref="A442:K442"/>
    <mergeCell ref="A446:K446"/>
    <mergeCell ref="A435:K435"/>
    <mergeCell ref="A436:K436"/>
    <mergeCell ref="A437:K437"/>
    <mergeCell ref="A438:K438"/>
    <mergeCell ref="A439:K439"/>
    <mergeCell ref="A448:K448"/>
    <mergeCell ref="A444:K444"/>
    <mergeCell ref="N449:O449"/>
    <mergeCell ref="N432:O432"/>
    <mergeCell ref="N433:O433"/>
    <mergeCell ref="N447:O447"/>
    <mergeCell ref="N446:O446"/>
    <mergeCell ref="N434:O434"/>
    <mergeCell ref="N435:O435"/>
    <mergeCell ref="N436:O436"/>
    <mergeCell ref="N444:O444"/>
    <mergeCell ref="N445:O445"/>
    <mergeCell ref="D303:D306"/>
    <mergeCell ref="D295:D298"/>
    <mergeCell ref="D255:D258"/>
    <mergeCell ref="J82:J87"/>
    <mergeCell ref="F255:F258"/>
    <mergeCell ref="C21:K21"/>
    <mergeCell ref="F259:F262"/>
    <mergeCell ref="F263:F266"/>
    <mergeCell ref="F247:F250"/>
    <mergeCell ref="F251:F254"/>
    <mergeCell ref="F231:F234"/>
    <mergeCell ref="F239:F242"/>
    <mergeCell ref="F235:F238"/>
    <mergeCell ref="M42:O42"/>
    <mergeCell ref="M60:O60"/>
    <mergeCell ref="M50:O50"/>
    <mergeCell ref="D52:L54"/>
    <mergeCell ref="H231:H234"/>
    <mergeCell ref="H235:H238"/>
    <mergeCell ref="H239:H242"/>
    <mergeCell ref="M431:O431"/>
    <mergeCell ref="H5:H6"/>
    <mergeCell ref="D5:D6"/>
    <mergeCell ref="F5:F6"/>
    <mergeCell ref="H11:H19"/>
    <mergeCell ref="C20:J20"/>
    <mergeCell ref="B7:O7"/>
    <mergeCell ref="C9:O9"/>
    <mergeCell ref="L5:L6"/>
    <mergeCell ref="M21:O21"/>
    <mergeCell ref="F12:F15"/>
    <mergeCell ref="F16:F19"/>
    <mergeCell ref="A11:A20"/>
    <mergeCell ref="B11:B20"/>
    <mergeCell ref="I64:I69"/>
    <mergeCell ref="G45:G49"/>
    <mergeCell ref="D45:D47"/>
    <mergeCell ref="G11:G19"/>
    <mergeCell ref="D11:F11"/>
    <mergeCell ref="H35:H41"/>
    <mergeCell ref="K5:K6"/>
    <mergeCell ref="A3:O3"/>
    <mergeCell ref="G5:G6"/>
    <mergeCell ref="A5:A6"/>
    <mergeCell ref="B5:B6"/>
    <mergeCell ref="C5:C6"/>
    <mergeCell ref="M5:O5"/>
    <mergeCell ref="E5:E6"/>
    <mergeCell ref="A64:A67"/>
    <mergeCell ref="B64:B67"/>
    <mergeCell ref="C64:C67"/>
    <mergeCell ref="D64:D67"/>
    <mergeCell ref="D70:D73"/>
    <mergeCell ref="L1:O1"/>
    <mergeCell ref="N4:O4"/>
    <mergeCell ref="A2:O2"/>
    <mergeCell ref="I5:I6"/>
    <mergeCell ref="J5:J6"/>
    <mergeCell ref="M93:M94"/>
    <mergeCell ref="F93:F95"/>
    <mergeCell ref="D97:F100"/>
    <mergeCell ref="F101:F103"/>
    <mergeCell ref="F86:F87"/>
    <mergeCell ref="D82:F85"/>
    <mergeCell ref="G82:G87"/>
    <mergeCell ref="H82:H87"/>
    <mergeCell ref="I82:I87"/>
    <mergeCell ref="G88:G92"/>
    <mergeCell ref="M118:O118"/>
    <mergeCell ref="F114:F117"/>
    <mergeCell ref="D114:D117"/>
    <mergeCell ref="C114:C117"/>
    <mergeCell ref="B78:O78"/>
    <mergeCell ref="A82:A85"/>
    <mergeCell ref="B82:B85"/>
    <mergeCell ref="J88:J89"/>
    <mergeCell ref="G97:G108"/>
    <mergeCell ref="H97:H108"/>
    <mergeCell ref="J146:J147"/>
    <mergeCell ref="H168:H171"/>
    <mergeCell ref="H172:H175"/>
    <mergeCell ref="H176:H179"/>
    <mergeCell ref="H164:H167"/>
    <mergeCell ref="J176:J179"/>
    <mergeCell ref="J172:J175"/>
    <mergeCell ref="J164:J167"/>
    <mergeCell ref="J160:J163"/>
    <mergeCell ref="J168:J171"/>
    <mergeCell ref="B160:B163"/>
    <mergeCell ref="G142:G145"/>
    <mergeCell ref="G146:G151"/>
    <mergeCell ref="G152:G155"/>
    <mergeCell ref="G156:G159"/>
    <mergeCell ref="C160:C163"/>
    <mergeCell ref="C142:C145"/>
    <mergeCell ref="F160:F161"/>
    <mergeCell ref="D160:D163"/>
    <mergeCell ref="D142:D145"/>
    <mergeCell ref="D164:D167"/>
    <mergeCell ref="D168:D171"/>
    <mergeCell ref="J156:J159"/>
    <mergeCell ref="J152:J155"/>
    <mergeCell ref="M176:M178"/>
    <mergeCell ref="N176:N178"/>
    <mergeCell ref="I176:I179"/>
    <mergeCell ref="G172:G175"/>
    <mergeCell ref="A146:A151"/>
    <mergeCell ref="B152:B155"/>
    <mergeCell ref="C152:C155"/>
    <mergeCell ref="C156:C159"/>
    <mergeCell ref="B156:B159"/>
    <mergeCell ref="G176:G179"/>
    <mergeCell ref="F164:F165"/>
    <mergeCell ref="F176:F179"/>
    <mergeCell ref="D176:D179"/>
    <mergeCell ref="D172:D175"/>
    <mergeCell ref="A138:A141"/>
    <mergeCell ref="F152:F154"/>
    <mergeCell ref="A142:A145"/>
    <mergeCell ref="D122:D125"/>
    <mergeCell ref="O176:O178"/>
    <mergeCell ref="A152:A155"/>
    <mergeCell ref="A156:A159"/>
    <mergeCell ref="A160:A163"/>
    <mergeCell ref="B164:B167"/>
    <mergeCell ref="C164:C167"/>
    <mergeCell ref="B122:B125"/>
    <mergeCell ref="B138:B141"/>
    <mergeCell ref="B142:B145"/>
    <mergeCell ref="C122:C125"/>
    <mergeCell ref="C129:C133"/>
    <mergeCell ref="D152:D155"/>
    <mergeCell ref="C146:C151"/>
    <mergeCell ref="B146:B151"/>
    <mergeCell ref="B134:B137"/>
    <mergeCell ref="A134:A137"/>
    <mergeCell ref="G160:G163"/>
    <mergeCell ref="G129:G133"/>
    <mergeCell ref="G134:G137"/>
    <mergeCell ref="G138:G141"/>
    <mergeCell ref="D156:D159"/>
    <mergeCell ref="F138:F140"/>
    <mergeCell ref="F142:F144"/>
    <mergeCell ref="F146:F150"/>
    <mergeCell ref="I213:I216"/>
    <mergeCell ref="J213:J214"/>
    <mergeCell ref="I180:I184"/>
    <mergeCell ref="J180:J184"/>
    <mergeCell ref="I197:I200"/>
    <mergeCell ref="J197:J198"/>
    <mergeCell ref="I201:I204"/>
    <mergeCell ref="J201:J202"/>
    <mergeCell ref="I205:I208"/>
    <mergeCell ref="I185:I188"/>
    <mergeCell ref="H193:H196"/>
    <mergeCell ref="H197:H200"/>
    <mergeCell ref="G205:G208"/>
    <mergeCell ref="G209:G212"/>
    <mergeCell ref="M217:O217"/>
    <mergeCell ref="M193:M194"/>
    <mergeCell ref="N193:N194"/>
    <mergeCell ref="O193:O194"/>
    <mergeCell ref="I209:I212"/>
    <mergeCell ref="J209:J210"/>
    <mergeCell ref="C217:K217"/>
    <mergeCell ref="A189:A192"/>
    <mergeCell ref="A193:A196"/>
    <mergeCell ref="C180:C184"/>
    <mergeCell ref="C185:C188"/>
    <mergeCell ref="D180:D184"/>
    <mergeCell ref="E180:E184"/>
    <mergeCell ref="H213:H216"/>
    <mergeCell ref="F201:F203"/>
    <mergeCell ref="H185:H188"/>
    <mergeCell ref="A321:A324"/>
    <mergeCell ref="B180:B184"/>
    <mergeCell ref="A180:A184"/>
    <mergeCell ref="B185:B188"/>
    <mergeCell ref="A185:A188"/>
    <mergeCell ref="B189:B192"/>
    <mergeCell ref="B193:B196"/>
    <mergeCell ref="B209:B212"/>
    <mergeCell ref="B283:B286"/>
    <mergeCell ref="A345:A348"/>
    <mergeCell ref="A349:A352"/>
    <mergeCell ref="A353:A356"/>
    <mergeCell ref="C325:C328"/>
    <mergeCell ref="C329:C332"/>
    <mergeCell ref="C333:C336"/>
    <mergeCell ref="C337:C340"/>
    <mergeCell ref="B325:B328"/>
    <mergeCell ref="B329:B332"/>
    <mergeCell ref="A311:A314"/>
    <mergeCell ref="C341:C344"/>
    <mergeCell ref="C345:C348"/>
    <mergeCell ref="C349:C352"/>
    <mergeCell ref="C353:C356"/>
    <mergeCell ref="B341:B344"/>
    <mergeCell ref="B345:B348"/>
    <mergeCell ref="B349:B352"/>
    <mergeCell ref="B353:B356"/>
    <mergeCell ref="A341:A344"/>
    <mergeCell ref="A325:A328"/>
    <mergeCell ref="A329:A332"/>
    <mergeCell ref="A333:A336"/>
    <mergeCell ref="A337:A340"/>
    <mergeCell ref="B333:B336"/>
    <mergeCell ref="B337:B340"/>
    <mergeCell ref="M218:O218"/>
    <mergeCell ref="G389:G392"/>
    <mergeCell ref="H389:H392"/>
    <mergeCell ref="F387:F388"/>
    <mergeCell ref="F389:F390"/>
    <mergeCell ref="F391:F392"/>
    <mergeCell ref="G243:G246"/>
    <mergeCell ref="G247:G250"/>
    <mergeCell ref="G251:G254"/>
    <mergeCell ref="G255:G258"/>
    <mergeCell ref="C197:C200"/>
    <mergeCell ref="C201:C204"/>
    <mergeCell ref="C205:C208"/>
    <mergeCell ref="C209:C212"/>
    <mergeCell ref="C213:C216"/>
    <mergeCell ref="B197:B200"/>
    <mergeCell ref="B201:B204"/>
    <mergeCell ref="B205:B208"/>
    <mergeCell ref="G213:G216"/>
    <mergeCell ref="G197:G200"/>
    <mergeCell ref="G201:G204"/>
    <mergeCell ref="D213:D216"/>
    <mergeCell ref="F205:F207"/>
    <mergeCell ref="F209:F211"/>
    <mergeCell ref="D197:D200"/>
    <mergeCell ref="D201:D204"/>
    <mergeCell ref="D205:D208"/>
    <mergeCell ref="D209:D212"/>
    <mergeCell ref="B213:B216"/>
    <mergeCell ref="A197:A200"/>
    <mergeCell ref="A201:A204"/>
    <mergeCell ref="A205:A208"/>
    <mergeCell ref="A209:A212"/>
    <mergeCell ref="A213:A216"/>
    <mergeCell ref="B223:B226"/>
    <mergeCell ref="B243:B246"/>
    <mergeCell ref="B251:B254"/>
    <mergeCell ref="G271:G274"/>
    <mergeCell ref="G275:G278"/>
    <mergeCell ref="F267:F270"/>
    <mergeCell ref="F271:F274"/>
    <mergeCell ref="F275:F278"/>
    <mergeCell ref="F223:F226"/>
    <mergeCell ref="D223:D226"/>
    <mergeCell ref="C223:C226"/>
    <mergeCell ref="G227:G230"/>
    <mergeCell ref="G231:G234"/>
    <mergeCell ref="G235:G238"/>
    <mergeCell ref="G239:G242"/>
    <mergeCell ref="D259:D262"/>
    <mergeCell ref="C243:C246"/>
    <mergeCell ref="C247:C250"/>
    <mergeCell ref="G259:G262"/>
    <mergeCell ref="F227:F230"/>
    <mergeCell ref="F337:F340"/>
    <mergeCell ref="B247:B250"/>
    <mergeCell ref="H267:H270"/>
    <mergeCell ref="H271:H274"/>
    <mergeCell ref="H275:H278"/>
    <mergeCell ref="D239:D242"/>
    <mergeCell ref="D275:D278"/>
    <mergeCell ref="B311:B314"/>
    <mergeCell ref="D307:D310"/>
    <mergeCell ref="D299:D302"/>
    <mergeCell ref="J311:J316"/>
    <mergeCell ref="I360:I365"/>
    <mergeCell ref="I366:I371"/>
    <mergeCell ref="J366:J371"/>
    <mergeCell ref="J360:J365"/>
    <mergeCell ref="D360:F363"/>
    <mergeCell ref="D366:F369"/>
    <mergeCell ref="D341:F344"/>
    <mergeCell ref="I311:I316"/>
    <mergeCell ref="D349:D352"/>
    <mergeCell ref="I372:I398"/>
    <mergeCell ref="I325:I340"/>
    <mergeCell ref="J325:J328"/>
    <mergeCell ref="I317:I324"/>
    <mergeCell ref="G377:G380"/>
    <mergeCell ref="G381:G384"/>
    <mergeCell ref="H341:H344"/>
    <mergeCell ref="H393:H398"/>
    <mergeCell ref="H377:H380"/>
    <mergeCell ref="G329:G332"/>
    <mergeCell ref="A295:A298"/>
    <mergeCell ref="B299:B302"/>
    <mergeCell ref="A299:A302"/>
    <mergeCell ref="C291:C294"/>
    <mergeCell ref="D397:D398"/>
    <mergeCell ref="H311:H316"/>
    <mergeCell ref="D353:D356"/>
    <mergeCell ref="F321:F324"/>
    <mergeCell ref="F329:F332"/>
    <mergeCell ref="F333:F336"/>
    <mergeCell ref="A291:A294"/>
    <mergeCell ref="C295:C298"/>
    <mergeCell ref="C299:C302"/>
    <mergeCell ref="C303:C306"/>
    <mergeCell ref="C307:C310"/>
    <mergeCell ref="B307:B310"/>
    <mergeCell ref="B303:B306"/>
    <mergeCell ref="A303:A306"/>
    <mergeCell ref="A307:A310"/>
    <mergeCell ref="B295:B298"/>
    <mergeCell ref="A413:A414"/>
    <mergeCell ref="C415:C416"/>
    <mergeCell ref="A415:A416"/>
    <mergeCell ref="B404:B405"/>
    <mergeCell ref="A404:A405"/>
    <mergeCell ref="B415:B416"/>
    <mergeCell ref="A406:A407"/>
    <mergeCell ref="B399:B403"/>
    <mergeCell ref="A399:A403"/>
    <mergeCell ref="B408:B410"/>
    <mergeCell ref="A408:A410"/>
    <mergeCell ref="C411:C412"/>
    <mergeCell ref="B411:B412"/>
    <mergeCell ref="A411:A412"/>
    <mergeCell ref="B423:B424"/>
    <mergeCell ref="A417:A418"/>
    <mergeCell ref="A419:A420"/>
    <mergeCell ref="A421:A422"/>
    <mergeCell ref="A423:A424"/>
    <mergeCell ref="B360:B363"/>
    <mergeCell ref="A360:A363"/>
    <mergeCell ref="B366:B369"/>
    <mergeCell ref="A366:A369"/>
    <mergeCell ref="B406:B407"/>
    <mergeCell ref="C251:C254"/>
    <mergeCell ref="B255:B258"/>
    <mergeCell ref="B259:B262"/>
    <mergeCell ref="B263:B266"/>
    <mergeCell ref="B419:B420"/>
    <mergeCell ref="B421:B422"/>
    <mergeCell ref="C413:C414"/>
    <mergeCell ref="B413:B414"/>
    <mergeCell ref="B291:B294"/>
    <mergeCell ref="A271:A274"/>
    <mergeCell ref="A275:A278"/>
    <mergeCell ref="A279:A282"/>
    <mergeCell ref="A283:A286"/>
    <mergeCell ref="B287:B290"/>
    <mergeCell ref="A287:A290"/>
    <mergeCell ref="C259:C262"/>
    <mergeCell ref="C255:C258"/>
    <mergeCell ref="A255:A258"/>
    <mergeCell ref="A259:A262"/>
    <mergeCell ref="A263:A266"/>
    <mergeCell ref="A267:A270"/>
    <mergeCell ref="A231:A234"/>
    <mergeCell ref="A235:A238"/>
    <mergeCell ref="A239:A242"/>
    <mergeCell ref="A251:A254"/>
    <mergeCell ref="C287:C290"/>
    <mergeCell ref="C283:C286"/>
    <mergeCell ref="C279:C282"/>
    <mergeCell ref="C275:C278"/>
    <mergeCell ref="C271:C274"/>
    <mergeCell ref="C267:C270"/>
    <mergeCell ref="A223:A226"/>
    <mergeCell ref="C227:C230"/>
    <mergeCell ref="C231:C234"/>
    <mergeCell ref="C235:C238"/>
    <mergeCell ref="C239:C242"/>
    <mergeCell ref="B227:B230"/>
    <mergeCell ref="B231:B234"/>
    <mergeCell ref="B235:B238"/>
    <mergeCell ref="B239:B242"/>
    <mergeCell ref="A227:A230"/>
    <mergeCell ref="A58:A59"/>
    <mergeCell ref="J55:J59"/>
    <mergeCell ref="I55:I59"/>
    <mergeCell ref="G164:G167"/>
    <mergeCell ref="G168:G171"/>
    <mergeCell ref="D146:D151"/>
    <mergeCell ref="A122:A125"/>
    <mergeCell ref="B129:B133"/>
    <mergeCell ref="A129:A133"/>
    <mergeCell ref="C134:C137"/>
    <mergeCell ref="G109:G117"/>
    <mergeCell ref="D109:F113"/>
    <mergeCell ref="J109:J117"/>
    <mergeCell ref="H109:H117"/>
    <mergeCell ref="I109:I117"/>
    <mergeCell ref="B58:B59"/>
    <mergeCell ref="J97:J101"/>
    <mergeCell ref="F105:F108"/>
    <mergeCell ref="F88:F89"/>
    <mergeCell ref="G93:G96"/>
    <mergeCell ref="A243:A246"/>
    <mergeCell ref="A247:A250"/>
    <mergeCell ref="J45:J49"/>
    <mergeCell ref="E45:E49"/>
    <mergeCell ref="F58:F59"/>
    <mergeCell ref="E55:E59"/>
    <mergeCell ref="C58:C59"/>
    <mergeCell ref="D58:D59"/>
    <mergeCell ref="B114:B117"/>
    <mergeCell ref="A114:A117"/>
    <mergeCell ref="H291:H294"/>
    <mergeCell ref="D263:D266"/>
    <mergeCell ref="E259:E262"/>
    <mergeCell ref="H255:H258"/>
    <mergeCell ref="H259:H262"/>
    <mergeCell ref="H263:H266"/>
    <mergeCell ref="G279:G282"/>
    <mergeCell ref="G283:G286"/>
    <mergeCell ref="D279:D282"/>
    <mergeCell ref="D283:D286"/>
    <mergeCell ref="D193:D196"/>
    <mergeCell ref="C189:C192"/>
    <mergeCell ref="C193:C196"/>
    <mergeCell ref="H279:H282"/>
    <mergeCell ref="H283:H286"/>
    <mergeCell ref="H287:H290"/>
    <mergeCell ref="D287:D290"/>
    <mergeCell ref="D231:D234"/>
    <mergeCell ref="D235:D238"/>
    <mergeCell ref="C263:C266"/>
    <mergeCell ref="H156:H159"/>
    <mergeCell ref="H160:H163"/>
    <mergeCell ref="F185:F187"/>
    <mergeCell ref="F189:F191"/>
    <mergeCell ref="D185:D188"/>
    <mergeCell ref="D189:D192"/>
    <mergeCell ref="H180:H184"/>
    <mergeCell ref="H189:H192"/>
    <mergeCell ref="F168:F170"/>
    <mergeCell ref="F172:F173"/>
    <mergeCell ref="F74:F75"/>
    <mergeCell ref="J291:J294"/>
    <mergeCell ref="G180:G184"/>
    <mergeCell ref="G189:G192"/>
    <mergeCell ref="G185:G188"/>
    <mergeCell ref="G193:G196"/>
    <mergeCell ref="F180:F184"/>
    <mergeCell ref="C220:L220"/>
    <mergeCell ref="H146:H151"/>
    <mergeCell ref="H152:H155"/>
    <mergeCell ref="H45:H49"/>
    <mergeCell ref="I45:I49"/>
    <mergeCell ref="C74:C75"/>
    <mergeCell ref="J70:J75"/>
    <mergeCell ref="J64:J69"/>
    <mergeCell ref="H64:H69"/>
    <mergeCell ref="H70:H75"/>
    <mergeCell ref="G70:G75"/>
    <mergeCell ref="I70:I75"/>
    <mergeCell ref="F55:F56"/>
    <mergeCell ref="D134:D137"/>
    <mergeCell ref="D129:D133"/>
    <mergeCell ref="D138:D141"/>
    <mergeCell ref="H129:H133"/>
    <mergeCell ref="H134:H137"/>
    <mergeCell ref="F68:F69"/>
    <mergeCell ref="E64:E69"/>
    <mergeCell ref="E70:E75"/>
    <mergeCell ref="D74:D75"/>
    <mergeCell ref="G64:G69"/>
    <mergeCell ref="J134:J135"/>
    <mergeCell ref="H138:H141"/>
    <mergeCell ref="J138:J139"/>
    <mergeCell ref="J122:J125"/>
    <mergeCell ref="J129:J133"/>
    <mergeCell ref="F129:F132"/>
    <mergeCell ref="F134:F136"/>
  </mergeCells>
  <printOptions horizontalCentered="1" verticalCentered="1"/>
  <pageMargins left="0.23622047244094491" right="0.23622047244094491" top="0.43307086614173229" bottom="0.15748031496062992" header="0.19685039370078741" footer="0.15748031496062992"/>
  <pageSetup paperSize="9" scale="95" firstPageNumber="12" fitToHeight="0" orientation="landscape" useFirstPageNumber="1" r:id="rId1"/>
  <headerFooter alignWithMargins="0">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97"/>
  <sheetViews>
    <sheetView workbookViewId="0">
      <selection activeCell="M1" sqref="M1:O1"/>
    </sheetView>
  </sheetViews>
  <sheetFormatPr defaultRowHeight="12.75" x14ac:dyDescent="0.2"/>
  <cols>
    <col min="1" max="1" width="3.5703125" style="1121" customWidth="1"/>
    <col min="2" max="2" width="4.7109375" style="1121" customWidth="1"/>
    <col min="3" max="5" width="3.7109375" style="1121" customWidth="1"/>
    <col min="6" max="6" width="47.42578125" style="1121" customWidth="1"/>
    <col min="7" max="7" width="6.28515625" style="1121" customWidth="1"/>
    <col min="8" max="8" width="5.7109375" style="1814" customWidth="1"/>
    <col min="9" max="9" width="4.42578125" style="1813" customWidth="1"/>
    <col min="10" max="10" width="28.140625" style="1121" customWidth="1"/>
    <col min="11" max="11" width="7.28515625" style="1121" customWidth="1"/>
    <col min="12" max="12" width="11.140625" style="1121" customWidth="1"/>
    <col min="13" max="13" width="41.28515625" style="1121" customWidth="1"/>
    <col min="14" max="14" width="11.5703125" style="1121" customWidth="1"/>
    <col min="15" max="15" width="9.140625" style="1121" customWidth="1"/>
    <col min="16" max="16384" width="9.140625" style="1121"/>
  </cols>
  <sheetData>
    <row r="1" spans="1:15" ht="65.25" customHeight="1" x14ac:dyDescent="0.2">
      <c r="M1" s="1120" t="s">
        <v>721</v>
      </c>
      <c r="N1" s="1120"/>
      <c r="O1" s="1120"/>
    </row>
    <row r="2" spans="1:15" ht="17.25" customHeight="1" x14ac:dyDescent="0.2">
      <c r="A2" s="2399" t="s">
        <v>577</v>
      </c>
      <c r="B2" s="2399"/>
      <c r="C2" s="2399"/>
      <c r="D2" s="2399"/>
      <c r="E2" s="2399"/>
      <c r="F2" s="2399"/>
      <c r="G2" s="2399"/>
      <c r="H2" s="2399"/>
      <c r="I2" s="2399"/>
      <c r="J2" s="2399"/>
      <c r="K2" s="2399"/>
      <c r="L2" s="2399"/>
      <c r="M2" s="2399"/>
      <c r="N2" s="2399"/>
      <c r="O2" s="2399"/>
    </row>
    <row r="3" spans="1:15" ht="18" customHeight="1" x14ac:dyDescent="0.2">
      <c r="A3" s="1809" t="s">
        <v>720</v>
      </c>
      <c r="B3" s="1809"/>
      <c r="C3" s="1809"/>
      <c r="D3" s="1809"/>
      <c r="E3" s="1809"/>
      <c r="F3" s="1809"/>
      <c r="G3" s="1809"/>
      <c r="H3" s="1809"/>
      <c r="I3" s="1809"/>
      <c r="J3" s="1809"/>
      <c r="K3" s="1809"/>
      <c r="L3" s="1809"/>
      <c r="M3" s="1809"/>
      <c r="N3" s="1809"/>
      <c r="O3" s="1809"/>
    </row>
    <row r="4" spans="1:15" ht="14.25" x14ac:dyDescent="0.2">
      <c r="A4" s="2398" t="s">
        <v>575</v>
      </c>
      <c r="B4" s="2398"/>
      <c r="C4" s="2398"/>
      <c r="D4" s="2398"/>
      <c r="E4" s="2398"/>
      <c r="F4" s="2398"/>
      <c r="G4" s="2398"/>
      <c r="H4" s="2398"/>
      <c r="I4" s="2398"/>
      <c r="J4" s="2398"/>
      <c r="K4" s="2398"/>
      <c r="L4" s="2398"/>
      <c r="M4" s="2398"/>
      <c r="N4" s="2398"/>
      <c r="O4" s="2398"/>
    </row>
    <row r="5" spans="1:15" ht="16.5" thickBot="1" x14ac:dyDescent="0.25">
      <c r="A5" s="1806"/>
      <c r="B5" s="1806"/>
      <c r="C5" s="1806"/>
      <c r="D5" s="1806"/>
      <c r="E5" s="1806"/>
      <c r="F5" s="1806"/>
      <c r="G5" s="1806"/>
      <c r="H5" s="2397"/>
      <c r="I5" s="2396"/>
      <c r="J5" s="1806"/>
      <c r="K5" s="1806"/>
      <c r="L5" s="1806"/>
      <c r="M5" s="1805"/>
      <c r="N5" s="2395" t="s">
        <v>321</v>
      </c>
      <c r="O5" s="2395"/>
    </row>
    <row r="6" spans="1:15" ht="20.25" customHeight="1" thickBot="1" x14ac:dyDescent="0.25">
      <c r="A6" s="2394" t="s">
        <v>320</v>
      </c>
      <c r="B6" s="2393" t="s">
        <v>319</v>
      </c>
      <c r="C6" s="2392" t="s">
        <v>315</v>
      </c>
      <c r="D6" s="2391" t="s">
        <v>318</v>
      </c>
      <c r="E6" s="2390" t="s">
        <v>574</v>
      </c>
      <c r="F6" s="2389" t="s">
        <v>316</v>
      </c>
      <c r="G6" s="2388" t="s">
        <v>315</v>
      </c>
      <c r="H6" s="2385" t="s">
        <v>573</v>
      </c>
      <c r="I6" s="2387" t="s">
        <v>313</v>
      </c>
      <c r="J6" s="2386" t="s">
        <v>312</v>
      </c>
      <c r="K6" s="2385" t="s">
        <v>311</v>
      </c>
      <c r="L6" s="1793" t="s">
        <v>17</v>
      </c>
      <c r="M6" s="2384" t="s">
        <v>310</v>
      </c>
      <c r="N6" s="2383"/>
      <c r="O6" s="2382"/>
    </row>
    <row r="7" spans="1:15" ht="12.75" customHeight="1" x14ac:dyDescent="0.2">
      <c r="A7" s="2381"/>
      <c r="B7" s="2380"/>
      <c r="C7" s="2379"/>
      <c r="D7" s="2378"/>
      <c r="E7" s="2377"/>
      <c r="F7" s="2376"/>
      <c r="G7" s="2375"/>
      <c r="H7" s="2373"/>
      <c r="I7" s="2374"/>
      <c r="J7" s="2361"/>
      <c r="K7" s="2373"/>
      <c r="L7" s="1780"/>
      <c r="M7" s="2372" t="s">
        <v>309</v>
      </c>
      <c r="N7" s="2371" t="s">
        <v>308</v>
      </c>
      <c r="O7" s="2370" t="s">
        <v>307</v>
      </c>
    </row>
    <row r="8" spans="1:15" ht="172.15" customHeight="1" thickBot="1" x14ac:dyDescent="0.25">
      <c r="A8" s="2369"/>
      <c r="B8" s="2368"/>
      <c r="C8" s="2367"/>
      <c r="D8" s="2366"/>
      <c r="E8" s="2365"/>
      <c r="F8" s="2364"/>
      <c r="G8" s="2363"/>
      <c r="H8" s="2360"/>
      <c r="I8" s="2362"/>
      <c r="J8" s="2361"/>
      <c r="K8" s="2360"/>
      <c r="L8" s="1766"/>
      <c r="M8" s="2359"/>
      <c r="N8" s="2358"/>
      <c r="O8" s="2357"/>
    </row>
    <row r="9" spans="1:15" ht="15.75" thickBot="1" x14ac:dyDescent="0.25">
      <c r="A9" s="1663" t="s">
        <v>61</v>
      </c>
      <c r="B9" s="2356" t="s">
        <v>719</v>
      </c>
      <c r="C9" s="2355"/>
      <c r="D9" s="2355"/>
      <c r="E9" s="2351"/>
      <c r="F9" s="2354"/>
      <c r="G9" s="2354"/>
      <c r="H9" s="2353"/>
      <c r="I9" s="2352"/>
      <c r="J9" s="2351"/>
      <c r="K9" s="2351"/>
      <c r="L9" s="2350"/>
      <c r="M9" s="1730"/>
      <c r="N9" s="1730"/>
      <c r="O9" s="2349"/>
    </row>
    <row r="10" spans="1:15" ht="25.5" x14ac:dyDescent="0.2">
      <c r="A10" s="2348"/>
      <c r="B10" s="2347"/>
      <c r="C10" s="2346"/>
      <c r="D10" s="2346"/>
      <c r="E10" s="2346"/>
      <c r="F10" s="2346"/>
      <c r="G10" s="2346"/>
      <c r="H10" s="2346"/>
      <c r="I10" s="2346"/>
      <c r="J10" s="2346"/>
      <c r="K10" s="2346"/>
      <c r="L10" s="2345"/>
      <c r="M10" s="2075" t="s">
        <v>718</v>
      </c>
      <c r="N10" s="2100" t="s">
        <v>91</v>
      </c>
      <c r="O10" s="2344">
        <v>17.5</v>
      </c>
    </row>
    <row r="11" spans="1:15" ht="38.25" customHeight="1" thickBot="1" x14ac:dyDescent="0.25">
      <c r="A11" s="2343"/>
      <c r="B11" s="2342"/>
      <c r="C11" s="2341"/>
      <c r="D11" s="2341"/>
      <c r="E11" s="2341"/>
      <c r="F11" s="2341"/>
      <c r="G11" s="2341"/>
      <c r="H11" s="2341"/>
      <c r="I11" s="2341"/>
      <c r="J11" s="2341"/>
      <c r="K11" s="2341"/>
      <c r="L11" s="2340"/>
      <c r="M11" s="2339" t="s">
        <v>717</v>
      </c>
      <c r="N11" s="2300" t="s">
        <v>716</v>
      </c>
      <c r="O11" s="2338" t="s">
        <v>715</v>
      </c>
    </row>
    <row r="12" spans="1:15" ht="27.75" customHeight="1" thickBot="1" x14ac:dyDescent="0.25">
      <c r="A12" s="1681" t="s">
        <v>61</v>
      </c>
      <c r="B12" s="1897" t="s">
        <v>61</v>
      </c>
      <c r="C12" s="2337" t="s">
        <v>714</v>
      </c>
      <c r="D12" s="2336"/>
      <c r="E12" s="2335"/>
      <c r="F12" s="2334"/>
      <c r="G12" s="2331"/>
      <c r="H12" s="2333"/>
      <c r="I12" s="2332"/>
      <c r="J12" s="2331"/>
      <c r="K12" s="2331"/>
      <c r="L12" s="2331"/>
      <c r="M12" s="2331"/>
      <c r="N12" s="2331"/>
      <c r="O12" s="2330"/>
    </row>
    <row r="13" spans="1:15" ht="25.5" x14ac:dyDescent="0.2">
      <c r="A13" s="1929"/>
      <c r="B13" s="2315"/>
      <c r="C13" s="2329"/>
      <c r="D13" s="2328"/>
      <c r="E13" s="2327"/>
      <c r="F13" s="2324"/>
      <c r="G13" s="2324"/>
      <c r="H13" s="2326"/>
      <c r="I13" s="2325"/>
      <c r="J13" s="2324"/>
      <c r="K13" s="2324"/>
      <c r="L13" s="2323"/>
      <c r="M13" s="2322" t="s">
        <v>713</v>
      </c>
      <c r="N13" s="2100" t="s">
        <v>91</v>
      </c>
      <c r="O13" s="1964">
        <v>97.9</v>
      </c>
    </row>
    <row r="14" spans="1:15" ht="45" x14ac:dyDescent="0.2">
      <c r="A14" s="1922"/>
      <c r="B14" s="2315"/>
      <c r="C14" s="2314"/>
      <c r="D14" s="2313"/>
      <c r="E14" s="2312"/>
      <c r="F14" s="2309"/>
      <c r="G14" s="2309"/>
      <c r="H14" s="2311"/>
      <c r="I14" s="2310"/>
      <c r="J14" s="2309"/>
      <c r="K14" s="2309"/>
      <c r="L14" s="2319"/>
      <c r="M14" s="2321" t="s">
        <v>712</v>
      </c>
      <c r="N14" s="1924" t="s">
        <v>91</v>
      </c>
      <c r="O14" s="2320" t="s">
        <v>711</v>
      </c>
    </row>
    <row r="15" spans="1:15" ht="25.5" x14ac:dyDescent="0.2">
      <c r="A15" s="1922"/>
      <c r="B15" s="2315"/>
      <c r="C15" s="2314"/>
      <c r="D15" s="2313"/>
      <c r="E15" s="2312"/>
      <c r="F15" s="2309"/>
      <c r="G15" s="2309"/>
      <c r="H15" s="2311"/>
      <c r="I15" s="2310"/>
      <c r="J15" s="2309"/>
      <c r="K15" s="2309"/>
      <c r="L15" s="2319"/>
      <c r="M15" s="2318" t="s">
        <v>710</v>
      </c>
      <c r="N15" s="1924" t="s">
        <v>501</v>
      </c>
      <c r="O15" s="1923">
        <v>16.399999999999999</v>
      </c>
    </row>
    <row r="16" spans="1:15" ht="26.25" thickBot="1" x14ac:dyDescent="0.25">
      <c r="A16" s="1922"/>
      <c r="B16" s="2315"/>
      <c r="C16" s="2307"/>
      <c r="D16" s="2306"/>
      <c r="E16" s="2305"/>
      <c r="F16" s="2302"/>
      <c r="G16" s="2302"/>
      <c r="H16" s="2304"/>
      <c r="I16" s="2303"/>
      <c r="J16" s="2302"/>
      <c r="K16" s="2302"/>
      <c r="L16" s="2317"/>
      <c r="M16" s="2316" t="s">
        <v>709</v>
      </c>
      <c r="N16" s="1924" t="s">
        <v>26</v>
      </c>
      <c r="O16" s="1923">
        <v>16</v>
      </c>
    </row>
    <row r="17" spans="1:18" ht="26.25" hidden="1" thickBot="1" x14ac:dyDescent="0.25">
      <c r="A17" s="1922"/>
      <c r="B17" s="2315"/>
      <c r="C17" s="2314"/>
      <c r="D17" s="2313"/>
      <c r="E17" s="2312"/>
      <c r="F17" s="2309"/>
      <c r="G17" s="2309"/>
      <c r="H17" s="2311"/>
      <c r="I17" s="2310"/>
      <c r="J17" s="2309"/>
      <c r="K17" s="2309"/>
      <c r="L17" s="2309"/>
      <c r="M17" s="2160" t="s">
        <v>708</v>
      </c>
      <c r="N17" s="1924" t="s">
        <v>707</v>
      </c>
      <c r="O17" s="1923">
        <v>35000</v>
      </c>
    </row>
    <row r="18" spans="1:18" ht="26.25" hidden="1" thickBot="1" x14ac:dyDescent="0.25">
      <c r="A18" s="1910"/>
      <c r="B18" s="2308"/>
      <c r="C18" s="2307"/>
      <c r="D18" s="2306"/>
      <c r="E18" s="2305"/>
      <c r="F18" s="2302"/>
      <c r="G18" s="2302"/>
      <c r="H18" s="2304"/>
      <c r="I18" s="2303"/>
      <c r="J18" s="2302"/>
      <c r="K18" s="2302"/>
      <c r="L18" s="2302"/>
      <c r="M18" s="2301" t="s">
        <v>706</v>
      </c>
      <c r="N18" s="2300" t="s">
        <v>91</v>
      </c>
      <c r="O18" s="2299">
        <v>39</v>
      </c>
    </row>
    <row r="19" spans="1:18" ht="21" customHeight="1" x14ac:dyDescent="0.2">
      <c r="A19" s="1929" t="s">
        <v>61</v>
      </c>
      <c r="B19" s="1474" t="s">
        <v>61</v>
      </c>
      <c r="C19" s="1603" t="s">
        <v>61</v>
      </c>
      <c r="D19" s="1321" t="s">
        <v>697</v>
      </c>
      <c r="E19" s="2127"/>
      <c r="F19" s="2126"/>
      <c r="G19" s="1942" t="s">
        <v>301</v>
      </c>
      <c r="H19" s="1941" t="s">
        <v>38</v>
      </c>
      <c r="I19" s="1940" t="s">
        <v>589</v>
      </c>
      <c r="J19" s="2298" t="s">
        <v>363</v>
      </c>
      <c r="K19" s="2125" t="s">
        <v>63</v>
      </c>
      <c r="L19" s="1487"/>
      <c r="M19" s="1936" t="s">
        <v>705</v>
      </c>
      <c r="N19" s="2278" t="s">
        <v>26</v>
      </c>
      <c r="O19" s="2297" t="s">
        <v>704</v>
      </c>
      <c r="Q19" s="2173"/>
      <c r="R19" s="2181"/>
    </row>
    <row r="20" spans="1:18" ht="23.25" customHeight="1" x14ac:dyDescent="0.2">
      <c r="A20" s="1922"/>
      <c r="B20" s="1453"/>
      <c r="C20" s="1600"/>
      <c r="D20" s="2119"/>
      <c r="E20" s="2118"/>
      <c r="F20" s="2117"/>
      <c r="G20" s="1919"/>
      <c r="H20" s="1918"/>
      <c r="I20" s="1917"/>
      <c r="J20" s="2296" t="s">
        <v>588</v>
      </c>
      <c r="K20" s="2116" t="s">
        <v>676</v>
      </c>
      <c r="L20" s="2115"/>
      <c r="M20" s="1930" t="s">
        <v>703</v>
      </c>
      <c r="N20" s="2295" t="s">
        <v>501</v>
      </c>
      <c r="O20" s="2294" t="s">
        <v>702</v>
      </c>
      <c r="Q20" s="2173"/>
      <c r="R20" s="2181"/>
    </row>
    <row r="21" spans="1:18" ht="21.75" customHeight="1" x14ac:dyDescent="0.2">
      <c r="A21" s="1922"/>
      <c r="B21" s="1453"/>
      <c r="C21" s="1600"/>
      <c r="D21" s="2119"/>
      <c r="E21" s="2118"/>
      <c r="F21" s="2117"/>
      <c r="G21" s="1919"/>
      <c r="H21" s="1918"/>
      <c r="I21" s="1917"/>
      <c r="J21" s="1916"/>
      <c r="K21" s="2116" t="s">
        <v>665</v>
      </c>
      <c r="L21" s="2115">
        <f>L28</f>
        <v>159</v>
      </c>
      <c r="M21" s="1930" t="s">
        <v>701</v>
      </c>
      <c r="N21" s="2295" t="s">
        <v>501</v>
      </c>
      <c r="O21" s="2294" t="s">
        <v>700</v>
      </c>
      <c r="Q21" s="2173"/>
      <c r="R21" s="2181"/>
    </row>
    <row r="22" spans="1:18" ht="20.25" customHeight="1" x14ac:dyDescent="0.2">
      <c r="A22" s="1922"/>
      <c r="B22" s="1453"/>
      <c r="C22" s="1600"/>
      <c r="D22" s="2119"/>
      <c r="E22" s="2118"/>
      <c r="F22" s="2117"/>
      <c r="G22" s="1919"/>
      <c r="H22" s="1918"/>
      <c r="I22" s="1917"/>
      <c r="J22" s="1916"/>
      <c r="K22" s="2116" t="s">
        <v>36</v>
      </c>
      <c r="L22" s="2115"/>
      <c r="M22" s="2080" t="s">
        <v>699</v>
      </c>
      <c r="N22" s="2293" t="s">
        <v>501</v>
      </c>
      <c r="O22" s="2244" t="s">
        <v>698</v>
      </c>
      <c r="Q22" s="2173"/>
      <c r="R22" s="2181"/>
    </row>
    <row r="23" spans="1:18" ht="15.75" customHeight="1" x14ac:dyDescent="0.2">
      <c r="A23" s="1922"/>
      <c r="B23" s="1453"/>
      <c r="C23" s="1600"/>
      <c r="D23" s="2119"/>
      <c r="E23" s="2118"/>
      <c r="F23" s="2117"/>
      <c r="G23" s="1919"/>
      <c r="H23" s="1918"/>
      <c r="I23" s="1917"/>
      <c r="J23" s="1916"/>
      <c r="K23" s="2177" t="s">
        <v>32</v>
      </c>
      <c r="L23" s="1485"/>
      <c r="M23" s="2199"/>
      <c r="N23" s="2292"/>
      <c r="O23" s="2291"/>
      <c r="Q23" s="2173"/>
      <c r="R23" s="2181"/>
    </row>
    <row r="24" spans="1:18" ht="17.25" customHeight="1" x14ac:dyDescent="0.2">
      <c r="A24" s="1922"/>
      <c r="B24" s="1453"/>
      <c r="C24" s="1600"/>
      <c r="D24" s="2119"/>
      <c r="E24" s="2118"/>
      <c r="F24" s="2117"/>
      <c r="G24" s="1919"/>
      <c r="H24" s="1918"/>
      <c r="I24" s="1917"/>
      <c r="J24" s="1916"/>
      <c r="K24" s="2177" t="s">
        <v>666</v>
      </c>
      <c r="L24" s="1485"/>
      <c r="M24" s="2199"/>
      <c r="N24" s="2292"/>
      <c r="O24" s="2291"/>
      <c r="Q24" s="2173"/>
      <c r="R24" s="2181"/>
    </row>
    <row r="25" spans="1:18" ht="18.75" customHeight="1" thickBot="1" x14ac:dyDescent="0.25">
      <c r="A25" s="1910"/>
      <c r="B25" s="1441"/>
      <c r="C25" s="1909"/>
      <c r="D25" s="2112"/>
      <c r="E25" s="2111"/>
      <c r="F25" s="2110"/>
      <c r="G25" s="1906"/>
      <c r="H25" s="1905"/>
      <c r="I25" s="1904"/>
      <c r="J25" s="1903"/>
      <c r="K25" s="1958" t="s">
        <v>62</v>
      </c>
      <c r="L25" s="1957">
        <f>SUM(L19:L24)</f>
        <v>159</v>
      </c>
      <c r="M25" s="2006"/>
      <c r="N25" s="2263"/>
      <c r="O25" s="2290"/>
      <c r="Q25" s="2166"/>
      <c r="R25" s="2028"/>
    </row>
    <row r="26" spans="1:18" ht="19.5" customHeight="1" x14ac:dyDescent="0.2">
      <c r="A26" s="1929" t="s">
        <v>61</v>
      </c>
      <c r="B26" s="1474" t="s">
        <v>61</v>
      </c>
      <c r="C26" s="1603" t="s">
        <v>61</v>
      </c>
      <c r="D26" s="2017" t="s">
        <v>61</v>
      </c>
      <c r="E26" s="2042"/>
      <c r="F26" s="2070" t="s">
        <v>697</v>
      </c>
      <c r="G26" s="1942" t="s">
        <v>301</v>
      </c>
      <c r="H26" s="1966" t="s">
        <v>38</v>
      </c>
      <c r="I26" s="1940" t="s">
        <v>589</v>
      </c>
      <c r="J26" s="2289" t="s">
        <v>588</v>
      </c>
      <c r="K26" s="2057" t="s">
        <v>63</v>
      </c>
      <c r="L26" s="2200"/>
      <c r="M26" s="2288"/>
      <c r="N26" s="2287"/>
      <c r="O26" s="2237"/>
    </row>
    <row r="27" spans="1:18" ht="14.25" customHeight="1" x14ac:dyDescent="0.2">
      <c r="A27" s="1922"/>
      <c r="B27" s="1453"/>
      <c r="C27" s="1600"/>
      <c r="D27" s="2224"/>
      <c r="E27" s="1952"/>
      <c r="F27" s="2083"/>
      <c r="G27" s="1919"/>
      <c r="H27" s="1918"/>
      <c r="I27" s="1917"/>
      <c r="J27" s="1916"/>
      <c r="K27" s="2082" t="s">
        <v>676</v>
      </c>
      <c r="L27" s="2222"/>
      <c r="M27" s="2285"/>
      <c r="N27" s="2273"/>
      <c r="O27" s="2284"/>
    </row>
    <row r="28" spans="1:18" ht="16.5" customHeight="1" x14ac:dyDescent="0.2">
      <c r="A28" s="1922"/>
      <c r="B28" s="1453"/>
      <c r="C28" s="1600"/>
      <c r="D28" s="2224"/>
      <c r="E28" s="1952"/>
      <c r="F28" s="2039"/>
      <c r="G28" s="1919"/>
      <c r="H28" s="1918"/>
      <c r="I28" s="1917"/>
      <c r="J28" s="1916"/>
      <c r="K28" s="2082" t="s">
        <v>665</v>
      </c>
      <c r="L28" s="2222">
        <v>159</v>
      </c>
      <c r="M28" s="2286"/>
      <c r="N28" s="2273"/>
      <c r="O28" s="2284"/>
    </row>
    <row r="29" spans="1:18" ht="17.25" customHeight="1" x14ac:dyDescent="0.2">
      <c r="A29" s="1922"/>
      <c r="B29" s="1453"/>
      <c r="C29" s="1600"/>
      <c r="D29" s="2224"/>
      <c r="E29" s="1952"/>
      <c r="F29" s="2039"/>
      <c r="G29" s="1919"/>
      <c r="H29" s="1918"/>
      <c r="I29" s="1917"/>
      <c r="J29" s="1916"/>
      <c r="K29" s="2082" t="s">
        <v>36</v>
      </c>
      <c r="L29" s="2222"/>
      <c r="M29" s="2285"/>
      <c r="N29" s="2273"/>
      <c r="O29" s="2284"/>
    </row>
    <row r="30" spans="1:18" ht="14.25" customHeight="1" x14ac:dyDescent="0.2">
      <c r="A30" s="1922"/>
      <c r="B30" s="1453"/>
      <c r="C30" s="1600"/>
      <c r="D30" s="2224"/>
      <c r="E30" s="1952"/>
      <c r="F30" s="2039"/>
      <c r="G30" s="1919"/>
      <c r="H30" s="1918"/>
      <c r="I30" s="1917"/>
      <c r="J30" s="1916"/>
      <c r="K30" s="2098" t="s">
        <v>32</v>
      </c>
      <c r="L30" s="2222"/>
      <c r="M30" s="2285"/>
      <c r="N30" s="2273"/>
      <c r="O30" s="2284"/>
    </row>
    <row r="31" spans="1:18" ht="15.75" customHeight="1" thickBot="1" x14ac:dyDescent="0.25">
      <c r="A31" s="1910"/>
      <c r="B31" s="1441"/>
      <c r="C31" s="2194"/>
      <c r="D31" s="2283"/>
      <c r="E31" s="1438"/>
      <c r="F31" s="2154"/>
      <c r="G31" s="1906"/>
      <c r="H31" s="1951"/>
      <c r="I31" s="1904"/>
      <c r="J31" s="1903"/>
      <c r="K31" s="2230" t="s">
        <v>62</v>
      </c>
      <c r="L31" s="2282"/>
      <c r="M31" s="2281"/>
      <c r="N31" s="2280"/>
      <c r="O31" s="2217"/>
    </row>
    <row r="32" spans="1:18" ht="31.5" customHeight="1" thickBot="1" x14ac:dyDescent="0.25">
      <c r="A32" s="2189" t="s">
        <v>61</v>
      </c>
      <c r="B32" s="2188" t="s">
        <v>61</v>
      </c>
      <c r="C32" s="2072" t="s">
        <v>25</v>
      </c>
      <c r="D32" s="1321" t="s">
        <v>696</v>
      </c>
      <c r="E32" s="2127"/>
      <c r="F32" s="2126"/>
      <c r="G32" s="1942" t="s">
        <v>551</v>
      </c>
      <c r="H32" s="1966" t="s">
        <v>38</v>
      </c>
      <c r="I32" s="1940" t="s">
        <v>589</v>
      </c>
      <c r="J32" s="1939" t="s">
        <v>588</v>
      </c>
      <c r="K32" s="2125" t="s">
        <v>665</v>
      </c>
      <c r="L32" s="1937">
        <f>L34</f>
        <v>84.3</v>
      </c>
      <c r="M32" s="2279" t="s">
        <v>695</v>
      </c>
      <c r="N32" s="2278" t="s">
        <v>26</v>
      </c>
      <c r="O32" s="2277" t="s">
        <v>684</v>
      </c>
    </row>
    <row r="33" spans="1:19" ht="31.5" customHeight="1" thickBot="1" x14ac:dyDescent="0.25">
      <c r="A33" s="2171"/>
      <c r="B33" s="2170"/>
      <c r="C33" s="2169"/>
      <c r="D33" s="2112"/>
      <c r="E33" s="2111"/>
      <c r="F33" s="2110"/>
      <c r="G33" s="1919"/>
      <c r="H33" s="1918"/>
      <c r="I33" s="1917"/>
      <c r="J33" s="1916"/>
      <c r="K33" s="2276" t="s">
        <v>62</v>
      </c>
      <c r="L33" s="2275">
        <f>SUM(L32)</f>
        <v>84.3</v>
      </c>
      <c r="M33" s="2274"/>
      <c r="N33" s="2273"/>
      <c r="O33" s="2272"/>
    </row>
    <row r="34" spans="1:19" ht="31.5" customHeight="1" x14ac:dyDescent="0.2">
      <c r="A34" s="2189" t="s">
        <v>61</v>
      </c>
      <c r="B34" s="2188" t="s">
        <v>61</v>
      </c>
      <c r="C34" s="2072" t="s">
        <v>25</v>
      </c>
      <c r="D34" s="2271" t="s">
        <v>61</v>
      </c>
      <c r="E34" s="1952"/>
      <c r="F34" s="2070" t="s">
        <v>694</v>
      </c>
      <c r="G34" s="1919"/>
      <c r="H34" s="1918"/>
      <c r="I34" s="1917"/>
      <c r="J34" s="1916"/>
      <c r="K34" s="2057" t="s">
        <v>665</v>
      </c>
      <c r="L34" s="2270">
        <v>84.3</v>
      </c>
      <c r="M34" s="2269"/>
      <c r="N34" s="2268"/>
      <c r="O34" s="2267"/>
    </row>
    <row r="35" spans="1:19" ht="19.5" customHeight="1" thickBot="1" x14ac:dyDescent="0.25">
      <c r="A35" s="2208"/>
      <c r="B35" s="2207"/>
      <c r="C35" s="2266"/>
      <c r="D35" s="2265"/>
      <c r="E35" s="1952"/>
      <c r="F35" s="2064"/>
      <c r="G35" s="1906"/>
      <c r="H35" s="1951"/>
      <c r="I35" s="1904"/>
      <c r="J35" s="1903"/>
      <c r="K35" s="2230" t="s">
        <v>62</v>
      </c>
      <c r="L35" s="2190">
        <f>L34</f>
        <v>84.3</v>
      </c>
      <c r="M35" s="2264"/>
      <c r="N35" s="2263"/>
      <c r="O35" s="2262"/>
    </row>
    <row r="36" spans="1:19" ht="18.75" customHeight="1" x14ac:dyDescent="0.2">
      <c r="A36" s="1929" t="s">
        <v>61</v>
      </c>
      <c r="B36" s="1474" t="s">
        <v>61</v>
      </c>
      <c r="C36" s="2261" t="s">
        <v>23</v>
      </c>
      <c r="D36" s="1321" t="s">
        <v>678</v>
      </c>
      <c r="E36" s="2127"/>
      <c r="F36" s="2126"/>
      <c r="G36" s="1942" t="s">
        <v>677</v>
      </c>
      <c r="H36" s="1941" t="s">
        <v>38</v>
      </c>
      <c r="I36" s="1940" t="s">
        <v>589</v>
      </c>
      <c r="J36" s="2227" t="s">
        <v>588</v>
      </c>
      <c r="K36" s="2125" t="s">
        <v>63</v>
      </c>
      <c r="L36" s="1487"/>
      <c r="M36" s="2260" t="s">
        <v>693</v>
      </c>
      <c r="N36" s="2259" t="s">
        <v>26</v>
      </c>
      <c r="O36" s="2258" t="s">
        <v>609</v>
      </c>
      <c r="R36" s="2173"/>
      <c r="S36" s="2181"/>
    </row>
    <row r="37" spans="1:19" ht="32.25" customHeight="1" x14ac:dyDescent="0.2">
      <c r="A37" s="1922"/>
      <c r="B37" s="1453"/>
      <c r="C37" s="2247"/>
      <c r="D37" s="2119"/>
      <c r="E37" s="2118"/>
      <c r="F37" s="2117"/>
      <c r="G37" s="1919"/>
      <c r="H37" s="1918"/>
      <c r="I37" s="1917"/>
      <c r="J37" s="1916"/>
      <c r="K37" s="2116" t="s">
        <v>36</v>
      </c>
      <c r="L37" s="2115"/>
      <c r="M37" s="2257" t="s">
        <v>692</v>
      </c>
      <c r="N37" s="2256" t="s">
        <v>501</v>
      </c>
      <c r="O37" s="2244" t="s">
        <v>691</v>
      </c>
      <c r="R37" s="2173"/>
      <c r="S37" s="2181"/>
    </row>
    <row r="38" spans="1:19" ht="24.75" customHeight="1" x14ac:dyDescent="0.2">
      <c r="A38" s="1922"/>
      <c r="B38" s="1453"/>
      <c r="C38" s="2247"/>
      <c r="D38" s="2119"/>
      <c r="E38" s="2118"/>
      <c r="F38" s="2117"/>
      <c r="G38" s="1919"/>
      <c r="H38" s="1918"/>
      <c r="I38" s="1917"/>
      <c r="J38" s="1916"/>
      <c r="K38" s="2116" t="s">
        <v>676</v>
      </c>
      <c r="L38" s="2115"/>
      <c r="M38" s="2080" t="s">
        <v>690</v>
      </c>
      <c r="N38" s="2255" t="s">
        <v>501</v>
      </c>
      <c r="O38" s="2244" t="s">
        <v>689</v>
      </c>
      <c r="R38" s="2173"/>
      <c r="S38" s="2181"/>
    </row>
    <row r="39" spans="1:19" ht="22.5" customHeight="1" x14ac:dyDescent="0.2">
      <c r="A39" s="1922"/>
      <c r="B39" s="1453"/>
      <c r="C39" s="2247"/>
      <c r="D39" s="2119"/>
      <c r="E39" s="2118"/>
      <c r="F39" s="2117"/>
      <c r="G39" s="1919"/>
      <c r="H39" s="1918"/>
      <c r="I39" s="1917"/>
      <c r="J39" s="1916"/>
      <c r="K39" s="2116" t="s">
        <v>665</v>
      </c>
      <c r="L39" s="2115">
        <f>L48</f>
        <v>208.7</v>
      </c>
      <c r="M39" s="2080" t="s">
        <v>688</v>
      </c>
      <c r="N39" s="2254" t="s">
        <v>26</v>
      </c>
      <c r="O39" s="2244" t="s">
        <v>90</v>
      </c>
      <c r="R39" s="2173"/>
      <c r="S39" s="2181"/>
    </row>
    <row r="40" spans="1:19" ht="26.25" customHeight="1" x14ac:dyDescent="0.2">
      <c r="A40" s="1922"/>
      <c r="B40" s="1453"/>
      <c r="C40" s="2247"/>
      <c r="D40" s="2119"/>
      <c r="E40" s="2118"/>
      <c r="F40" s="2117"/>
      <c r="G40" s="1919"/>
      <c r="H40" s="1918"/>
      <c r="I40" s="1917"/>
      <c r="J40" s="1916"/>
      <c r="K40" s="2116" t="s">
        <v>32</v>
      </c>
      <c r="L40" s="2123">
        <f>L49</f>
        <v>149.5</v>
      </c>
      <c r="M40" s="2246" t="s">
        <v>687</v>
      </c>
      <c r="N40" s="1924" t="s">
        <v>26</v>
      </c>
      <c r="O40" s="2244" t="s">
        <v>684</v>
      </c>
      <c r="R40" s="2173"/>
      <c r="S40" s="2181"/>
    </row>
    <row r="41" spans="1:19" ht="22.5" customHeight="1" x14ac:dyDescent="0.2">
      <c r="A41" s="1922"/>
      <c r="B41" s="1453"/>
      <c r="C41" s="2247"/>
      <c r="D41" s="2119"/>
      <c r="E41" s="2118"/>
      <c r="F41" s="2117"/>
      <c r="G41" s="1919"/>
      <c r="H41" s="1918"/>
      <c r="I41" s="1917"/>
      <c r="J41" s="1916"/>
      <c r="K41" s="2116" t="s">
        <v>666</v>
      </c>
      <c r="L41" s="2115"/>
      <c r="M41" s="2253" t="s">
        <v>686</v>
      </c>
      <c r="N41" s="1962" t="s">
        <v>26</v>
      </c>
      <c r="O41" s="2251" t="s">
        <v>684</v>
      </c>
      <c r="R41" s="2173"/>
      <c r="S41" s="2181"/>
    </row>
    <row r="42" spans="1:19" ht="19.5" customHeight="1" x14ac:dyDescent="0.2">
      <c r="A42" s="1922"/>
      <c r="B42" s="1453"/>
      <c r="C42" s="2247"/>
      <c r="D42" s="2119"/>
      <c r="E42" s="2118"/>
      <c r="F42" s="2117"/>
      <c r="G42" s="1919"/>
      <c r="H42" s="1918"/>
      <c r="I42" s="1917"/>
      <c r="J42" s="1916"/>
      <c r="K42" s="2116" t="s">
        <v>675</v>
      </c>
      <c r="L42" s="2115"/>
      <c r="M42" s="2252" t="s">
        <v>685</v>
      </c>
      <c r="N42" s="2211" t="s">
        <v>26</v>
      </c>
      <c r="O42" s="2251" t="s">
        <v>684</v>
      </c>
      <c r="R42" s="2173"/>
      <c r="S42" s="2181"/>
    </row>
    <row r="43" spans="1:19" ht="21.75" customHeight="1" x14ac:dyDescent="0.2">
      <c r="A43" s="1922"/>
      <c r="B43" s="1453"/>
      <c r="C43" s="2247"/>
      <c r="D43" s="2119"/>
      <c r="E43" s="2118"/>
      <c r="F43" s="2117"/>
      <c r="G43" s="1919"/>
      <c r="H43" s="1918"/>
      <c r="I43" s="1917"/>
      <c r="J43" s="1916"/>
      <c r="K43" s="2250"/>
      <c r="L43" s="2249"/>
      <c r="M43" s="2248" t="s">
        <v>683</v>
      </c>
      <c r="N43" s="2211" t="s">
        <v>91</v>
      </c>
      <c r="O43" s="2244" t="s">
        <v>30</v>
      </c>
      <c r="R43" s="2173"/>
      <c r="S43" s="2181"/>
    </row>
    <row r="44" spans="1:19" ht="36" customHeight="1" x14ac:dyDescent="0.2">
      <c r="A44" s="1922"/>
      <c r="B44" s="1453"/>
      <c r="C44" s="2247"/>
      <c r="D44" s="2119"/>
      <c r="E44" s="2118"/>
      <c r="F44" s="2117"/>
      <c r="G44" s="1919"/>
      <c r="H44" s="1918"/>
      <c r="I44" s="1917"/>
      <c r="J44" s="1916"/>
      <c r="K44" s="2177"/>
      <c r="L44" s="1485"/>
      <c r="M44" s="2246" t="s">
        <v>682</v>
      </c>
      <c r="N44" s="2245" t="s">
        <v>91</v>
      </c>
      <c r="O44" s="2244" t="s">
        <v>681</v>
      </c>
      <c r="R44" s="2173"/>
      <c r="S44" s="2181"/>
    </row>
    <row r="45" spans="1:19" ht="27" customHeight="1" thickBot="1" x14ac:dyDescent="0.25">
      <c r="A45" s="1922"/>
      <c r="B45" s="1453"/>
      <c r="C45" s="1953"/>
      <c r="D45" s="2112"/>
      <c r="E45" s="2111"/>
      <c r="F45" s="2110"/>
      <c r="G45" s="1906"/>
      <c r="H45" s="1905"/>
      <c r="I45" s="1904"/>
      <c r="J45" s="1903"/>
      <c r="K45" s="1958" t="s">
        <v>62</v>
      </c>
      <c r="L45" s="1957">
        <f>SUM(L36:L44)</f>
        <v>358.2</v>
      </c>
      <c r="M45" s="2243" t="s">
        <v>680</v>
      </c>
      <c r="N45" s="2242" t="s">
        <v>91</v>
      </c>
      <c r="O45" s="2241" t="s">
        <v>679</v>
      </c>
      <c r="R45" s="2166"/>
      <c r="S45" s="2028"/>
    </row>
    <row r="46" spans="1:19" ht="24" customHeight="1" x14ac:dyDescent="0.2">
      <c r="A46" s="1475" t="s">
        <v>61</v>
      </c>
      <c r="B46" s="2240" t="s">
        <v>61</v>
      </c>
      <c r="C46" s="1603" t="s">
        <v>23</v>
      </c>
      <c r="D46" s="2239" t="s">
        <v>61</v>
      </c>
      <c r="E46" s="1952"/>
      <c r="F46" s="2238" t="s">
        <v>678</v>
      </c>
      <c r="G46" s="1942" t="s">
        <v>677</v>
      </c>
      <c r="H46" s="1966" t="s">
        <v>38</v>
      </c>
      <c r="I46" s="1940" t="s">
        <v>589</v>
      </c>
      <c r="J46" s="2227" t="s">
        <v>588</v>
      </c>
      <c r="K46" s="2098" t="s">
        <v>63</v>
      </c>
      <c r="L46" s="2222"/>
      <c r="M46" s="2229"/>
      <c r="N46" s="1935"/>
      <c r="O46" s="2237"/>
    </row>
    <row r="47" spans="1:19" ht="20.25" customHeight="1" x14ac:dyDescent="0.2">
      <c r="A47" s="2235"/>
      <c r="B47" s="2234"/>
      <c r="C47" s="1953"/>
      <c r="D47" s="2034"/>
      <c r="E47" s="1952"/>
      <c r="F47" s="2233"/>
      <c r="G47" s="1919"/>
      <c r="H47" s="1918"/>
      <c r="I47" s="1917"/>
      <c r="J47" s="1916"/>
      <c r="K47" s="2082" t="s">
        <v>676</v>
      </c>
      <c r="L47" s="2222"/>
      <c r="M47" s="2175"/>
      <c r="N47" s="1962"/>
      <c r="O47" s="2232"/>
    </row>
    <row r="48" spans="1:19" ht="26.25" customHeight="1" x14ac:dyDescent="0.2">
      <c r="A48" s="2235"/>
      <c r="B48" s="2234"/>
      <c r="C48" s="1953"/>
      <c r="D48" s="2034"/>
      <c r="E48" s="1952"/>
      <c r="F48" s="2233"/>
      <c r="G48" s="1919"/>
      <c r="H48" s="1918"/>
      <c r="I48" s="1917"/>
      <c r="J48" s="1916"/>
      <c r="K48" s="2082" t="s">
        <v>665</v>
      </c>
      <c r="L48" s="2222">
        <v>208.7</v>
      </c>
      <c r="M48" s="2175"/>
      <c r="N48" s="1962"/>
      <c r="O48" s="2232"/>
    </row>
    <row r="49" spans="1:20" ht="20.25" customHeight="1" x14ac:dyDescent="0.2">
      <c r="A49" s="2235"/>
      <c r="B49" s="2234"/>
      <c r="C49" s="1953"/>
      <c r="D49" s="2034"/>
      <c r="E49" s="1952"/>
      <c r="F49" s="2233"/>
      <c r="G49" s="1919"/>
      <c r="H49" s="1918"/>
      <c r="I49" s="1917"/>
      <c r="J49" s="1916"/>
      <c r="K49" s="2082" t="s">
        <v>32</v>
      </c>
      <c r="L49" s="2236">
        <v>149.5</v>
      </c>
      <c r="M49" s="2175"/>
      <c r="N49" s="1962"/>
      <c r="O49" s="2232"/>
    </row>
    <row r="50" spans="1:20" ht="21.75" customHeight="1" x14ac:dyDescent="0.2">
      <c r="A50" s="2235"/>
      <c r="B50" s="2234"/>
      <c r="C50" s="1953"/>
      <c r="D50" s="2034"/>
      <c r="E50" s="1952"/>
      <c r="F50" s="2233"/>
      <c r="G50" s="1919"/>
      <c r="H50" s="1918"/>
      <c r="I50" s="1917"/>
      <c r="J50" s="1916"/>
      <c r="K50" s="2082" t="s">
        <v>666</v>
      </c>
      <c r="L50" s="2222"/>
      <c r="M50" s="2175"/>
      <c r="N50" s="1962"/>
      <c r="O50" s="2232"/>
    </row>
    <row r="51" spans="1:20" ht="18" customHeight="1" x14ac:dyDescent="0.2">
      <c r="A51" s="2235"/>
      <c r="B51" s="2234"/>
      <c r="C51" s="1953"/>
      <c r="D51" s="2034"/>
      <c r="E51" s="1952"/>
      <c r="F51" s="2233"/>
      <c r="G51" s="1919"/>
      <c r="H51" s="1918"/>
      <c r="I51" s="1917"/>
      <c r="J51" s="1916"/>
      <c r="K51" s="2082" t="s">
        <v>675</v>
      </c>
      <c r="L51" s="2222"/>
      <c r="M51" s="2175"/>
      <c r="N51" s="1962"/>
      <c r="O51" s="2232"/>
    </row>
    <row r="52" spans="1:20" ht="22.5" customHeight="1" thickBot="1" x14ac:dyDescent="0.25">
      <c r="A52" s="1429"/>
      <c r="B52" s="2195"/>
      <c r="C52" s="1597"/>
      <c r="D52" s="1439"/>
      <c r="E52" s="1438"/>
      <c r="F52" s="2231"/>
      <c r="G52" s="1906"/>
      <c r="H52" s="1951"/>
      <c r="I52" s="1904"/>
      <c r="J52" s="1903"/>
      <c r="K52" s="2230" t="s">
        <v>62</v>
      </c>
      <c r="L52" s="2190">
        <f>SUM(L46:L51)</f>
        <v>358.2</v>
      </c>
      <c r="M52" s="2219"/>
      <c r="N52" s="2218"/>
      <c r="O52" s="2217"/>
    </row>
    <row r="53" spans="1:20" ht="39.75" hidden="1" customHeight="1" x14ac:dyDescent="0.2">
      <c r="A53" s="1929" t="s">
        <v>61</v>
      </c>
      <c r="B53" s="1474" t="s">
        <v>61</v>
      </c>
      <c r="C53" s="1603" t="s">
        <v>23</v>
      </c>
      <c r="D53" s="2017" t="s">
        <v>25</v>
      </c>
      <c r="E53" s="2042"/>
      <c r="F53" s="2070"/>
      <c r="G53" s="1942" t="s">
        <v>677</v>
      </c>
      <c r="H53" s="1966" t="s">
        <v>38</v>
      </c>
      <c r="I53" s="1940" t="s">
        <v>589</v>
      </c>
      <c r="J53" s="2227" t="s">
        <v>588</v>
      </c>
      <c r="K53" s="2098" t="s">
        <v>63</v>
      </c>
      <c r="L53" s="2200"/>
      <c r="M53" s="2229"/>
      <c r="N53" s="1935"/>
      <c r="O53" s="2228"/>
    </row>
    <row r="54" spans="1:20" ht="50.25" hidden="1" customHeight="1" x14ac:dyDescent="0.2">
      <c r="A54" s="1922"/>
      <c r="B54" s="1453"/>
      <c r="C54" s="1600"/>
      <c r="D54" s="2224"/>
      <c r="E54" s="1952"/>
      <c r="F54" s="2083"/>
      <c r="G54" s="1919"/>
      <c r="H54" s="1918"/>
      <c r="I54" s="1917"/>
      <c r="J54" s="2227"/>
      <c r="K54" s="2098" t="s">
        <v>36</v>
      </c>
      <c r="L54" s="2222"/>
      <c r="M54" s="2226"/>
      <c r="N54" s="1962"/>
      <c r="O54" s="2221"/>
    </row>
    <row r="55" spans="1:20" ht="42" hidden="1" customHeight="1" x14ac:dyDescent="0.2">
      <c r="A55" s="1922"/>
      <c r="B55" s="1453"/>
      <c r="C55" s="1600"/>
      <c r="D55" s="2224"/>
      <c r="E55" s="1952"/>
      <c r="F55" s="2083"/>
      <c r="G55" s="1919"/>
      <c r="H55" s="1918"/>
      <c r="I55" s="1917"/>
      <c r="J55" s="1916"/>
      <c r="K55" s="2082" t="s">
        <v>676</v>
      </c>
      <c r="L55" s="2222"/>
      <c r="M55" s="2225"/>
      <c r="N55" s="1962"/>
      <c r="O55" s="2221"/>
    </row>
    <row r="56" spans="1:20" ht="46.5" hidden="1" customHeight="1" x14ac:dyDescent="0.2">
      <c r="A56" s="1922"/>
      <c r="B56" s="1453"/>
      <c r="C56" s="1600"/>
      <c r="D56" s="2224"/>
      <c r="E56" s="1952"/>
      <c r="F56" s="2223"/>
      <c r="G56" s="1919"/>
      <c r="H56" s="1918"/>
      <c r="I56" s="1917"/>
      <c r="J56" s="1916"/>
      <c r="K56" s="2082" t="s">
        <v>665</v>
      </c>
      <c r="L56" s="2222"/>
      <c r="M56" s="2175"/>
      <c r="N56" s="1962"/>
      <c r="O56" s="2221"/>
    </row>
    <row r="57" spans="1:20" ht="44.25" hidden="1" customHeight="1" x14ac:dyDescent="0.2">
      <c r="A57" s="1922"/>
      <c r="B57" s="1453"/>
      <c r="C57" s="1600"/>
      <c r="D57" s="2224"/>
      <c r="E57" s="1952"/>
      <c r="F57" s="2223"/>
      <c r="G57" s="1919"/>
      <c r="H57" s="1918"/>
      <c r="I57" s="1917"/>
      <c r="J57" s="1916"/>
      <c r="K57" s="2082" t="s">
        <v>32</v>
      </c>
      <c r="L57" s="2222"/>
      <c r="M57" s="2175"/>
      <c r="N57" s="1962"/>
      <c r="O57" s="2221"/>
    </row>
    <row r="58" spans="1:20" ht="85.5" hidden="1" customHeight="1" x14ac:dyDescent="0.2">
      <c r="A58" s="1922"/>
      <c r="B58" s="1453"/>
      <c r="C58" s="1600"/>
      <c r="D58" s="2224"/>
      <c r="E58" s="1952"/>
      <c r="F58" s="2223"/>
      <c r="G58" s="1919"/>
      <c r="H58" s="1918"/>
      <c r="I58" s="1917"/>
      <c r="J58" s="1916"/>
      <c r="K58" s="2082" t="s">
        <v>666</v>
      </c>
      <c r="L58" s="2222"/>
      <c r="M58" s="2175"/>
      <c r="N58" s="1962"/>
      <c r="O58" s="2221"/>
    </row>
    <row r="59" spans="1:20" ht="41.25" hidden="1" customHeight="1" x14ac:dyDescent="0.2">
      <c r="A59" s="1922"/>
      <c r="B59" s="1453"/>
      <c r="C59" s="1600"/>
      <c r="D59" s="2224"/>
      <c r="E59" s="1952"/>
      <c r="F59" s="2223"/>
      <c r="G59" s="1919"/>
      <c r="H59" s="1918"/>
      <c r="I59" s="1917"/>
      <c r="J59" s="1916"/>
      <c r="K59" s="2082" t="s">
        <v>675</v>
      </c>
      <c r="L59" s="2222"/>
      <c r="M59" s="2175"/>
      <c r="N59" s="1962"/>
      <c r="O59" s="2221"/>
    </row>
    <row r="60" spans="1:20" ht="60" hidden="1" customHeight="1" thickBot="1" x14ac:dyDescent="0.25">
      <c r="A60" s="1910"/>
      <c r="B60" s="1441"/>
      <c r="C60" s="1597"/>
      <c r="D60" s="1908"/>
      <c r="E60" s="1438"/>
      <c r="F60" s="2191"/>
      <c r="G60" s="1906"/>
      <c r="H60" s="1951"/>
      <c r="I60" s="1904"/>
      <c r="J60" s="1903"/>
      <c r="K60" s="2220" t="s">
        <v>62</v>
      </c>
      <c r="L60" s="2190"/>
      <c r="M60" s="2219"/>
      <c r="N60" s="2218"/>
      <c r="O60" s="2217"/>
    </row>
    <row r="61" spans="1:20" ht="12.75" customHeight="1" x14ac:dyDescent="0.2">
      <c r="A61" s="2189" t="s">
        <v>61</v>
      </c>
      <c r="B61" s="2188" t="s">
        <v>61</v>
      </c>
      <c r="C61" s="1603" t="s">
        <v>31</v>
      </c>
      <c r="D61" s="2216"/>
      <c r="E61" s="2215"/>
      <c r="F61" s="1943" t="s">
        <v>673</v>
      </c>
      <c r="G61" s="1942" t="s">
        <v>674</v>
      </c>
      <c r="H61" s="1966" t="s">
        <v>38</v>
      </c>
      <c r="I61" s="1940" t="s">
        <v>589</v>
      </c>
      <c r="J61" s="1965" t="s">
        <v>588</v>
      </c>
      <c r="K61" s="2125" t="s">
        <v>665</v>
      </c>
      <c r="L61" s="1487">
        <v>1986.5</v>
      </c>
      <c r="M61" s="2214"/>
      <c r="N61" s="2100"/>
      <c r="O61" s="2213"/>
    </row>
    <row r="62" spans="1:20" x14ac:dyDescent="0.2">
      <c r="A62" s="2178"/>
      <c r="B62" s="1453"/>
      <c r="C62" s="1600"/>
      <c r="D62" s="1921"/>
      <c r="E62" s="2202"/>
      <c r="F62" s="1932"/>
      <c r="G62" s="1919"/>
      <c r="H62" s="1918"/>
      <c r="I62" s="1917"/>
      <c r="J62" s="1950"/>
      <c r="K62" s="2177" t="s">
        <v>63</v>
      </c>
      <c r="L62" s="2212"/>
      <c r="M62" s="2175"/>
      <c r="N62" s="2211"/>
      <c r="O62" s="2210"/>
    </row>
    <row r="63" spans="1:20" ht="12.75" customHeight="1" x14ac:dyDescent="0.2">
      <c r="A63" s="2178"/>
      <c r="B63" s="1453"/>
      <c r="C63" s="1600"/>
      <c r="D63" s="1921"/>
      <c r="E63" s="2202"/>
      <c r="F63" s="1932"/>
      <c r="G63" s="1919"/>
      <c r="H63" s="1918"/>
      <c r="I63" s="1917"/>
      <c r="J63" s="1950"/>
      <c r="K63" s="2116" t="s">
        <v>32</v>
      </c>
      <c r="L63" s="2115"/>
      <c r="M63" s="1925"/>
      <c r="N63" s="1924"/>
      <c r="O63" s="2209"/>
      <c r="R63" s="2162"/>
      <c r="S63" s="2162"/>
      <c r="T63" s="2161"/>
    </row>
    <row r="64" spans="1:20" ht="13.5" thickBot="1" x14ac:dyDescent="0.25">
      <c r="A64" s="2208"/>
      <c r="B64" s="2207"/>
      <c r="C64" s="1600"/>
      <c r="D64" s="2206"/>
      <c r="E64" s="2202"/>
      <c r="F64" s="1959"/>
      <c r="G64" s="1919"/>
      <c r="H64" s="1918"/>
      <c r="I64" s="1917"/>
      <c r="J64" s="1950"/>
      <c r="K64" s="2168" t="s">
        <v>62</v>
      </c>
      <c r="L64" s="2106">
        <f>L61+L63+L62</f>
        <v>1986.5</v>
      </c>
      <c r="M64" s="2080"/>
      <c r="N64" s="2205"/>
      <c r="O64" s="2078"/>
      <c r="R64" s="2162"/>
      <c r="S64" s="2162"/>
      <c r="T64" s="2161"/>
    </row>
    <row r="65" spans="1:20" x14ac:dyDescent="0.2">
      <c r="A65" s="1615" t="s">
        <v>61</v>
      </c>
      <c r="B65" s="2204" t="s">
        <v>61</v>
      </c>
      <c r="C65" s="1603" t="s">
        <v>31</v>
      </c>
      <c r="D65" s="2203" t="s">
        <v>61</v>
      </c>
      <c r="E65" s="2202"/>
      <c r="F65" s="2201" t="s">
        <v>673</v>
      </c>
      <c r="G65" s="1919"/>
      <c r="H65" s="1918"/>
      <c r="I65" s="1917"/>
      <c r="J65" s="1950"/>
      <c r="K65" s="2057" t="s">
        <v>665</v>
      </c>
      <c r="L65" s="2200">
        <v>1986.5</v>
      </c>
      <c r="M65" s="2199"/>
      <c r="N65" s="2198"/>
      <c r="O65" s="2197"/>
      <c r="R65" s="2162"/>
      <c r="S65" s="2162"/>
      <c r="T65" s="2161"/>
    </row>
    <row r="66" spans="1:20" ht="15.75" thickBot="1" x14ac:dyDescent="0.25">
      <c r="A66" s="2196"/>
      <c r="B66" s="2195"/>
      <c r="C66" s="2194"/>
      <c r="D66" s="2193"/>
      <c r="E66" s="2192"/>
      <c r="F66" s="2191"/>
      <c r="G66" s="1906"/>
      <c r="H66" s="1951"/>
      <c r="I66" s="1904"/>
      <c r="J66" s="2063"/>
      <c r="K66" s="1949" t="s">
        <v>62</v>
      </c>
      <c r="L66" s="2190">
        <f>SUM(L65)</f>
        <v>1986.5</v>
      </c>
      <c r="M66" s="2006"/>
      <c r="N66" s="2105"/>
      <c r="O66" s="2104"/>
      <c r="R66" s="2162"/>
      <c r="S66" s="2162"/>
      <c r="T66" s="2161"/>
    </row>
    <row r="67" spans="1:20" ht="20.25" customHeight="1" x14ac:dyDescent="0.2">
      <c r="A67" s="2189" t="s">
        <v>61</v>
      </c>
      <c r="B67" s="2188" t="s">
        <v>61</v>
      </c>
      <c r="C67" s="2072" t="s">
        <v>51</v>
      </c>
      <c r="D67" s="1321" t="s">
        <v>672</v>
      </c>
      <c r="E67" s="2127"/>
      <c r="F67" s="2126"/>
      <c r="G67" s="1942" t="s">
        <v>669</v>
      </c>
      <c r="H67" s="1966" t="s">
        <v>38</v>
      </c>
      <c r="I67" s="1940" t="s">
        <v>589</v>
      </c>
      <c r="J67" s="1939" t="s">
        <v>588</v>
      </c>
      <c r="K67" s="2125" t="s">
        <v>63</v>
      </c>
      <c r="L67" s="1487"/>
      <c r="M67" s="2187" t="s">
        <v>671</v>
      </c>
      <c r="N67" s="2186" t="s">
        <v>91</v>
      </c>
      <c r="O67" s="2185">
        <v>20</v>
      </c>
      <c r="R67" s="2173"/>
      <c r="S67" s="2181"/>
      <c r="T67" s="2161"/>
    </row>
    <row r="68" spans="1:20" ht="12.75" customHeight="1" x14ac:dyDescent="0.2">
      <c r="A68" s="2178"/>
      <c r="B68" s="1453"/>
      <c r="C68" s="2086"/>
      <c r="D68" s="2119"/>
      <c r="E68" s="2118"/>
      <c r="F68" s="2117"/>
      <c r="G68" s="1919"/>
      <c r="H68" s="1918"/>
      <c r="I68" s="1917"/>
      <c r="J68" s="1916"/>
      <c r="K68" s="2116" t="s">
        <v>32</v>
      </c>
      <c r="L68" s="2115">
        <f>L73</f>
        <v>561.70000000000005</v>
      </c>
      <c r="M68" s="2184"/>
      <c r="N68" s="2183"/>
      <c r="O68" s="2182"/>
      <c r="R68" s="2173"/>
      <c r="S68" s="2181"/>
      <c r="T68" s="2180"/>
    </row>
    <row r="69" spans="1:20" ht="19.5" customHeight="1" x14ac:dyDescent="0.2">
      <c r="A69" s="2178"/>
      <c r="B69" s="1453"/>
      <c r="C69" s="2086"/>
      <c r="D69" s="2119"/>
      <c r="E69" s="2118"/>
      <c r="F69" s="2117"/>
      <c r="G69" s="1919"/>
      <c r="H69" s="1918"/>
      <c r="I69" s="1917"/>
      <c r="J69" s="1916"/>
      <c r="K69" s="2116" t="s">
        <v>666</v>
      </c>
      <c r="L69" s="2179"/>
      <c r="M69" s="2160"/>
      <c r="N69" s="2159"/>
      <c r="O69" s="2155"/>
      <c r="R69" s="2173"/>
      <c r="S69" s="2172"/>
      <c r="T69" s="2161"/>
    </row>
    <row r="70" spans="1:20" ht="12.75" customHeight="1" x14ac:dyDescent="0.2">
      <c r="A70" s="2178"/>
      <c r="B70" s="1453"/>
      <c r="C70" s="2086"/>
      <c r="D70" s="2119"/>
      <c r="E70" s="2118"/>
      <c r="F70" s="2117"/>
      <c r="G70" s="1919"/>
      <c r="H70" s="1918"/>
      <c r="I70" s="1917"/>
      <c r="J70" s="1916"/>
      <c r="K70" s="2177" t="s">
        <v>665</v>
      </c>
      <c r="L70" s="2176"/>
      <c r="M70" s="2175"/>
      <c r="N70" s="2159"/>
      <c r="O70" s="2174"/>
      <c r="R70" s="2173"/>
      <c r="S70" s="2172"/>
      <c r="T70" s="2161"/>
    </row>
    <row r="71" spans="1:20" ht="13.5" customHeight="1" thickBot="1" x14ac:dyDescent="0.25">
      <c r="A71" s="2171"/>
      <c r="B71" s="2170"/>
      <c r="C71" s="2169"/>
      <c r="D71" s="2112"/>
      <c r="E71" s="2111"/>
      <c r="F71" s="2110"/>
      <c r="G71" s="1906"/>
      <c r="H71" s="1951"/>
      <c r="I71" s="1904"/>
      <c r="J71" s="1903"/>
      <c r="K71" s="2168" t="s">
        <v>62</v>
      </c>
      <c r="L71" s="2106">
        <f>L67+L68+L69+L70</f>
        <v>561.70000000000005</v>
      </c>
      <c r="M71" s="2167"/>
      <c r="N71" s="2052"/>
      <c r="O71" s="2149"/>
      <c r="R71" s="2166"/>
      <c r="S71" s="2028"/>
      <c r="T71" s="2161"/>
    </row>
    <row r="72" spans="1:20" ht="26.25" customHeight="1" x14ac:dyDescent="0.2">
      <c r="A72" s="1929" t="s">
        <v>61</v>
      </c>
      <c r="B72" s="1474" t="s">
        <v>61</v>
      </c>
      <c r="C72" s="2072" t="s">
        <v>51</v>
      </c>
      <c r="D72" s="2071" t="s">
        <v>25</v>
      </c>
      <c r="E72" s="2016"/>
      <c r="F72" s="2165" t="s">
        <v>670</v>
      </c>
      <c r="G72" s="2164" t="s">
        <v>669</v>
      </c>
      <c r="H72" s="1966" t="s">
        <v>38</v>
      </c>
      <c r="I72" s="2163" t="s">
        <v>589</v>
      </c>
      <c r="J72" s="1939" t="s">
        <v>588</v>
      </c>
      <c r="K72" s="2124" t="s">
        <v>63</v>
      </c>
      <c r="L72" s="2069">
        <v>0</v>
      </c>
      <c r="M72" s="2075" t="s">
        <v>668</v>
      </c>
      <c r="N72" s="2134" t="s">
        <v>501</v>
      </c>
      <c r="O72" s="2076">
        <v>3500</v>
      </c>
      <c r="R72" s="2162"/>
      <c r="S72" s="2162"/>
      <c r="T72" s="2161"/>
    </row>
    <row r="73" spans="1:20" ht="25.5" x14ac:dyDescent="0.2">
      <c r="A73" s="1922"/>
      <c r="B73" s="1453"/>
      <c r="C73" s="2086"/>
      <c r="D73" s="2085"/>
      <c r="E73" s="2084"/>
      <c r="F73" s="2039"/>
      <c r="G73" s="2158"/>
      <c r="H73" s="1918"/>
      <c r="I73" s="2152"/>
      <c r="J73" s="1916"/>
      <c r="K73" s="2113" t="s">
        <v>32</v>
      </c>
      <c r="L73" s="2081">
        <v>561.70000000000005</v>
      </c>
      <c r="M73" s="2160" t="s">
        <v>667</v>
      </c>
      <c r="N73" s="2159" t="s">
        <v>26</v>
      </c>
      <c r="O73" s="2155">
        <v>110</v>
      </c>
    </row>
    <row r="74" spans="1:20" x14ac:dyDescent="0.2">
      <c r="A74" s="1922"/>
      <c r="B74" s="1453"/>
      <c r="C74" s="2086"/>
      <c r="D74" s="2085"/>
      <c r="E74" s="2084"/>
      <c r="F74" s="2039"/>
      <c r="G74" s="2158"/>
      <c r="H74" s="1918"/>
      <c r="I74" s="2152"/>
      <c r="J74" s="1916"/>
      <c r="K74" s="2113" t="s">
        <v>666</v>
      </c>
      <c r="L74" s="2081"/>
      <c r="M74" s="2156"/>
      <c r="N74" s="2036"/>
      <c r="O74" s="2155"/>
    </row>
    <row r="75" spans="1:20" x14ac:dyDescent="0.2">
      <c r="A75" s="1922"/>
      <c r="B75" s="1453"/>
      <c r="C75" s="2086"/>
      <c r="D75" s="2085"/>
      <c r="E75" s="2084"/>
      <c r="F75" s="2039"/>
      <c r="G75" s="2158"/>
      <c r="H75" s="1918"/>
      <c r="I75" s="2152"/>
      <c r="J75" s="1916"/>
      <c r="K75" s="2157" t="s">
        <v>665</v>
      </c>
      <c r="L75" s="2081"/>
      <c r="M75" s="2156"/>
      <c r="N75" s="2036"/>
      <c r="O75" s="2155"/>
    </row>
    <row r="76" spans="1:20" ht="13.5" thickBot="1" x14ac:dyDescent="0.25">
      <c r="A76" s="1910"/>
      <c r="B76" s="1441"/>
      <c r="C76" s="2066"/>
      <c r="D76" s="2065"/>
      <c r="E76" s="2010"/>
      <c r="F76" s="2154"/>
      <c r="G76" s="2153"/>
      <c r="H76" s="1951"/>
      <c r="I76" s="2152"/>
      <c r="J76" s="1903"/>
      <c r="K76" s="2151" t="s">
        <v>62</v>
      </c>
      <c r="L76" s="2061">
        <f>SUM(L72:L75)</f>
        <v>561.70000000000005</v>
      </c>
      <c r="M76" s="2150"/>
      <c r="N76" s="2052"/>
      <c r="O76" s="2149"/>
    </row>
    <row r="77" spans="1:20" ht="19.5" customHeight="1" thickBot="1" x14ac:dyDescent="0.25">
      <c r="A77" s="1681" t="s">
        <v>61</v>
      </c>
      <c r="B77" s="2003" t="s">
        <v>61</v>
      </c>
      <c r="C77" s="1896" t="s">
        <v>342</v>
      </c>
      <c r="D77" s="1668"/>
      <c r="E77" s="1668"/>
      <c r="F77" s="1668"/>
      <c r="G77" s="1668"/>
      <c r="H77" s="1668"/>
      <c r="I77" s="1668"/>
      <c r="J77" s="1426"/>
      <c r="K77" s="1895" t="s">
        <v>62</v>
      </c>
      <c r="L77" s="1894">
        <f>L25+L33+L45+L64+L71</f>
        <v>3149.7</v>
      </c>
      <c r="M77" s="2148"/>
      <c r="N77" s="2147"/>
      <c r="O77" s="2146"/>
    </row>
    <row r="78" spans="1:20" ht="24.75" customHeight="1" thickBot="1" x14ac:dyDescent="0.25">
      <c r="A78" s="1929" t="s">
        <v>61</v>
      </c>
      <c r="B78" s="1474" t="s">
        <v>25</v>
      </c>
      <c r="C78" s="2145" t="s">
        <v>664</v>
      </c>
      <c r="D78" s="2144"/>
      <c r="E78" s="2143"/>
      <c r="F78" s="2140"/>
      <c r="G78" s="2140"/>
      <c r="H78" s="2142"/>
      <c r="I78" s="2141"/>
      <c r="J78" s="2140"/>
      <c r="K78" s="2140"/>
      <c r="L78" s="2140"/>
      <c r="M78" s="2140"/>
      <c r="N78" s="2140"/>
      <c r="O78" s="2139"/>
    </row>
    <row r="79" spans="1:20" ht="38.25" x14ac:dyDescent="0.2">
      <c r="A79" s="1922"/>
      <c r="B79" s="1453"/>
      <c r="C79" s="2138"/>
      <c r="D79" s="2137"/>
      <c r="E79" s="2137"/>
      <c r="F79" s="2137"/>
      <c r="G79" s="2137"/>
      <c r="H79" s="2137"/>
      <c r="I79" s="2137"/>
      <c r="J79" s="2137"/>
      <c r="K79" s="2137"/>
      <c r="L79" s="2136"/>
      <c r="M79" s="2135" t="s">
        <v>663</v>
      </c>
      <c r="N79" s="2134" t="s">
        <v>662</v>
      </c>
      <c r="O79" s="2133">
        <v>1</v>
      </c>
    </row>
    <row r="80" spans="1:20" ht="26.25" thickBot="1" x14ac:dyDescent="0.25">
      <c r="A80" s="1910"/>
      <c r="B80" s="1441"/>
      <c r="C80" s="2132"/>
      <c r="D80" s="2131"/>
      <c r="E80" s="2131"/>
      <c r="F80" s="2131"/>
      <c r="G80" s="2131"/>
      <c r="H80" s="2131"/>
      <c r="I80" s="2131"/>
      <c r="J80" s="2131"/>
      <c r="K80" s="2131"/>
      <c r="L80" s="2130"/>
      <c r="M80" s="1263" t="s">
        <v>661</v>
      </c>
      <c r="N80" s="2129"/>
      <c r="O80" s="2128"/>
    </row>
    <row r="81" spans="1:18" ht="12.75" customHeight="1" x14ac:dyDescent="0.2">
      <c r="A81" s="2019" t="s">
        <v>61</v>
      </c>
      <c r="B81" s="1474" t="s">
        <v>25</v>
      </c>
      <c r="C81" s="1603" t="s">
        <v>61</v>
      </c>
      <c r="D81" s="1321" t="s">
        <v>660</v>
      </c>
      <c r="E81" s="2127"/>
      <c r="F81" s="2126"/>
      <c r="G81" s="1942" t="s">
        <v>287</v>
      </c>
      <c r="H81" s="1941" t="s">
        <v>38</v>
      </c>
      <c r="I81" s="1940" t="s">
        <v>147</v>
      </c>
      <c r="J81" s="1939" t="s">
        <v>588</v>
      </c>
      <c r="K81" s="2125" t="s">
        <v>63</v>
      </c>
      <c r="L81" s="1487">
        <f>L86+L89+L92+L95+L99+L102+L104+L108+L111+L114+L116+L118+L120+L123+L126+L129+L131+L133+L135+L137+L139+L141+L144+L146</f>
        <v>358</v>
      </c>
      <c r="M81" s="2101"/>
      <c r="N81" s="2100"/>
      <c r="O81" s="2124"/>
    </row>
    <row r="82" spans="1:18" x14ac:dyDescent="0.2">
      <c r="A82" s="2041"/>
      <c r="B82" s="1453"/>
      <c r="C82" s="1600"/>
      <c r="D82" s="2119"/>
      <c r="E82" s="2118"/>
      <c r="F82" s="2117"/>
      <c r="G82" s="1919"/>
      <c r="H82" s="1918"/>
      <c r="I82" s="1917"/>
      <c r="J82" s="1916"/>
      <c r="K82" s="2116" t="s">
        <v>32</v>
      </c>
      <c r="L82" s="2123"/>
      <c r="M82" s="2122"/>
      <c r="N82" s="2121"/>
      <c r="O82" s="2120"/>
      <c r="Q82" s="1125"/>
      <c r="R82" s="1125"/>
    </row>
    <row r="83" spans="1:18" x14ac:dyDescent="0.2">
      <c r="A83" s="2041"/>
      <c r="B83" s="1453"/>
      <c r="C83" s="1600"/>
      <c r="D83" s="2119"/>
      <c r="E83" s="2118"/>
      <c r="F83" s="2117"/>
      <c r="G83" s="1919"/>
      <c r="H83" s="1918"/>
      <c r="I83" s="1917"/>
      <c r="J83" s="1916"/>
      <c r="K83" s="2116" t="s">
        <v>351</v>
      </c>
      <c r="L83" s="2115">
        <f>L142</f>
        <v>306.3</v>
      </c>
      <c r="M83" s="2122"/>
      <c r="N83" s="2121"/>
      <c r="O83" s="2120"/>
    </row>
    <row r="84" spans="1:18" x14ac:dyDescent="0.2">
      <c r="A84" s="2041"/>
      <c r="B84" s="1453"/>
      <c r="C84" s="1600"/>
      <c r="D84" s="2119"/>
      <c r="E84" s="2118"/>
      <c r="F84" s="2117"/>
      <c r="G84" s="1919"/>
      <c r="H84" s="1918"/>
      <c r="I84" s="1917"/>
      <c r="J84" s="1916"/>
      <c r="K84" s="2116"/>
      <c r="L84" s="2115"/>
      <c r="M84" s="2114"/>
      <c r="N84" s="1924"/>
      <c r="O84" s="2113"/>
    </row>
    <row r="85" spans="1:18" ht="13.5" thickBot="1" x14ac:dyDescent="0.25">
      <c r="A85" s="2011"/>
      <c r="B85" s="1441"/>
      <c r="C85" s="1909"/>
      <c r="D85" s="2112"/>
      <c r="E85" s="2111"/>
      <c r="F85" s="2110"/>
      <c r="G85" s="2109"/>
      <c r="H85" s="2108"/>
      <c r="I85" s="1917"/>
      <c r="J85" s="1903"/>
      <c r="K85" s="2107" t="s">
        <v>62</v>
      </c>
      <c r="L85" s="2106">
        <f>L81+L82+L83+L84</f>
        <v>664.3</v>
      </c>
      <c r="M85" s="2006"/>
      <c r="N85" s="2105"/>
      <c r="O85" s="2104"/>
    </row>
    <row r="86" spans="1:18" ht="26.25" customHeight="1" x14ac:dyDescent="0.2">
      <c r="A86" s="2019" t="s">
        <v>61</v>
      </c>
      <c r="B86" s="1474" t="s">
        <v>25</v>
      </c>
      <c r="C86" s="2072" t="s">
        <v>61</v>
      </c>
      <c r="D86" s="2071" t="s">
        <v>61</v>
      </c>
      <c r="E86" s="2016"/>
      <c r="F86" s="2070" t="s">
        <v>659</v>
      </c>
      <c r="G86" s="1942" t="s">
        <v>287</v>
      </c>
      <c r="H86" s="1966" t="s">
        <v>38</v>
      </c>
      <c r="I86" s="2103" t="s">
        <v>147</v>
      </c>
      <c r="J86" s="1965" t="s">
        <v>658</v>
      </c>
      <c r="K86" s="2057" t="s">
        <v>63</v>
      </c>
      <c r="L86" s="2069">
        <v>1</v>
      </c>
      <c r="M86" s="2101" t="s">
        <v>657</v>
      </c>
      <c r="N86" s="2100" t="s">
        <v>26</v>
      </c>
      <c r="O86" s="2076">
        <v>3600</v>
      </c>
    </row>
    <row r="87" spans="1:18" x14ac:dyDescent="0.2">
      <c r="A87" s="2041"/>
      <c r="B87" s="1453"/>
      <c r="C87" s="2086"/>
      <c r="D87" s="2085"/>
      <c r="E87" s="2084"/>
      <c r="F87" s="2083"/>
      <c r="G87" s="1919"/>
      <c r="H87" s="1918"/>
      <c r="I87" s="1916"/>
      <c r="J87" s="1950"/>
      <c r="K87" s="2082" t="s">
        <v>32</v>
      </c>
      <c r="L87" s="2081"/>
      <c r="M87" s="2080"/>
      <c r="N87" s="2079"/>
      <c r="O87" s="2078"/>
    </row>
    <row r="88" spans="1:18" ht="13.5" thickBot="1" x14ac:dyDescent="0.25">
      <c r="A88" s="2011"/>
      <c r="B88" s="1441"/>
      <c r="C88" s="2066"/>
      <c r="D88" s="2065"/>
      <c r="E88" s="2010"/>
      <c r="F88" s="2064"/>
      <c r="G88" s="1906"/>
      <c r="H88" s="1918"/>
      <c r="I88" s="1916"/>
      <c r="J88" s="2063"/>
      <c r="K88" s="2062" t="s">
        <v>62</v>
      </c>
      <c r="L88" s="2061">
        <f>SUM(L86:L87)</f>
        <v>1</v>
      </c>
      <c r="M88" s="2060"/>
      <c r="N88" s="2073"/>
      <c r="O88" s="2059"/>
    </row>
    <row r="89" spans="1:18" ht="38.25" x14ac:dyDescent="0.2">
      <c r="A89" s="2019" t="s">
        <v>61</v>
      </c>
      <c r="B89" s="1474" t="s">
        <v>25</v>
      </c>
      <c r="C89" s="2072" t="s">
        <v>61</v>
      </c>
      <c r="D89" s="2071" t="s">
        <v>25</v>
      </c>
      <c r="E89" s="2016"/>
      <c r="F89" s="2070" t="s">
        <v>656</v>
      </c>
      <c r="G89" s="1942" t="s">
        <v>287</v>
      </c>
      <c r="H89" s="1918"/>
      <c r="I89" s="1940" t="s">
        <v>147</v>
      </c>
      <c r="J89" s="1965" t="s">
        <v>615</v>
      </c>
      <c r="K89" s="2057" t="s">
        <v>63</v>
      </c>
      <c r="L89" s="2069">
        <v>20</v>
      </c>
      <c r="M89" s="2101" t="s">
        <v>655</v>
      </c>
      <c r="N89" s="2102" t="s">
        <v>26</v>
      </c>
      <c r="O89" s="2074">
        <v>5000</v>
      </c>
    </row>
    <row r="90" spans="1:18" x14ac:dyDescent="0.2">
      <c r="A90" s="2041"/>
      <c r="B90" s="1453"/>
      <c r="C90" s="2086"/>
      <c r="D90" s="2085"/>
      <c r="E90" s="2084"/>
      <c r="F90" s="2083"/>
      <c r="G90" s="1919"/>
      <c r="H90" s="1918"/>
      <c r="I90" s="1917"/>
      <c r="J90" s="1950"/>
      <c r="K90" s="2082" t="s">
        <v>32</v>
      </c>
      <c r="L90" s="2081"/>
      <c r="M90" s="2080"/>
      <c r="N90" s="2079"/>
      <c r="O90" s="2078"/>
    </row>
    <row r="91" spans="1:18" ht="13.5" thickBot="1" x14ac:dyDescent="0.25">
      <c r="A91" s="2011"/>
      <c r="B91" s="1441"/>
      <c r="C91" s="2066"/>
      <c r="D91" s="2065"/>
      <c r="E91" s="2010"/>
      <c r="F91" s="2064"/>
      <c r="G91" s="1906"/>
      <c r="H91" s="1951"/>
      <c r="I91" s="1904"/>
      <c r="J91" s="2063"/>
      <c r="K91" s="2062" t="s">
        <v>62</v>
      </c>
      <c r="L91" s="2061">
        <f>SUM(L89:L90)</f>
        <v>20</v>
      </c>
      <c r="M91" s="2060"/>
      <c r="N91" s="2073"/>
      <c r="O91" s="2059"/>
    </row>
    <row r="92" spans="1:18" ht="26.25" customHeight="1" x14ac:dyDescent="0.2">
      <c r="A92" s="2019" t="s">
        <v>61</v>
      </c>
      <c r="B92" s="1474" t="s">
        <v>25</v>
      </c>
      <c r="C92" s="2072" t="s">
        <v>61</v>
      </c>
      <c r="D92" s="2071" t="s">
        <v>23</v>
      </c>
      <c r="E92" s="2016"/>
      <c r="F92" s="2070" t="s">
        <v>654</v>
      </c>
      <c r="G92" s="1942" t="s">
        <v>287</v>
      </c>
      <c r="H92" s="1966" t="s">
        <v>38</v>
      </c>
      <c r="I92" s="1940" t="s">
        <v>147</v>
      </c>
      <c r="J92" s="1965" t="s">
        <v>615</v>
      </c>
      <c r="K92" s="2057" t="s">
        <v>63</v>
      </c>
      <c r="L92" s="2069">
        <v>0</v>
      </c>
      <c r="M92" s="2101" t="s">
        <v>654</v>
      </c>
      <c r="N92" s="2100"/>
      <c r="O92" s="2076"/>
    </row>
    <row r="93" spans="1:18" x14ac:dyDescent="0.2">
      <c r="A93" s="2041"/>
      <c r="B93" s="1453"/>
      <c r="C93" s="2086"/>
      <c r="D93" s="2085"/>
      <c r="E93" s="2084"/>
      <c r="F93" s="2083"/>
      <c r="G93" s="1919"/>
      <c r="H93" s="1918"/>
      <c r="I93" s="1917"/>
      <c r="J93" s="1950"/>
      <c r="K93" s="2082" t="s">
        <v>32</v>
      </c>
      <c r="L93" s="2081">
        <v>0</v>
      </c>
      <c r="M93" s="2080"/>
      <c r="N93" s="2079"/>
      <c r="O93" s="2078"/>
    </row>
    <row r="94" spans="1:18" ht="13.5" thickBot="1" x14ac:dyDescent="0.25">
      <c r="A94" s="2011"/>
      <c r="B94" s="1441"/>
      <c r="C94" s="2066"/>
      <c r="D94" s="2065"/>
      <c r="E94" s="2010"/>
      <c r="F94" s="2064"/>
      <c r="G94" s="1906"/>
      <c r="H94" s="1918"/>
      <c r="I94" s="1904"/>
      <c r="J94" s="2063"/>
      <c r="K94" s="2062" t="s">
        <v>62</v>
      </c>
      <c r="L94" s="2061">
        <f>SUM(L92:L93)</f>
        <v>0</v>
      </c>
      <c r="M94" s="2060"/>
      <c r="N94" s="2073"/>
      <c r="O94" s="2059"/>
    </row>
    <row r="95" spans="1:18" ht="38.25" x14ac:dyDescent="0.2">
      <c r="A95" s="2019" t="s">
        <v>61</v>
      </c>
      <c r="B95" s="1474" t="s">
        <v>25</v>
      </c>
      <c r="C95" s="2072" t="s">
        <v>61</v>
      </c>
      <c r="D95" s="2071" t="s">
        <v>31</v>
      </c>
      <c r="E95" s="2016"/>
      <c r="F95" s="2070" t="s">
        <v>653</v>
      </c>
      <c r="G95" s="1942" t="s">
        <v>287</v>
      </c>
      <c r="H95" s="1918"/>
      <c r="I95" s="1940" t="s">
        <v>147</v>
      </c>
      <c r="J95" s="1965" t="s">
        <v>611</v>
      </c>
      <c r="K95" s="2057" t="s">
        <v>63</v>
      </c>
      <c r="L95" s="2069">
        <v>20</v>
      </c>
      <c r="M95" s="1936" t="s">
        <v>652</v>
      </c>
      <c r="N95" s="2100" t="s">
        <v>26</v>
      </c>
      <c r="O95" s="2076">
        <v>2000</v>
      </c>
    </row>
    <row r="96" spans="1:18" x14ac:dyDescent="0.2">
      <c r="A96" s="2041"/>
      <c r="B96" s="1453"/>
      <c r="C96" s="2086"/>
      <c r="D96" s="2085"/>
      <c r="E96" s="2084"/>
      <c r="F96" s="2083"/>
      <c r="G96" s="1919"/>
      <c r="H96" s="1918"/>
      <c r="I96" s="1917"/>
      <c r="J96" s="1950"/>
      <c r="K96" s="2098" t="s">
        <v>351</v>
      </c>
      <c r="L96" s="2099"/>
      <c r="M96" s="2080"/>
      <c r="N96" s="2079"/>
      <c r="O96" s="2078"/>
    </row>
    <row r="97" spans="1:15" x14ac:dyDescent="0.2">
      <c r="A97" s="2041"/>
      <c r="B97" s="1453"/>
      <c r="C97" s="2086"/>
      <c r="D97" s="2085"/>
      <c r="E97" s="2084"/>
      <c r="F97" s="2083"/>
      <c r="G97" s="1919"/>
      <c r="H97" s="1918"/>
      <c r="I97" s="1917"/>
      <c r="J97" s="1950"/>
      <c r="K97" s="2082" t="s">
        <v>32</v>
      </c>
      <c r="L97" s="2081"/>
      <c r="M97" s="2080"/>
      <c r="N97" s="2079"/>
      <c r="O97" s="2078"/>
    </row>
    <row r="98" spans="1:15" ht="13.5" customHeight="1" thickBot="1" x14ac:dyDescent="0.25">
      <c r="A98" s="2011"/>
      <c r="B98" s="1441"/>
      <c r="C98" s="2066"/>
      <c r="D98" s="2065"/>
      <c r="E98" s="2010"/>
      <c r="F98" s="2064"/>
      <c r="G98" s="1906"/>
      <c r="H98" s="1951"/>
      <c r="I98" s="1904"/>
      <c r="J98" s="2063"/>
      <c r="K98" s="2062" t="s">
        <v>62</v>
      </c>
      <c r="L98" s="2061">
        <f>SUM(L95:L97)</f>
        <v>20</v>
      </c>
      <c r="M98" s="2060"/>
      <c r="N98" s="2073"/>
      <c r="O98" s="2059"/>
    </row>
    <row r="99" spans="1:15" ht="46.5" customHeight="1" x14ac:dyDescent="0.2">
      <c r="A99" s="2019" t="s">
        <v>61</v>
      </c>
      <c r="B99" s="1474" t="s">
        <v>25</v>
      </c>
      <c r="C99" s="2072" t="s">
        <v>61</v>
      </c>
      <c r="D99" s="2071" t="s">
        <v>51</v>
      </c>
      <c r="E99" s="2016"/>
      <c r="F99" s="2070" t="s">
        <v>651</v>
      </c>
      <c r="G99" s="1942" t="s">
        <v>287</v>
      </c>
      <c r="H99" s="1966" t="s">
        <v>38</v>
      </c>
      <c r="I99" s="1940" t="s">
        <v>147</v>
      </c>
      <c r="J99" s="1965" t="s">
        <v>615</v>
      </c>
      <c r="K99" s="2057" t="s">
        <v>63</v>
      </c>
      <c r="L99" s="2069">
        <v>4</v>
      </c>
      <c r="M99" s="1936" t="s">
        <v>650</v>
      </c>
      <c r="N99" s="2077" t="s">
        <v>501</v>
      </c>
      <c r="O99" s="2076">
        <v>15</v>
      </c>
    </row>
    <row r="100" spans="1:15" x14ac:dyDescent="0.2">
      <c r="A100" s="2041"/>
      <c r="B100" s="1453"/>
      <c r="C100" s="2086"/>
      <c r="D100" s="2085"/>
      <c r="E100" s="2084"/>
      <c r="F100" s="2083"/>
      <c r="G100" s="1919"/>
      <c r="H100" s="1918"/>
      <c r="I100" s="1917"/>
      <c r="J100" s="1950"/>
      <c r="K100" s="2082" t="s">
        <v>32</v>
      </c>
      <c r="L100" s="2081"/>
      <c r="M100" s="2080"/>
      <c r="N100" s="2079"/>
      <c r="O100" s="2078"/>
    </row>
    <row r="101" spans="1:15" ht="13.5" thickBot="1" x14ac:dyDescent="0.25">
      <c r="A101" s="2011"/>
      <c r="B101" s="1441"/>
      <c r="C101" s="2066"/>
      <c r="D101" s="2065"/>
      <c r="E101" s="2010"/>
      <c r="F101" s="2064"/>
      <c r="G101" s="1906"/>
      <c r="H101" s="1918"/>
      <c r="I101" s="1904"/>
      <c r="J101" s="2063"/>
      <c r="K101" s="2062" t="s">
        <v>62</v>
      </c>
      <c r="L101" s="2061">
        <f>SUM(L99:L100)</f>
        <v>4</v>
      </c>
      <c r="M101" s="2060"/>
      <c r="N101" s="2073"/>
      <c r="O101" s="2059"/>
    </row>
    <row r="102" spans="1:15" ht="25.5" x14ac:dyDescent="0.2">
      <c r="A102" s="2019" t="s">
        <v>61</v>
      </c>
      <c r="B102" s="1474" t="s">
        <v>25</v>
      </c>
      <c r="C102" s="2072" t="s">
        <v>61</v>
      </c>
      <c r="D102" s="2071" t="s">
        <v>47</v>
      </c>
      <c r="E102" s="2016"/>
      <c r="F102" s="2070" t="s">
        <v>649</v>
      </c>
      <c r="G102" s="1942" t="s">
        <v>287</v>
      </c>
      <c r="H102" s="1918"/>
      <c r="I102" s="1940" t="s">
        <v>147</v>
      </c>
      <c r="J102" s="1965" t="s">
        <v>615</v>
      </c>
      <c r="K102" s="2057" t="s">
        <v>63</v>
      </c>
      <c r="L102" s="2069">
        <v>5</v>
      </c>
      <c r="M102" s="1936" t="s">
        <v>648</v>
      </c>
      <c r="N102" s="2077" t="s">
        <v>26</v>
      </c>
      <c r="O102" s="2076">
        <v>1</v>
      </c>
    </row>
    <row r="103" spans="1:15" ht="13.5" thickBot="1" x14ac:dyDescent="0.25">
      <c r="A103" s="2011"/>
      <c r="B103" s="1441"/>
      <c r="C103" s="2066"/>
      <c r="D103" s="2065"/>
      <c r="E103" s="2010"/>
      <c r="F103" s="2064"/>
      <c r="G103" s="1906"/>
      <c r="H103" s="1951"/>
      <c r="I103" s="1904"/>
      <c r="J103" s="2063"/>
      <c r="K103" s="2062" t="s">
        <v>62</v>
      </c>
      <c r="L103" s="2061">
        <f>SUM(L102:L102)</f>
        <v>5</v>
      </c>
      <c r="M103" s="2060"/>
      <c r="N103" s="2073"/>
      <c r="O103" s="2059"/>
    </row>
    <row r="104" spans="1:15" ht="39" customHeight="1" x14ac:dyDescent="0.2">
      <c r="A104" s="2019" t="s">
        <v>61</v>
      </c>
      <c r="B104" s="1474" t="s">
        <v>25</v>
      </c>
      <c r="C104" s="2072" t="s">
        <v>61</v>
      </c>
      <c r="D104" s="2071" t="s">
        <v>44</v>
      </c>
      <c r="E104" s="2016"/>
      <c r="F104" s="2070" t="s">
        <v>647</v>
      </c>
      <c r="G104" s="1942" t="s">
        <v>287</v>
      </c>
      <c r="H104" s="1966" t="s">
        <v>38</v>
      </c>
      <c r="I104" s="1940" t="s">
        <v>147</v>
      </c>
      <c r="J104" s="1965" t="s">
        <v>635</v>
      </c>
      <c r="K104" s="2057" t="s">
        <v>63</v>
      </c>
      <c r="L104" s="2069">
        <v>20</v>
      </c>
      <c r="M104" s="1936" t="s">
        <v>646</v>
      </c>
      <c r="N104" s="2077" t="s">
        <v>91</v>
      </c>
      <c r="O104" s="2076">
        <v>80</v>
      </c>
    </row>
    <row r="105" spans="1:15" x14ac:dyDescent="0.2">
      <c r="A105" s="2041"/>
      <c r="B105" s="1453"/>
      <c r="C105" s="2086"/>
      <c r="D105" s="2085"/>
      <c r="E105" s="2084"/>
      <c r="F105" s="2083"/>
      <c r="G105" s="1919"/>
      <c r="H105" s="1918"/>
      <c r="I105" s="1917"/>
      <c r="J105" s="1950"/>
      <c r="K105" s="2098" t="s">
        <v>351</v>
      </c>
      <c r="L105" s="2081"/>
      <c r="M105" s="2080"/>
      <c r="N105" s="2079"/>
      <c r="O105" s="2078"/>
    </row>
    <row r="106" spans="1:15" x14ac:dyDescent="0.2">
      <c r="A106" s="2041"/>
      <c r="B106" s="1453"/>
      <c r="C106" s="2086"/>
      <c r="D106" s="2085"/>
      <c r="E106" s="2084"/>
      <c r="F106" s="2083"/>
      <c r="G106" s="1919"/>
      <c r="H106" s="1918"/>
      <c r="I106" s="1917"/>
      <c r="J106" s="1950"/>
      <c r="K106" s="2082" t="s">
        <v>32</v>
      </c>
      <c r="L106" s="2081"/>
      <c r="M106" s="2080"/>
      <c r="N106" s="2079"/>
      <c r="O106" s="2078"/>
    </row>
    <row r="107" spans="1:15" ht="13.5" thickBot="1" x14ac:dyDescent="0.25">
      <c r="A107" s="2011"/>
      <c r="B107" s="1441"/>
      <c r="C107" s="2066"/>
      <c r="D107" s="2065"/>
      <c r="E107" s="2010"/>
      <c r="F107" s="2064"/>
      <c r="G107" s="1906"/>
      <c r="H107" s="1918"/>
      <c r="I107" s="1904"/>
      <c r="J107" s="2063"/>
      <c r="K107" s="2097" t="s">
        <v>62</v>
      </c>
      <c r="L107" s="2096">
        <f>SUM(L104:L106)</f>
        <v>20</v>
      </c>
      <c r="M107" s="2095"/>
      <c r="N107" s="2094"/>
      <c r="O107" s="2093"/>
    </row>
    <row r="108" spans="1:15" ht="25.5" x14ac:dyDescent="0.2">
      <c r="A108" s="2019" t="s">
        <v>61</v>
      </c>
      <c r="B108" s="1474" t="s">
        <v>25</v>
      </c>
      <c r="C108" s="2072" t="s">
        <v>61</v>
      </c>
      <c r="D108" s="2071" t="s">
        <v>40</v>
      </c>
      <c r="E108" s="2016"/>
      <c r="F108" s="2070" t="s">
        <v>645</v>
      </c>
      <c r="G108" s="1942" t="s">
        <v>287</v>
      </c>
      <c r="H108" s="1918"/>
      <c r="I108" s="1940" t="s">
        <v>147</v>
      </c>
      <c r="J108" s="1965" t="s">
        <v>615</v>
      </c>
      <c r="K108" s="2057" t="s">
        <v>63</v>
      </c>
      <c r="L108" s="2069">
        <v>1</v>
      </c>
      <c r="M108" s="1936" t="s">
        <v>644</v>
      </c>
      <c r="N108" s="2077" t="s">
        <v>26</v>
      </c>
      <c r="O108" s="2076">
        <v>40</v>
      </c>
    </row>
    <row r="109" spans="1:15" x14ac:dyDescent="0.2">
      <c r="A109" s="2041"/>
      <c r="B109" s="1453"/>
      <c r="C109" s="2086"/>
      <c r="D109" s="2085"/>
      <c r="E109" s="2084"/>
      <c r="F109" s="2083"/>
      <c r="G109" s="1919"/>
      <c r="H109" s="1918"/>
      <c r="I109" s="1917"/>
      <c r="J109" s="1950"/>
      <c r="K109" s="2082" t="s">
        <v>32</v>
      </c>
      <c r="L109" s="2081"/>
      <c r="M109" s="2080"/>
      <c r="N109" s="2079"/>
      <c r="O109" s="2078"/>
    </row>
    <row r="110" spans="1:15" ht="13.5" thickBot="1" x14ac:dyDescent="0.25">
      <c r="A110" s="2011"/>
      <c r="B110" s="1441"/>
      <c r="C110" s="2066"/>
      <c r="D110" s="2065"/>
      <c r="E110" s="2010"/>
      <c r="F110" s="2064"/>
      <c r="G110" s="1906"/>
      <c r="H110" s="1951"/>
      <c r="I110" s="1904"/>
      <c r="J110" s="2063"/>
      <c r="K110" s="2062" t="s">
        <v>62</v>
      </c>
      <c r="L110" s="2061">
        <f>SUM(L108:L109)</f>
        <v>1</v>
      </c>
      <c r="M110" s="2060"/>
      <c r="N110" s="2073"/>
      <c r="O110" s="2059"/>
    </row>
    <row r="111" spans="1:15" ht="25.5" x14ac:dyDescent="0.2">
      <c r="A111" s="2019" t="s">
        <v>61</v>
      </c>
      <c r="B111" s="1474" t="s">
        <v>25</v>
      </c>
      <c r="C111" s="2072" t="s">
        <v>61</v>
      </c>
      <c r="D111" s="2071" t="s">
        <v>35</v>
      </c>
      <c r="E111" s="2016"/>
      <c r="F111" s="2070" t="s">
        <v>643</v>
      </c>
      <c r="G111" s="1942" t="s">
        <v>287</v>
      </c>
      <c r="H111" s="1966" t="s">
        <v>38</v>
      </c>
      <c r="I111" s="1940" t="s">
        <v>147</v>
      </c>
      <c r="J111" s="1965" t="s">
        <v>615</v>
      </c>
      <c r="K111" s="2057" t="s">
        <v>63</v>
      </c>
      <c r="L111" s="2069">
        <v>10.7</v>
      </c>
      <c r="M111" s="2075" t="s">
        <v>642</v>
      </c>
      <c r="N111" s="2077" t="s">
        <v>26</v>
      </c>
      <c r="O111" s="2076">
        <v>40</v>
      </c>
    </row>
    <row r="112" spans="1:15" x14ac:dyDescent="0.2">
      <c r="A112" s="2041"/>
      <c r="B112" s="1453"/>
      <c r="C112" s="2086"/>
      <c r="D112" s="2085"/>
      <c r="E112" s="2084"/>
      <c r="F112" s="2083"/>
      <c r="G112" s="1919"/>
      <c r="H112" s="1918"/>
      <c r="I112" s="1917"/>
      <c r="J112" s="1950"/>
      <c r="K112" s="2082" t="s">
        <v>32</v>
      </c>
      <c r="L112" s="2081"/>
      <c r="M112" s="2080"/>
      <c r="N112" s="2079"/>
      <c r="O112" s="2078"/>
    </row>
    <row r="113" spans="1:15" ht="13.5" thickBot="1" x14ac:dyDescent="0.25">
      <c r="A113" s="2011"/>
      <c r="B113" s="1441"/>
      <c r="C113" s="2066"/>
      <c r="D113" s="2065"/>
      <c r="E113" s="2010"/>
      <c r="F113" s="2064"/>
      <c r="G113" s="1906"/>
      <c r="H113" s="1918"/>
      <c r="I113" s="1904"/>
      <c r="J113" s="2063"/>
      <c r="K113" s="2062" t="s">
        <v>62</v>
      </c>
      <c r="L113" s="2061">
        <f>SUM(L111:L112)</f>
        <v>10.7</v>
      </c>
      <c r="M113" s="2060"/>
      <c r="N113" s="2073"/>
      <c r="O113" s="2059"/>
    </row>
    <row r="114" spans="1:15" ht="38.25" customHeight="1" x14ac:dyDescent="0.2">
      <c r="A114" s="2019" t="s">
        <v>61</v>
      </c>
      <c r="B114" s="1474" t="s">
        <v>25</v>
      </c>
      <c r="C114" s="2072" t="s">
        <v>61</v>
      </c>
      <c r="D114" s="2071" t="s">
        <v>30</v>
      </c>
      <c r="E114" s="2016"/>
      <c r="F114" s="2070" t="s">
        <v>641</v>
      </c>
      <c r="G114" s="1942" t="s">
        <v>287</v>
      </c>
      <c r="H114" s="1918"/>
      <c r="I114" s="1940" t="s">
        <v>147</v>
      </c>
      <c r="J114" s="1965" t="s">
        <v>607</v>
      </c>
      <c r="K114" s="2057" t="s">
        <v>63</v>
      </c>
      <c r="L114" s="2069">
        <v>0.3</v>
      </c>
      <c r="M114" s="2075" t="s">
        <v>640</v>
      </c>
      <c r="N114" s="2077" t="s">
        <v>26</v>
      </c>
      <c r="O114" s="2076">
        <v>3</v>
      </c>
    </row>
    <row r="115" spans="1:15" ht="13.5" thickBot="1" x14ac:dyDescent="0.25">
      <c r="A115" s="2011"/>
      <c r="B115" s="1441"/>
      <c r="C115" s="2066"/>
      <c r="D115" s="2065"/>
      <c r="E115" s="2010"/>
      <c r="F115" s="2064"/>
      <c r="G115" s="1919"/>
      <c r="H115" s="1918"/>
      <c r="I115" s="1904"/>
      <c r="J115" s="2063"/>
      <c r="K115" s="2062" t="s">
        <v>62</v>
      </c>
      <c r="L115" s="2061">
        <f>SUM(L114)</f>
        <v>0.3</v>
      </c>
      <c r="M115" s="2060"/>
      <c r="N115" s="2073"/>
      <c r="O115" s="2059"/>
    </row>
    <row r="116" spans="1:15" ht="38.25" x14ac:dyDescent="0.2">
      <c r="A116" s="2019" t="s">
        <v>61</v>
      </c>
      <c r="B116" s="1474" t="s">
        <v>25</v>
      </c>
      <c r="C116" s="2072" t="s">
        <v>61</v>
      </c>
      <c r="D116" s="2071" t="s">
        <v>149</v>
      </c>
      <c r="E116" s="2016"/>
      <c r="F116" s="2070" t="s">
        <v>639</v>
      </c>
      <c r="G116" s="1942" t="s">
        <v>287</v>
      </c>
      <c r="H116" s="1918"/>
      <c r="I116" s="1940" t="s">
        <v>147</v>
      </c>
      <c r="J116" s="1965" t="s">
        <v>635</v>
      </c>
      <c r="K116" s="2057" t="s">
        <v>63</v>
      </c>
      <c r="L116" s="2069">
        <v>3</v>
      </c>
      <c r="M116" s="2075" t="s">
        <v>638</v>
      </c>
      <c r="N116" s="2077" t="s">
        <v>26</v>
      </c>
      <c r="O116" s="2076">
        <v>3</v>
      </c>
    </row>
    <row r="117" spans="1:15" ht="13.5" thickBot="1" x14ac:dyDescent="0.25">
      <c r="A117" s="2011"/>
      <c r="B117" s="1441"/>
      <c r="C117" s="2066"/>
      <c r="D117" s="2065"/>
      <c r="E117" s="2010"/>
      <c r="F117" s="2064"/>
      <c r="G117" s="1919"/>
      <c r="H117" s="1951"/>
      <c r="I117" s="1904"/>
      <c r="J117" s="2063"/>
      <c r="K117" s="2062" t="s">
        <v>62</v>
      </c>
      <c r="L117" s="2061">
        <f>SUM(L116)</f>
        <v>3</v>
      </c>
      <c r="M117" s="2060"/>
      <c r="N117" s="2073"/>
      <c r="O117" s="2059"/>
    </row>
    <row r="118" spans="1:15" ht="39" thickBot="1" x14ac:dyDescent="0.25">
      <c r="A118" s="2019" t="s">
        <v>61</v>
      </c>
      <c r="B118" s="1474" t="s">
        <v>25</v>
      </c>
      <c r="C118" s="2072" t="s">
        <v>61</v>
      </c>
      <c r="D118" s="2071" t="s">
        <v>147</v>
      </c>
      <c r="E118" s="2092"/>
      <c r="F118" s="2070" t="s">
        <v>637</v>
      </c>
      <c r="G118" s="1942" t="s">
        <v>287</v>
      </c>
      <c r="H118" s="1941" t="s">
        <v>38</v>
      </c>
      <c r="I118" s="1940" t="s">
        <v>147</v>
      </c>
      <c r="J118" s="1965" t="s">
        <v>607</v>
      </c>
      <c r="K118" s="2091" t="s">
        <v>63</v>
      </c>
      <c r="L118" s="2090">
        <v>2</v>
      </c>
      <c r="M118" s="2075" t="s">
        <v>637</v>
      </c>
      <c r="N118" s="2077" t="s">
        <v>26</v>
      </c>
      <c r="O118" s="2076">
        <v>1</v>
      </c>
    </row>
    <row r="119" spans="1:15" ht="13.5" thickBot="1" x14ac:dyDescent="0.25">
      <c r="A119" s="2011"/>
      <c r="B119" s="1441"/>
      <c r="C119" s="2066"/>
      <c r="D119" s="2065"/>
      <c r="E119" s="2089"/>
      <c r="F119" s="2064"/>
      <c r="G119" s="1919"/>
      <c r="H119" s="1918"/>
      <c r="I119" s="1904"/>
      <c r="J119" s="2063"/>
      <c r="K119" s="2088" t="s">
        <v>62</v>
      </c>
      <c r="L119" s="2087">
        <f>SUM(L118)</f>
        <v>2</v>
      </c>
      <c r="M119" s="2060"/>
      <c r="N119" s="2073"/>
      <c r="O119" s="2059"/>
    </row>
    <row r="120" spans="1:15" ht="51" x14ac:dyDescent="0.2">
      <c r="A120" s="2019" t="s">
        <v>61</v>
      </c>
      <c r="B120" s="1474" t="s">
        <v>25</v>
      </c>
      <c r="C120" s="2072" t="s">
        <v>61</v>
      </c>
      <c r="D120" s="2071" t="s">
        <v>144</v>
      </c>
      <c r="E120" s="2016"/>
      <c r="F120" s="2070" t="s">
        <v>636</v>
      </c>
      <c r="G120" s="1942" t="s">
        <v>287</v>
      </c>
      <c r="H120" s="1918"/>
      <c r="I120" s="1940" t="s">
        <v>147</v>
      </c>
      <c r="J120" s="1965" t="s">
        <v>635</v>
      </c>
      <c r="K120" s="2057" t="s">
        <v>63</v>
      </c>
      <c r="L120" s="2069">
        <v>0</v>
      </c>
      <c r="M120" s="2075" t="s">
        <v>634</v>
      </c>
      <c r="N120" s="2077" t="s">
        <v>501</v>
      </c>
      <c r="O120" s="2076">
        <v>10</v>
      </c>
    </row>
    <row r="121" spans="1:15" x14ac:dyDescent="0.2">
      <c r="A121" s="2041"/>
      <c r="B121" s="1453"/>
      <c r="C121" s="2086"/>
      <c r="D121" s="2085"/>
      <c r="E121" s="2084"/>
      <c r="F121" s="2083"/>
      <c r="G121" s="1919"/>
      <c r="H121" s="1918"/>
      <c r="I121" s="1917"/>
      <c r="J121" s="1950"/>
      <c r="K121" s="2082" t="s">
        <v>32</v>
      </c>
      <c r="L121" s="2081"/>
      <c r="M121" s="2080"/>
      <c r="N121" s="2079"/>
      <c r="O121" s="2078"/>
    </row>
    <row r="122" spans="1:15" ht="13.5" thickBot="1" x14ac:dyDescent="0.25">
      <c r="A122" s="2011"/>
      <c r="B122" s="1441"/>
      <c r="C122" s="2066"/>
      <c r="D122" s="2065"/>
      <c r="E122" s="2010"/>
      <c r="F122" s="2064"/>
      <c r="G122" s="1906"/>
      <c r="H122" s="1905"/>
      <c r="I122" s="1904"/>
      <c r="J122" s="2063"/>
      <c r="K122" s="2062" t="s">
        <v>62</v>
      </c>
      <c r="L122" s="2061">
        <f>SUM(L120:L121)</f>
        <v>0</v>
      </c>
      <c r="M122" s="2060"/>
      <c r="N122" s="2073"/>
      <c r="O122" s="2059"/>
    </row>
    <row r="123" spans="1:15" ht="39" customHeight="1" x14ac:dyDescent="0.2">
      <c r="A123" s="2019" t="s">
        <v>61</v>
      </c>
      <c r="B123" s="1474" t="s">
        <v>25</v>
      </c>
      <c r="C123" s="2072" t="s">
        <v>61</v>
      </c>
      <c r="D123" s="2071" t="s">
        <v>141</v>
      </c>
      <c r="E123" s="2016"/>
      <c r="F123" s="2070" t="s">
        <v>633</v>
      </c>
      <c r="G123" s="1942" t="s">
        <v>287</v>
      </c>
      <c r="H123" s="1966" t="s">
        <v>38</v>
      </c>
      <c r="I123" s="1940" t="s">
        <v>147</v>
      </c>
      <c r="J123" s="1965" t="s">
        <v>615</v>
      </c>
      <c r="K123" s="2057" t="s">
        <v>63</v>
      </c>
      <c r="L123" s="2069">
        <v>0</v>
      </c>
      <c r="M123" s="2075" t="s">
        <v>632</v>
      </c>
      <c r="N123" s="2077" t="s">
        <v>501</v>
      </c>
      <c r="O123" s="2076">
        <v>40</v>
      </c>
    </row>
    <row r="124" spans="1:15" x14ac:dyDescent="0.2">
      <c r="A124" s="2041"/>
      <c r="B124" s="1453"/>
      <c r="C124" s="2086"/>
      <c r="D124" s="2085"/>
      <c r="E124" s="2084"/>
      <c r="F124" s="2083"/>
      <c r="G124" s="1919"/>
      <c r="H124" s="1918"/>
      <c r="I124" s="1917"/>
      <c r="J124" s="1950"/>
      <c r="K124" s="2082" t="s">
        <v>32</v>
      </c>
      <c r="L124" s="2081"/>
      <c r="M124" s="2080"/>
      <c r="N124" s="2079"/>
      <c r="O124" s="2078"/>
    </row>
    <row r="125" spans="1:15" ht="13.5" thickBot="1" x14ac:dyDescent="0.25">
      <c r="A125" s="2011"/>
      <c r="B125" s="1441"/>
      <c r="C125" s="2066"/>
      <c r="D125" s="2065"/>
      <c r="E125" s="2010"/>
      <c r="F125" s="2064"/>
      <c r="G125" s="1906"/>
      <c r="H125" s="1918"/>
      <c r="I125" s="1904"/>
      <c r="J125" s="2063"/>
      <c r="K125" s="2062" t="s">
        <v>62</v>
      </c>
      <c r="L125" s="2061">
        <f>SUM(L123:L124)</f>
        <v>0</v>
      </c>
      <c r="M125" s="2060"/>
      <c r="N125" s="2073"/>
      <c r="O125" s="2059"/>
    </row>
    <row r="126" spans="1:15" ht="38.25" x14ac:dyDescent="0.2">
      <c r="A126" s="2019" t="s">
        <v>61</v>
      </c>
      <c r="B126" s="1474" t="s">
        <v>25</v>
      </c>
      <c r="C126" s="2072" t="s">
        <v>61</v>
      </c>
      <c r="D126" s="2071" t="s">
        <v>82</v>
      </c>
      <c r="E126" s="2016"/>
      <c r="F126" s="2070" t="s">
        <v>631</v>
      </c>
      <c r="G126" s="1942" t="s">
        <v>287</v>
      </c>
      <c r="H126" s="1918"/>
      <c r="I126" s="1940" t="s">
        <v>147</v>
      </c>
      <c r="J126" s="1965" t="s">
        <v>630</v>
      </c>
      <c r="K126" s="2057" t="s">
        <v>63</v>
      </c>
      <c r="L126" s="2069">
        <v>13</v>
      </c>
      <c r="M126" s="2075" t="s">
        <v>629</v>
      </c>
      <c r="N126" s="2077" t="s">
        <v>501</v>
      </c>
      <c r="O126" s="2076">
        <v>50</v>
      </c>
    </row>
    <row r="127" spans="1:15" x14ac:dyDescent="0.2">
      <c r="A127" s="2041"/>
      <c r="B127" s="1453"/>
      <c r="C127" s="2086"/>
      <c r="D127" s="2085"/>
      <c r="E127" s="2084"/>
      <c r="F127" s="2083"/>
      <c r="G127" s="1919"/>
      <c r="H127" s="1918"/>
      <c r="I127" s="1917"/>
      <c r="J127" s="1950"/>
      <c r="K127" s="2082" t="s">
        <v>32</v>
      </c>
      <c r="L127" s="2081">
        <v>0</v>
      </c>
      <c r="M127" s="2080"/>
      <c r="N127" s="2079"/>
      <c r="O127" s="2078"/>
    </row>
    <row r="128" spans="1:15" ht="13.5" thickBot="1" x14ac:dyDescent="0.25">
      <c r="A128" s="2011"/>
      <c r="B128" s="1441"/>
      <c r="C128" s="2066"/>
      <c r="D128" s="2065"/>
      <c r="E128" s="2010"/>
      <c r="F128" s="2064"/>
      <c r="G128" s="1906"/>
      <c r="H128" s="1951"/>
      <c r="I128" s="1904"/>
      <c r="J128" s="2063"/>
      <c r="K128" s="2062" t="s">
        <v>62</v>
      </c>
      <c r="L128" s="2061">
        <f>SUM(L126:L127)</f>
        <v>13</v>
      </c>
      <c r="M128" s="2060"/>
      <c r="N128" s="2073"/>
      <c r="O128" s="2059"/>
    </row>
    <row r="129" spans="1:20" ht="26.25" customHeight="1" x14ac:dyDescent="0.2">
      <c r="A129" s="2019" t="s">
        <v>61</v>
      </c>
      <c r="B129" s="1474" t="s">
        <v>25</v>
      </c>
      <c r="C129" s="2072" t="s">
        <v>61</v>
      </c>
      <c r="D129" s="2071" t="s">
        <v>137</v>
      </c>
      <c r="E129" s="2016"/>
      <c r="F129" s="2070" t="s">
        <v>628</v>
      </c>
      <c r="G129" s="1942" t="s">
        <v>287</v>
      </c>
      <c r="H129" s="1966" t="s">
        <v>38</v>
      </c>
      <c r="I129" s="1940" t="s">
        <v>147</v>
      </c>
      <c r="J129" s="1965" t="s">
        <v>607</v>
      </c>
      <c r="K129" s="2057" t="s">
        <v>63</v>
      </c>
      <c r="L129" s="2069">
        <v>0</v>
      </c>
      <c r="M129" s="2075" t="s">
        <v>627</v>
      </c>
      <c r="N129" s="2077" t="s">
        <v>26</v>
      </c>
      <c r="O129" s="2076">
        <v>5</v>
      </c>
    </row>
    <row r="130" spans="1:20" ht="13.5" thickBot="1" x14ac:dyDescent="0.25">
      <c r="A130" s="2011"/>
      <c r="B130" s="1441"/>
      <c r="C130" s="2066"/>
      <c r="D130" s="2065"/>
      <c r="E130" s="2010"/>
      <c r="F130" s="2064"/>
      <c r="G130" s="1919"/>
      <c r="H130" s="1918"/>
      <c r="I130" s="1904"/>
      <c r="J130" s="2063"/>
      <c r="K130" s="2062" t="s">
        <v>62</v>
      </c>
      <c r="L130" s="2061">
        <f>SUM(L129)</f>
        <v>0</v>
      </c>
      <c r="M130" s="2060"/>
      <c r="N130" s="2073"/>
      <c r="O130" s="2059"/>
    </row>
    <row r="131" spans="1:20" ht="34.5" customHeight="1" x14ac:dyDescent="0.2">
      <c r="A131" s="2019" t="s">
        <v>61</v>
      </c>
      <c r="B131" s="1474" t="s">
        <v>25</v>
      </c>
      <c r="C131" s="2072" t="s">
        <v>61</v>
      </c>
      <c r="D131" s="2071" t="s">
        <v>626</v>
      </c>
      <c r="E131" s="2016"/>
      <c r="F131" s="2070" t="s">
        <v>625</v>
      </c>
      <c r="G131" s="1942" t="s">
        <v>287</v>
      </c>
      <c r="H131" s="1918"/>
      <c r="I131" s="1940" t="s">
        <v>147</v>
      </c>
      <c r="J131" s="1965" t="s">
        <v>603</v>
      </c>
      <c r="K131" s="2057" t="s">
        <v>63</v>
      </c>
      <c r="L131" s="2069">
        <v>25</v>
      </c>
      <c r="M131" s="2075" t="s">
        <v>624</v>
      </c>
      <c r="N131" s="1935" t="s">
        <v>26</v>
      </c>
      <c r="O131" s="2074">
        <v>38</v>
      </c>
    </row>
    <row r="132" spans="1:20" ht="23.25" customHeight="1" thickBot="1" x14ac:dyDescent="0.25">
      <c r="A132" s="2011"/>
      <c r="B132" s="1441"/>
      <c r="C132" s="2066"/>
      <c r="D132" s="2065"/>
      <c r="E132" s="2010"/>
      <c r="F132" s="2064"/>
      <c r="G132" s="1919"/>
      <c r="H132" s="1918"/>
      <c r="I132" s="1904"/>
      <c r="J132" s="2063"/>
      <c r="K132" s="2062" t="s">
        <v>62</v>
      </c>
      <c r="L132" s="2061">
        <f>SUM(L131)</f>
        <v>25</v>
      </c>
      <c r="M132" s="2060"/>
      <c r="N132" s="2073"/>
      <c r="O132" s="2059"/>
    </row>
    <row r="133" spans="1:20" ht="30" customHeight="1" x14ac:dyDescent="0.2">
      <c r="A133" s="2019" t="s">
        <v>61</v>
      </c>
      <c r="B133" s="1474" t="s">
        <v>25</v>
      </c>
      <c r="C133" s="2072" t="s">
        <v>61</v>
      </c>
      <c r="D133" s="2071" t="s">
        <v>623</v>
      </c>
      <c r="E133" s="2016"/>
      <c r="F133" s="2070" t="s">
        <v>622</v>
      </c>
      <c r="G133" s="1942" t="s">
        <v>287</v>
      </c>
      <c r="H133" s="1918"/>
      <c r="I133" s="1940" t="s">
        <v>147</v>
      </c>
      <c r="J133" s="1965" t="s">
        <v>611</v>
      </c>
      <c r="K133" s="2057" t="s">
        <v>63</v>
      </c>
      <c r="L133" s="2069">
        <v>0</v>
      </c>
      <c r="M133" s="2068" t="s">
        <v>621</v>
      </c>
      <c r="N133" s="2026" t="s">
        <v>48</v>
      </c>
      <c r="O133" s="2067">
        <v>840</v>
      </c>
    </row>
    <row r="134" spans="1:20" ht="25.5" customHeight="1" thickBot="1" x14ac:dyDescent="0.25">
      <c r="A134" s="2011"/>
      <c r="B134" s="1441"/>
      <c r="C134" s="2066"/>
      <c r="D134" s="2065"/>
      <c r="E134" s="2010"/>
      <c r="F134" s="2064"/>
      <c r="G134" s="1919"/>
      <c r="H134" s="1918"/>
      <c r="I134" s="1904"/>
      <c r="J134" s="2063"/>
      <c r="K134" s="2062" t="s">
        <v>62</v>
      </c>
      <c r="L134" s="2061">
        <f>SUM(L133)</f>
        <v>0</v>
      </c>
      <c r="M134" s="2060"/>
      <c r="N134" s="2052"/>
      <c r="O134" s="2059"/>
    </row>
    <row r="135" spans="1:20" ht="26.25" customHeight="1" thickBot="1" x14ac:dyDescent="0.25">
      <c r="A135" s="2019" t="s">
        <v>61</v>
      </c>
      <c r="B135" s="1474" t="s">
        <v>25</v>
      </c>
      <c r="C135" s="2018" t="s">
        <v>61</v>
      </c>
      <c r="D135" s="2017" t="s">
        <v>620</v>
      </c>
      <c r="E135" s="2016"/>
      <c r="F135" s="2058" t="s">
        <v>619</v>
      </c>
      <c r="G135" s="1942" t="s">
        <v>287</v>
      </c>
      <c r="H135" s="1918"/>
      <c r="I135" s="1940" t="s">
        <v>147</v>
      </c>
      <c r="J135" s="1939" t="s">
        <v>615</v>
      </c>
      <c r="K135" s="2057" t="s">
        <v>63</v>
      </c>
      <c r="L135" s="2056">
        <v>1</v>
      </c>
      <c r="M135" s="2027" t="s">
        <v>618</v>
      </c>
      <c r="N135" s="2026" t="s">
        <v>48</v>
      </c>
      <c r="O135" s="2025">
        <v>12</v>
      </c>
      <c r="P135" s="1123"/>
      <c r="Q135" s="1123"/>
      <c r="R135" s="1123"/>
      <c r="S135" s="1123"/>
      <c r="T135" s="1123"/>
    </row>
    <row r="136" spans="1:20" ht="24.75" customHeight="1" thickBot="1" x14ac:dyDescent="0.25">
      <c r="A136" s="2011"/>
      <c r="B136" s="1441"/>
      <c r="C136" s="2046"/>
      <c r="D136" s="1439"/>
      <c r="E136" s="2010"/>
      <c r="F136" s="2055"/>
      <c r="G136" s="1919"/>
      <c r="H136" s="1918"/>
      <c r="I136" s="1904"/>
      <c r="J136" s="2054"/>
      <c r="K136" s="1949" t="s">
        <v>62</v>
      </c>
      <c r="L136" s="2032">
        <f>SUM(L135)</f>
        <v>1</v>
      </c>
      <c r="M136" s="2053"/>
      <c r="N136" s="2052"/>
      <c r="O136" s="2051"/>
      <c r="P136" s="1125"/>
      <c r="Q136" s="1125"/>
      <c r="R136" s="1125"/>
      <c r="S136" s="1125"/>
      <c r="T136" s="1125"/>
    </row>
    <row r="137" spans="1:20" ht="24.75" customHeight="1" thickBot="1" x14ac:dyDescent="0.25">
      <c r="A137" s="2019" t="s">
        <v>61</v>
      </c>
      <c r="B137" s="1474" t="s">
        <v>25</v>
      </c>
      <c r="C137" s="2018" t="s">
        <v>61</v>
      </c>
      <c r="D137" s="2017" t="s">
        <v>617</v>
      </c>
      <c r="E137" s="2042"/>
      <c r="F137" s="2050" t="s">
        <v>616</v>
      </c>
      <c r="G137" s="1942" t="s">
        <v>287</v>
      </c>
      <c r="H137" s="2044"/>
      <c r="I137" s="1940" t="s">
        <v>147</v>
      </c>
      <c r="J137" s="1939" t="s">
        <v>615</v>
      </c>
      <c r="K137" s="1915" t="s">
        <v>63</v>
      </c>
      <c r="L137" s="2028">
        <v>1</v>
      </c>
      <c r="M137" s="2027" t="s">
        <v>614</v>
      </c>
      <c r="N137" s="2026" t="s">
        <v>48</v>
      </c>
      <c r="O137" s="2025">
        <v>1</v>
      </c>
    </row>
    <row r="138" spans="1:20" ht="24.75" customHeight="1" thickBot="1" x14ac:dyDescent="0.25">
      <c r="A138" s="2011"/>
      <c r="B138" s="1441"/>
      <c r="C138" s="2046"/>
      <c r="D138" s="1439"/>
      <c r="E138" s="1438"/>
      <c r="F138" s="2049"/>
      <c r="G138" s="1919"/>
      <c r="H138" s="2044"/>
      <c r="I138" s="1904"/>
      <c r="J138" s="1903"/>
      <c r="K138" s="1949" t="s">
        <v>62</v>
      </c>
      <c r="L138" s="2032">
        <f>SUM(L137)</f>
        <v>1</v>
      </c>
      <c r="M138" s="2021"/>
      <c r="N138" s="2020"/>
      <c r="O138" s="2004"/>
    </row>
    <row r="139" spans="1:20" ht="24.75" customHeight="1" thickBot="1" x14ac:dyDescent="0.25">
      <c r="A139" s="2019" t="s">
        <v>61</v>
      </c>
      <c r="B139" s="1474" t="s">
        <v>25</v>
      </c>
      <c r="C139" s="2018" t="s">
        <v>61</v>
      </c>
      <c r="D139" s="2017" t="s">
        <v>613</v>
      </c>
      <c r="E139" s="2042"/>
      <c r="F139" s="2048" t="s">
        <v>612</v>
      </c>
      <c r="G139" s="1919"/>
      <c r="H139" s="2044"/>
      <c r="I139" s="1940" t="s">
        <v>147</v>
      </c>
      <c r="J139" s="1939" t="s">
        <v>611</v>
      </c>
      <c r="K139" s="1915" t="s">
        <v>63</v>
      </c>
      <c r="L139" s="1954">
        <v>13</v>
      </c>
      <c r="M139" s="2047" t="s">
        <v>610</v>
      </c>
      <c r="N139" s="2026" t="s">
        <v>48</v>
      </c>
      <c r="O139" s="2025">
        <v>7</v>
      </c>
    </row>
    <row r="140" spans="1:20" ht="24.75" customHeight="1" thickBot="1" x14ac:dyDescent="0.25">
      <c r="A140" s="2011"/>
      <c r="B140" s="1441"/>
      <c r="C140" s="2046"/>
      <c r="D140" s="1439"/>
      <c r="E140" s="1438"/>
      <c r="F140" s="2045"/>
      <c r="G140" s="1906"/>
      <c r="H140" s="2044"/>
      <c r="I140" s="1904"/>
      <c r="J140" s="1903"/>
      <c r="K140" s="1949" t="s">
        <v>62</v>
      </c>
      <c r="L140" s="2032">
        <f>SUM(L139)</f>
        <v>13</v>
      </c>
      <c r="M140" s="2021"/>
      <c r="N140" s="2020"/>
      <c r="O140" s="2004"/>
    </row>
    <row r="141" spans="1:20" ht="24.75" customHeight="1" thickBot="1" x14ac:dyDescent="0.25">
      <c r="A141" s="2041" t="s">
        <v>61</v>
      </c>
      <c r="B141" s="1453" t="s">
        <v>25</v>
      </c>
      <c r="C141" s="2043" t="s">
        <v>61</v>
      </c>
      <c r="D141" s="2040" t="s">
        <v>609</v>
      </c>
      <c r="E141" s="2042"/>
      <c r="F141" s="2039" t="s">
        <v>608</v>
      </c>
      <c r="G141" s="1942" t="s">
        <v>287</v>
      </c>
      <c r="H141" s="1966" t="s">
        <v>38</v>
      </c>
      <c r="I141" s="2029" t="s">
        <v>147</v>
      </c>
      <c r="J141" s="1965" t="s">
        <v>607</v>
      </c>
      <c r="K141" s="1915" t="s">
        <v>63</v>
      </c>
      <c r="L141" s="1954">
        <v>56</v>
      </c>
      <c r="M141" s="2027" t="s">
        <v>606</v>
      </c>
      <c r="N141" s="2026" t="s">
        <v>48</v>
      </c>
      <c r="O141" s="2025">
        <v>3</v>
      </c>
    </row>
    <row r="142" spans="1:20" ht="24.75" customHeight="1" thickBot="1" x14ac:dyDescent="0.25">
      <c r="A142" s="2041"/>
      <c r="B142" s="1453"/>
      <c r="C142" s="1452"/>
      <c r="D142" s="2040"/>
      <c r="E142" s="1952"/>
      <c r="F142" s="2039"/>
      <c r="G142" s="1919"/>
      <c r="H142" s="1918"/>
      <c r="I142" s="2038"/>
      <c r="J142" s="1950"/>
      <c r="K142" s="1915" t="s">
        <v>351</v>
      </c>
      <c r="L142" s="2028">
        <v>306.3</v>
      </c>
      <c r="M142" s="2037"/>
      <c r="N142" s="2036"/>
      <c r="O142" s="2035"/>
    </row>
    <row r="143" spans="1:20" ht="18.75" customHeight="1" thickBot="1" x14ac:dyDescent="0.25">
      <c r="A143" s="2011"/>
      <c r="B143" s="1441"/>
      <c r="C143" s="1671"/>
      <c r="D143" s="2034"/>
      <c r="E143" s="1438"/>
      <c r="F143" s="2033"/>
      <c r="G143" s="1919"/>
      <c r="H143" s="1918"/>
      <c r="I143" s="2022"/>
      <c r="J143" s="1903"/>
      <c r="K143" s="1949" t="s">
        <v>62</v>
      </c>
      <c r="L143" s="2032">
        <f>SUM(L141:L142)</f>
        <v>362.3</v>
      </c>
      <c r="M143" s="2021"/>
      <c r="N143" s="2020"/>
      <c r="O143" s="2004"/>
    </row>
    <row r="144" spans="1:20" ht="24.75" customHeight="1" thickBot="1" x14ac:dyDescent="0.25">
      <c r="A144" s="2019" t="s">
        <v>61</v>
      </c>
      <c r="B144" s="1474" t="s">
        <v>25</v>
      </c>
      <c r="C144" s="2018" t="s">
        <v>61</v>
      </c>
      <c r="D144" s="2031" t="s">
        <v>605</v>
      </c>
      <c r="E144" s="1952"/>
      <c r="F144" s="2030" t="s">
        <v>604</v>
      </c>
      <c r="G144" s="1919"/>
      <c r="H144" s="1918"/>
      <c r="I144" s="2029" t="s">
        <v>147</v>
      </c>
      <c r="J144" s="1939" t="s">
        <v>603</v>
      </c>
      <c r="K144" s="1915" t="s">
        <v>63</v>
      </c>
      <c r="L144" s="2028">
        <v>150</v>
      </c>
      <c r="M144" s="2027" t="s">
        <v>602</v>
      </c>
      <c r="N144" s="2026" t="s">
        <v>48</v>
      </c>
      <c r="O144" s="2025">
        <v>50</v>
      </c>
    </row>
    <row r="145" spans="1:15" ht="24.75" customHeight="1" thickBot="1" x14ac:dyDescent="0.25">
      <c r="A145" s="2011"/>
      <c r="B145" s="1441"/>
      <c r="C145" s="1671"/>
      <c r="D145" s="2024"/>
      <c r="E145" s="1438"/>
      <c r="F145" s="2023"/>
      <c r="G145" s="1906"/>
      <c r="H145" s="1918"/>
      <c r="I145" s="2022"/>
      <c r="J145" s="1903"/>
      <c r="K145" s="1949" t="s">
        <v>62</v>
      </c>
      <c r="L145" s="2007">
        <f>SUM(L144)</f>
        <v>150</v>
      </c>
      <c r="M145" s="2021"/>
      <c r="N145" s="2020"/>
      <c r="O145" s="2004"/>
    </row>
    <row r="146" spans="1:15" ht="24.75" customHeight="1" thickBot="1" x14ac:dyDescent="0.25">
      <c r="A146" s="2019" t="s">
        <v>61</v>
      </c>
      <c r="B146" s="1474" t="s">
        <v>25</v>
      </c>
      <c r="C146" s="2018" t="s">
        <v>61</v>
      </c>
      <c r="D146" s="2017" t="s">
        <v>601</v>
      </c>
      <c r="E146" s="2016"/>
      <c r="F146" s="2015" t="s">
        <v>600</v>
      </c>
      <c r="G146" s="1942" t="s">
        <v>287</v>
      </c>
      <c r="H146" s="1918"/>
      <c r="I146" s="1940" t="s">
        <v>147</v>
      </c>
      <c r="J146" s="2008" t="s">
        <v>599</v>
      </c>
      <c r="K146" s="1915" t="s">
        <v>63</v>
      </c>
      <c r="L146" s="1954">
        <v>12</v>
      </c>
      <c r="M146" s="2014" t="s">
        <v>598</v>
      </c>
      <c r="N146" s="2013" t="s">
        <v>26</v>
      </c>
      <c r="O146" s="2012">
        <v>1</v>
      </c>
    </row>
    <row r="147" spans="1:15" ht="24.75" customHeight="1" thickBot="1" x14ac:dyDescent="0.25">
      <c r="A147" s="2011"/>
      <c r="B147" s="1441"/>
      <c r="C147" s="1671"/>
      <c r="D147" s="1439"/>
      <c r="E147" s="2010"/>
      <c r="F147" s="2009"/>
      <c r="G147" s="1919"/>
      <c r="H147" s="1951"/>
      <c r="I147" s="1904"/>
      <c r="J147" s="2008"/>
      <c r="K147" s="1949" t="s">
        <v>62</v>
      </c>
      <c r="L147" s="2007">
        <v>12</v>
      </c>
      <c r="M147" s="2006"/>
      <c r="N147" s="2005"/>
      <c r="O147" s="2004"/>
    </row>
    <row r="148" spans="1:15" ht="13.5" customHeight="1" thickBot="1" x14ac:dyDescent="0.25">
      <c r="A148" s="1681" t="s">
        <v>61</v>
      </c>
      <c r="B148" s="2003" t="s">
        <v>25</v>
      </c>
      <c r="C148" s="1896" t="s">
        <v>342</v>
      </c>
      <c r="D148" s="1668"/>
      <c r="E148" s="1668"/>
      <c r="F148" s="1668"/>
      <c r="G148" s="1668"/>
      <c r="H148" s="1668"/>
      <c r="I148" s="1668"/>
      <c r="J148" s="1667"/>
      <c r="K148" s="1895" t="s">
        <v>62</v>
      </c>
      <c r="L148" s="2002">
        <f>L85</f>
        <v>664.3</v>
      </c>
      <c r="M148" s="2001"/>
      <c r="N148" s="2000"/>
      <c r="O148" s="1999"/>
    </row>
    <row r="149" spans="1:15" ht="13.5" thickBot="1" x14ac:dyDescent="0.25">
      <c r="A149" s="1998" t="s">
        <v>61</v>
      </c>
      <c r="B149" s="1889" t="s">
        <v>22</v>
      </c>
      <c r="C149" s="1888"/>
      <c r="D149" s="1888"/>
      <c r="E149" s="1888"/>
      <c r="F149" s="1888"/>
      <c r="G149" s="1888"/>
      <c r="H149" s="1888"/>
      <c r="I149" s="1888"/>
      <c r="J149" s="1888"/>
      <c r="K149" s="1888"/>
      <c r="L149" s="1886">
        <f>L77+L148</f>
        <v>3814</v>
      </c>
      <c r="M149" s="1997"/>
      <c r="N149" s="1996"/>
      <c r="O149" s="1995"/>
    </row>
    <row r="150" spans="1:15" ht="15" thickBot="1" x14ac:dyDescent="0.25">
      <c r="A150" s="1994" t="s">
        <v>25</v>
      </c>
      <c r="B150" s="1993" t="s">
        <v>597</v>
      </c>
      <c r="C150" s="1992"/>
      <c r="D150" s="1992"/>
      <c r="E150" s="1992"/>
      <c r="F150" s="1991"/>
      <c r="G150" s="1991"/>
      <c r="H150" s="1990"/>
      <c r="I150" s="1989"/>
      <c r="J150" s="1988"/>
      <c r="K150" s="1988"/>
      <c r="L150" s="1988"/>
      <c r="M150" s="1988"/>
      <c r="N150" s="1988"/>
      <c r="O150" s="1987"/>
    </row>
    <row r="151" spans="1:15" ht="26.25" thickBot="1" x14ac:dyDescent="0.25">
      <c r="A151" s="1615"/>
      <c r="B151" s="1986"/>
      <c r="C151" s="1985"/>
      <c r="D151" s="1985"/>
      <c r="E151" s="1985"/>
      <c r="F151" s="1985"/>
      <c r="G151" s="1985"/>
      <c r="H151" s="1985"/>
      <c r="I151" s="1985"/>
      <c r="J151" s="1985"/>
      <c r="K151" s="1985"/>
      <c r="L151" s="1984"/>
      <c r="M151" s="1983" t="s">
        <v>596</v>
      </c>
      <c r="N151" s="1982" t="s">
        <v>91</v>
      </c>
      <c r="O151" s="1981">
        <v>37.6</v>
      </c>
    </row>
    <row r="152" spans="1:15" ht="15.75" thickBot="1" x14ac:dyDescent="0.25">
      <c r="A152" s="1615" t="s">
        <v>25</v>
      </c>
      <c r="B152" s="1980" t="s">
        <v>61</v>
      </c>
      <c r="C152" s="1331" t="s">
        <v>595</v>
      </c>
      <c r="D152" s="1329"/>
      <c r="E152" s="1976"/>
      <c r="F152" s="1976"/>
      <c r="G152" s="1976"/>
      <c r="H152" s="1979"/>
      <c r="I152" s="1978"/>
      <c r="J152" s="1976"/>
      <c r="K152" s="1976"/>
      <c r="L152" s="1976"/>
      <c r="M152" s="1977"/>
      <c r="N152" s="1976"/>
      <c r="O152" s="1975"/>
    </row>
    <row r="153" spans="1:15" ht="37.5" customHeight="1" thickBot="1" x14ac:dyDescent="0.25">
      <c r="A153" s="1681"/>
      <c r="B153" s="1614"/>
      <c r="C153" s="1974"/>
      <c r="D153" s="1973"/>
      <c r="E153" s="1970"/>
      <c r="F153" s="1970"/>
      <c r="G153" s="1970"/>
      <c r="H153" s="1972"/>
      <c r="I153" s="1971"/>
      <c r="J153" s="1970"/>
      <c r="K153" s="1970"/>
      <c r="L153" s="1970"/>
      <c r="M153" s="1969" t="s">
        <v>594</v>
      </c>
      <c r="N153" s="1968" t="s">
        <v>593</v>
      </c>
      <c r="O153" s="1967">
        <v>70</v>
      </c>
    </row>
    <row r="154" spans="1:15" ht="20.25" customHeight="1" thickBot="1" x14ac:dyDescent="0.25">
      <c r="A154" s="1929" t="s">
        <v>25</v>
      </c>
      <c r="B154" s="1474" t="s">
        <v>61</v>
      </c>
      <c r="C154" s="1603" t="s">
        <v>61</v>
      </c>
      <c r="D154" s="1944"/>
      <c r="E154" s="1471"/>
      <c r="F154" s="1943" t="s">
        <v>590</v>
      </c>
      <c r="G154" s="1942" t="s">
        <v>533</v>
      </c>
      <c r="H154" s="1966" t="s">
        <v>38</v>
      </c>
      <c r="I154" s="1940" t="s">
        <v>589</v>
      </c>
      <c r="J154" s="1965" t="s">
        <v>588</v>
      </c>
      <c r="K154" s="1938" t="s">
        <v>63</v>
      </c>
      <c r="L154" s="1937">
        <v>0</v>
      </c>
      <c r="M154" s="1936" t="s">
        <v>592</v>
      </c>
      <c r="N154" s="1935" t="s">
        <v>26</v>
      </c>
      <c r="O154" s="1964">
        <v>5</v>
      </c>
    </row>
    <row r="155" spans="1:15" ht="26.25" thickBot="1" x14ac:dyDescent="0.25">
      <c r="A155" s="1922"/>
      <c r="B155" s="1453"/>
      <c r="C155" s="1600"/>
      <c r="D155" s="1963"/>
      <c r="E155" s="1450"/>
      <c r="F155" s="1932"/>
      <c r="G155" s="1919"/>
      <c r="H155" s="1918"/>
      <c r="I155" s="1917"/>
      <c r="J155" s="1950"/>
      <c r="K155" s="1927"/>
      <c r="L155" s="1926"/>
      <c r="M155" s="1930" t="s">
        <v>591</v>
      </c>
      <c r="N155" s="1962" t="s">
        <v>26</v>
      </c>
      <c r="O155" s="1961">
        <v>2</v>
      </c>
    </row>
    <row r="156" spans="1:15" ht="24" customHeight="1" thickBot="1" x14ac:dyDescent="0.25">
      <c r="A156" s="1910"/>
      <c r="B156" s="1441"/>
      <c r="C156" s="1909"/>
      <c r="D156" s="1960"/>
      <c r="E156" s="1438"/>
      <c r="F156" s="1959"/>
      <c r="G156" s="1919"/>
      <c r="H156" s="1918"/>
      <c r="I156" s="1917"/>
      <c r="J156" s="1950"/>
      <c r="K156" s="1958" t="s">
        <v>62</v>
      </c>
      <c r="L156" s="1957">
        <f>SUM(L154:L155)</f>
        <v>0</v>
      </c>
      <c r="M156" s="1956"/>
      <c r="N156" s="1955"/>
      <c r="O156" s="1898"/>
    </row>
    <row r="157" spans="1:15" ht="18" customHeight="1" thickBot="1" x14ac:dyDescent="0.25">
      <c r="A157" s="1929" t="s">
        <v>25</v>
      </c>
      <c r="B157" s="1474" t="s">
        <v>61</v>
      </c>
      <c r="C157" s="1603" t="s">
        <v>61</v>
      </c>
      <c r="D157" s="1921" t="s">
        <v>61</v>
      </c>
      <c r="E157" s="1952"/>
      <c r="F157" s="1928" t="s">
        <v>590</v>
      </c>
      <c r="G157" s="1919"/>
      <c r="H157" s="1918"/>
      <c r="I157" s="1917"/>
      <c r="J157" s="1950"/>
      <c r="K157" s="1915" t="s">
        <v>63</v>
      </c>
      <c r="L157" s="1954">
        <v>0</v>
      </c>
      <c r="M157" s="1947"/>
      <c r="N157" s="1946"/>
      <c r="O157" s="1945"/>
    </row>
    <row r="158" spans="1:15" ht="37.5" customHeight="1" thickBot="1" x14ac:dyDescent="0.25">
      <c r="A158" s="1910"/>
      <c r="B158" s="1441"/>
      <c r="C158" s="1953"/>
      <c r="D158" s="1921"/>
      <c r="E158" s="1952"/>
      <c r="F158" s="1907"/>
      <c r="G158" s="1906"/>
      <c r="H158" s="1951"/>
      <c r="I158" s="1904"/>
      <c r="J158" s="1950"/>
      <c r="K158" s="1949" t="s">
        <v>62</v>
      </c>
      <c r="L158" s="1948">
        <f>SUM(L157)</f>
        <v>0</v>
      </c>
      <c r="M158" s="1947"/>
      <c r="N158" s="1946"/>
      <c r="O158" s="1945"/>
    </row>
    <row r="159" spans="1:15" ht="26.25" thickBot="1" x14ac:dyDescent="0.25">
      <c r="A159" s="1929" t="s">
        <v>25</v>
      </c>
      <c r="B159" s="1474" t="s">
        <v>61</v>
      </c>
      <c r="C159" s="1603" t="s">
        <v>25</v>
      </c>
      <c r="D159" s="1944"/>
      <c r="E159" s="1471"/>
      <c r="F159" s="1943" t="s">
        <v>585</v>
      </c>
      <c r="G159" s="1942" t="s">
        <v>244</v>
      </c>
      <c r="H159" s="1941" t="s">
        <v>38</v>
      </c>
      <c r="I159" s="1940" t="s">
        <v>589</v>
      </c>
      <c r="J159" s="1939" t="s">
        <v>588</v>
      </c>
      <c r="K159" s="1938" t="s">
        <v>63</v>
      </c>
      <c r="L159" s="1937">
        <v>0</v>
      </c>
      <c r="M159" s="1936" t="s">
        <v>587</v>
      </c>
      <c r="N159" s="1935" t="s">
        <v>26</v>
      </c>
      <c r="O159" s="1934"/>
    </row>
    <row r="160" spans="1:15" ht="64.5" thickBot="1" x14ac:dyDescent="0.25">
      <c r="A160" s="1910"/>
      <c r="B160" s="1441"/>
      <c r="C160" s="1600"/>
      <c r="D160" s="1933"/>
      <c r="E160" s="1450"/>
      <c r="F160" s="1932"/>
      <c r="G160" s="1919"/>
      <c r="H160" s="1918"/>
      <c r="I160" s="1917"/>
      <c r="J160" s="1916"/>
      <c r="K160" s="1931"/>
      <c r="L160" s="1926"/>
      <c r="M160" s="1930" t="s">
        <v>586</v>
      </c>
      <c r="N160" s="1924" t="s">
        <v>91</v>
      </c>
      <c r="O160" s="1923">
        <v>50</v>
      </c>
    </row>
    <row r="161" spans="1:15" ht="13.5" customHeight="1" thickBot="1" x14ac:dyDescent="0.25">
      <c r="A161" s="1929" t="s">
        <v>25</v>
      </c>
      <c r="B161" s="1474" t="s">
        <v>61</v>
      </c>
      <c r="C161" s="1603" t="s">
        <v>25</v>
      </c>
      <c r="D161" s="1921" t="s">
        <v>61</v>
      </c>
      <c r="E161" s="1450"/>
      <c r="F161" s="1928" t="s">
        <v>585</v>
      </c>
      <c r="G161" s="1919"/>
      <c r="H161" s="1918"/>
      <c r="I161" s="1917"/>
      <c r="J161" s="1916"/>
      <c r="K161" s="1927" t="s">
        <v>62</v>
      </c>
      <c r="L161" s="1926">
        <f>SUM(L159:L160)</f>
        <v>0</v>
      </c>
      <c r="M161" s="1925" t="s">
        <v>584</v>
      </c>
      <c r="N161" s="1924" t="s">
        <v>501</v>
      </c>
      <c r="O161" s="1923">
        <v>263</v>
      </c>
    </row>
    <row r="162" spans="1:15" ht="13.5" thickBot="1" x14ac:dyDescent="0.25">
      <c r="A162" s="1922"/>
      <c r="B162" s="1453"/>
      <c r="C162" s="1600"/>
      <c r="D162" s="1921"/>
      <c r="E162" s="1450"/>
      <c r="F162" s="1920"/>
      <c r="G162" s="1919"/>
      <c r="H162" s="1918"/>
      <c r="I162" s="1917"/>
      <c r="J162" s="1916"/>
      <c r="K162" s="1915" t="s">
        <v>63</v>
      </c>
      <c r="L162" s="1914">
        <v>0</v>
      </c>
      <c r="M162" s="1913"/>
      <c r="N162" s="1912"/>
      <c r="O162" s="1911"/>
    </row>
    <row r="163" spans="1:15" ht="13.5" customHeight="1" thickBot="1" x14ac:dyDescent="0.25">
      <c r="A163" s="1910"/>
      <c r="B163" s="1441"/>
      <c r="C163" s="1909"/>
      <c r="D163" s="1908"/>
      <c r="E163" s="1438"/>
      <c r="F163" s="1907"/>
      <c r="G163" s="1906"/>
      <c r="H163" s="1905"/>
      <c r="I163" s="1904"/>
      <c r="J163" s="1903"/>
      <c r="K163" s="1902" t="s">
        <v>62</v>
      </c>
      <c r="L163" s="1901">
        <f>SUM(L162)</f>
        <v>0</v>
      </c>
      <c r="M163" s="1900"/>
      <c r="N163" s="1899"/>
      <c r="O163" s="1898"/>
    </row>
    <row r="164" spans="1:15" ht="13.5" customHeight="1" thickBot="1" x14ac:dyDescent="0.25">
      <c r="A164" s="1429" t="s">
        <v>25</v>
      </c>
      <c r="B164" s="1897" t="s">
        <v>61</v>
      </c>
      <c r="C164" s="1896" t="s">
        <v>342</v>
      </c>
      <c r="D164" s="1668"/>
      <c r="E164" s="1668"/>
      <c r="F164" s="1668"/>
      <c r="G164" s="1668"/>
      <c r="H164" s="1668"/>
      <c r="I164" s="1668"/>
      <c r="J164" s="1667"/>
      <c r="K164" s="1895" t="s">
        <v>62</v>
      </c>
      <c r="L164" s="1894">
        <f>L156+L163</f>
        <v>0</v>
      </c>
      <c r="M164" s="1893"/>
      <c r="N164" s="1892"/>
      <c r="O164" s="1891"/>
    </row>
    <row r="165" spans="1:15" ht="13.5" thickBot="1" x14ac:dyDescent="0.25">
      <c r="A165" s="1890" t="s">
        <v>25</v>
      </c>
      <c r="B165" s="1889" t="s">
        <v>22</v>
      </c>
      <c r="C165" s="1888"/>
      <c r="D165" s="1888"/>
      <c r="E165" s="1888"/>
      <c r="F165" s="1888"/>
      <c r="G165" s="1888"/>
      <c r="H165" s="1888"/>
      <c r="I165" s="1888"/>
      <c r="J165" s="1888"/>
      <c r="K165" s="1887"/>
      <c r="L165" s="1886">
        <f>L156+L163</f>
        <v>0</v>
      </c>
      <c r="M165" s="1885"/>
      <c r="N165" s="1884"/>
      <c r="O165" s="1883"/>
    </row>
    <row r="166" spans="1:15" ht="13.5" thickBot="1" x14ac:dyDescent="0.25">
      <c r="A166" s="1882" t="s">
        <v>583</v>
      </c>
      <c r="B166" s="1881"/>
      <c r="C166" s="1881"/>
      <c r="D166" s="1881"/>
      <c r="E166" s="1881"/>
      <c r="F166" s="1881"/>
      <c r="G166" s="1881"/>
      <c r="H166" s="1881"/>
      <c r="I166" s="1881"/>
      <c r="J166" s="1881"/>
      <c r="K166" s="1880"/>
      <c r="L166" s="1879">
        <f>L149+L165</f>
        <v>3814</v>
      </c>
      <c r="M166" s="1878"/>
      <c r="N166" s="1877"/>
      <c r="O166" s="1876"/>
    </row>
    <row r="167" spans="1:15" x14ac:dyDescent="0.2">
      <c r="A167" s="1873" t="s">
        <v>20</v>
      </c>
      <c r="B167" s="1873"/>
      <c r="C167" s="1873"/>
      <c r="D167" s="1873"/>
      <c r="E167" s="1873"/>
      <c r="F167" s="1873"/>
      <c r="G167" s="1873"/>
      <c r="H167" s="1875"/>
      <c r="I167" s="1874"/>
      <c r="J167" s="1873"/>
      <c r="K167" s="1873"/>
      <c r="L167" s="1873"/>
      <c r="M167" s="1873"/>
      <c r="N167" s="1865"/>
      <c r="O167" s="1862"/>
    </row>
    <row r="168" spans="1:15" x14ac:dyDescent="0.2">
      <c r="A168" s="1869"/>
      <c r="B168" s="1869"/>
      <c r="C168" s="1869"/>
      <c r="D168" s="1869"/>
      <c r="E168" s="1869"/>
      <c r="F168" s="1869"/>
      <c r="G168" s="1869"/>
      <c r="H168" s="1872"/>
      <c r="I168" s="1871"/>
      <c r="J168" s="1869"/>
      <c r="K168" s="1869"/>
      <c r="L168" s="1869"/>
      <c r="M168" s="1869"/>
      <c r="N168" s="1865"/>
      <c r="O168" s="1862"/>
    </row>
    <row r="169" spans="1:15" x14ac:dyDescent="0.2">
      <c r="A169" s="1869"/>
      <c r="B169" s="1869"/>
      <c r="C169" s="1869"/>
      <c r="D169" s="1869"/>
      <c r="E169" s="1869"/>
      <c r="F169" s="1869"/>
      <c r="G169" s="1869"/>
      <c r="H169" s="1872"/>
      <c r="I169" s="1871"/>
      <c r="J169" s="1869"/>
      <c r="K169" s="1869"/>
      <c r="L169" s="1870"/>
      <c r="M169" s="1869"/>
      <c r="N169" s="1865"/>
      <c r="O169" s="1862"/>
    </row>
    <row r="170" spans="1:15" x14ac:dyDescent="0.2">
      <c r="A170" s="1869"/>
      <c r="B170" s="1869"/>
      <c r="C170" s="1869"/>
      <c r="D170" s="1869"/>
      <c r="E170" s="1869"/>
      <c r="F170" s="1869"/>
      <c r="G170" s="1869"/>
      <c r="H170" s="1872"/>
      <c r="I170" s="1871"/>
      <c r="J170" s="1869"/>
      <c r="K170" s="1869"/>
      <c r="L170" s="1870"/>
      <c r="M170" s="1869"/>
      <c r="N170" s="1865"/>
      <c r="O170" s="1862"/>
    </row>
    <row r="171" spans="1:15" x14ac:dyDescent="0.2">
      <c r="A171" s="1869"/>
      <c r="B171" s="1869"/>
      <c r="C171" s="1869"/>
      <c r="D171" s="1869"/>
      <c r="E171" s="1869"/>
      <c r="F171" s="1869"/>
      <c r="G171" s="1869"/>
      <c r="H171" s="1872"/>
      <c r="I171" s="1871"/>
      <c r="J171" s="1869"/>
      <c r="K171" s="1869"/>
      <c r="L171" s="1870"/>
      <c r="M171" s="1869"/>
      <c r="N171" s="1865"/>
      <c r="O171" s="1862"/>
    </row>
    <row r="172" spans="1:15" x14ac:dyDescent="0.2">
      <c r="A172" s="1869"/>
      <c r="B172" s="1869"/>
      <c r="C172" s="1869"/>
      <c r="D172" s="1869"/>
      <c r="E172" s="1869"/>
      <c r="F172" s="1869"/>
      <c r="G172" s="1869"/>
      <c r="H172" s="1872"/>
      <c r="I172" s="1871"/>
      <c r="J172" s="1869"/>
      <c r="K172" s="1869"/>
      <c r="L172" s="1870"/>
      <c r="M172" s="1869"/>
      <c r="N172" s="1865"/>
      <c r="O172" s="1862"/>
    </row>
    <row r="173" spans="1:15" x14ac:dyDescent="0.2">
      <c r="A173" s="1869"/>
      <c r="B173" s="1869"/>
      <c r="C173" s="1869"/>
      <c r="D173" s="1869"/>
      <c r="E173" s="1869"/>
      <c r="F173" s="1869"/>
      <c r="G173" s="1869"/>
      <c r="H173" s="1872"/>
      <c r="I173" s="1871"/>
      <c r="J173" s="1869"/>
      <c r="K173" s="1869"/>
      <c r="L173" s="1870"/>
      <c r="M173" s="1869"/>
      <c r="N173" s="1865"/>
      <c r="O173" s="1862"/>
    </row>
    <row r="174" spans="1:15" x14ac:dyDescent="0.2">
      <c r="A174" s="1869"/>
      <c r="B174" s="1869"/>
      <c r="C174" s="1869"/>
      <c r="D174" s="1869"/>
      <c r="E174" s="1869"/>
      <c r="F174" s="1869"/>
      <c r="G174" s="1869"/>
      <c r="H174" s="1872"/>
      <c r="I174" s="1871"/>
      <c r="J174" s="1869"/>
      <c r="K174" s="1869"/>
      <c r="L174" s="1870"/>
      <c r="M174" s="1869"/>
      <c r="N174" s="1865"/>
      <c r="O174" s="1862"/>
    </row>
    <row r="175" spans="1:15" x14ac:dyDescent="0.2">
      <c r="A175" s="1865"/>
      <c r="B175" s="1865"/>
      <c r="C175" s="1865"/>
      <c r="D175" s="1865"/>
      <c r="E175" s="1865"/>
      <c r="F175" s="1865"/>
      <c r="G175" s="1865"/>
      <c r="H175" s="1868"/>
      <c r="I175" s="1867"/>
      <c r="J175" s="1865"/>
      <c r="K175" s="1865"/>
      <c r="L175" s="1866"/>
      <c r="M175" s="1865"/>
      <c r="N175" s="1865"/>
      <c r="O175" s="1862"/>
    </row>
    <row r="176" spans="1:15" x14ac:dyDescent="0.2">
      <c r="A176" s="1865"/>
      <c r="B176" s="1865"/>
      <c r="C176" s="1865"/>
      <c r="D176" s="1865"/>
      <c r="E176" s="1865"/>
      <c r="F176" s="1865"/>
      <c r="G176" s="1865"/>
      <c r="H176" s="1868"/>
      <c r="I176" s="1867"/>
      <c r="J176" s="1865"/>
      <c r="K176" s="1865"/>
      <c r="L176" s="1866"/>
      <c r="M176" s="1865"/>
      <c r="N176" s="1865"/>
      <c r="O176" s="1862"/>
    </row>
    <row r="177" spans="1:15" x14ac:dyDescent="0.2">
      <c r="A177" s="1865"/>
      <c r="B177" s="1864"/>
      <c r="C177" s="1864"/>
      <c r="D177" s="1864"/>
      <c r="E177" s="1864"/>
      <c r="K177" s="1122"/>
      <c r="L177" s="1863"/>
      <c r="M177" s="1862"/>
      <c r="N177" s="1862"/>
      <c r="O177" s="1862"/>
    </row>
    <row r="178" spans="1:15" x14ac:dyDescent="0.2">
      <c r="A178" s="1824"/>
      <c r="B178" s="1837"/>
      <c r="C178" s="1837"/>
      <c r="D178" s="1837"/>
      <c r="E178" s="1837"/>
      <c r="M178" s="1837"/>
      <c r="N178" s="1837"/>
      <c r="O178" s="1832"/>
    </row>
    <row r="179" spans="1:15" ht="16.5" thickBot="1" x14ac:dyDescent="0.25">
      <c r="A179" s="1824"/>
      <c r="B179" s="1837"/>
      <c r="C179" s="1837"/>
      <c r="D179" s="1837"/>
      <c r="E179" s="1837"/>
      <c r="F179" s="1861" t="s">
        <v>19</v>
      </c>
      <c r="G179" s="1861"/>
      <c r="H179" s="1861"/>
      <c r="I179" s="1861"/>
      <c r="J179" s="1861"/>
      <c r="K179" s="1861"/>
      <c r="L179" s="1861"/>
      <c r="M179" s="1860"/>
      <c r="N179" s="1860"/>
      <c r="O179" s="1832"/>
    </row>
    <row r="180" spans="1:15" ht="26.25" thickBot="1" x14ac:dyDescent="0.25">
      <c r="A180" s="1824"/>
      <c r="B180" s="1837"/>
      <c r="C180" s="1837"/>
      <c r="D180" s="1837"/>
      <c r="E180" s="1837"/>
      <c r="F180" s="1859"/>
      <c r="G180" s="1856"/>
      <c r="H180" s="1858"/>
      <c r="I180" s="1857"/>
      <c r="J180" s="1856"/>
      <c r="K180" s="1165"/>
      <c r="L180" s="68" t="s">
        <v>337</v>
      </c>
      <c r="M180" s="1824"/>
      <c r="N180" s="1824"/>
      <c r="O180" s="1832"/>
    </row>
    <row r="181" spans="1:15" ht="13.5" thickBot="1" x14ac:dyDescent="0.25">
      <c r="A181" s="1824"/>
      <c r="B181" s="1837"/>
      <c r="C181" s="1837"/>
      <c r="D181" s="1837"/>
      <c r="E181" s="1837"/>
      <c r="F181" s="1855" t="s">
        <v>16</v>
      </c>
      <c r="G181" s="1854"/>
      <c r="H181" s="1854"/>
      <c r="I181" s="1854"/>
      <c r="J181" s="1854"/>
      <c r="K181" s="1853"/>
      <c r="L181" s="1852">
        <f>SUM(L182:L192)</f>
        <v>3814</v>
      </c>
      <c r="M181" s="1851"/>
      <c r="N181" s="1824"/>
      <c r="O181" s="1832"/>
    </row>
    <row r="182" spans="1:15" x14ac:dyDescent="0.2">
      <c r="A182" s="1824"/>
      <c r="B182" s="1837"/>
      <c r="C182" s="1837"/>
      <c r="D182" s="1837"/>
      <c r="E182" s="1837"/>
      <c r="F182" s="1836" t="s">
        <v>14</v>
      </c>
      <c r="G182" s="1835"/>
      <c r="H182" s="1835"/>
      <c r="I182" s="1835"/>
      <c r="J182" s="1835"/>
      <c r="K182" s="1834"/>
      <c r="L182" s="1850">
        <f>L62+L67+L81+L154+L159</f>
        <v>358</v>
      </c>
      <c r="M182" s="1824"/>
      <c r="N182" s="1824"/>
      <c r="O182" s="1832"/>
    </row>
    <row r="183" spans="1:15" x14ac:dyDescent="0.2">
      <c r="A183" s="1824"/>
      <c r="B183" s="1837"/>
      <c r="C183" s="1837"/>
      <c r="D183" s="1837"/>
      <c r="E183" s="1837"/>
      <c r="F183" s="1836" t="s">
        <v>582</v>
      </c>
      <c r="G183" s="1835"/>
      <c r="H183" s="1835"/>
      <c r="I183" s="1835"/>
      <c r="J183" s="1835"/>
      <c r="K183" s="1834"/>
      <c r="L183" s="1839"/>
      <c r="M183" s="1840"/>
      <c r="N183" s="1824"/>
      <c r="O183" s="1832"/>
    </row>
    <row r="184" spans="1:15" x14ac:dyDescent="0.2">
      <c r="A184" s="1824"/>
      <c r="B184" s="1837"/>
      <c r="C184" s="1837"/>
      <c r="D184" s="1837"/>
      <c r="E184" s="1837"/>
      <c r="F184" s="1836" t="s">
        <v>12</v>
      </c>
      <c r="G184" s="1835"/>
      <c r="H184" s="1835"/>
      <c r="I184" s="1835"/>
      <c r="J184" s="1835"/>
      <c r="K184" s="1834"/>
      <c r="L184" s="1849">
        <f>L63+L68+L82+L40</f>
        <v>711.2</v>
      </c>
      <c r="M184" s="1824"/>
      <c r="N184" s="1824"/>
      <c r="O184" s="1832"/>
    </row>
    <row r="185" spans="1:15" ht="25.9" customHeight="1" x14ac:dyDescent="0.2">
      <c r="A185" s="1824"/>
      <c r="B185" s="1837"/>
      <c r="C185" s="1837"/>
      <c r="D185" s="1837"/>
      <c r="E185" s="1837"/>
      <c r="F185" s="1836" t="s">
        <v>11</v>
      </c>
      <c r="G185" s="1835"/>
      <c r="H185" s="1835"/>
      <c r="I185" s="1835"/>
      <c r="J185" s="1835"/>
      <c r="K185" s="1834"/>
      <c r="L185" s="1839"/>
      <c r="M185" s="1824"/>
      <c r="N185" s="1824"/>
      <c r="O185" s="1832"/>
    </row>
    <row r="186" spans="1:15" x14ac:dyDescent="0.2">
      <c r="A186" s="1824"/>
      <c r="B186" s="1837"/>
      <c r="C186" s="1837"/>
      <c r="D186" s="1837"/>
      <c r="E186" s="1837"/>
      <c r="F186" s="53" t="s">
        <v>10</v>
      </c>
      <c r="G186" s="52"/>
      <c r="H186" s="52"/>
      <c r="I186" s="52"/>
      <c r="J186" s="52"/>
      <c r="K186" s="1848"/>
      <c r="L186" s="1847"/>
      <c r="M186" s="1824"/>
      <c r="N186" s="1824"/>
      <c r="O186" s="1832"/>
    </row>
    <row r="187" spans="1:15" x14ac:dyDescent="0.2">
      <c r="A187" s="1824"/>
      <c r="B187" s="1837"/>
      <c r="C187" s="1837"/>
      <c r="D187" s="1837"/>
      <c r="E187" s="1837"/>
      <c r="F187" s="1846" t="s">
        <v>9</v>
      </c>
      <c r="G187" s="1845"/>
      <c r="H187" s="1844"/>
      <c r="I187" s="1843"/>
      <c r="J187" s="1842"/>
      <c r="K187" s="1841"/>
      <c r="L187" s="1839">
        <f>L21+L32+L39+L61+L70</f>
        <v>2438.5</v>
      </c>
      <c r="M187" s="1840"/>
      <c r="N187" s="1824"/>
      <c r="O187" s="1832"/>
    </row>
    <row r="188" spans="1:15" ht="26.45" customHeight="1" x14ac:dyDescent="0.2">
      <c r="A188" s="1824"/>
      <c r="B188" s="1837"/>
      <c r="C188" s="1837"/>
      <c r="D188" s="1837"/>
      <c r="E188" s="1837"/>
      <c r="F188" s="1836" t="s">
        <v>8</v>
      </c>
      <c r="G188" s="1835"/>
      <c r="H188" s="1835"/>
      <c r="I188" s="1835"/>
      <c r="J188" s="1835"/>
      <c r="K188" s="1834"/>
      <c r="L188" s="1839"/>
      <c r="M188" s="1824"/>
      <c r="N188" s="1824"/>
      <c r="O188" s="1838"/>
    </row>
    <row r="189" spans="1:15" ht="22.9" customHeight="1" x14ac:dyDescent="0.2">
      <c r="A189" s="1824"/>
      <c r="B189" s="1837"/>
      <c r="C189" s="1837"/>
      <c r="D189" s="1837"/>
      <c r="E189" s="1837"/>
      <c r="F189" s="1836" t="s">
        <v>581</v>
      </c>
      <c r="G189" s="1835"/>
      <c r="H189" s="1835"/>
      <c r="I189" s="1835"/>
      <c r="J189" s="1835"/>
      <c r="K189" s="1834"/>
      <c r="L189" s="1833"/>
      <c r="M189" s="1824"/>
      <c r="N189" s="1824"/>
      <c r="O189" s="1832"/>
    </row>
    <row r="190" spans="1:15" x14ac:dyDescent="0.2">
      <c r="A190" s="1824"/>
      <c r="B190" s="1837"/>
      <c r="C190" s="1837"/>
      <c r="D190" s="1837"/>
      <c r="E190" s="1837"/>
      <c r="F190" s="1836" t="s">
        <v>6</v>
      </c>
      <c r="G190" s="1835"/>
      <c r="H190" s="1835"/>
      <c r="I190" s="1835"/>
      <c r="J190" s="1835"/>
      <c r="K190" s="1834"/>
      <c r="L190" s="1833"/>
      <c r="M190" s="1824"/>
      <c r="N190" s="1824"/>
      <c r="O190" s="1832"/>
    </row>
    <row r="191" spans="1:15" x14ac:dyDescent="0.2">
      <c r="A191" s="1824"/>
      <c r="B191" s="1837"/>
      <c r="C191" s="1837"/>
      <c r="D191" s="1837"/>
      <c r="E191" s="1837"/>
      <c r="F191" s="1836" t="s">
        <v>5</v>
      </c>
      <c r="G191" s="1835"/>
      <c r="H191" s="1835"/>
      <c r="I191" s="1835"/>
      <c r="J191" s="1835"/>
      <c r="K191" s="1834"/>
      <c r="L191" s="1833">
        <f>L83</f>
        <v>306.3</v>
      </c>
      <c r="M191" s="1824"/>
      <c r="N191" s="1824"/>
      <c r="O191" s="1832"/>
    </row>
    <row r="192" spans="1:15" ht="13.5" thickBot="1" x14ac:dyDescent="0.25">
      <c r="F192" s="1831" t="s">
        <v>580</v>
      </c>
      <c r="G192" s="1830"/>
      <c r="H192" s="1830"/>
      <c r="I192" s="1830"/>
      <c r="J192" s="1830"/>
      <c r="K192" s="1829"/>
      <c r="L192" s="1828"/>
      <c r="M192" s="1824"/>
      <c r="N192" s="1824"/>
    </row>
    <row r="193" spans="6:14" ht="13.5" thickBot="1" x14ac:dyDescent="0.25">
      <c r="F193" s="1827" t="s">
        <v>2</v>
      </c>
      <c r="G193" s="1826"/>
      <c r="H193" s="1826"/>
      <c r="I193" s="1826"/>
      <c r="J193" s="1826"/>
      <c r="K193" s="1826"/>
      <c r="L193" s="1825">
        <v>0</v>
      </c>
      <c r="M193" s="1824"/>
      <c r="N193" s="1824"/>
    </row>
    <row r="194" spans="6:14" ht="18" customHeight="1" thickBot="1" x14ac:dyDescent="0.25">
      <c r="F194" s="1823" t="s">
        <v>579</v>
      </c>
      <c r="G194" s="1822"/>
      <c r="H194" s="1822"/>
      <c r="I194" s="1822"/>
      <c r="J194" s="1822"/>
      <c r="K194" s="1821"/>
      <c r="L194" s="1820">
        <v>0</v>
      </c>
    </row>
    <row r="195" spans="6:14" ht="13.5" thickBot="1" x14ac:dyDescent="0.25">
      <c r="F195" s="1819" t="s">
        <v>0</v>
      </c>
      <c r="G195" s="1818"/>
      <c r="H195" s="1818"/>
      <c r="I195" s="1818"/>
      <c r="J195" s="1818"/>
      <c r="K195" s="1817"/>
      <c r="L195" s="1816">
        <f>L181+L193</f>
        <v>3814</v>
      </c>
    </row>
    <row r="197" spans="6:14" x14ac:dyDescent="0.2">
      <c r="N197" s="1815"/>
    </row>
  </sheetData>
  <mergeCells count="339">
    <mergeCell ref="B114:B115"/>
    <mergeCell ref="B116:B117"/>
    <mergeCell ref="C111:C113"/>
    <mergeCell ref="C114:C115"/>
    <mergeCell ref="I111:I113"/>
    <mergeCell ref="I114:I115"/>
    <mergeCell ref="H111:H117"/>
    <mergeCell ref="E114:E115"/>
    <mergeCell ref="F195:K195"/>
    <mergeCell ref="C116:C117"/>
    <mergeCell ref="C118:C119"/>
    <mergeCell ref="C120:C122"/>
    <mergeCell ref="A129:A130"/>
    <mergeCell ref="I72:I76"/>
    <mergeCell ref="A111:A113"/>
    <mergeCell ref="A114:A115"/>
    <mergeCell ref="A116:A117"/>
    <mergeCell ref="B111:B113"/>
    <mergeCell ref="H86:H91"/>
    <mergeCell ref="H92:H98"/>
    <mergeCell ref="G102:G103"/>
    <mergeCell ref="G108:G110"/>
    <mergeCell ref="A86:A88"/>
    <mergeCell ref="B86:B88"/>
    <mergeCell ref="H99:H103"/>
    <mergeCell ref="E99:E101"/>
    <mergeCell ref="H104:H110"/>
    <mergeCell ref="G86:G88"/>
    <mergeCell ref="I89:I91"/>
    <mergeCell ref="I92:I94"/>
    <mergeCell ref="I95:I98"/>
    <mergeCell ref="I102:I103"/>
    <mergeCell ref="I104:I107"/>
    <mergeCell ref="I108:I110"/>
    <mergeCell ref="I46:I52"/>
    <mergeCell ref="I53:I60"/>
    <mergeCell ref="A102:A103"/>
    <mergeCell ref="A104:A107"/>
    <mergeCell ref="A108:A110"/>
    <mergeCell ref="B102:B103"/>
    <mergeCell ref="B104:B107"/>
    <mergeCell ref="B108:B110"/>
    <mergeCell ref="I99:I101"/>
    <mergeCell ref="C102:C103"/>
    <mergeCell ref="G89:G91"/>
    <mergeCell ref="G92:G94"/>
    <mergeCell ref="G99:G101"/>
    <mergeCell ref="E108:E110"/>
    <mergeCell ref="G53:G60"/>
    <mergeCell ref="E61:E66"/>
    <mergeCell ref="G116:G117"/>
    <mergeCell ref="G46:G52"/>
    <mergeCell ref="H46:H52"/>
    <mergeCell ref="H53:H60"/>
    <mergeCell ref="D86:D88"/>
    <mergeCell ref="D89:D91"/>
    <mergeCell ref="D92:D94"/>
    <mergeCell ref="D95:D98"/>
    <mergeCell ref="D99:D101"/>
    <mergeCell ref="G95:G98"/>
    <mergeCell ref="A99:A101"/>
    <mergeCell ref="G111:G113"/>
    <mergeCell ref="D108:D110"/>
    <mergeCell ref="D111:D113"/>
    <mergeCell ref="E111:E113"/>
    <mergeCell ref="G114:G115"/>
    <mergeCell ref="G104:G107"/>
    <mergeCell ref="D102:D103"/>
    <mergeCell ref="D104:D107"/>
    <mergeCell ref="C104:C107"/>
    <mergeCell ref="B89:B91"/>
    <mergeCell ref="A89:A91"/>
    <mergeCell ref="C92:C94"/>
    <mergeCell ref="C95:C98"/>
    <mergeCell ref="C99:C101"/>
    <mergeCell ref="B95:B98"/>
    <mergeCell ref="B92:B94"/>
    <mergeCell ref="A92:A94"/>
    <mergeCell ref="A95:A98"/>
    <mergeCell ref="B99:B101"/>
    <mergeCell ref="E120:E122"/>
    <mergeCell ref="E123:E125"/>
    <mergeCell ref="E126:E128"/>
    <mergeCell ref="E129:E130"/>
    <mergeCell ref="C86:C88"/>
    <mergeCell ref="C89:C91"/>
    <mergeCell ref="C108:C110"/>
    <mergeCell ref="D118:D119"/>
    <mergeCell ref="D120:D122"/>
    <mergeCell ref="I131:I132"/>
    <mergeCell ref="B118:B119"/>
    <mergeCell ref="B120:B122"/>
    <mergeCell ref="E118:E119"/>
    <mergeCell ref="B123:B125"/>
    <mergeCell ref="F118:F119"/>
    <mergeCell ref="F120:F122"/>
    <mergeCell ref="F123:F125"/>
    <mergeCell ref="G129:G130"/>
    <mergeCell ref="G120:G122"/>
    <mergeCell ref="C123:C125"/>
    <mergeCell ref="C126:C128"/>
    <mergeCell ref="B133:B134"/>
    <mergeCell ref="B129:B130"/>
    <mergeCell ref="B126:B128"/>
    <mergeCell ref="I116:I117"/>
    <mergeCell ref="I118:I119"/>
    <mergeCell ref="I120:I122"/>
    <mergeCell ref="I123:I125"/>
    <mergeCell ref="I126:I128"/>
    <mergeCell ref="F190:K190"/>
    <mergeCell ref="I133:I134"/>
    <mergeCell ref="I135:I136"/>
    <mergeCell ref="B131:B132"/>
    <mergeCell ref="G131:G132"/>
    <mergeCell ref="D126:D128"/>
    <mergeCell ref="D129:D130"/>
    <mergeCell ref="D131:D132"/>
    <mergeCell ref="E131:E132"/>
    <mergeCell ref="I129:I130"/>
    <mergeCell ref="F144:F145"/>
    <mergeCell ref="F137:F138"/>
    <mergeCell ref="F154:F156"/>
    <mergeCell ref="C129:C130"/>
    <mergeCell ref="G135:G136"/>
    <mergeCell ref="G133:G134"/>
    <mergeCell ref="F131:F132"/>
    <mergeCell ref="F133:F134"/>
    <mergeCell ref="F135:F136"/>
    <mergeCell ref="F191:K191"/>
    <mergeCell ref="F192:K192"/>
    <mergeCell ref="F184:K184"/>
    <mergeCell ref="F185:K185"/>
    <mergeCell ref="C148:J148"/>
    <mergeCell ref="J129:J130"/>
    <mergeCell ref="J141:J142"/>
    <mergeCell ref="C131:C132"/>
    <mergeCell ref="D133:D134"/>
    <mergeCell ref="C133:C134"/>
    <mergeCell ref="A166:K166"/>
    <mergeCell ref="F179:L179"/>
    <mergeCell ref="F181:K181"/>
    <mergeCell ref="E102:E103"/>
    <mergeCell ref="E104:E107"/>
    <mergeCell ref="A123:A125"/>
    <mergeCell ref="A126:A128"/>
    <mergeCell ref="B165:K165"/>
    <mergeCell ref="F159:F160"/>
    <mergeCell ref="H159:H163"/>
    <mergeCell ref="F111:F113"/>
    <mergeCell ref="F114:F115"/>
    <mergeCell ref="F116:F117"/>
    <mergeCell ref="E116:E117"/>
    <mergeCell ref="E89:E91"/>
    <mergeCell ref="E92:E94"/>
    <mergeCell ref="E95:E98"/>
    <mergeCell ref="F194:K194"/>
    <mergeCell ref="E86:E88"/>
    <mergeCell ref="F86:F88"/>
    <mergeCell ref="F89:F91"/>
    <mergeCell ref="F92:F94"/>
    <mergeCell ref="F95:F98"/>
    <mergeCell ref="F99:F101"/>
    <mergeCell ref="F102:F103"/>
    <mergeCell ref="F104:F107"/>
    <mergeCell ref="F108:F110"/>
    <mergeCell ref="F186:K186"/>
    <mergeCell ref="F188:K188"/>
    <mergeCell ref="F189:K189"/>
    <mergeCell ref="B135:B136"/>
    <mergeCell ref="G159:G163"/>
    <mergeCell ref="B151:L151"/>
    <mergeCell ref="C164:J164"/>
    <mergeCell ref="B149:K149"/>
    <mergeCell ref="I159:I163"/>
    <mergeCell ref="F157:F158"/>
    <mergeCell ref="G81:G85"/>
    <mergeCell ref="D72:D76"/>
    <mergeCell ref="A131:A132"/>
    <mergeCell ref="A133:A134"/>
    <mergeCell ref="F193:K193"/>
    <mergeCell ref="F182:K182"/>
    <mergeCell ref="F183:K183"/>
    <mergeCell ref="E133:E134"/>
    <mergeCell ref="E135:E136"/>
    <mergeCell ref="D123:D125"/>
    <mergeCell ref="C72:C76"/>
    <mergeCell ref="B72:B76"/>
    <mergeCell ref="A72:A76"/>
    <mergeCell ref="G67:G71"/>
    <mergeCell ref="H72:H76"/>
    <mergeCell ref="E72:E76"/>
    <mergeCell ref="I36:I45"/>
    <mergeCell ref="F53:F55"/>
    <mergeCell ref="A36:A45"/>
    <mergeCell ref="B53:B60"/>
    <mergeCell ref="A53:A60"/>
    <mergeCell ref="G72:G76"/>
    <mergeCell ref="A67:A71"/>
    <mergeCell ref="B67:B71"/>
    <mergeCell ref="C67:C71"/>
    <mergeCell ref="H67:H71"/>
    <mergeCell ref="A32:A33"/>
    <mergeCell ref="B32:B33"/>
    <mergeCell ref="C32:C33"/>
    <mergeCell ref="G36:G45"/>
    <mergeCell ref="A61:A64"/>
    <mergeCell ref="B61:B64"/>
    <mergeCell ref="F61:F64"/>
    <mergeCell ref="B34:B35"/>
    <mergeCell ref="C34:C35"/>
    <mergeCell ref="D34:D35"/>
    <mergeCell ref="D32:F33"/>
    <mergeCell ref="F26:F27"/>
    <mergeCell ref="A135:A136"/>
    <mergeCell ref="A118:A119"/>
    <mergeCell ref="A120:A122"/>
    <mergeCell ref="C77:J77"/>
    <mergeCell ref="I81:I85"/>
    <mergeCell ref="M7:M8"/>
    <mergeCell ref="N7:N8"/>
    <mergeCell ref="C6:C8"/>
    <mergeCell ref="E6:E8"/>
    <mergeCell ref="F6:F8"/>
    <mergeCell ref="H6:H8"/>
    <mergeCell ref="M1:O1"/>
    <mergeCell ref="D6:D8"/>
    <mergeCell ref="G6:G8"/>
    <mergeCell ref="J6:J8"/>
    <mergeCell ref="O7:O8"/>
    <mergeCell ref="M6:O6"/>
    <mergeCell ref="N5:O5"/>
    <mergeCell ref="A3:O3"/>
    <mergeCell ref="A2:O2"/>
    <mergeCell ref="A4:O4"/>
    <mergeCell ref="H36:H45"/>
    <mergeCell ref="H19:H25"/>
    <mergeCell ref="D36:F45"/>
    <mergeCell ref="B26:B31"/>
    <mergeCell ref="B19:B25"/>
    <mergeCell ref="B36:B45"/>
    <mergeCell ref="G32:G35"/>
    <mergeCell ref="F34:F35"/>
    <mergeCell ref="H26:H31"/>
    <mergeCell ref="G19:G25"/>
    <mergeCell ref="I6:I8"/>
    <mergeCell ref="K6:K8"/>
    <mergeCell ref="L6:L8"/>
    <mergeCell ref="D19:F25"/>
    <mergeCell ref="H32:H35"/>
    <mergeCell ref="I32:I35"/>
    <mergeCell ref="I19:I25"/>
    <mergeCell ref="I26:I31"/>
    <mergeCell ref="B10:L11"/>
    <mergeCell ref="G26:G31"/>
    <mergeCell ref="A6:A8"/>
    <mergeCell ref="B6:B8"/>
    <mergeCell ref="A10:A11"/>
    <mergeCell ref="A13:A18"/>
    <mergeCell ref="D114:D115"/>
    <mergeCell ref="D116:D117"/>
    <mergeCell ref="D81:F85"/>
    <mergeCell ref="A19:A25"/>
    <mergeCell ref="A26:A31"/>
    <mergeCell ref="A34:A35"/>
    <mergeCell ref="E146:E147"/>
    <mergeCell ref="B146:B147"/>
    <mergeCell ref="A146:A147"/>
    <mergeCell ref="M67:M68"/>
    <mergeCell ref="N67:N68"/>
    <mergeCell ref="O67:O68"/>
    <mergeCell ref="I67:I71"/>
    <mergeCell ref="H81:H85"/>
    <mergeCell ref="C79:L80"/>
    <mergeCell ref="B78:B80"/>
    <mergeCell ref="B157:B158"/>
    <mergeCell ref="A159:A160"/>
    <mergeCell ref="B159:B160"/>
    <mergeCell ref="B161:B163"/>
    <mergeCell ref="A161:A163"/>
    <mergeCell ref="D144:D145"/>
    <mergeCell ref="A154:A156"/>
    <mergeCell ref="B154:B156"/>
    <mergeCell ref="A157:A158"/>
    <mergeCell ref="J104:J107"/>
    <mergeCell ref="J108:J110"/>
    <mergeCell ref="J111:J113"/>
    <mergeCell ref="A139:A140"/>
    <mergeCell ref="B139:B140"/>
    <mergeCell ref="A141:A143"/>
    <mergeCell ref="B141:B143"/>
    <mergeCell ref="F126:F128"/>
    <mergeCell ref="F129:F130"/>
    <mergeCell ref="B137:B138"/>
    <mergeCell ref="J89:J91"/>
    <mergeCell ref="J86:J88"/>
    <mergeCell ref="J92:J94"/>
    <mergeCell ref="J95:J98"/>
    <mergeCell ref="J99:J101"/>
    <mergeCell ref="J102:J103"/>
    <mergeCell ref="A137:A138"/>
    <mergeCell ref="B144:B145"/>
    <mergeCell ref="A144:A145"/>
    <mergeCell ref="I137:I138"/>
    <mergeCell ref="I144:I145"/>
    <mergeCell ref="G61:G66"/>
    <mergeCell ref="A78:A80"/>
    <mergeCell ref="B81:B85"/>
    <mergeCell ref="A81:A85"/>
    <mergeCell ref="D67:F71"/>
    <mergeCell ref="J114:J115"/>
    <mergeCell ref="J116:J117"/>
    <mergeCell ref="J118:J119"/>
    <mergeCell ref="G137:G140"/>
    <mergeCell ref="G141:G145"/>
    <mergeCell ref="I139:I140"/>
    <mergeCell ref="I141:I143"/>
    <mergeCell ref="J120:J122"/>
    <mergeCell ref="J123:J125"/>
    <mergeCell ref="J126:J128"/>
    <mergeCell ref="G123:G125"/>
    <mergeCell ref="G126:G128"/>
    <mergeCell ref="G118:G119"/>
    <mergeCell ref="J146:J147"/>
    <mergeCell ref="I146:I147"/>
    <mergeCell ref="G146:G147"/>
    <mergeCell ref="H141:H147"/>
    <mergeCell ref="J131:J132"/>
    <mergeCell ref="J133:J134"/>
    <mergeCell ref="H129:H136"/>
    <mergeCell ref="H61:H66"/>
    <mergeCell ref="I61:I66"/>
    <mergeCell ref="J61:J66"/>
    <mergeCell ref="J154:J158"/>
    <mergeCell ref="H154:H158"/>
    <mergeCell ref="F161:F163"/>
    <mergeCell ref="I154:I158"/>
    <mergeCell ref="G154:G158"/>
    <mergeCell ref="H118:H122"/>
    <mergeCell ref="H123:H128"/>
  </mergeCells>
  <pageMargins left="0.70866141732283472" right="0.70866141732283472" top="0.74803149606299213" bottom="0.74803149606299213" header="0.31496062992125984" footer="0.31496062992125984"/>
  <pageSetup paperSize="9" scale="70" firstPageNumber="28" fitToHeight="0" orientation="landscape" useFirstPageNumber="1" r:id="rId1"/>
  <headerFooter>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107"/>
  <sheetViews>
    <sheetView workbookViewId="0">
      <selection activeCell="T21" sqref="T21"/>
    </sheetView>
  </sheetViews>
  <sheetFormatPr defaultRowHeight="12.75" x14ac:dyDescent="0.2"/>
  <cols>
    <col min="1" max="1" width="3.5703125" style="1121" customWidth="1"/>
    <col min="2" max="2" width="3.42578125" style="1121" customWidth="1"/>
    <col min="3" max="4" width="3.7109375" style="1121" customWidth="1"/>
    <col min="5" max="5" width="3.5703125" style="1121" customWidth="1"/>
    <col min="6" max="6" width="42.28515625" style="1121" customWidth="1"/>
    <col min="7" max="7" width="8.42578125" style="1121" customWidth="1"/>
    <col min="8" max="8" width="7.85546875" style="1814" customWidth="1"/>
    <col min="9" max="9" width="4.42578125" style="1121" customWidth="1"/>
    <col min="10" max="10" width="31.85546875" style="1121" customWidth="1"/>
    <col min="11" max="11" width="7.28515625" style="1121" customWidth="1"/>
    <col min="12" max="12" width="10" style="1121" customWidth="1"/>
    <col min="13" max="13" width="41.28515625" style="1121" customWidth="1"/>
    <col min="14" max="14" width="9.140625" style="1121" customWidth="1"/>
    <col min="15" max="15" width="9.7109375" style="1121" customWidth="1"/>
    <col min="16" max="16384" width="9.140625" style="1121"/>
  </cols>
  <sheetData>
    <row r="2" spans="1:15" ht="54" customHeight="1" x14ac:dyDescent="0.2">
      <c r="M2" s="1120" t="s">
        <v>802</v>
      </c>
      <c r="N2" s="1120"/>
      <c r="O2" s="1120"/>
    </row>
    <row r="3" spans="1:15" ht="21.75" customHeight="1" x14ac:dyDescent="0.2">
      <c r="A3" s="2399" t="s">
        <v>577</v>
      </c>
      <c r="B3" s="2399"/>
      <c r="C3" s="2399"/>
      <c r="D3" s="2399"/>
      <c r="E3" s="2399"/>
      <c r="F3" s="2399"/>
      <c r="G3" s="2399"/>
      <c r="H3" s="2399"/>
      <c r="I3" s="2399"/>
      <c r="J3" s="2399"/>
      <c r="K3" s="2399"/>
      <c r="L3" s="2399"/>
      <c r="M3" s="2399"/>
      <c r="N3" s="2399"/>
      <c r="O3" s="2399"/>
    </row>
    <row r="4" spans="1:15" ht="14.25" customHeight="1" x14ac:dyDescent="0.2">
      <c r="A4" s="1809" t="s">
        <v>801</v>
      </c>
      <c r="B4" s="1809"/>
      <c r="C4" s="1809"/>
      <c r="D4" s="1809"/>
      <c r="E4" s="1809"/>
      <c r="F4" s="1809"/>
      <c r="G4" s="1809"/>
      <c r="H4" s="1809"/>
      <c r="I4" s="1809"/>
      <c r="J4" s="1809"/>
      <c r="K4" s="1809"/>
      <c r="L4" s="1809"/>
      <c r="M4" s="1809"/>
      <c r="N4" s="1809"/>
      <c r="O4" s="1809"/>
    </row>
    <row r="5" spans="1:15" ht="14.25" x14ac:dyDescent="0.2">
      <c r="A5" s="2398" t="s">
        <v>575</v>
      </c>
      <c r="B5" s="2398"/>
      <c r="C5" s="2398"/>
      <c r="D5" s="2398"/>
      <c r="E5" s="2398"/>
      <c r="F5" s="2398"/>
      <c r="G5" s="2398"/>
      <c r="H5" s="2398"/>
      <c r="I5" s="2398"/>
      <c r="J5" s="2398"/>
      <c r="K5" s="2398"/>
      <c r="L5" s="2398"/>
      <c r="M5" s="2398"/>
      <c r="N5" s="2398"/>
      <c r="O5" s="2398"/>
    </row>
    <row r="6" spans="1:15" ht="27.75" customHeight="1" thickBot="1" x14ac:dyDescent="0.25">
      <c r="A6" s="1806"/>
      <c r="B6" s="1806"/>
      <c r="C6" s="1806"/>
      <c r="D6" s="1806"/>
      <c r="E6" s="1806"/>
      <c r="F6" s="1806"/>
      <c r="G6" s="1806"/>
      <c r="H6" s="2397"/>
      <c r="I6" s="1806"/>
      <c r="J6" s="1806"/>
      <c r="K6" s="1806"/>
      <c r="L6" s="1806"/>
      <c r="M6" s="1805"/>
      <c r="N6" s="1806"/>
      <c r="O6" s="2770" t="s">
        <v>321</v>
      </c>
    </row>
    <row r="7" spans="1:15" ht="26.25" customHeight="1" thickBot="1" x14ac:dyDescent="0.25">
      <c r="A7" s="2394" t="s">
        <v>320</v>
      </c>
      <c r="B7" s="2393" t="s">
        <v>319</v>
      </c>
      <c r="C7" s="2392" t="s">
        <v>315</v>
      </c>
      <c r="D7" s="2391" t="s">
        <v>318</v>
      </c>
      <c r="E7" s="2390" t="s">
        <v>574</v>
      </c>
      <c r="F7" s="2389" t="s">
        <v>316</v>
      </c>
      <c r="G7" s="2388" t="s">
        <v>315</v>
      </c>
      <c r="H7" s="2385" t="s">
        <v>573</v>
      </c>
      <c r="I7" s="2769" t="s">
        <v>313</v>
      </c>
      <c r="J7" s="2386" t="s">
        <v>312</v>
      </c>
      <c r="K7" s="2385" t="s">
        <v>311</v>
      </c>
      <c r="L7" s="1793" t="s">
        <v>17</v>
      </c>
      <c r="M7" s="2384" t="s">
        <v>310</v>
      </c>
      <c r="N7" s="2383"/>
      <c r="O7" s="2382"/>
    </row>
    <row r="8" spans="1:15" x14ac:dyDescent="0.2">
      <c r="A8" s="2381"/>
      <c r="B8" s="2380"/>
      <c r="C8" s="2379"/>
      <c r="D8" s="2378"/>
      <c r="E8" s="2377"/>
      <c r="F8" s="2376"/>
      <c r="G8" s="2375"/>
      <c r="H8" s="2373"/>
      <c r="I8" s="2768"/>
      <c r="J8" s="2361"/>
      <c r="K8" s="2373"/>
      <c r="L8" s="1780"/>
      <c r="M8" s="2372" t="s">
        <v>316</v>
      </c>
      <c r="N8" s="2371" t="s">
        <v>800</v>
      </c>
      <c r="O8" s="2370" t="s">
        <v>307</v>
      </c>
    </row>
    <row r="9" spans="1:15" ht="150.75" customHeight="1" thickBot="1" x14ac:dyDescent="0.25">
      <c r="A9" s="2369"/>
      <c r="B9" s="2368"/>
      <c r="C9" s="2367"/>
      <c r="D9" s="2366"/>
      <c r="E9" s="2365"/>
      <c r="F9" s="2364"/>
      <c r="G9" s="2363"/>
      <c r="H9" s="2360"/>
      <c r="I9" s="2767"/>
      <c r="J9" s="2361"/>
      <c r="K9" s="2360"/>
      <c r="L9" s="1766"/>
      <c r="M9" s="2359"/>
      <c r="N9" s="2358"/>
      <c r="O9" s="2357"/>
    </row>
    <row r="10" spans="1:15" ht="15" thickBot="1" x14ac:dyDescent="0.25">
      <c r="A10" s="1344" t="s">
        <v>61</v>
      </c>
      <c r="B10" s="2766" t="s">
        <v>497</v>
      </c>
      <c r="C10" s="2764"/>
      <c r="D10" s="2764"/>
      <c r="E10" s="2764"/>
      <c r="F10" s="2764"/>
      <c r="G10" s="2764"/>
      <c r="H10" s="2765"/>
      <c r="I10" s="2764"/>
      <c r="J10" s="2764"/>
      <c r="K10" s="2764"/>
      <c r="L10" s="2764"/>
      <c r="M10" s="2763"/>
      <c r="N10" s="2763"/>
      <c r="O10" s="2762"/>
    </row>
    <row r="11" spans="1:15" ht="25.5" x14ac:dyDescent="0.2">
      <c r="A11" s="1746"/>
      <c r="B11" s="1745"/>
      <c r="C11" s="2627"/>
      <c r="D11" s="2625"/>
      <c r="E11" s="2761"/>
      <c r="F11" s="2759"/>
      <c r="G11" s="2759"/>
      <c r="H11" s="2760"/>
      <c r="I11" s="2759"/>
      <c r="J11" s="2759"/>
      <c r="K11" s="2759"/>
      <c r="L11" s="2759"/>
      <c r="M11" s="2322" t="s">
        <v>799</v>
      </c>
      <c r="N11" s="2278" t="s">
        <v>91</v>
      </c>
      <c r="O11" s="2758"/>
    </row>
    <row r="12" spans="1:15" ht="25.5" x14ac:dyDescent="0.2">
      <c r="A12" s="2757"/>
      <c r="B12" s="2719"/>
      <c r="C12" s="2752"/>
      <c r="D12" s="2751"/>
      <c r="E12" s="2750"/>
      <c r="F12" s="2748"/>
      <c r="G12" s="2748"/>
      <c r="H12" s="2749"/>
      <c r="I12" s="2748"/>
      <c r="J12" s="2748"/>
      <c r="K12" s="2748"/>
      <c r="L12" s="2748"/>
      <c r="M12" s="2756" t="s">
        <v>798</v>
      </c>
      <c r="N12" s="2755" t="s">
        <v>91</v>
      </c>
      <c r="O12" s="2754">
        <v>0</v>
      </c>
    </row>
    <row r="13" spans="1:15" ht="30.6" customHeight="1" thickBot="1" x14ac:dyDescent="0.25">
      <c r="A13" s="2753"/>
      <c r="B13" s="2719"/>
      <c r="C13" s="2752"/>
      <c r="D13" s="2751"/>
      <c r="E13" s="2750"/>
      <c r="F13" s="2748"/>
      <c r="G13" s="2748"/>
      <c r="H13" s="2749"/>
      <c r="I13" s="2748"/>
      <c r="J13" s="2748"/>
      <c r="K13" s="2748"/>
      <c r="L13" s="2748"/>
      <c r="M13" s="2747" t="s">
        <v>797</v>
      </c>
      <c r="N13" s="2746" t="s">
        <v>26</v>
      </c>
      <c r="O13" s="2745">
        <v>6</v>
      </c>
    </row>
    <row r="14" spans="1:15" ht="20.25" customHeight="1" thickBot="1" x14ac:dyDescent="0.25">
      <c r="A14" s="2720" t="s">
        <v>61</v>
      </c>
      <c r="B14" s="1203" t="s">
        <v>61</v>
      </c>
      <c r="C14" s="2744" t="s">
        <v>796</v>
      </c>
      <c r="D14" s="2743"/>
      <c r="E14" s="2743"/>
      <c r="F14" s="2743"/>
      <c r="G14" s="2743"/>
      <c r="H14" s="2743"/>
      <c r="I14" s="2743"/>
      <c r="J14" s="2743"/>
      <c r="K14" s="2743"/>
      <c r="L14" s="2743"/>
      <c r="M14" s="2743"/>
      <c r="N14" s="2743"/>
      <c r="O14" s="2742"/>
    </row>
    <row r="15" spans="1:15" ht="33.75" customHeight="1" thickBot="1" x14ac:dyDescent="0.25">
      <c r="A15" s="2720"/>
      <c r="B15" s="2741"/>
      <c r="C15" s="1413"/>
      <c r="D15" s="2740"/>
      <c r="E15" s="2739"/>
      <c r="F15" s="2737"/>
      <c r="G15" s="2737"/>
      <c r="H15" s="2738"/>
      <c r="I15" s="2737"/>
      <c r="J15" s="2737"/>
      <c r="K15" s="2737"/>
      <c r="L15" s="2736"/>
      <c r="M15" s="2735" t="s">
        <v>795</v>
      </c>
      <c r="N15" s="2734" t="s">
        <v>750</v>
      </c>
      <c r="O15" s="2733">
        <v>2000</v>
      </c>
    </row>
    <row r="16" spans="1:15" ht="25.9" customHeight="1" x14ac:dyDescent="0.2">
      <c r="A16" s="2732" t="s">
        <v>61</v>
      </c>
      <c r="B16" s="1576" t="s">
        <v>61</v>
      </c>
      <c r="C16" s="2729" t="s">
        <v>61</v>
      </c>
      <c r="D16" s="1371"/>
      <c r="E16" s="1227"/>
      <c r="F16" s="2731" t="s">
        <v>791</v>
      </c>
      <c r="G16" s="1919" t="s">
        <v>301</v>
      </c>
      <c r="H16" s="2533" t="s">
        <v>38</v>
      </c>
      <c r="I16" s="2532" t="s">
        <v>364</v>
      </c>
      <c r="J16" s="2676" t="s">
        <v>785</v>
      </c>
      <c r="K16" s="2549" t="s">
        <v>63</v>
      </c>
      <c r="L16" s="2548">
        <v>0</v>
      </c>
      <c r="M16" s="2135" t="s">
        <v>794</v>
      </c>
      <c r="N16" s="2708" t="s">
        <v>193</v>
      </c>
      <c r="O16" s="2707">
        <v>2</v>
      </c>
    </row>
    <row r="17" spans="1:15" ht="27" customHeight="1" x14ac:dyDescent="0.2">
      <c r="A17" s="2730"/>
      <c r="B17" s="1218"/>
      <c r="C17" s="2729"/>
      <c r="D17" s="1371"/>
      <c r="E17" s="1227"/>
      <c r="F17" s="2701"/>
      <c r="G17" s="1919"/>
      <c r="H17" s="2533"/>
      <c r="I17" s="2532"/>
      <c r="J17" s="2673"/>
      <c r="K17" s="2553" t="s">
        <v>32</v>
      </c>
      <c r="L17" s="2548"/>
      <c r="M17" s="2257" t="s">
        <v>793</v>
      </c>
      <c r="N17" s="2705" t="s">
        <v>193</v>
      </c>
      <c r="O17" s="2704">
        <v>1</v>
      </c>
    </row>
    <row r="18" spans="1:15" ht="26.25" thickBot="1" x14ac:dyDescent="0.25">
      <c r="A18" s="2730"/>
      <c r="B18" s="1218"/>
      <c r="C18" s="2729"/>
      <c r="D18" s="1371"/>
      <c r="E18" s="1227"/>
      <c r="F18" s="2701"/>
      <c r="G18" s="1919"/>
      <c r="H18" s="2533"/>
      <c r="I18" s="2532"/>
      <c r="J18" s="2673"/>
      <c r="K18" s="2728" t="s">
        <v>351</v>
      </c>
      <c r="L18" s="2559"/>
      <c r="M18" s="2257" t="s">
        <v>792</v>
      </c>
      <c r="N18" s="2705" t="s">
        <v>501</v>
      </c>
      <c r="O18" s="2704">
        <v>50</v>
      </c>
    </row>
    <row r="19" spans="1:15" ht="15.75" thickBot="1" x14ac:dyDescent="0.25">
      <c r="A19" s="2727"/>
      <c r="B19" s="1569"/>
      <c r="C19" s="2726"/>
      <c r="D19" s="1365"/>
      <c r="E19" s="1258"/>
      <c r="F19" s="2725"/>
      <c r="G19" s="1906"/>
      <c r="H19" s="2527"/>
      <c r="I19" s="2526"/>
      <c r="J19" s="2670"/>
      <c r="K19" s="2442" t="s">
        <v>62</v>
      </c>
      <c r="L19" s="2441">
        <f>SUM(L16:L18)</f>
        <v>0</v>
      </c>
      <c r="M19" s="2724"/>
      <c r="N19" s="2723"/>
      <c r="O19" s="2722"/>
    </row>
    <row r="20" spans="1:15" ht="25.5" customHeight="1" thickBot="1" x14ac:dyDescent="0.25">
      <c r="A20" s="2720" t="s">
        <v>61</v>
      </c>
      <c r="B20" s="2719" t="s">
        <v>61</v>
      </c>
      <c r="C20" s="1245" t="s">
        <v>61</v>
      </c>
      <c r="D20" s="2457" t="s">
        <v>61</v>
      </c>
      <c r="E20" s="1215"/>
      <c r="F20" s="1928" t="s">
        <v>791</v>
      </c>
      <c r="G20" s="2718"/>
      <c r="H20" s="2717"/>
      <c r="I20" s="2716"/>
      <c r="J20" s="2715"/>
      <c r="K20" s="2508" t="s">
        <v>63</v>
      </c>
      <c r="L20" s="2721">
        <v>0</v>
      </c>
      <c r="M20" s="2713"/>
      <c r="N20" s="2712"/>
      <c r="O20" s="2711"/>
    </row>
    <row r="21" spans="1:15" ht="22.5" customHeight="1" thickBot="1" x14ac:dyDescent="0.25">
      <c r="A21" s="2720"/>
      <c r="B21" s="2719"/>
      <c r="C21" s="2589"/>
      <c r="D21" s="2447"/>
      <c r="E21" s="1215"/>
      <c r="F21" s="1907"/>
      <c r="G21" s="2718"/>
      <c r="H21" s="2717"/>
      <c r="I21" s="2716"/>
      <c r="J21" s="2715"/>
      <c r="K21" s="2442" t="s">
        <v>62</v>
      </c>
      <c r="L21" s="2714">
        <f>SUM(L20)</f>
        <v>0</v>
      </c>
      <c r="M21" s="2713"/>
      <c r="N21" s="2712"/>
      <c r="O21" s="2711"/>
    </row>
    <row r="22" spans="1:15" ht="25.5" customHeight="1" x14ac:dyDescent="0.2">
      <c r="A22" s="1247" t="s">
        <v>61</v>
      </c>
      <c r="B22" s="1246" t="s">
        <v>61</v>
      </c>
      <c r="C22" s="1382" t="s">
        <v>25</v>
      </c>
      <c r="D22" s="1381"/>
      <c r="E22" s="1243"/>
      <c r="F22" s="2710" t="s">
        <v>787</v>
      </c>
      <c r="G22" s="1942" t="s">
        <v>551</v>
      </c>
      <c r="H22" s="2561" t="s">
        <v>38</v>
      </c>
      <c r="I22" s="2560" t="s">
        <v>364</v>
      </c>
      <c r="J22" s="2709" t="s">
        <v>785</v>
      </c>
      <c r="K22" s="2453" t="s">
        <v>63</v>
      </c>
      <c r="L22" s="2575">
        <v>10</v>
      </c>
      <c r="M22" s="2135" t="s">
        <v>790</v>
      </c>
      <c r="N22" s="2708" t="s">
        <v>789</v>
      </c>
      <c r="O22" s="2707">
        <v>15</v>
      </c>
    </row>
    <row r="23" spans="1:15" ht="15.75" thickBot="1" x14ac:dyDescent="0.25">
      <c r="A23" s="1219"/>
      <c r="B23" s="1218"/>
      <c r="C23" s="1400"/>
      <c r="D23" s="1371"/>
      <c r="E23" s="1227"/>
      <c r="F23" s="2701"/>
      <c r="G23" s="1919"/>
      <c r="H23" s="2533"/>
      <c r="I23" s="2532"/>
      <c r="J23" s="2706"/>
      <c r="K23" s="2553" t="s">
        <v>32</v>
      </c>
      <c r="L23" s="2559"/>
      <c r="M23" s="2257" t="s">
        <v>788</v>
      </c>
      <c r="N23" s="2705" t="s">
        <v>193</v>
      </c>
      <c r="O23" s="2704">
        <v>7</v>
      </c>
    </row>
    <row r="24" spans="1:15" ht="35.25" customHeight="1" thickBot="1" x14ac:dyDescent="0.25">
      <c r="A24" s="1219"/>
      <c r="B24" s="1218"/>
      <c r="C24" s="2703"/>
      <c r="D24" s="2702"/>
      <c r="E24" s="1215"/>
      <c r="F24" s="2701"/>
      <c r="G24" s="1919"/>
      <c r="H24" s="2527"/>
      <c r="I24" s="2526"/>
      <c r="J24" s="2700"/>
      <c r="K24" s="2567" t="s">
        <v>62</v>
      </c>
      <c r="L24" s="2441">
        <f>SUM(L22:L23)</f>
        <v>10</v>
      </c>
      <c r="M24" s="2699"/>
      <c r="N24" s="2698"/>
      <c r="O24" s="2697"/>
    </row>
    <row r="25" spans="1:15" ht="23.45" customHeight="1" thickBot="1" x14ac:dyDescent="0.25">
      <c r="A25" s="1247" t="s">
        <v>61</v>
      </c>
      <c r="B25" s="1246" t="s">
        <v>61</v>
      </c>
      <c r="C25" s="1382" t="s">
        <v>25</v>
      </c>
      <c r="D25" s="2457" t="s">
        <v>61</v>
      </c>
      <c r="E25" s="2696"/>
      <c r="F25" s="1928" t="s">
        <v>787</v>
      </c>
      <c r="G25" s="2695"/>
      <c r="H25" s="2694"/>
      <c r="I25" s="2693"/>
      <c r="J25" s="2692"/>
      <c r="K25" s="2691" t="s">
        <v>63</v>
      </c>
      <c r="L25" s="2690">
        <v>10</v>
      </c>
      <c r="M25" s="2689"/>
      <c r="N25" s="2688"/>
      <c r="O25" s="2687"/>
    </row>
    <row r="26" spans="1:15" ht="23.45" customHeight="1" thickBot="1" x14ac:dyDescent="0.25">
      <c r="A26" s="1262"/>
      <c r="B26" s="1261"/>
      <c r="C26" s="1639"/>
      <c r="D26" s="2686"/>
      <c r="E26" s="1647"/>
      <c r="F26" s="1907"/>
      <c r="G26" s="2685"/>
      <c r="H26" s="2684"/>
      <c r="I26" s="2683"/>
      <c r="J26" s="2682"/>
      <c r="K26" s="2442" t="s">
        <v>62</v>
      </c>
      <c r="L26" s="2681">
        <f>SUM(L25)</f>
        <v>10</v>
      </c>
      <c r="M26" s="2680"/>
      <c r="N26" s="2679"/>
      <c r="O26" s="2678"/>
    </row>
    <row r="27" spans="1:15" ht="25.5" customHeight="1" x14ac:dyDescent="0.2">
      <c r="A27" s="1247" t="s">
        <v>61</v>
      </c>
      <c r="B27" s="1246" t="s">
        <v>61</v>
      </c>
      <c r="C27" s="1382" t="s">
        <v>23</v>
      </c>
      <c r="D27" s="1321" t="s">
        <v>786</v>
      </c>
      <c r="E27" s="2127"/>
      <c r="F27" s="2126"/>
      <c r="G27" s="1942" t="s">
        <v>677</v>
      </c>
      <c r="H27" s="2561" t="s">
        <v>38</v>
      </c>
      <c r="I27" s="2677" t="s">
        <v>364</v>
      </c>
      <c r="J27" s="2676" t="s">
        <v>785</v>
      </c>
      <c r="K27" s="2616" t="s">
        <v>63</v>
      </c>
      <c r="L27" s="2675">
        <v>30</v>
      </c>
      <c r="M27" s="2674" t="s">
        <v>784</v>
      </c>
      <c r="N27" s="2648" t="s">
        <v>26</v>
      </c>
      <c r="O27" s="2647">
        <v>15</v>
      </c>
    </row>
    <row r="28" spans="1:15" ht="22.5" customHeight="1" x14ac:dyDescent="0.2">
      <c r="A28" s="1219"/>
      <c r="B28" s="1218"/>
      <c r="C28" s="1400"/>
      <c r="D28" s="2119"/>
      <c r="E28" s="2118"/>
      <c r="F28" s="2117"/>
      <c r="G28" s="1919"/>
      <c r="H28" s="2533"/>
      <c r="I28" s="2640"/>
      <c r="J28" s="2673"/>
      <c r="K28" s="2672" t="s">
        <v>32</v>
      </c>
      <c r="L28" s="2671"/>
      <c r="M28" s="2645" t="s">
        <v>783</v>
      </c>
      <c r="N28" s="2256" t="s">
        <v>26</v>
      </c>
      <c r="O28" s="2635">
        <v>1</v>
      </c>
    </row>
    <row r="29" spans="1:15" ht="15" x14ac:dyDescent="0.2">
      <c r="A29" s="1219"/>
      <c r="B29" s="1218"/>
      <c r="C29" s="1400"/>
      <c r="D29" s="2119"/>
      <c r="E29" s="2118"/>
      <c r="F29" s="2117"/>
      <c r="G29" s="1919"/>
      <c r="H29" s="2533"/>
      <c r="I29" s="2640"/>
      <c r="J29" s="2673"/>
      <c r="K29" s="2672" t="s">
        <v>351</v>
      </c>
      <c r="L29" s="2671"/>
      <c r="M29" s="2637"/>
      <c r="N29" s="2636"/>
      <c r="O29" s="2635"/>
    </row>
    <row r="30" spans="1:15" ht="15.75" thickBot="1" x14ac:dyDescent="0.25">
      <c r="A30" s="1219"/>
      <c r="B30" s="1218"/>
      <c r="C30" s="1400"/>
      <c r="D30" s="2112"/>
      <c r="E30" s="2111"/>
      <c r="F30" s="2110"/>
      <c r="G30" s="1906"/>
      <c r="H30" s="2527"/>
      <c r="I30" s="2634"/>
      <c r="J30" s="2670"/>
      <c r="K30" s="2669" t="s">
        <v>62</v>
      </c>
      <c r="L30" s="2668">
        <f>SUM(L27:L29)</f>
        <v>30</v>
      </c>
      <c r="M30" s="2631"/>
      <c r="N30" s="2564"/>
      <c r="O30" s="2630"/>
    </row>
    <row r="31" spans="1:15" ht="26.25" customHeight="1" x14ac:dyDescent="0.2">
      <c r="A31" s="2593" t="s">
        <v>61</v>
      </c>
      <c r="B31" s="2592" t="s">
        <v>61</v>
      </c>
      <c r="C31" s="2667" t="s">
        <v>23</v>
      </c>
      <c r="D31" s="1371" t="s">
        <v>61</v>
      </c>
      <c r="E31" s="1227"/>
      <c r="F31" s="2666" t="s">
        <v>782</v>
      </c>
      <c r="G31" s="1942" t="s">
        <v>781</v>
      </c>
      <c r="H31" s="2561" t="s">
        <v>38</v>
      </c>
      <c r="I31" s="2640"/>
      <c r="J31" s="2665"/>
      <c r="K31" s="2508" t="s">
        <v>63</v>
      </c>
      <c r="L31" s="2664">
        <v>4</v>
      </c>
      <c r="M31" s="2663" t="s">
        <v>780</v>
      </c>
      <c r="N31" s="2662" t="s">
        <v>48</v>
      </c>
      <c r="O31" s="2661">
        <v>5</v>
      </c>
    </row>
    <row r="32" spans="1:15" ht="15.75" thickBot="1" x14ac:dyDescent="0.25">
      <c r="A32" s="1278"/>
      <c r="B32" s="1277"/>
      <c r="C32" s="2660"/>
      <c r="D32" s="2659"/>
      <c r="E32" s="2658"/>
      <c r="F32" s="2657"/>
      <c r="G32" s="1919"/>
      <c r="H32" s="2533"/>
      <c r="I32" s="2640"/>
      <c r="J32" s="2639"/>
      <c r="K32" s="2567" t="s">
        <v>62</v>
      </c>
      <c r="L32" s="2656">
        <v>4</v>
      </c>
      <c r="M32" s="2655"/>
      <c r="N32" s="2654"/>
      <c r="O32" s="2653"/>
    </row>
    <row r="33" spans="1:15" ht="26.25" customHeight="1" x14ac:dyDescent="0.2">
      <c r="A33" s="1219" t="s">
        <v>61</v>
      </c>
      <c r="B33" s="1218" t="s">
        <v>61</v>
      </c>
      <c r="C33" s="1400" t="s">
        <v>23</v>
      </c>
      <c r="D33" s="1371" t="s">
        <v>25</v>
      </c>
      <c r="E33" s="1227"/>
      <c r="F33" s="1920" t="s">
        <v>779</v>
      </c>
      <c r="G33" s="1919"/>
      <c r="H33" s="2533"/>
      <c r="I33" s="2640"/>
      <c r="J33" s="2639"/>
      <c r="K33" s="2549" t="s">
        <v>63</v>
      </c>
      <c r="L33" s="2652">
        <v>0</v>
      </c>
      <c r="M33" s="2651" t="s">
        <v>778</v>
      </c>
      <c r="N33" s="2650" t="s">
        <v>91</v>
      </c>
      <c r="O33" s="2649">
        <v>35</v>
      </c>
    </row>
    <row r="34" spans="1:15" ht="15.75" thickBot="1" x14ac:dyDescent="0.25">
      <c r="A34" s="1262"/>
      <c r="B34" s="1261"/>
      <c r="C34" s="1400"/>
      <c r="D34" s="2538"/>
      <c r="E34" s="1227"/>
      <c r="F34" s="1907"/>
      <c r="G34" s="1906"/>
      <c r="H34" s="2533"/>
      <c r="I34" s="2640"/>
      <c r="J34" s="2639"/>
      <c r="K34" s="2567" t="s">
        <v>62</v>
      </c>
      <c r="L34" s="2638">
        <v>0</v>
      </c>
      <c r="M34" s="2642"/>
      <c r="N34" s="2580"/>
      <c r="O34" s="2641"/>
    </row>
    <row r="35" spans="1:15" ht="36.75" customHeight="1" x14ac:dyDescent="0.2">
      <c r="A35" s="1247" t="s">
        <v>61</v>
      </c>
      <c r="B35" s="1246" t="s">
        <v>61</v>
      </c>
      <c r="C35" s="1382" t="s">
        <v>23</v>
      </c>
      <c r="D35" s="1381" t="s">
        <v>23</v>
      </c>
      <c r="E35" s="1227"/>
      <c r="F35" s="2070" t="s">
        <v>777</v>
      </c>
      <c r="G35" s="1942" t="s">
        <v>677</v>
      </c>
      <c r="H35" s="2533"/>
      <c r="I35" s="2640"/>
      <c r="J35" s="2639"/>
      <c r="K35" s="2508" t="s">
        <v>63</v>
      </c>
      <c r="L35" s="2638">
        <v>19</v>
      </c>
      <c r="M35" s="2214" t="s">
        <v>776</v>
      </c>
      <c r="N35" s="2648" t="s">
        <v>26</v>
      </c>
      <c r="O35" s="2647">
        <v>20</v>
      </c>
    </row>
    <row r="36" spans="1:15" ht="15.75" thickBot="1" x14ac:dyDescent="0.25">
      <c r="A36" s="1262"/>
      <c r="B36" s="1261"/>
      <c r="C36" s="1400"/>
      <c r="D36" s="2538"/>
      <c r="E36" s="1227"/>
      <c r="F36" s="2064"/>
      <c r="G36" s="1919"/>
      <c r="H36" s="2533"/>
      <c r="I36" s="2640"/>
      <c r="J36" s="2639"/>
      <c r="K36" s="2567" t="s">
        <v>62</v>
      </c>
      <c r="L36" s="2638">
        <v>19</v>
      </c>
      <c r="M36" s="2637"/>
      <c r="N36" s="2580"/>
      <c r="O36" s="2641"/>
    </row>
    <row r="37" spans="1:15" ht="30.75" customHeight="1" x14ac:dyDescent="0.2">
      <c r="A37" s="1247" t="s">
        <v>61</v>
      </c>
      <c r="B37" s="1246" t="s">
        <v>61</v>
      </c>
      <c r="C37" s="1382" t="s">
        <v>23</v>
      </c>
      <c r="D37" s="1381" t="s">
        <v>31</v>
      </c>
      <c r="E37" s="1227"/>
      <c r="F37" s="2070" t="s">
        <v>775</v>
      </c>
      <c r="G37" s="1919"/>
      <c r="H37" s="2533"/>
      <c r="I37" s="2640"/>
      <c r="J37" s="2639"/>
      <c r="K37" s="2508" t="s">
        <v>63</v>
      </c>
      <c r="L37" s="2638">
        <v>1</v>
      </c>
      <c r="M37" s="2637" t="s">
        <v>774</v>
      </c>
      <c r="N37" s="2580" t="s">
        <v>26</v>
      </c>
      <c r="O37" s="2641">
        <v>2</v>
      </c>
    </row>
    <row r="38" spans="1:15" ht="26.25" thickBot="1" x14ac:dyDescent="0.25">
      <c r="A38" s="1262"/>
      <c r="B38" s="1261"/>
      <c r="C38" s="1400"/>
      <c r="D38" s="2538"/>
      <c r="E38" s="1227"/>
      <c r="F38" s="2064"/>
      <c r="G38" s="1906"/>
      <c r="H38" s="2533"/>
      <c r="I38" s="2640"/>
      <c r="J38" s="2639"/>
      <c r="K38" s="2567" t="s">
        <v>62</v>
      </c>
      <c r="L38" s="2638">
        <v>1</v>
      </c>
      <c r="M38" s="2646" t="s">
        <v>773</v>
      </c>
      <c r="N38" s="2644" t="s">
        <v>26</v>
      </c>
      <c r="O38" s="2643">
        <v>2</v>
      </c>
    </row>
    <row r="39" spans="1:15" ht="26.25" customHeight="1" x14ac:dyDescent="0.2">
      <c r="A39" s="1247" t="s">
        <v>61</v>
      </c>
      <c r="B39" s="1246" t="s">
        <v>61</v>
      </c>
      <c r="C39" s="1382" t="s">
        <v>23</v>
      </c>
      <c r="D39" s="1381" t="s">
        <v>51</v>
      </c>
      <c r="E39" s="1227"/>
      <c r="F39" s="2070" t="s">
        <v>772</v>
      </c>
      <c r="G39" s="1942" t="s">
        <v>677</v>
      </c>
      <c r="H39" s="2533"/>
      <c r="I39" s="2640"/>
      <c r="J39" s="2639"/>
      <c r="K39" s="2508" t="s">
        <v>63</v>
      </c>
      <c r="L39" s="2638">
        <v>1</v>
      </c>
      <c r="M39" s="2645" t="s">
        <v>771</v>
      </c>
      <c r="N39" s="2295" t="s">
        <v>26</v>
      </c>
      <c r="O39" s="2635">
        <v>5</v>
      </c>
    </row>
    <row r="40" spans="1:15" ht="15.75" thickBot="1" x14ac:dyDescent="0.25">
      <c r="A40" s="1262"/>
      <c r="B40" s="1261"/>
      <c r="C40" s="1400"/>
      <c r="D40" s="2538"/>
      <c r="E40" s="1227"/>
      <c r="F40" s="2064"/>
      <c r="G40" s="1919"/>
      <c r="H40" s="2533"/>
      <c r="I40" s="2640"/>
      <c r="J40" s="2639"/>
      <c r="K40" s="2567" t="s">
        <v>62</v>
      </c>
      <c r="L40" s="2638">
        <v>1</v>
      </c>
      <c r="M40" s="2637" t="s">
        <v>770</v>
      </c>
      <c r="N40" s="2644" t="s">
        <v>26</v>
      </c>
      <c r="O40" s="2643">
        <v>1</v>
      </c>
    </row>
    <row r="41" spans="1:15" ht="26.25" customHeight="1" x14ac:dyDescent="0.2">
      <c r="A41" s="1247" t="s">
        <v>61</v>
      </c>
      <c r="B41" s="1246" t="s">
        <v>61</v>
      </c>
      <c r="C41" s="1382" t="s">
        <v>23</v>
      </c>
      <c r="D41" s="1381" t="s">
        <v>47</v>
      </c>
      <c r="E41" s="1227"/>
      <c r="F41" s="2070" t="s">
        <v>769</v>
      </c>
      <c r="G41" s="1919"/>
      <c r="H41" s="2533"/>
      <c r="I41" s="2640"/>
      <c r="J41" s="2639"/>
      <c r="K41" s="2508" t="s">
        <v>63</v>
      </c>
      <c r="L41" s="2638">
        <v>1</v>
      </c>
      <c r="M41" s="2637" t="s">
        <v>768</v>
      </c>
      <c r="N41" s="2644" t="s">
        <v>26</v>
      </c>
      <c r="O41" s="2643">
        <v>30</v>
      </c>
    </row>
    <row r="42" spans="1:15" ht="15.75" thickBot="1" x14ac:dyDescent="0.25">
      <c r="A42" s="1262"/>
      <c r="B42" s="1261"/>
      <c r="C42" s="1400"/>
      <c r="D42" s="2538"/>
      <c r="E42" s="1227"/>
      <c r="F42" s="2064"/>
      <c r="G42" s="1906"/>
      <c r="H42" s="2533"/>
      <c r="I42" s="2640"/>
      <c r="J42" s="2639"/>
      <c r="K42" s="2567" t="s">
        <v>62</v>
      </c>
      <c r="L42" s="2638">
        <v>1</v>
      </c>
      <c r="M42" s="2642"/>
      <c r="N42" s="2580"/>
      <c r="O42" s="2641"/>
    </row>
    <row r="43" spans="1:15" ht="26.25" customHeight="1" x14ac:dyDescent="0.2">
      <c r="A43" s="1247" t="s">
        <v>61</v>
      </c>
      <c r="B43" s="1246" t="s">
        <v>61</v>
      </c>
      <c r="C43" s="1382" t="s">
        <v>23</v>
      </c>
      <c r="D43" s="1381" t="s">
        <v>44</v>
      </c>
      <c r="E43" s="1227"/>
      <c r="F43" s="2070" t="s">
        <v>767</v>
      </c>
      <c r="G43" s="1942" t="s">
        <v>677</v>
      </c>
      <c r="H43" s="2533"/>
      <c r="I43" s="2640"/>
      <c r="J43" s="2639"/>
      <c r="K43" s="2508" t="s">
        <v>63</v>
      </c>
      <c r="L43" s="2638">
        <v>4</v>
      </c>
      <c r="M43" s="2637" t="s">
        <v>766</v>
      </c>
      <c r="N43" s="2636" t="s">
        <v>501</v>
      </c>
      <c r="O43" s="2635">
        <v>30</v>
      </c>
    </row>
    <row r="44" spans="1:15" ht="15.75" thickBot="1" x14ac:dyDescent="0.25">
      <c r="A44" s="1262"/>
      <c r="B44" s="1261"/>
      <c r="C44" s="1400"/>
      <c r="D44" s="2538"/>
      <c r="E44" s="1227"/>
      <c r="F44" s="2064"/>
      <c r="G44" s="1919"/>
      <c r="H44" s="2527"/>
      <c r="I44" s="2634"/>
      <c r="J44" s="2633"/>
      <c r="K44" s="2567" t="s">
        <v>62</v>
      </c>
      <c r="L44" s="2632">
        <v>4</v>
      </c>
      <c r="M44" s="2631"/>
      <c r="N44" s="2564"/>
      <c r="O44" s="2630"/>
    </row>
    <row r="45" spans="1:15" ht="15.75" customHeight="1" thickBot="1" x14ac:dyDescent="0.25">
      <c r="A45" s="1327" t="s">
        <v>61</v>
      </c>
      <c r="B45" s="2437" t="s">
        <v>61</v>
      </c>
      <c r="C45" s="1202" t="s">
        <v>342</v>
      </c>
      <c r="D45" s="1201"/>
      <c r="E45" s="1201"/>
      <c r="F45" s="1201"/>
      <c r="G45" s="1201"/>
      <c r="H45" s="1201"/>
      <c r="I45" s="1201"/>
      <c r="J45" s="1200"/>
      <c r="K45" s="2436" t="s">
        <v>62</v>
      </c>
      <c r="L45" s="2435">
        <f>L24+L19+L30</f>
        <v>40</v>
      </c>
      <c r="M45" s="2434"/>
      <c r="N45" s="2433"/>
      <c r="O45" s="2432"/>
    </row>
    <row r="46" spans="1:15" ht="15" thickBot="1" x14ac:dyDescent="0.25">
      <c r="A46" s="1327" t="s">
        <v>61</v>
      </c>
      <c r="B46" s="2437" t="s">
        <v>25</v>
      </c>
      <c r="C46" s="1331" t="s">
        <v>765</v>
      </c>
      <c r="D46" s="1330"/>
      <c r="E46" s="1330"/>
      <c r="F46" s="1330"/>
      <c r="G46" s="1330"/>
      <c r="H46" s="2629"/>
      <c r="I46" s="1330"/>
      <c r="J46" s="1330"/>
      <c r="K46" s="1330"/>
      <c r="L46" s="1330"/>
      <c r="M46" s="1330"/>
      <c r="N46" s="1330"/>
      <c r="O46" s="2628"/>
    </row>
    <row r="47" spans="1:15" ht="25.5" x14ac:dyDescent="0.2">
      <c r="A47" s="1247" t="s">
        <v>61</v>
      </c>
      <c r="B47" s="1246"/>
      <c r="C47" s="2627"/>
      <c r="D47" s="2625"/>
      <c r="E47" s="2625"/>
      <c r="F47" s="2625"/>
      <c r="G47" s="2625"/>
      <c r="H47" s="2626"/>
      <c r="I47" s="2625"/>
      <c r="J47" s="2625"/>
      <c r="K47" s="2625"/>
      <c r="L47" s="2625"/>
      <c r="M47" s="2624" t="s">
        <v>764</v>
      </c>
      <c r="N47" s="2518" t="s">
        <v>26</v>
      </c>
      <c r="O47" s="2557">
        <v>80</v>
      </c>
    </row>
    <row r="48" spans="1:15" ht="39" thickBot="1" x14ac:dyDescent="0.25">
      <c r="A48" s="1262"/>
      <c r="B48" s="1261"/>
      <c r="C48" s="2623"/>
      <c r="D48" s="2620"/>
      <c r="E48" s="2620"/>
      <c r="F48" s="2620"/>
      <c r="G48" s="2620"/>
      <c r="H48" s="2622"/>
      <c r="I48" s="2620"/>
      <c r="J48" s="2621"/>
      <c r="K48" s="2620"/>
      <c r="L48" s="2620"/>
      <c r="M48" s="1263" t="s">
        <v>763</v>
      </c>
      <c r="N48" s="2619" t="s">
        <v>26</v>
      </c>
      <c r="O48" s="2618">
        <v>100</v>
      </c>
    </row>
    <row r="49" spans="1:15" ht="31.5" customHeight="1" x14ac:dyDescent="0.2">
      <c r="A49" s="1384" t="s">
        <v>61</v>
      </c>
      <c r="B49" s="1383" t="s">
        <v>25</v>
      </c>
      <c r="C49" s="1322" t="s">
        <v>61</v>
      </c>
      <c r="D49" s="1321" t="s">
        <v>762</v>
      </c>
      <c r="E49" s="2127"/>
      <c r="F49" s="2126"/>
      <c r="G49" s="1942" t="s">
        <v>747</v>
      </c>
      <c r="H49" s="2617" t="s">
        <v>38</v>
      </c>
      <c r="I49" s="2560" t="s">
        <v>364</v>
      </c>
      <c r="J49" s="1965" t="s">
        <v>761</v>
      </c>
      <c r="K49" s="2616" t="s">
        <v>63</v>
      </c>
      <c r="L49" s="1316">
        <f>L53+L55+L57+L59+L61+L63</f>
        <v>44</v>
      </c>
      <c r="M49" s="2615"/>
      <c r="N49" s="2614"/>
      <c r="O49" s="2613"/>
    </row>
    <row r="50" spans="1:15" ht="15.75" customHeight="1" x14ac:dyDescent="0.2">
      <c r="A50" s="1393"/>
      <c r="B50" s="1392"/>
      <c r="C50" s="1310"/>
      <c r="D50" s="2119"/>
      <c r="E50" s="2118"/>
      <c r="F50" s="2117"/>
      <c r="G50" s="1919"/>
      <c r="H50" s="2576"/>
      <c r="I50" s="2532"/>
      <c r="J50" s="1950"/>
      <c r="K50" s="2612" t="s">
        <v>32</v>
      </c>
      <c r="L50" s="1311"/>
      <c r="M50" s="2122"/>
      <c r="N50" s="2121"/>
      <c r="O50" s="2120"/>
    </row>
    <row r="51" spans="1:15" ht="15.75" thickBot="1" x14ac:dyDescent="0.25">
      <c r="A51" s="1393"/>
      <c r="B51" s="1392"/>
      <c r="C51" s="1310"/>
      <c r="D51" s="2119"/>
      <c r="E51" s="2118"/>
      <c r="F51" s="2117"/>
      <c r="G51" s="1919"/>
      <c r="H51" s="2576"/>
      <c r="I51" s="2532"/>
      <c r="J51" s="1950"/>
      <c r="K51" s="2611" t="s">
        <v>351</v>
      </c>
      <c r="L51" s="1397"/>
      <c r="M51" s="2610"/>
      <c r="N51" s="2609"/>
      <c r="O51" s="2608"/>
    </row>
    <row r="52" spans="1:15" ht="15" thickBot="1" x14ac:dyDescent="0.25">
      <c r="A52" s="1393"/>
      <c r="B52" s="1392"/>
      <c r="C52" s="2571"/>
      <c r="D52" s="2112"/>
      <c r="E52" s="2111"/>
      <c r="F52" s="2110"/>
      <c r="G52" s="1906"/>
      <c r="H52" s="2576"/>
      <c r="I52" s="2532"/>
      <c r="J52" s="1950"/>
      <c r="K52" s="2607" t="s">
        <v>62</v>
      </c>
      <c r="L52" s="2606">
        <f>SUM(L49:L51)</f>
        <v>44</v>
      </c>
      <c r="M52" s="2598"/>
      <c r="N52" s="2597"/>
      <c r="O52" s="1722"/>
    </row>
    <row r="53" spans="1:15" ht="15" x14ac:dyDescent="0.2">
      <c r="A53" s="1247" t="s">
        <v>61</v>
      </c>
      <c r="B53" s="1246" t="s">
        <v>25</v>
      </c>
      <c r="C53" s="1245" t="s">
        <v>61</v>
      </c>
      <c r="D53" s="2457" t="s">
        <v>61</v>
      </c>
      <c r="E53" s="2583"/>
      <c r="F53" s="2605" t="s">
        <v>760</v>
      </c>
      <c r="G53" s="1942" t="s">
        <v>747</v>
      </c>
      <c r="H53" s="2576"/>
      <c r="I53" s="2532"/>
      <c r="J53" s="1950"/>
      <c r="K53" s="2508" t="s">
        <v>63</v>
      </c>
      <c r="L53" s="2601">
        <v>37.15</v>
      </c>
      <c r="M53" s="2604" t="s">
        <v>759</v>
      </c>
      <c r="N53" s="2518" t="s">
        <v>750</v>
      </c>
      <c r="O53" s="2603">
        <v>23</v>
      </c>
    </row>
    <row r="54" spans="1:15" ht="15.75" thickBot="1" x14ac:dyDescent="0.25">
      <c r="A54" s="1278"/>
      <c r="B54" s="1277"/>
      <c r="C54" s="2589"/>
      <c r="D54" s="2447"/>
      <c r="E54" s="2583"/>
      <c r="F54" s="2602"/>
      <c r="G54" s="1906"/>
      <c r="H54" s="2576"/>
      <c r="I54" s="2532"/>
      <c r="J54" s="1950"/>
      <c r="K54" s="2567" t="s">
        <v>62</v>
      </c>
      <c r="L54" s="2566">
        <f>SUM(L53)</f>
        <v>37.15</v>
      </c>
      <c r="M54" s="2581"/>
      <c r="N54" s="2580"/>
      <c r="O54" s="2579"/>
    </row>
    <row r="55" spans="1:15" ht="23.25" customHeight="1" x14ac:dyDescent="0.2">
      <c r="A55" s="2593" t="s">
        <v>61</v>
      </c>
      <c r="B55" s="2592" t="s">
        <v>25</v>
      </c>
      <c r="C55" s="2591" t="s">
        <v>61</v>
      </c>
      <c r="D55" s="2590" t="s">
        <v>25</v>
      </c>
      <c r="E55" s="2583"/>
      <c r="F55" s="2070" t="s">
        <v>758</v>
      </c>
      <c r="G55" s="1942" t="s">
        <v>747</v>
      </c>
      <c r="H55" s="2576"/>
      <c r="I55" s="2532"/>
      <c r="J55" s="1950"/>
      <c r="K55" s="2508" t="s">
        <v>63</v>
      </c>
      <c r="L55" s="2601">
        <v>0.85</v>
      </c>
      <c r="M55" s="2581" t="s">
        <v>757</v>
      </c>
      <c r="N55" s="2580" t="s">
        <v>750</v>
      </c>
      <c r="O55" s="2579">
        <v>8</v>
      </c>
    </row>
    <row r="56" spans="1:15" ht="15.75" thickBot="1" x14ac:dyDescent="0.25">
      <c r="A56" s="1278"/>
      <c r="B56" s="1277"/>
      <c r="C56" s="2589"/>
      <c r="D56" s="2447"/>
      <c r="E56" s="2583"/>
      <c r="F56" s="2064"/>
      <c r="G56" s="1906"/>
      <c r="H56" s="2576"/>
      <c r="I56" s="2532"/>
      <c r="J56" s="1950"/>
      <c r="K56" s="2567" t="s">
        <v>62</v>
      </c>
      <c r="L56" s="2566">
        <f>SUM(L55)</f>
        <v>0.85</v>
      </c>
      <c r="M56" s="2565"/>
      <c r="N56" s="2600"/>
      <c r="O56" s="2563"/>
    </row>
    <row r="57" spans="1:15" ht="24.75" customHeight="1" thickBot="1" x14ac:dyDescent="0.25">
      <c r="A57" s="2593" t="s">
        <v>61</v>
      </c>
      <c r="B57" s="2592" t="s">
        <v>25</v>
      </c>
      <c r="C57" s="2591" t="s">
        <v>61</v>
      </c>
      <c r="D57" s="2590" t="s">
        <v>23</v>
      </c>
      <c r="E57" s="2583"/>
      <c r="F57" s="2070" t="s">
        <v>756</v>
      </c>
      <c r="G57" s="1942" t="s">
        <v>747</v>
      </c>
      <c r="H57" s="2576"/>
      <c r="I57" s="2532"/>
      <c r="J57" s="1950"/>
      <c r="K57" s="2474" t="s">
        <v>63</v>
      </c>
      <c r="L57" s="2599">
        <v>1</v>
      </c>
      <c r="M57" s="2598" t="s">
        <v>755</v>
      </c>
      <c r="N57" s="2597" t="s">
        <v>750</v>
      </c>
      <c r="O57" s="1722">
        <v>5</v>
      </c>
    </row>
    <row r="58" spans="1:15" ht="15.75" thickBot="1" x14ac:dyDescent="0.25">
      <c r="A58" s="1278"/>
      <c r="B58" s="1277"/>
      <c r="C58" s="2589"/>
      <c r="D58" s="2447"/>
      <c r="E58" s="2583"/>
      <c r="F58" s="2064"/>
      <c r="G58" s="1906"/>
      <c r="H58" s="2576"/>
      <c r="I58" s="2532"/>
      <c r="J58" s="1950"/>
      <c r="K58" s="2582" t="s">
        <v>62</v>
      </c>
      <c r="L58" s="2559">
        <f>SUM(L57)</f>
        <v>1</v>
      </c>
      <c r="M58" s="2596"/>
      <c r="N58" s="2595"/>
      <c r="O58" s="2594"/>
    </row>
    <row r="59" spans="1:15" ht="26.25" customHeight="1" x14ac:dyDescent="0.2">
      <c r="A59" s="2593" t="s">
        <v>61</v>
      </c>
      <c r="B59" s="2592" t="s">
        <v>25</v>
      </c>
      <c r="C59" s="2591" t="s">
        <v>61</v>
      </c>
      <c r="D59" s="2590" t="s">
        <v>31</v>
      </c>
      <c r="E59" s="2583"/>
      <c r="F59" s="2070" t="s">
        <v>754</v>
      </c>
      <c r="G59" s="1942" t="s">
        <v>747</v>
      </c>
      <c r="H59" s="2576"/>
      <c r="I59" s="2532"/>
      <c r="J59" s="1950"/>
      <c r="K59" s="2508" t="s">
        <v>63</v>
      </c>
      <c r="L59" s="2575">
        <v>1</v>
      </c>
      <c r="M59" s="2214" t="s">
        <v>753</v>
      </c>
      <c r="N59" s="2574" t="s">
        <v>750</v>
      </c>
      <c r="O59" s="2573">
        <v>4</v>
      </c>
    </row>
    <row r="60" spans="1:15" ht="15.75" thickBot="1" x14ac:dyDescent="0.25">
      <c r="A60" s="1278"/>
      <c r="B60" s="1277"/>
      <c r="C60" s="2589"/>
      <c r="D60" s="2447"/>
      <c r="E60" s="2583"/>
      <c r="F60" s="2064"/>
      <c r="G60" s="1906"/>
      <c r="H60" s="2576"/>
      <c r="I60" s="2532"/>
      <c r="J60" s="1950"/>
      <c r="K60" s="2567" t="s">
        <v>62</v>
      </c>
      <c r="L60" s="2566">
        <f>SUM(L59)</f>
        <v>1</v>
      </c>
      <c r="M60" s="2581"/>
      <c r="N60" s="2588"/>
      <c r="O60" s="2587"/>
    </row>
    <row r="61" spans="1:15" ht="28.5" customHeight="1" x14ac:dyDescent="0.2">
      <c r="A61" s="1219" t="s">
        <v>61</v>
      </c>
      <c r="B61" s="1218" t="s">
        <v>25</v>
      </c>
      <c r="C61" s="1217" t="s">
        <v>61</v>
      </c>
      <c r="D61" s="2584" t="s">
        <v>51</v>
      </c>
      <c r="E61" s="2583"/>
      <c r="F61" s="2070" t="s">
        <v>752</v>
      </c>
      <c r="G61" s="1942" t="s">
        <v>747</v>
      </c>
      <c r="H61" s="2576"/>
      <c r="I61" s="2532"/>
      <c r="J61" s="1950"/>
      <c r="K61" s="2508" t="s">
        <v>63</v>
      </c>
      <c r="L61" s="2575">
        <v>2</v>
      </c>
      <c r="M61" s="2226" t="s">
        <v>751</v>
      </c>
      <c r="N61" s="2586" t="s">
        <v>750</v>
      </c>
      <c r="O61" s="2585" t="s">
        <v>749</v>
      </c>
    </row>
    <row r="62" spans="1:15" ht="14.25" customHeight="1" thickBot="1" x14ac:dyDescent="0.25">
      <c r="A62" s="1219"/>
      <c r="B62" s="1218"/>
      <c r="C62" s="1217"/>
      <c r="D62" s="2584"/>
      <c r="E62" s="2583"/>
      <c r="F62" s="2083"/>
      <c r="G62" s="1919"/>
      <c r="H62" s="2576"/>
      <c r="I62" s="2532"/>
      <c r="J62" s="1950"/>
      <c r="K62" s="2582" t="s">
        <v>62</v>
      </c>
      <c r="L62" s="2559">
        <f>SUM(L61)</f>
        <v>2</v>
      </c>
      <c r="M62" s="2581"/>
      <c r="N62" s="2580"/>
      <c r="O62" s="2579"/>
    </row>
    <row r="63" spans="1:15" ht="22.5" customHeight="1" x14ac:dyDescent="0.2">
      <c r="A63" s="1384" t="s">
        <v>61</v>
      </c>
      <c r="B63" s="1383" t="s">
        <v>25</v>
      </c>
      <c r="C63" s="1322" t="s">
        <v>61</v>
      </c>
      <c r="D63" s="1291" t="s">
        <v>47</v>
      </c>
      <c r="E63" s="2578"/>
      <c r="F63" s="2577" t="s">
        <v>748</v>
      </c>
      <c r="G63" s="1942" t="s">
        <v>747</v>
      </c>
      <c r="H63" s="2576"/>
      <c r="I63" s="2532"/>
      <c r="J63" s="1950"/>
      <c r="K63" s="2508" t="s">
        <v>63</v>
      </c>
      <c r="L63" s="2575">
        <v>2</v>
      </c>
      <c r="M63" s="2214" t="s">
        <v>746</v>
      </c>
      <c r="N63" s="2574" t="s">
        <v>26</v>
      </c>
      <c r="O63" s="2573">
        <v>1</v>
      </c>
    </row>
    <row r="64" spans="1:15" ht="15.75" customHeight="1" thickBot="1" x14ac:dyDescent="0.25">
      <c r="A64" s="2572"/>
      <c r="B64" s="1390"/>
      <c r="C64" s="2571"/>
      <c r="D64" s="2538"/>
      <c r="E64" s="2570"/>
      <c r="F64" s="2569"/>
      <c r="G64" s="1906"/>
      <c r="H64" s="2568"/>
      <c r="I64" s="2532"/>
      <c r="J64" s="2063"/>
      <c r="K64" s="2567" t="s">
        <v>62</v>
      </c>
      <c r="L64" s="2566">
        <f>SUM(L63)</f>
        <v>2</v>
      </c>
      <c r="M64" s="2565"/>
      <c r="N64" s="2564"/>
      <c r="O64" s="2563"/>
    </row>
    <row r="65" spans="1:15" ht="38.25" customHeight="1" x14ac:dyDescent="0.2">
      <c r="A65" s="1247" t="s">
        <v>61</v>
      </c>
      <c r="B65" s="1246" t="s">
        <v>25</v>
      </c>
      <c r="C65" s="1245" t="s">
        <v>25</v>
      </c>
      <c r="D65" s="1381"/>
      <c r="E65" s="2504"/>
      <c r="F65" s="2562" t="s">
        <v>734</v>
      </c>
      <c r="G65" s="1942" t="s">
        <v>745</v>
      </c>
      <c r="H65" s="2561" t="s">
        <v>38</v>
      </c>
      <c r="I65" s="2560" t="s">
        <v>364</v>
      </c>
      <c r="J65" s="1965" t="s">
        <v>363</v>
      </c>
      <c r="K65" s="2508" t="s">
        <v>63</v>
      </c>
      <c r="L65" s="2559">
        <v>0</v>
      </c>
      <c r="M65" s="2558" t="s">
        <v>744</v>
      </c>
      <c r="N65" s="2518" t="s">
        <v>26</v>
      </c>
      <c r="O65" s="2557">
        <v>1</v>
      </c>
    </row>
    <row r="66" spans="1:15" ht="25.5" x14ac:dyDescent="0.2">
      <c r="A66" s="1219"/>
      <c r="B66" s="1218"/>
      <c r="C66" s="1217"/>
      <c r="D66" s="1371"/>
      <c r="E66" s="2544"/>
      <c r="F66" s="2543"/>
      <c r="G66" s="1919"/>
      <c r="H66" s="2533"/>
      <c r="I66" s="2532"/>
      <c r="J66" s="1950"/>
      <c r="K66" s="2549"/>
      <c r="L66" s="2552"/>
      <c r="M66" s="2556" t="s">
        <v>743</v>
      </c>
      <c r="N66" s="2546" t="s">
        <v>737</v>
      </c>
      <c r="O66" s="2555">
        <v>15</v>
      </c>
    </row>
    <row r="67" spans="1:15" ht="15" x14ac:dyDescent="0.2">
      <c r="A67" s="1219"/>
      <c r="B67" s="1218"/>
      <c r="C67" s="1217"/>
      <c r="D67" s="1371"/>
      <c r="E67" s="2544"/>
      <c r="F67" s="2543"/>
      <c r="G67" s="1919"/>
      <c r="H67" s="2533"/>
      <c r="I67" s="2532"/>
      <c r="J67" s="1950"/>
      <c r="K67" s="2553"/>
      <c r="L67" s="2552"/>
      <c r="M67" s="2554" t="s">
        <v>742</v>
      </c>
      <c r="N67" s="1230" t="s">
        <v>26</v>
      </c>
      <c r="O67" s="2529">
        <v>1</v>
      </c>
    </row>
    <row r="68" spans="1:15" ht="31.5" customHeight="1" x14ac:dyDescent="0.2">
      <c r="A68" s="1219"/>
      <c r="B68" s="1218"/>
      <c r="C68" s="1217"/>
      <c r="D68" s="1371"/>
      <c r="E68" s="2544"/>
      <c r="F68" s="2543"/>
      <c r="G68" s="1919"/>
      <c r="H68" s="2533"/>
      <c r="I68" s="2532"/>
      <c r="J68" s="1950"/>
      <c r="K68" s="2553"/>
      <c r="L68" s="2552"/>
      <c r="M68" s="2321" t="s">
        <v>741</v>
      </c>
      <c r="N68" s="2546" t="s">
        <v>740</v>
      </c>
      <c r="O68" s="2551" t="s">
        <v>739</v>
      </c>
    </row>
    <row r="69" spans="1:15" ht="25.5" x14ac:dyDescent="0.2">
      <c r="A69" s="1219"/>
      <c r="B69" s="1218"/>
      <c r="C69" s="1217"/>
      <c r="D69" s="1371"/>
      <c r="E69" s="2544"/>
      <c r="F69" s="2550"/>
      <c r="G69" s="1919"/>
      <c r="H69" s="2533"/>
      <c r="I69" s="2532"/>
      <c r="J69" s="1950"/>
      <c r="K69" s="2549"/>
      <c r="L69" s="2548"/>
      <c r="M69" s="2547" t="s">
        <v>738</v>
      </c>
      <c r="N69" s="2546" t="s">
        <v>737</v>
      </c>
      <c r="O69" s="2545" t="s">
        <v>736</v>
      </c>
    </row>
    <row r="70" spans="1:15" ht="25.5" x14ac:dyDescent="0.2">
      <c r="A70" s="1219"/>
      <c r="B70" s="1218"/>
      <c r="C70" s="1217"/>
      <c r="D70" s="1371"/>
      <c r="E70" s="2544"/>
      <c r="F70" s="2543"/>
      <c r="G70" s="1919"/>
      <c r="H70" s="2533"/>
      <c r="I70" s="2532"/>
      <c r="J70" s="1950"/>
      <c r="K70" s="2542"/>
      <c r="L70" s="2541"/>
      <c r="M70" s="2540" t="s">
        <v>735</v>
      </c>
      <c r="N70" s="2539" t="s">
        <v>91</v>
      </c>
      <c r="O70" s="2529">
        <v>1</v>
      </c>
    </row>
    <row r="71" spans="1:15" ht="15.75" thickBot="1" x14ac:dyDescent="0.25">
      <c r="A71" s="1262"/>
      <c r="B71" s="1261"/>
      <c r="C71" s="1260"/>
      <c r="D71" s="2538"/>
      <c r="E71" s="2493"/>
      <c r="F71" s="2537"/>
      <c r="G71" s="1919"/>
      <c r="H71" s="2533"/>
      <c r="I71" s="2532"/>
      <c r="J71" s="1950"/>
      <c r="K71" s="2536" t="s">
        <v>62</v>
      </c>
      <c r="L71" s="2535">
        <f>SUM(L65:L70)</f>
        <v>0</v>
      </c>
      <c r="M71" s="2530"/>
      <c r="N71" s="1230"/>
      <c r="O71" s="2529"/>
    </row>
    <row r="72" spans="1:15" ht="20.25" customHeight="1" thickBot="1" x14ac:dyDescent="0.25">
      <c r="A72" s="1247" t="s">
        <v>61</v>
      </c>
      <c r="B72" s="1246" t="s">
        <v>25</v>
      </c>
      <c r="C72" s="1245" t="s">
        <v>25</v>
      </c>
      <c r="D72" s="2534" t="s">
        <v>61</v>
      </c>
      <c r="E72" s="2504"/>
      <c r="F72" s="1928" t="s">
        <v>734</v>
      </c>
      <c r="G72" s="1919"/>
      <c r="H72" s="2533"/>
      <c r="I72" s="2532"/>
      <c r="J72" s="1950"/>
      <c r="K72" s="2453" t="s">
        <v>63</v>
      </c>
      <c r="L72" s="2531">
        <v>0</v>
      </c>
      <c r="M72" s="2530"/>
      <c r="N72" s="1230"/>
      <c r="O72" s="2529"/>
    </row>
    <row r="73" spans="1:15" ht="15" thickBot="1" x14ac:dyDescent="0.25">
      <c r="A73" s="1262"/>
      <c r="B73" s="1261"/>
      <c r="C73" s="1260"/>
      <c r="D73" s="2528"/>
      <c r="E73" s="2493"/>
      <c r="F73" s="1907"/>
      <c r="G73" s="1906"/>
      <c r="H73" s="2527"/>
      <c r="I73" s="2526"/>
      <c r="J73" s="2063"/>
      <c r="K73" s="2442" t="s">
        <v>62</v>
      </c>
      <c r="L73" s="2459">
        <f>SUM(L72)</f>
        <v>0</v>
      </c>
      <c r="M73" s="2487"/>
      <c r="N73" s="2486"/>
      <c r="O73" s="2485"/>
    </row>
    <row r="74" spans="1:15" ht="15.75" customHeight="1" thickBot="1" x14ac:dyDescent="0.25">
      <c r="A74" s="1247" t="s">
        <v>61</v>
      </c>
      <c r="B74" s="1246" t="s">
        <v>25</v>
      </c>
      <c r="C74" s="2525" t="s">
        <v>23</v>
      </c>
      <c r="D74" s="2524" t="s">
        <v>733</v>
      </c>
      <c r="E74" s="2524"/>
      <c r="F74" s="2523"/>
      <c r="G74" s="2522" t="s">
        <v>732</v>
      </c>
      <c r="H74" s="2521">
        <v>288724610</v>
      </c>
      <c r="I74" s="2520" t="s">
        <v>364</v>
      </c>
      <c r="J74" s="1965" t="s">
        <v>363</v>
      </c>
      <c r="K74" s="2499" t="s">
        <v>63</v>
      </c>
      <c r="L74" s="2498">
        <f>L76+L78</f>
        <v>200</v>
      </c>
      <c r="M74" s="2519"/>
      <c r="N74" s="2518"/>
      <c r="O74" s="2517"/>
    </row>
    <row r="75" spans="1:15" ht="24" customHeight="1" thickBot="1" x14ac:dyDescent="0.25">
      <c r="A75" s="1219"/>
      <c r="B75" s="1218"/>
      <c r="C75" s="2516"/>
      <c r="D75" s="2515"/>
      <c r="E75" s="2515"/>
      <c r="F75" s="2514"/>
      <c r="G75" s="2502"/>
      <c r="H75" s="2501"/>
      <c r="I75" s="2500"/>
      <c r="J75" s="1950"/>
      <c r="K75" s="2513" t="s">
        <v>62</v>
      </c>
      <c r="L75" s="2512">
        <f>L77+L79</f>
        <v>200</v>
      </c>
      <c r="M75" s="2511"/>
      <c r="N75" s="2510"/>
      <c r="O75" s="2509"/>
    </row>
    <row r="76" spans="1:15" ht="24.75" customHeight="1" thickBot="1" x14ac:dyDescent="0.25">
      <c r="A76" s="1247" t="s">
        <v>61</v>
      </c>
      <c r="B76" s="1246" t="s">
        <v>25</v>
      </c>
      <c r="C76" s="1245" t="s">
        <v>23</v>
      </c>
      <c r="D76" s="2505" t="s">
        <v>61</v>
      </c>
      <c r="E76" s="2504"/>
      <c r="F76" s="2503" t="s">
        <v>731</v>
      </c>
      <c r="G76" s="2502"/>
      <c r="H76" s="2501"/>
      <c r="I76" s="2500"/>
      <c r="J76" s="1950"/>
      <c r="K76" s="2508" t="s">
        <v>63</v>
      </c>
      <c r="L76" s="2498">
        <v>50</v>
      </c>
      <c r="M76" s="2507" t="s">
        <v>730</v>
      </c>
      <c r="N76" s="2506" t="s">
        <v>26</v>
      </c>
      <c r="O76" s="2495">
        <v>2</v>
      </c>
    </row>
    <row r="77" spans="1:15" ht="15" thickBot="1" x14ac:dyDescent="0.25">
      <c r="A77" s="1262"/>
      <c r="B77" s="1261"/>
      <c r="C77" s="1260"/>
      <c r="D77" s="2494"/>
      <c r="E77" s="2493"/>
      <c r="F77" s="2492"/>
      <c r="G77" s="2502"/>
      <c r="H77" s="2501"/>
      <c r="I77" s="2500"/>
      <c r="J77" s="1950"/>
      <c r="K77" s="2442" t="s">
        <v>62</v>
      </c>
      <c r="L77" s="2488">
        <f>SUM(L76)</f>
        <v>50</v>
      </c>
      <c r="N77" s="2486"/>
      <c r="O77" s="2485"/>
    </row>
    <row r="78" spans="1:15" ht="31.5" customHeight="1" thickBot="1" x14ac:dyDescent="0.25">
      <c r="A78" s="1247" t="s">
        <v>61</v>
      </c>
      <c r="B78" s="1246" t="s">
        <v>25</v>
      </c>
      <c r="C78" s="1245" t="s">
        <v>23</v>
      </c>
      <c r="D78" s="2505" t="s">
        <v>25</v>
      </c>
      <c r="E78" s="2504"/>
      <c r="F78" s="2503" t="s">
        <v>729</v>
      </c>
      <c r="G78" s="2502"/>
      <c r="H78" s="2501"/>
      <c r="I78" s="2500"/>
      <c r="J78" s="1950"/>
      <c r="K78" s="2499" t="s">
        <v>63</v>
      </c>
      <c r="L78" s="2498">
        <v>150</v>
      </c>
      <c r="M78" s="2497" t="s">
        <v>728</v>
      </c>
      <c r="N78" s="2496" t="s">
        <v>91</v>
      </c>
      <c r="O78" s="2495">
        <v>60</v>
      </c>
    </row>
    <row r="79" spans="1:15" ht="23.25" customHeight="1" thickBot="1" x14ac:dyDescent="0.25">
      <c r="A79" s="1262"/>
      <c r="B79" s="1261"/>
      <c r="C79" s="1260"/>
      <c r="D79" s="2494"/>
      <c r="E79" s="2493"/>
      <c r="F79" s="2492"/>
      <c r="G79" s="2491"/>
      <c r="H79" s="2490"/>
      <c r="I79" s="2489"/>
      <c r="J79" s="2063"/>
      <c r="K79" s="2442" t="s">
        <v>62</v>
      </c>
      <c r="L79" s="2488">
        <f>SUM(L78)</f>
        <v>150</v>
      </c>
      <c r="M79" s="2487"/>
      <c r="N79" s="2486"/>
      <c r="O79" s="2485"/>
    </row>
    <row r="80" spans="1:15" ht="15.75" customHeight="1" thickBot="1" x14ac:dyDescent="0.25">
      <c r="A80" s="1327" t="s">
        <v>61</v>
      </c>
      <c r="B80" s="2437" t="s">
        <v>25</v>
      </c>
      <c r="C80" s="1202" t="s">
        <v>342</v>
      </c>
      <c r="D80" s="1201"/>
      <c r="E80" s="1201"/>
      <c r="F80" s="1201"/>
      <c r="G80" s="1201"/>
      <c r="H80" s="1201"/>
      <c r="I80" s="1201"/>
      <c r="J80" s="1200"/>
      <c r="K80" s="2436" t="s">
        <v>62</v>
      </c>
      <c r="L80" s="2435">
        <f>L71+L52+L75</f>
        <v>244</v>
      </c>
      <c r="M80" s="2434"/>
      <c r="N80" s="2433"/>
      <c r="O80" s="2432"/>
    </row>
    <row r="81" spans="1:15" ht="46.5" customHeight="1" thickBot="1" x14ac:dyDescent="0.25">
      <c r="A81" s="1404" t="s">
        <v>61</v>
      </c>
      <c r="B81" s="2484" t="s">
        <v>23</v>
      </c>
      <c r="C81" s="2483" t="s">
        <v>727</v>
      </c>
      <c r="D81" s="2482"/>
      <c r="E81" s="2482"/>
      <c r="F81" s="2482"/>
      <c r="G81" s="2482"/>
      <c r="H81" s="2482"/>
      <c r="I81" s="2482"/>
      <c r="J81" s="2482"/>
      <c r="K81" s="2482"/>
      <c r="L81" s="2482"/>
      <c r="M81" s="2482"/>
      <c r="N81" s="2482"/>
      <c r="O81" s="2481"/>
    </row>
    <row r="82" spans="1:15" ht="18" customHeight="1" thickBot="1" x14ac:dyDescent="0.25">
      <c r="A82" s="1247" t="s">
        <v>61</v>
      </c>
      <c r="B82" s="1246" t="s">
        <v>23</v>
      </c>
      <c r="C82" s="2458" t="s">
        <v>61</v>
      </c>
      <c r="D82" s="2480"/>
      <c r="E82" s="2479"/>
      <c r="F82" s="2478" t="s">
        <v>723</v>
      </c>
      <c r="G82" s="1942" t="s">
        <v>726</v>
      </c>
      <c r="H82" s="2477">
        <v>288724610</v>
      </c>
      <c r="I82" s="2476" t="s">
        <v>589</v>
      </c>
      <c r="J82" s="2475" t="s">
        <v>725</v>
      </c>
      <c r="K82" s="2474" t="s">
        <v>63</v>
      </c>
      <c r="L82" s="2473">
        <v>25</v>
      </c>
      <c r="M82" s="2472" t="s">
        <v>724</v>
      </c>
      <c r="N82" s="2471" t="s">
        <v>26</v>
      </c>
      <c r="O82" s="2470">
        <v>20</v>
      </c>
    </row>
    <row r="83" spans="1:15" ht="15.75" thickBot="1" x14ac:dyDescent="0.25">
      <c r="A83" s="1219"/>
      <c r="B83" s="1218"/>
      <c r="C83" s="2469"/>
      <c r="D83" s="2463"/>
      <c r="E83" s="2462"/>
      <c r="F83" s="2468"/>
      <c r="G83" s="1919"/>
      <c r="H83" s="2456"/>
      <c r="I83" s="2455"/>
      <c r="J83" s="2454"/>
      <c r="K83" s="2467"/>
      <c r="L83" s="2466"/>
      <c r="M83" s="2465"/>
      <c r="N83" s="2293"/>
      <c r="O83" s="2464"/>
    </row>
    <row r="84" spans="1:15" ht="15.75" thickBot="1" x14ac:dyDescent="0.25">
      <c r="A84" s="1262"/>
      <c r="B84" s="1261"/>
      <c r="C84" s="2448"/>
      <c r="D84" s="2463"/>
      <c r="E84" s="2462"/>
      <c r="F84" s="2461"/>
      <c r="G84" s="1919"/>
      <c r="H84" s="2456"/>
      <c r="I84" s="2455"/>
      <c r="J84" s="2454"/>
      <c r="K84" s="2460" t="s">
        <v>62</v>
      </c>
      <c r="L84" s="2459">
        <f>SUM(L82:L83)</f>
        <v>25</v>
      </c>
      <c r="M84" s="2451"/>
      <c r="N84" s="2450"/>
      <c r="O84" s="2449"/>
    </row>
    <row r="85" spans="1:15" ht="16.5" customHeight="1" thickBot="1" x14ac:dyDescent="0.25">
      <c r="A85" s="1247" t="s">
        <v>61</v>
      </c>
      <c r="B85" s="1246" t="s">
        <v>23</v>
      </c>
      <c r="C85" s="2458" t="s">
        <v>61</v>
      </c>
      <c r="D85" s="2457" t="s">
        <v>61</v>
      </c>
      <c r="E85" s="2446"/>
      <c r="F85" s="1928" t="s">
        <v>723</v>
      </c>
      <c r="G85" s="1919"/>
      <c r="H85" s="2456"/>
      <c r="I85" s="2455"/>
      <c r="J85" s="2454"/>
      <c r="K85" s="2453" t="s">
        <v>63</v>
      </c>
      <c r="L85" s="2452">
        <v>25</v>
      </c>
      <c r="M85" s="2451"/>
      <c r="N85" s="2450"/>
      <c r="O85" s="2449"/>
    </row>
    <row r="86" spans="1:15" ht="31.5" customHeight="1" thickBot="1" x14ac:dyDescent="0.25">
      <c r="A86" s="1262"/>
      <c r="B86" s="1261"/>
      <c r="C86" s="2448"/>
      <c r="D86" s="2447"/>
      <c r="E86" s="2446"/>
      <c r="F86" s="1907"/>
      <c r="G86" s="1906"/>
      <c r="H86" s="2445"/>
      <c r="I86" s="2444"/>
      <c r="J86" s="2443"/>
      <c r="K86" s="2442" t="s">
        <v>62</v>
      </c>
      <c r="L86" s="2441">
        <f>SUM(L85)</f>
        <v>25</v>
      </c>
      <c r="M86" s="2440"/>
      <c r="N86" s="2439"/>
      <c r="O86" s="2438"/>
    </row>
    <row r="87" spans="1:15" ht="15.75" customHeight="1" thickBot="1" x14ac:dyDescent="0.25">
      <c r="A87" s="1327" t="s">
        <v>61</v>
      </c>
      <c r="B87" s="2437" t="s">
        <v>23</v>
      </c>
      <c r="C87" s="1202" t="s">
        <v>342</v>
      </c>
      <c r="D87" s="1201"/>
      <c r="E87" s="1201"/>
      <c r="F87" s="1201"/>
      <c r="G87" s="1201"/>
      <c r="H87" s="1201"/>
      <c r="I87" s="1201"/>
      <c r="J87" s="1200"/>
      <c r="K87" s="2436" t="s">
        <v>62</v>
      </c>
      <c r="L87" s="2435">
        <f>L84*1</f>
        <v>25</v>
      </c>
      <c r="M87" s="2434"/>
      <c r="N87" s="2433"/>
      <c r="O87" s="2432"/>
    </row>
    <row r="88" spans="1:15" ht="15" thickBot="1" x14ac:dyDescent="0.25">
      <c r="A88" s="2431" t="s">
        <v>61</v>
      </c>
      <c r="B88" s="2430" t="s">
        <v>22</v>
      </c>
      <c r="C88" s="2429"/>
      <c r="D88" s="2429"/>
      <c r="E88" s="2429"/>
      <c r="F88" s="2429"/>
      <c r="G88" s="2429"/>
      <c r="H88" s="2429"/>
      <c r="I88" s="2429"/>
      <c r="J88" s="2429"/>
      <c r="K88" s="2428"/>
      <c r="L88" s="2427">
        <f>L45+L80+L87</f>
        <v>309</v>
      </c>
      <c r="M88" s="2426"/>
      <c r="N88" s="2426"/>
      <c r="O88" s="2425"/>
    </row>
    <row r="89" spans="1:15" ht="15.75" thickBot="1" x14ac:dyDescent="0.25">
      <c r="A89" s="2424" t="s">
        <v>583</v>
      </c>
      <c r="B89" s="2423"/>
      <c r="C89" s="2423"/>
      <c r="D89" s="2423"/>
      <c r="E89" s="2423"/>
      <c r="F89" s="2423"/>
      <c r="G89" s="2423"/>
      <c r="H89" s="2423"/>
      <c r="I89" s="2423"/>
      <c r="J89" s="2423"/>
      <c r="K89" s="2422"/>
      <c r="L89" s="2421">
        <f>L88*1</f>
        <v>309</v>
      </c>
      <c r="M89" s="2420"/>
      <c r="N89" s="2419"/>
      <c r="O89" s="2418"/>
    </row>
    <row r="90" spans="1:15" ht="194.25" customHeight="1" x14ac:dyDescent="0.2">
      <c r="A90" s="1172" t="s">
        <v>722</v>
      </c>
      <c r="B90" s="1172"/>
      <c r="C90" s="1172"/>
      <c r="D90" s="1172"/>
      <c r="E90" s="1172"/>
      <c r="F90" s="1172"/>
      <c r="G90" s="1172"/>
      <c r="H90" s="2417"/>
      <c r="I90" s="1172"/>
      <c r="J90" s="1172"/>
      <c r="K90" s="1172"/>
      <c r="L90" s="1172"/>
      <c r="M90" s="1172"/>
      <c r="N90" s="2416"/>
      <c r="O90" s="2415"/>
    </row>
    <row r="91" spans="1:15" ht="28.5" customHeight="1" thickBot="1" x14ac:dyDescent="0.25">
      <c r="A91" s="1824"/>
      <c r="B91" s="1837"/>
      <c r="C91" s="1837"/>
      <c r="D91" s="1837"/>
      <c r="E91" s="1837"/>
      <c r="F91" s="1861" t="s">
        <v>19</v>
      </c>
      <c r="G91" s="1861"/>
      <c r="H91" s="1861"/>
      <c r="I91" s="1861"/>
      <c r="J91" s="1861"/>
      <c r="K91" s="1861"/>
      <c r="L91" s="1861"/>
      <c r="M91" s="1860"/>
      <c r="N91" s="1860"/>
      <c r="O91" s="1832"/>
    </row>
    <row r="92" spans="1:15" ht="26.25" thickBot="1" x14ac:dyDescent="0.25">
      <c r="A92" s="1824"/>
      <c r="B92" s="1837"/>
      <c r="C92" s="1837"/>
      <c r="D92" s="1837"/>
      <c r="E92" s="1837"/>
      <c r="F92" s="1859"/>
      <c r="G92" s="1856"/>
      <c r="H92" s="1858"/>
      <c r="I92" s="1856"/>
      <c r="J92" s="1856"/>
      <c r="K92" s="1165"/>
      <c r="L92" s="68" t="s">
        <v>337</v>
      </c>
      <c r="M92" s="1824"/>
      <c r="N92" s="1824"/>
      <c r="O92" s="1832"/>
    </row>
    <row r="93" spans="1:15" ht="13.5" thickBot="1" x14ac:dyDescent="0.25">
      <c r="A93" s="1824"/>
      <c r="B93" s="1837"/>
      <c r="C93" s="1837"/>
      <c r="D93" s="1837"/>
      <c r="E93" s="1837"/>
      <c r="F93" s="1855" t="s">
        <v>16</v>
      </c>
      <c r="G93" s="1854"/>
      <c r="H93" s="1854"/>
      <c r="I93" s="1854"/>
      <c r="J93" s="1854"/>
      <c r="K93" s="1853"/>
      <c r="L93" s="2414">
        <f>L94</f>
        <v>309</v>
      </c>
      <c r="M93" s="1851"/>
      <c r="N93" s="1824"/>
      <c r="O93" s="1832"/>
    </row>
    <row r="94" spans="1:15" x14ac:dyDescent="0.2">
      <c r="A94" s="1824"/>
      <c r="B94" s="1837"/>
      <c r="C94" s="1837"/>
      <c r="D94" s="1837"/>
      <c r="E94" s="1837"/>
      <c r="F94" s="1836" t="s">
        <v>14</v>
      </c>
      <c r="G94" s="1835"/>
      <c r="H94" s="1835"/>
      <c r="I94" s="1835"/>
      <c r="J94" s="1835"/>
      <c r="K94" s="1834"/>
      <c r="L94" s="2413">
        <f>L16+L22+L27+L49+L65+L74+L85</f>
        <v>309</v>
      </c>
      <c r="M94" s="1824"/>
      <c r="N94" s="1824"/>
      <c r="O94" s="1832"/>
    </row>
    <row r="95" spans="1:15" x14ac:dyDescent="0.2">
      <c r="A95" s="1824"/>
      <c r="B95" s="1837"/>
      <c r="C95" s="1837"/>
      <c r="D95" s="1837"/>
      <c r="E95" s="1837"/>
      <c r="F95" s="1836" t="s">
        <v>582</v>
      </c>
      <c r="G95" s="1835"/>
      <c r="H95" s="1835"/>
      <c r="I95" s="1835"/>
      <c r="J95" s="1835"/>
      <c r="K95" s="1834"/>
      <c r="L95" s="2411"/>
      <c r="M95" s="1824"/>
      <c r="N95" s="1824"/>
      <c r="O95" s="1832"/>
    </row>
    <row r="96" spans="1:15" x14ac:dyDescent="0.2">
      <c r="A96" s="1824"/>
      <c r="B96" s="1837"/>
      <c r="C96" s="1837"/>
      <c r="D96" s="1837"/>
      <c r="E96" s="1837"/>
      <c r="F96" s="1836" t="s">
        <v>12</v>
      </c>
      <c r="G96" s="1835"/>
      <c r="H96" s="1835"/>
      <c r="I96" s="1835"/>
      <c r="J96" s="1835"/>
      <c r="K96" s="1834"/>
      <c r="L96" s="2411"/>
      <c r="M96" s="1824"/>
      <c r="N96" s="1824"/>
      <c r="O96" s="1832"/>
    </row>
    <row r="97" spans="1:15" x14ac:dyDescent="0.2">
      <c r="A97" s="1824"/>
      <c r="B97" s="1837"/>
      <c r="C97" s="1837"/>
      <c r="D97" s="1837"/>
      <c r="E97" s="1837"/>
      <c r="F97" s="1836" t="s">
        <v>11</v>
      </c>
      <c r="G97" s="1835"/>
      <c r="H97" s="1835"/>
      <c r="I97" s="1835"/>
      <c r="J97" s="1835"/>
      <c r="K97" s="1834"/>
      <c r="L97" s="2411"/>
      <c r="M97" s="1824"/>
      <c r="N97" s="1824"/>
      <c r="O97" s="1832"/>
    </row>
    <row r="98" spans="1:15" x14ac:dyDescent="0.2">
      <c r="A98" s="1824"/>
      <c r="B98" s="1837"/>
      <c r="C98" s="1837"/>
      <c r="D98" s="1837"/>
      <c r="E98" s="1837"/>
      <c r="F98" s="53" t="s">
        <v>10</v>
      </c>
      <c r="G98" s="52"/>
      <c r="H98" s="52"/>
      <c r="I98" s="52"/>
      <c r="J98" s="52"/>
      <c r="K98" s="1848"/>
      <c r="L98" s="2412"/>
      <c r="M98" s="1824"/>
      <c r="N98" s="1824"/>
      <c r="O98" s="1832"/>
    </row>
    <row r="99" spans="1:15" x14ac:dyDescent="0.2">
      <c r="A99" s="1824"/>
      <c r="B99" s="1837"/>
      <c r="C99" s="1837"/>
      <c r="D99" s="1837"/>
      <c r="E99" s="1837"/>
      <c r="F99" s="1846" t="s">
        <v>9</v>
      </c>
      <c r="G99" s="1845"/>
      <c r="H99" s="1844"/>
      <c r="I99" s="1842"/>
      <c r="J99" s="1842"/>
      <c r="K99" s="1841"/>
      <c r="L99" s="2411"/>
      <c r="M99" s="1824"/>
      <c r="N99" s="1824"/>
      <c r="O99" s="1832"/>
    </row>
    <row r="100" spans="1:15" x14ac:dyDescent="0.2">
      <c r="A100" s="1824"/>
      <c r="B100" s="1837"/>
      <c r="C100" s="1837"/>
      <c r="D100" s="1837"/>
      <c r="E100" s="1837"/>
      <c r="F100" s="1836" t="s">
        <v>8</v>
      </c>
      <c r="G100" s="1835"/>
      <c r="H100" s="1835"/>
      <c r="I100" s="1835"/>
      <c r="J100" s="1835"/>
      <c r="K100" s="1834"/>
      <c r="L100" s="2411"/>
      <c r="M100" s="1824"/>
      <c r="N100" s="1824"/>
      <c r="O100" s="1838"/>
    </row>
    <row r="101" spans="1:15" x14ac:dyDescent="0.2">
      <c r="A101" s="1824"/>
      <c r="B101" s="1837"/>
      <c r="C101" s="1837"/>
      <c r="D101" s="1837"/>
      <c r="E101" s="1837"/>
      <c r="F101" s="1836" t="s">
        <v>581</v>
      </c>
      <c r="G101" s="1835"/>
      <c r="H101" s="1835"/>
      <c r="I101" s="1835"/>
      <c r="J101" s="1835"/>
      <c r="K101" s="1834"/>
      <c r="L101" s="2410"/>
      <c r="M101" s="1824"/>
      <c r="N101" s="1824"/>
      <c r="O101" s="1832"/>
    </row>
    <row r="102" spans="1:15" x14ac:dyDescent="0.2">
      <c r="A102" s="1824"/>
      <c r="B102" s="1837"/>
      <c r="C102" s="1837"/>
      <c r="D102" s="1837"/>
      <c r="E102" s="1837"/>
      <c r="F102" s="1836" t="s">
        <v>6</v>
      </c>
      <c r="G102" s="1835"/>
      <c r="H102" s="1835"/>
      <c r="I102" s="1835"/>
      <c r="J102" s="1835"/>
      <c r="K102" s="1834"/>
      <c r="L102" s="2410"/>
      <c r="M102" s="1824"/>
      <c r="N102" s="1824"/>
      <c r="O102" s="1832"/>
    </row>
    <row r="103" spans="1:15" x14ac:dyDescent="0.2">
      <c r="A103" s="1824"/>
      <c r="B103" s="1837"/>
      <c r="C103" s="1837"/>
      <c r="D103" s="1837"/>
      <c r="E103" s="1837"/>
      <c r="F103" s="1836" t="s">
        <v>5</v>
      </c>
      <c r="G103" s="1835"/>
      <c r="H103" s="1835"/>
      <c r="I103" s="1835"/>
      <c r="J103" s="1835"/>
      <c r="K103" s="1834"/>
      <c r="L103" s="2410"/>
      <c r="M103" s="1824"/>
      <c r="N103" s="1824"/>
      <c r="O103" s="1832"/>
    </row>
    <row r="104" spans="1:15" ht="13.5" thickBot="1" x14ac:dyDescent="0.25">
      <c r="F104" s="1831" t="s">
        <v>580</v>
      </c>
      <c r="G104" s="1830"/>
      <c r="H104" s="1830"/>
      <c r="I104" s="1830"/>
      <c r="J104" s="1830"/>
      <c r="K104" s="1829"/>
      <c r="L104" s="2409"/>
      <c r="M104" s="1824"/>
      <c r="N104" s="1824"/>
    </row>
    <row r="105" spans="1:15" ht="13.5" thickBot="1" x14ac:dyDescent="0.25">
      <c r="F105" s="1827" t="s">
        <v>2</v>
      </c>
      <c r="G105" s="1826"/>
      <c r="H105" s="1826"/>
      <c r="I105" s="1826"/>
      <c r="J105" s="1826"/>
      <c r="K105" s="1826"/>
      <c r="L105" s="2408">
        <f>L106</f>
        <v>0</v>
      </c>
      <c r="M105" s="1824"/>
      <c r="N105" s="1824"/>
    </row>
    <row r="106" spans="1:15" ht="13.5" thickBot="1" x14ac:dyDescent="0.25">
      <c r="F106" s="2407" t="s">
        <v>579</v>
      </c>
      <c r="G106" s="2406"/>
      <c r="H106" s="2406"/>
      <c r="I106" s="2406"/>
      <c r="J106" s="2406"/>
      <c r="K106" s="2405"/>
      <c r="L106" s="2404">
        <v>0</v>
      </c>
    </row>
    <row r="107" spans="1:15" ht="13.5" thickBot="1" x14ac:dyDescent="0.25">
      <c r="F107" s="2403" t="s">
        <v>0</v>
      </c>
      <c r="G107" s="2402"/>
      <c r="H107" s="2402"/>
      <c r="I107" s="2402"/>
      <c r="J107" s="2402"/>
      <c r="K107" s="2401"/>
      <c r="L107" s="2400">
        <f>L93+L105</f>
        <v>309</v>
      </c>
    </row>
  </sheetData>
  <mergeCells count="181">
    <mergeCell ref="B33:B34"/>
    <mergeCell ref="B35:B36"/>
    <mergeCell ref="B37:B38"/>
    <mergeCell ref="B39:B40"/>
    <mergeCell ref="A41:A42"/>
    <mergeCell ref="A35:A36"/>
    <mergeCell ref="F20:F21"/>
    <mergeCell ref="F25:F26"/>
    <mergeCell ref="H49:H64"/>
    <mergeCell ref="F57:F58"/>
    <mergeCell ref="F59:F60"/>
    <mergeCell ref="F61:F62"/>
    <mergeCell ref="A22:A24"/>
    <mergeCell ref="B22:B24"/>
    <mergeCell ref="F35:F36"/>
    <mergeCell ref="J49:J64"/>
    <mergeCell ref="G35:G38"/>
    <mergeCell ref="A43:A44"/>
    <mergeCell ref="B41:B42"/>
    <mergeCell ref="B53:B54"/>
    <mergeCell ref="A25:A26"/>
    <mergeCell ref="B25:B26"/>
    <mergeCell ref="A61:A62"/>
    <mergeCell ref="B61:B62"/>
    <mergeCell ref="A76:A77"/>
    <mergeCell ref="B76:B77"/>
    <mergeCell ref="C76:C77"/>
    <mergeCell ref="C74:C75"/>
    <mergeCell ref="B74:B75"/>
    <mergeCell ref="A74:A75"/>
    <mergeCell ref="C80:J80"/>
    <mergeCell ref="D49:F52"/>
    <mergeCell ref="D53:D54"/>
    <mergeCell ref="C65:C71"/>
    <mergeCell ref="E65:E71"/>
    <mergeCell ref="C53:C54"/>
    <mergeCell ref="H65:H73"/>
    <mergeCell ref="I65:I73"/>
    <mergeCell ref="J65:J73"/>
    <mergeCell ref="F72:F73"/>
    <mergeCell ref="G27:G30"/>
    <mergeCell ref="G31:G34"/>
    <mergeCell ref="A16:A19"/>
    <mergeCell ref="B16:B19"/>
    <mergeCell ref="B72:B73"/>
    <mergeCell ref="A72:A73"/>
    <mergeCell ref="E72:E73"/>
    <mergeCell ref="A65:A71"/>
    <mergeCell ref="B65:B71"/>
    <mergeCell ref="D61:D62"/>
    <mergeCell ref="A59:A60"/>
    <mergeCell ref="B59:B60"/>
    <mergeCell ref="B43:B44"/>
    <mergeCell ref="A53:A54"/>
    <mergeCell ref="B55:B56"/>
    <mergeCell ref="B57:B58"/>
    <mergeCell ref="A55:A56"/>
    <mergeCell ref="A57:A58"/>
    <mergeCell ref="A47:A48"/>
    <mergeCell ref="B47:B48"/>
    <mergeCell ref="J27:J29"/>
    <mergeCell ref="J22:J24"/>
    <mergeCell ref="A33:A34"/>
    <mergeCell ref="A37:A38"/>
    <mergeCell ref="A39:A40"/>
    <mergeCell ref="I16:I19"/>
    <mergeCell ref="F22:F24"/>
    <mergeCell ref="H22:H24"/>
    <mergeCell ref="G16:G19"/>
    <mergeCell ref="G22:G24"/>
    <mergeCell ref="F41:F42"/>
    <mergeCell ref="F43:F44"/>
    <mergeCell ref="G39:G42"/>
    <mergeCell ref="G43:G44"/>
    <mergeCell ref="D72:D73"/>
    <mergeCell ref="C72:C73"/>
    <mergeCell ref="D55:D56"/>
    <mergeCell ref="D57:D58"/>
    <mergeCell ref="D59:D60"/>
    <mergeCell ref="G59:G60"/>
    <mergeCell ref="D20:D21"/>
    <mergeCell ref="D25:D26"/>
    <mergeCell ref="C20:C21"/>
    <mergeCell ref="D74:F75"/>
    <mergeCell ref="C45:J45"/>
    <mergeCell ref="C59:C60"/>
    <mergeCell ref="C55:C56"/>
    <mergeCell ref="C57:C58"/>
    <mergeCell ref="F37:F38"/>
    <mergeCell ref="F39:F40"/>
    <mergeCell ref="E7:E9"/>
    <mergeCell ref="F7:F9"/>
    <mergeCell ref="H7:H9"/>
    <mergeCell ref="M7:O7"/>
    <mergeCell ref="N8:N9"/>
    <mergeCell ref="I7:I9"/>
    <mergeCell ref="M8:M9"/>
    <mergeCell ref="K7:K9"/>
    <mergeCell ref="L7:L9"/>
    <mergeCell ref="A3:O3"/>
    <mergeCell ref="A5:O5"/>
    <mergeCell ref="A4:O4"/>
    <mergeCell ref="D7:D9"/>
    <mergeCell ref="G7:G9"/>
    <mergeCell ref="J7:J9"/>
    <mergeCell ref="O8:O9"/>
    <mergeCell ref="A7:A9"/>
    <mergeCell ref="B7:B9"/>
    <mergeCell ref="C7:C9"/>
    <mergeCell ref="A31:A32"/>
    <mergeCell ref="B31:B32"/>
    <mergeCell ref="B27:B30"/>
    <mergeCell ref="A27:A30"/>
    <mergeCell ref="G82:G86"/>
    <mergeCell ref="G65:G73"/>
    <mergeCell ref="G61:G62"/>
    <mergeCell ref="G63:G64"/>
    <mergeCell ref="C81:O81"/>
    <mergeCell ref="C61:C62"/>
    <mergeCell ref="C14:O14"/>
    <mergeCell ref="A82:A84"/>
    <mergeCell ref="B82:B84"/>
    <mergeCell ref="C82:C84"/>
    <mergeCell ref="E82:E84"/>
    <mergeCell ref="F82:F84"/>
    <mergeCell ref="C16:C19"/>
    <mergeCell ref="F16:F19"/>
    <mergeCell ref="H16:H19"/>
    <mergeCell ref="H27:H30"/>
    <mergeCell ref="C78:C79"/>
    <mergeCell ref="B78:B79"/>
    <mergeCell ref="A78:A79"/>
    <mergeCell ref="E78:E79"/>
    <mergeCell ref="G74:G79"/>
    <mergeCell ref="J16:J18"/>
    <mergeCell ref="I22:I24"/>
    <mergeCell ref="F33:F34"/>
    <mergeCell ref="D27:F30"/>
    <mergeCell ref="H31:H44"/>
    <mergeCell ref="F76:F77"/>
    <mergeCell ref="F78:F79"/>
    <mergeCell ref="J74:J79"/>
    <mergeCell ref="I74:I79"/>
    <mergeCell ref="H74:H79"/>
    <mergeCell ref="D78:D79"/>
    <mergeCell ref="E76:E77"/>
    <mergeCell ref="D76:D77"/>
    <mergeCell ref="C87:J87"/>
    <mergeCell ref="I82:I86"/>
    <mergeCell ref="J82:J86"/>
    <mergeCell ref="A85:A86"/>
    <mergeCell ref="B85:B86"/>
    <mergeCell ref="C85:C86"/>
    <mergeCell ref="H82:H86"/>
    <mergeCell ref="F85:F86"/>
    <mergeCell ref="D85:D86"/>
    <mergeCell ref="F96:K96"/>
    <mergeCell ref="F97:K97"/>
    <mergeCell ref="F98:K98"/>
    <mergeCell ref="B88:K88"/>
    <mergeCell ref="A89:K89"/>
    <mergeCell ref="F91:L91"/>
    <mergeCell ref="F93:K93"/>
    <mergeCell ref="F94:K94"/>
    <mergeCell ref="F95:K95"/>
    <mergeCell ref="I49:I64"/>
    <mergeCell ref="F63:F64"/>
    <mergeCell ref="G49:G52"/>
    <mergeCell ref="G53:G54"/>
    <mergeCell ref="G55:G56"/>
    <mergeCell ref="G57:G58"/>
    <mergeCell ref="M2:O2"/>
    <mergeCell ref="F106:K106"/>
    <mergeCell ref="F107:K107"/>
    <mergeCell ref="F100:K100"/>
    <mergeCell ref="F101:K101"/>
    <mergeCell ref="F102:K102"/>
    <mergeCell ref="F103:K103"/>
    <mergeCell ref="F104:K104"/>
    <mergeCell ref="F105:K105"/>
    <mergeCell ref="F55:F56"/>
  </mergeCells>
  <pageMargins left="0.70866141732283472" right="0.70866141732283472" top="0.74803149606299213" bottom="0.74803149606299213" header="0.31496062992125984" footer="0.31496062992125984"/>
  <pageSetup paperSize="9" scale="69" firstPageNumber="34" fitToHeight="0" orientation="landscape" useFirstPageNumber="1" r:id="rId1"/>
  <headerFooter>
    <oddHeader>&amp;C&amp;P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1"/>
  <sheetViews>
    <sheetView workbookViewId="0">
      <selection activeCell="Y16" sqref="Y16"/>
    </sheetView>
  </sheetViews>
  <sheetFormatPr defaultRowHeight="12.75" x14ac:dyDescent="0.2"/>
  <cols>
    <col min="1" max="2" width="3.5703125" style="2771" customWidth="1"/>
    <col min="3" max="4" width="3.7109375" style="2771" customWidth="1"/>
    <col min="5" max="5" width="2.5703125" style="2771" customWidth="1"/>
    <col min="6" max="6" width="39.28515625" style="2771" customWidth="1"/>
    <col min="7" max="7" width="3.7109375" style="2771" customWidth="1"/>
    <col min="8" max="8" width="7.85546875" style="2772" customWidth="1"/>
    <col min="9" max="9" width="4.42578125" style="2771" customWidth="1"/>
    <col min="10" max="10" width="23.42578125" style="2771" customWidth="1"/>
    <col min="11" max="11" width="7.28515625" style="2771" customWidth="1"/>
    <col min="12" max="12" width="10" style="2771" customWidth="1"/>
    <col min="13" max="13" width="36.5703125" style="2771" customWidth="1"/>
    <col min="14" max="14" width="9.140625" style="2771"/>
    <col min="15" max="15" width="10" style="2771" customWidth="1"/>
    <col min="16" max="16384" width="9.140625" style="2771"/>
  </cols>
  <sheetData>
    <row r="1" spans="1:15" ht="70.5" customHeight="1" x14ac:dyDescent="0.2">
      <c r="M1" s="3045" t="s">
        <v>824</v>
      </c>
      <c r="N1" s="3045"/>
      <c r="O1" s="3045"/>
    </row>
    <row r="2" spans="1:15" ht="15.75" customHeight="1" x14ac:dyDescent="0.2">
      <c r="A2" s="3044" t="s">
        <v>577</v>
      </c>
      <c r="B2" s="3044"/>
      <c r="C2" s="3044"/>
      <c r="D2" s="3044"/>
      <c r="E2" s="3044"/>
      <c r="F2" s="3044"/>
      <c r="G2" s="3044"/>
      <c r="H2" s="3044"/>
      <c r="I2" s="3044"/>
      <c r="J2" s="3044"/>
      <c r="K2" s="3044"/>
      <c r="L2" s="3044"/>
      <c r="M2" s="3044"/>
      <c r="N2" s="3044"/>
      <c r="O2" s="3044"/>
    </row>
    <row r="3" spans="1:15" ht="13.9" customHeight="1" x14ac:dyDescent="0.2">
      <c r="A3" s="3043" t="s">
        <v>823</v>
      </c>
      <c r="B3" s="3043"/>
      <c r="C3" s="3043"/>
      <c r="D3" s="3043"/>
      <c r="E3" s="3043"/>
      <c r="F3" s="3043"/>
      <c r="G3" s="3043"/>
      <c r="H3" s="3043"/>
      <c r="I3" s="3043"/>
      <c r="J3" s="3043"/>
      <c r="K3" s="3043"/>
      <c r="L3" s="3043"/>
      <c r="M3" s="3043"/>
      <c r="N3" s="3043"/>
      <c r="O3" s="3043"/>
    </row>
    <row r="4" spans="1:15" ht="14.25" x14ac:dyDescent="0.2">
      <c r="A4" s="3042" t="s">
        <v>575</v>
      </c>
      <c r="B4" s="3042"/>
      <c r="C4" s="3042"/>
      <c r="D4" s="3042"/>
      <c r="E4" s="3042"/>
      <c r="F4" s="3042"/>
      <c r="G4" s="3042"/>
      <c r="H4" s="3042"/>
      <c r="I4" s="3042"/>
      <c r="J4" s="3042"/>
      <c r="K4" s="3042"/>
      <c r="L4" s="3042"/>
      <c r="M4" s="3042"/>
      <c r="N4" s="3042"/>
      <c r="O4" s="3042"/>
    </row>
    <row r="5" spans="1:15" ht="12" customHeight="1" thickBot="1" x14ac:dyDescent="0.25">
      <c r="A5" s="3039"/>
      <c r="B5" s="3039"/>
      <c r="C5" s="3039"/>
      <c r="D5" s="3039"/>
      <c r="E5" s="3039"/>
      <c r="F5" s="3039"/>
      <c r="G5" s="3039"/>
      <c r="H5" s="3041"/>
      <c r="I5" s="3039"/>
      <c r="J5" s="3039"/>
      <c r="K5" s="3039"/>
      <c r="L5" s="3039"/>
      <c r="M5" s="3040"/>
      <c r="N5" s="3039"/>
      <c r="O5" s="3038" t="s">
        <v>822</v>
      </c>
    </row>
    <row r="6" spans="1:15" ht="13.9" customHeight="1" thickBot="1" x14ac:dyDescent="0.25">
      <c r="A6" s="3037" t="s">
        <v>320</v>
      </c>
      <c r="B6" s="3036" t="s">
        <v>319</v>
      </c>
      <c r="C6" s="3035" t="s">
        <v>315</v>
      </c>
      <c r="D6" s="3034" t="s">
        <v>318</v>
      </c>
      <c r="E6" s="3033" t="s">
        <v>574</v>
      </c>
      <c r="F6" s="3032" t="s">
        <v>316</v>
      </c>
      <c r="G6" s="3031" t="s">
        <v>315</v>
      </c>
      <c r="H6" s="3029" t="s">
        <v>573</v>
      </c>
      <c r="I6" s="3030" t="s">
        <v>313</v>
      </c>
      <c r="J6" s="2386" t="s">
        <v>312</v>
      </c>
      <c r="K6" s="3029" t="s">
        <v>311</v>
      </c>
      <c r="L6" s="1793" t="s">
        <v>17</v>
      </c>
      <c r="M6" s="2384" t="s">
        <v>310</v>
      </c>
      <c r="N6" s="2383"/>
      <c r="O6" s="2382"/>
    </row>
    <row r="7" spans="1:15" ht="12.75" customHeight="1" x14ac:dyDescent="0.2">
      <c r="A7" s="3028"/>
      <c r="B7" s="3027"/>
      <c r="C7" s="3026"/>
      <c r="D7" s="3025"/>
      <c r="E7" s="3024"/>
      <c r="F7" s="3023"/>
      <c r="G7" s="3022"/>
      <c r="H7" s="3020"/>
      <c r="I7" s="3021"/>
      <c r="J7" s="2361"/>
      <c r="K7" s="3020"/>
      <c r="L7" s="1780"/>
      <c r="M7" s="3019" t="s">
        <v>309</v>
      </c>
      <c r="N7" s="3018" t="s">
        <v>308</v>
      </c>
      <c r="O7" s="3017" t="s">
        <v>307</v>
      </c>
    </row>
    <row r="8" spans="1:15" ht="150" customHeight="1" thickBot="1" x14ac:dyDescent="0.25">
      <c r="A8" s="3016"/>
      <c r="B8" s="3015"/>
      <c r="C8" s="3014"/>
      <c r="D8" s="3013"/>
      <c r="E8" s="3012"/>
      <c r="F8" s="3011"/>
      <c r="G8" s="3010"/>
      <c r="H8" s="3008"/>
      <c r="I8" s="3009"/>
      <c r="J8" s="2361"/>
      <c r="K8" s="3008"/>
      <c r="L8" s="1766"/>
      <c r="M8" s="3007"/>
      <c r="N8" s="3006"/>
      <c r="O8" s="3005"/>
    </row>
    <row r="9" spans="1:15" ht="16.5" thickBot="1" x14ac:dyDescent="0.3">
      <c r="A9" s="3004" t="s">
        <v>61</v>
      </c>
      <c r="B9" s="3003" t="s">
        <v>821</v>
      </c>
      <c r="C9" s="3002"/>
      <c r="D9" s="3002"/>
      <c r="E9" s="3000"/>
      <c r="F9" s="3002"/>
      <c r="G9" s="3002"/>
      <c r="H9" s="3001"/>
      <c r="I9" s="3000"/>
      <c r="J9" s="3000"/>
      <c r="K9" s="2999"/>
      <c r="L9" s="2999"/>
      <c r="M9" s="2998"/>
      <c r="N9" s="2997"/>
      <c r="O9" s="2996"/>
    </row>
    <row r="10" spans="1:15" ht="15" customHeight="1" x14ac:dyDescent="0.2">
      <c r="A10" s="2995"/>
      <c r="B10" s="2994"/>
      <c r="C10" s="2991"/>
      <c r="D10" s="2991"/>
      <c r="E10" s="2991"/>
      <c r="F10" s="2993"/>
      <c r="G10" s="2993"/>
      <c r="H10" s="2992"/>
      <c r="I10" s="2991"/>
      <c r="J10" s="2991"/>
      <c r="K10" s="2991"/>
      <c r="L10" s="2990"/>
      <c r="M10" s="2989" t="s">
        <v>820</v>
      </c>
      <c r="N10" s="2988" t="s">
        <v>819</v>
      </c>
      <c r="O10" s="2987">
        <v>78.37</v>
      </c>
    </row>
    <row r="11" spans="1:15" ht="30.6" customHeight="1" thickBot="1" x14ac:dyDescent="0.25">
      <c r="A11" s="2986"/>
      <c r="B11" s="2985"/>
      <c r="C11" s="2982"/>
      <c r="D11" s="2982"/>
      <c r="E11" s="2982"/>
      <c r="F11" s="2984"/>
      <c r="G11" s="2984"/>
      <c r="H11" s="2983"/>
      <c r="I11" s="2982"/>
      <c r="J11" s="2982"/>
      <c r="K11" s="2982"/>
      <c r="L11" s="2981"/>
      <c r="M11" s="2980" t="s">
        <v>818</v>
      </c>
      <c r="N11" s="2979" t="s">
        <v>91</v>
      </c>
      <c r="O11" s="2978">
        <v>102.5</v>
      </c>
    </row>
    <row r="12" spans="1:15" ht="13.5" customHeight="1" thickBot="1" x14ac:dyDescent="0.25">
      <c r="A12" s="2844" t="s">
        <v>61</v>
      </c>
      <c r="B12" s="2977" t="s">
        <v>61</v>
      </c>
      <c r="C12" s="2976" t="s">
        <v>817</v>
      </c>
      <c r="D12" s="2975"/>
      <c r="E12" s="2974"/>
      <c r="F12" s="2973"/>
      <c r="G12" s="2972"/>
      <c r="H12" s="2971"/>
      <c r="I12" s="2970"/>
      <c r="J12" s="2970"/>
      <c r="K12" s="2970"/>
      <c r="L12" s="2970"/>
      <c r="M12" s="2970"/>
      <c r="N12" s="2970"/>
      <c r="O12" s="2969"/>
    </row>
    <row r="13" spans="1:15" ht="26.25" thickBot="1" x14ac:dyDescent="0.25">
      <c r="A13" s="2968"/>
      <c r="B13" s="2955"/>
      <c r="C13" s="2967"/>
      <c r="D13" s="2965"/>
      <c r="E13" s="2965"/>
      <c r="F13" s="2965"/>
      <c r="G13" s="2965"/>
      <c r="H13" s="2966"/>
      <c r="I13" s="2965"/>
      <c r="J13" s="2965"/>
      <c r="K13" s="2965"/>
      <c r="L13" s="2965"/>
      <c r="M13" s="2964" t="s">
        <v>816</v>
      </c>
      <c r="N13" s="2963" t="s">
        <v>815</v>
      </c>
      <c r="O13" s="2962">
        <v>1.1000000000000001</v>
      </c>
    </row>
    <row r="14" spans="1:15" ht="42" customHeight="1" thickBot="1" x14ac:dyDescent="0.25">
      <c r="A14" s="2961"/>
      <c r="B14" s="2955"/>
      <c r="C14" s="2960"/>
      <c r="D14" s="2958"/>
      <c r="E14" s="2958"/>
      <c r="F14" s="2958"/>
      <c r="G14" s="2958"/>
      <c r="H14" s="2959"/>
      <c r="I14" s="2958"/>
      <c r="J14" s="2958"/>
      <c r="K14" s="2958"/>
      <c r="L14" s="2958"/>
      <c r="M14" s="2957" t="s">
        <v>814</v>
      </c>
      <c r="N14" s="2950" t="s">
        <v>91</v>
      </c>
      <c r="O14" s="2949">
        <v>126.6</v>
      </c>
    </row>
    <row r="15" spans="1:15" ht="38.450000000000003" customHeight="1" thickBot="1" x14ac:dyDescent="0.25">
      <c r="A15" s="2956"/>
      <c r="B15" s="2955"/>
      <c r="C15" s="2954"/>
      <c r="D15" s="2952"/>
      <c r="E15" s="2952"/>
      <c r="F15" s="2952"/>
      <c r="G15" s="2952"/>
      <c r="H15" s="2953"/>
      <c r="I15" s="2952"/>
      <c r="J15" s="2952"/>
      <c r="K15" s="2952"/>
      <c r="L15" s="2952"/>
      <c r="M15" s="2951" t="s">
        <v>813</v>
      </c>
      <c r="N15" s="2950" t="s">
        <v>91</v>
      </c>
      <c r="O15" s="2949">
        <v>35.299999999999997</v>
      </c>
    </row>
    <row r="16" spans="1:15" ht="26.25" customHeight="1" x14ac:dyDescent="0.2">
      <c r="A16" s="2935" t="s">
        <v>61</v>
      </c>
      <c r="B16" s="2934" t="s">
        <v>61</v>
      </c>
      <c r="C16" s="2933" t="s">
        <v>23</v>
      </c>
      <c r="D16" s="2948"/>
      <c r="E16" s="2947"/>
      <c r="F16" s="2946" t="s">
        <v>812</v>
      </c>
      <c r="G16" s="2945" t="s">
        <v>781</v>
      </c>
      <c r="H16" s="2909" t="s">
        <v>38</v>
      </c>
      <c r="I16" s="2944" t="s">
        <v>807</v>
      </c>
      <c r="J16" s="1965" t="s">
        <v>515</v>
      </c>
      <c r="K16" s="2928" t="s">
        <v>666</v>
      </c>
      <c r="L16" s="2943">
        <v>9.9</v>
      </c>
      <c r="M16" s="2942" t="s">
        <v>811</v>
      </c>
      <c r="N16" s="2941" t="s">
        <v>501</v>
      </c>
      <c r="O16" s="2940">
        <v>280</v>
      </c>
    </row>
    <row r="17" spans="1:15" ht="16.5" customHeight="1" thickBot="1" x14ac:dyDescent="0.25">
      <c r="A17" s="2924"/>
      <c r="B17" s="2924"/>
      <c r="C17" s="2923"/>
      <c r="D17" s="2939"/>
      <c r="E17" s="2932"/>
      <c r="F17" s="2938"/>
      <c r="G17" s="2930"/>
      <c r="H17" s="2866"/>
      <c r="I17" s="2929"/>
      <c r="J17" s="1950"/>
      <c r="K17" s="2849" t="s">
        <v>62</v>
      </c>
      <c r="L17" s="2937">
        <f>L16</f>
        <v>9.9</v>
      </c>
      <c r="M17" s="2936"/>
      <c r="N17" s="2903"/>
      <c r="O17" s="2925"/>
    </row>
    <row r="18" spans="1:15" ht="24.75" customHeight="1" thickBot="1" x14ac:dyDescent="0.25">
      <c r="A18" s="2935" t="s">
        <v>61</v>
      </c>
      <c r="B18" s="2934" t="s">
        <v>61</v>
      </c>
      <c r="C18" s="2933" t="s">
        <v>23</v>
      </c>
      <c r="D18" s="2882" t="s">
        <v>61</v>
      </c>
      <c r="E18" s="2932"/>
      <c r="F18" s="2931" t="s">
        <v>810</v>
      </c>
      <c r="G18" s="2930"/>
      <c r="H18" s="2866"/>
      <c r="I18" s="2929"/>
      <c r="J18" s="1950"/>
      <c r="K18" s="2928" t="s">
        <v>666</v>
      </c>
      <c r="L18" s="2927">
        <v>9.9</v>
      </c>
      <c r="M18" s="2926"/>
      <c r="N18" s="2903"/>
      <c r="O18" s="2925"/>
    </row>
    <row r="19" spans="1:15" ht="14.25" customHeight="1" thickBot="1" x14ac:dyDescent="0.25">
      <c r="A19" s="2924"/>
      <c r="B19" s="2924"/>
      <c r="C19" s="2923"/>
      <c r="D19" s="2922"/>
      <c r="E19" s="2921"/>
      <c r="F19" s="2920"/>
      <c r="G19" s="2919"/>
      <c r="H19" s="2866"/>
      <c r="I19" s="2918"/>
      <c r="J19" s="2063"/>
      <c r="K19" s="2849" t="s">
        <v>62</v>
      </c>
      <c r="L19" s="2917">
        <f>SUM(L18)</f>
        <v>9.9</v>
      </c>
      <c r="M19" s="2916"/>
      <c r="N19" s="2915"/>
      <c r="O19" s="2914"/>
    </row>
    <row r="20" spans="1:15" ht="28.15" customHeight="1" x14ac:dyDescent="0.2">
      <c r="A20" s="2913" t="s">
        <v>61</v>
      </c>
      <c r="B20" s="2912" t="s">
        <v>61</v>
      </c>
      <c r="C20" s="2871" t="s">
        <v>31</v>
      </c>
      <c r="D20" s="2897"/>
      <c r="E20" s="2881"/>
      <c r="F20" s="2911" t="s">
        <v>809</v>
      </c>
      <c r="G20" s="2910" t="s">
        <v>808</v>
      </c>
      <c r="H20" s="2909" t="s">
        <v>38</v>
      </c>
      <c r="I20" s="2879" t="s">
        <v>807</v>
      </c>
      <c r="J20" s="1939" t="s">
        <v>515</v>
      </c>
      <c r="K20" s="2878" t="s">
        <v>63</v>
      </c>
      <c r="L20" s="2908">
        <f>L25</f>
        <v>52</v>
      </c>
      <c r="M20" s="2907" t="s">
        <v>806</v>
      </c>
      <c r="N20" s="2906" t="s">
        <v>501</v>
      </c>
      <c r="O20" s="2905">
        <v>14400</v>
      </c>
    </row>
    <row r="21" spans="1:15" ht="20.45" customHeight="1" x14ac:dyDescent="0.2">
      <c r="A21" s="2873"/>
      <c r="B21" s="2872"/>
      <c r="C21" s="2871"/>
      <c r="D21" s="2897"/>
      <c r="E21" s="2869"/>
      <c r="F21" s="2888"/>
      <c r="G21" s="2867"/>
      <c r="H21" s="2866"/>
      <c r="I21" s="2865"/>
      <c r="J21" s="2296"/>
      <c r="K21" s="2864" t="s">
        <v>666</v>
      </c>
      <c r="L21" s="2901"/>
      <c r="M21" s="2904" t="s">
        <v>805</v>
      </c>
      <c r="N21" s="2903"/>
      <c r="O21" s="2902" t="s">
        <v>174</v>
      </c>
    </row>
    <row r="22" spans="1:15" ht="15.6" customHeight="1" x14ac:dyDescent="0.2">
      <c r="A22" s="2873"/>
      <c r="B22" s="2872"/>
      <c r="C22" s="2871"/>
      <c r="D22" s="2897"/>
      <c r="E22" s="2869"/>
      <c r="F22" s="2888"/>
      <c r="G22" s="2867"/>
      <c r="H22" s="2866"/>
      <c r="I22" s="2865"/>
      <c r="J22" s="2296"/>
      <c r="K22" s="2864" t="s">
        <v>676</v>
      </c>
      <c r="L22" s="2901"/>
      <c r="M22" s="2900" t="s">
        <v>804</v>
      </c>
      <c r="N22" s="2899" t="s">
        <v>91</v>
      </c>
      <c r="O22" s="2898">
        <v>100</v>
      </c>
    </row>
    <row r="23" spans="1:15" x14ac:dyDescent="0.2">
      <c r="A23" s="2873"/>
      <c r="B23" s="2872"/>
      <c r="C23" s="2871"/>
      <c r="D23" s="2897"/>
      <c r="E23" s="2869"/>
      <c r="F23" s="2888"/>
      <c r="G23" s="2867"/>
      <c r="H23" s="2866"/>
      <c r="I23" s="2865"/>
      <c r="J23" s="2296"/>
      <c r="K23" s="2864" t="s">
        <v>36</v>
      </c>
      <c r="L23" s="2896">
        <v>5.7</v>
      </c>
      <c r="M23" s="2895"/>
      <c r="N23" s="2894"/>
      <c r="O23" s="2893"/>
    </row>
    <row r="24" spans="1:15" ht="13.5" thickBot="1" x14ac:dyDescent="0.25">
      <c r="A24" s="2892"/>
      <c r="B24" s="2891"/>
      <c r="C24" s="2890"/>
      <c r="D24" s="2889"/>
      <c r="E24" s="2869"/>
      <c r="F24" s="2888"/>
      <c r="G24" s="2867"/>
      <c r="H24" s="2866"/>
      <c r="I24" s="2851"/>
      <c r="J24" s="2850"/>
      <c r="K24" s="2849" t="s">
        <v>62</v>
      </c>
      <c r="L24" s="2887">
        <f>SUM(L20:L23)</f>
        <v>57.7</v>
      </c>
      <c r="M24" s="2886"/>
      <c r="N24" s="2846"/>
      <c r="O24" s="2845"/>
    </row>
    <row r="25" spans="1:15" ht="13.5" thickBot="1" x14ac:dyDescent="0.25">
      <c r="A25" s="2885" t="s">
        <v>61</v>
      </c>
      <c r="B25" s="2884" t="s">
        <v>61</v>
      </c>
      <c r="C25" s="2883" t="s">
        <v>31</v>
      </c>
      <c r="D25" s="2882" t="s">
        <v>61</v>
      </c>
      <c r="E25" s="2881"/>
      <c r="F25" s="2880" t="s">
        <v>803</v>
      </c>
      <c r="G25" s="2867"/>
      <c r="H25" s="2866"/>
      <c r="I25" s="2879"/>
      <c r="J25" s="1939"/>
      <c r="K25" s="2878" t="s">
        <v>63</v>
      </c>
      <c r="L25" s="2877">
        <v>52</v>
      </c>
      <c r="M25" s="2876"/>
      <c r="N25" s="2875"/>
      <c r="O25" s="2874"/>
    </row>
    <row r="26" spans="1:15" ht="13.5" thickBot="1" x14ac:dyDescent="0.25">
      <c r="A26" s="2873"/>
      <c r="B26" s="2872"/>
      <c r="C26" s="2871"/>
      <c r="D26" s="2870"/>
      <c r="E26" s="2869"/>
      <c r="F26" s="2868"/>
      <c r="G26" s="2867"/>
      <c r="H26" s="2866"/>
      <c r="I26" s="2865"/>
      <c r="J26" s="2296"/>
      <c r="K26" s="2864" t="s">
        <v>666</v>
      </c>
      <c r="L26" s="2863"/>
      <c r="M26" s="2862"/>
      <c r="N26" s="2861"/>
      <c r="O26" s="2860"/>
    </row>
    <row r="27" spans="1:15" ht="13.5" thickBot="1" x14ac:dyDescent="0.25">
      <c r="A27" s="2873"/>
      <c r="B27" s="2872"/>
      <c r="C27" s="2871"/>
      <c r="D27" s="2870"/>
      <c r="E27" s="2869"/>
      <c r="F27" s="2868"/>
      <c r="G27" s="2867"/>
      <c r="H27" s="2866"/>
      <c r="I27" s="2865"/>
      <c r="J27" s="2296"/>
      <c r="K27" s="2864" t="s">
        <v>676</v>
      </c>
      <c r="L27" s="2863"/>
      <c r="M27" s="2862"/>
      <c r="N27" s="2861"/>
      <c r="O27" s="2860"/>
    </row>
    <row r="28" spans="1:15" ht="13.5" thickBot="1" x14ac:dyDescent="0.25">
      <c r="A28" s="2873"/>
      <c r="B28" s="2872"/>
      <c r="C28" s="2871"/>
      <c r="D28" s="2870"/>
      <c r="E28" s="2869"/>
      <c r="F28" s="2868"/>
      <c r="G28" s="2867"/>
      <c r="H28" s="2866"/>
      <c r="I28" s="2865"/>
      <c r="J28" s="2296"/>
      <c r="K28" s="2864" t="s">
        <v>36</v>
      </c>
      <c r="L28" s="2863">
        <v>5.7</v>
      </c>
      <c r="M28" s="2862"/>
      <c r="N28" s="2861"/>
      <c r="O28" s="2860"/>
    </row>
    <row r="29" spans="1:15" ht="13.5" thickBot="1" x14ac:dyDescent="0.25">
      <c r="A29" s="2859"/>
      <c r="B29" s="2858"/>
      <c r="C29" s="2857"/>
      <c r="D29" s="2856"/>
      <c r="E29" s="2855"/>
      <c r="F29" s="2854"/>
      <c r="G29" s="2853"/>
      <c r="H29" s="2852"/>
      <c r="I29" s="2851"/>
      <c r="J29" s="2850"/>
      <c r="K29" s="2849" t="s">
        <v>62</v>
      </c>
      <c r="L29" s="2848">
        <f>SUM(L25:L28)</f>
        <v>57.7</v>
      </c>
      <c r="M29" s="2847"/>
      <c r="N29" s="2846"/>
      <c r="O29" s="2845"/>
    </row>
    <row r="30" spans="1:15" ht="13.9" customHeight="1" thickBot="1" x14ac:dyDescent="0.25">
      <c r="A30" s="2844" t="s">
        <v>61</v>
      </c>
      <c r="B30" s="2843" t="s">
        <v>61</v>
      </c>
      <c r="C30" s="2842" t="s">
        <v>342</v>
      </c>
      <c r="D30" s="2841"/>
      <c r="E30" s="2841"/>
      <c r="F30" s="2841"/>
      <c r="G30" s="2841"/>
      <c r="H30" s="2841"/>
      <c r="I30" s="2841"/>
      <c r="J30" s="2840"/>
      <c r="K30" s="2839" t="s">
        <v>62</v>
      </c>
      <c r="L30" s="2838">
        <f>L24+L17</f>
        <v>67.600000000000009</v>
      </c>
      <c r="M30" s="2837"/>
      <c r="N30" s="2836"/>
      <c r="O30" s="2835"/>
    </row>
    <row r="31" spans="1:15" ht="13.5" thickBot="1" x14ac:dyDescent="0.25">
      <c r="A31" s="2834" t="s">
        <v>61</v>
      </c>
      <c r="B31" s="1889" t="s">
        <v>22</v>
      </c>
      <c r="C31" s="1888"/>
      <c r="D31" s="1888"/>
      <c r="E31" s="1888"/>
      <c r="F31" s="1888"/>
      <c r="G31" s="1888"/>
      <c r="H31" s="1888"/>
      <c r="I31" s="1888"/>
      <c r="J31" s="1888"/>
      <c r="K31" s="1887"/>
      <c r="L31" s="2833">
        <f>L24+L17</f>
        <v>67.600000000000009</v>
      </c>
      <c r="M31" s="2832"/>
      <c r="N31" s="2832"/>
      <c r="O31" s="2831"/>
    </row>
    <row r="32" spans="1:15" ht="13.5" thickBot="1" x14ac:dyDescent="0.25">
      <c r="A32" s="2830" t="s">
        <v>583</v>
      </c>
      <c r="B32" s="2829"/>
      <c r="C32" s="2829"/>
      <c r="D32" s="2829"/>
      <c r="E32" s="2829"/>
      <c r="F32" s="2829"/>
      <c r="G32" s="2829"/>
      <c r="H32" s="2829"/>
      <c r="I32" s="2829"/>
      <c r="J32" s="2829"/>
      <c r="K32" s="2828"/>
      <c r="L32" s="2827">
        <f>L31*1</f>
        <v>67.600000000000009</v>
      </c>
      <c r="M32" s="2826"/>
      <c r="N32" s="2825"/>
      <c r="O32" s="2824"/>
    </row>
    <row r="33" spans="1:15" x14ac:dyDescent="0.2">
      <c r="A33" s="2822" t="s">
        <v>722</v>
      </c>
      <c r="B33" s="2822"/>
      <c r="C33" s="2822"/>
      <c r="D33" s="2822"/>
      <c r="E33" s="2822"/>
      <c r="F33" s="2822"/>
      <c r="G33" s="2822"/>
      <c r="H33" s="2823"/>
      <c r="I33" s="2822"/>
      <c r="J33" s="2822"/>
      <c r="K33" s="2822"/>
      <c r="L33" s="2822"/>
      <c r="M33" s="2822"/>
      <c r="N33" s="2820"/>
      <c r="O33" s="2819"/>
    </row>
    <row r="34" spans="1:15" ht="43.5" customHeight="1" x14ac:dyDescent="0.2">
      <c r="A34" s="2820"/>
      <c r="B34" s="2820"/>
      <c r="C34" s="2820"/>
      <c r="D34" s="2820"/>
      <c r="E34" s="2820"/>
      <c r="F34" s="2820"/>
      <c r="G34" s="2820"/>
      <c r="H34" s="2821"/>
      <c r="I34" s="2820"/>
      <c r="J34" s="2820"/>
      <c r="K34" s="2820"/>
      <c r="L34" s="2820"/>
      <c r="M34" s="2820"/>
      <c r="N34" s="2820"/>
      <c r="O34" s="2819"/>
    </row>
    <row r="35" spans="1:15" ht="16.149999999999999" customHeight="1" thickBot="1" x14ac:dyDescent="0.25">
      <c r="A35" s="2784"/>
      <c r="B35" s="2798"/>
      <c r="C35" s="2798"/>
      <c r="D35" s="2798"/>
      <c r="E35" s="2798"/>
      <c r="F35" s="2818" t="s">
        <v>19</v>
      </c>
      <c r="G35" s="2818"/>
      <c r="H35" s="2818"/>
      <c r="I35" s="2818"/>
      <c r="J35" s="2818"/>
      <c r="K35" s="2818"/>
      <c r="L35" s="2818"/>
      <c r="M35" s="2817"/>
      <c r="N35" s="2817"/>
      <c r="O35" s="2793"/>
    </row>
    <row r="36" spans="1:15" ht="58.15" customHeight="1" thickBot="1" x14ac:dyDescent="0.25">
      <c r="A36" s="2784"/>
      <c r="B36" s="2798"/>
      <c r="C36" s="2798"/>
      <c r="D36" s="2798"/>
      <c r="E36" s="2798"/>
      <c r="F36" s="2816"/>
      <c r="G36" s="2814"/>
      <c r="H36" s="2815"/>
      <c r="I36" s="2814"/>
      <c r="J36" s="2814"/>
      <c r="K36" s="2813"/>
      <c r="L36" s="68" t="s">
        <v>337</v>
      </c>
      <c r="M36" s="2784"/>
      <c r="N36" s="2784"/>
      <c r="O36" s="2793"/>
    </row>
    <row r="37" spans="1:15" ht="13.9" customHeight="1" thickBot="1" x14ac:dyDescent="0.25">
      <c r="A37" s="2784"/>
      <c r="B37" s="2798"/>
      <c r="C37" s="2798"/>
      <c r="D37" s="2798"/>
      <c r="E37" s="2798"/>
      <c r="F37" s="2812" t="s">
        <v>16</v>
      </c>
      <c r="G37" s="2811"/>
      <c r="H37" s="2811"/>
      <c r="I37" s="2811"/>
      <c r="J37" s="2811"/>
      <c r="K37" s="2810"/>
      <c r="L37" s="2809">
        <f>SUM(L38:L48)</f>
        <v>67.599999999999994</v>
      </c>
      <c r="M37" s="2788"/>
      <c r="N37" s="2784"/>
      <c r="O37" s="2793"/>
    </row>
    <row r="38" spans="1:15" x14ac:dyDescent="0.2">
      <c r="A38" s="2784"/>
      <c r="B38" s="2798"/>
      <c r="C38" s="2798"/>
      <c r="D38" s="2798"/>
      <c r="E38" s="2798"/>
      <c r="F38" s="2797" t="s">
        <v>14</v>
      </c>
      <c r="G38" s="2796"/>
      <c r="H38" s="2796"/>
      <c r="I38" s="2796"/>
      <c r="J38" s="2796"/>
      <c r="K38" s="2795"/>
      <c r="L38" s="2808">
        <f>L20</f>
        <v>52</v>
      </c>
      <c r="M38" s="2788"/>
      <c r="N38" s="2784"/>
      <c r="O38" s="2793"/>
    </row>
    <row r="39" spans="1:15" x14ac:dyDescent="0.2">
      <c r="A39" s="2784"/>
      <c r="B39" s="2798"/>
      <c r="C39" s="2798"/>
      <c r="D39" s="2798"/>
      <c r="E39" s="2798"/>
      <c r="F39" s="2797" t="s">
        <v>582</v>
      </c>
      <c r="G39" s="2796"/>
      <c r="H39" s="2796"/>
      <c r="I39" s="2796"/>
      <c r="J39" s="2796"/>
      <c r="K39" s="2795"/>
      <c r="L39" s="2807"/>
      <c r="M39" s="2806"/>
      <c r="N39" s="2798"/>
      <c r="O39" s="2798"/>
    </row>
    <row r="40" spans="1:15" x14ac:dyDescent="0.2">
      <c r="A40" s="2784"/>
      <c r="B40" s="2798"/>
      <c r="C40" s="2798"/>
      <c r="D40" s="2798"/>
      <c r="E40" s="2798"/>
      <c r="F40" s="2797" t="s">
        <v>12</v>
      </c>
      <c r="G40" s="2796"/>
      <c r="H40" s="2796"/>
      <c r="I40" s="2796"/>
      <c r="J40" s="2796"/>
      <c r="K40" s="2795"/>
      <c r="L40" s="2800"/>
      <c r="M40" s="2784"/>
      <c r="N40" s="2784"/>
      <c r="O40" s="2793"/>
    </row>
    <row r="41" spans="1:15" ht="25.9" customHeight="1" x14ac:dyDescent="0.2">
      <c r="A41" s="2784"/>
      <c r="B41" s="2798"/>
      <c r="C41" s="2798"/>
      <c r="D41" s="2798"/>
      <c r="E41" s="2798"/>
      <c r="F41" s="2797" t="s">
        <v>11</v>
      </c>
      <c r="G41" s="2796"/>
      <c r="H41" s="2796"/>
      <c r="I41" s="2796"/>
      <c r="J41" s="2796"/>
      <c r="K41" s="2795"/>
      <c r="L41" s="2800"/>
      <c r="M41" s="2784"/>
      <c r="N41" s="2784"/>
      <c r="O41" s="2793"/>
    </row>
    <row r="42" spans="1:15" ht="13.15" customHeight="1" x14ac:dyDescent="0.2">
      <c r="A42" s="2784"/>
      <c r="B42" s="2798"/>
      <c r="C42" s="2798"/>
      <c r="D42" s="2798"/>
      <c r="E42" s="2798"/>
      <c r="F42" s="53" t="s">
        <v>10</v>
      </c>
      <c r="G42" s="52"/>
      <c r="H42" s="52"/>
      <c r="I42" s="52"/>
      <c r="J42" s="52"/>
      <c r="K42" s="1848"/>
      <c r="L42" s="1847"/>
      <c r="M42" s="2784"/>
      <c r="N42" s="2784"/>
      <c r="O42" s="2793"/>
    </row>
    <row r="43" spans="1:15" x14ac:dyDescent="0.2">
      <c r="A43" s="2784"/>
      <c r="B43" s="2798"/>
      <c r="C43" s="2798"/>
      <c r="D43" s="2798"/>
      <c r="E43" s="2798"/>
      <c r="F43" s="2805" t="s">
        <v>9</v>
      </c>
      <c r="G43" s="2804"/>
      <c r="H43" s="2803"/>
      <c r="I43" s="2802"/>
      <c r="J43" s="2802"/>
      <c r="K43" s="2801"/>
      <c r="L43" s="2800"/>
      <c r="M43" s="2784"/>
      <c r="N43" s="2784"/>
      <c r="O43" s="2793"/>
    </row>
    <row r="44" spans="1:15" ht="28.15" customHeight="1" x14ac:dyDescent="0.2">
      <c r="A44" s="2784"/>
      <c r="B44" s="2798"/>
      <c r="C44" s="2798"/>
      <c r="D44" s="2798"/>
      <c r="E44" s="2798"/>
      <c r="F44" s="2797" t="s">
        <v>8</v>
      </c>
      <c r="G44" s="2796"/>
      <c r="H44" s="2796"/>
      <c r="I44" s="2796"/>
      <c r="J44" s="2796"/>
      <c r="K44" s="2795"/>
      <c r="L44" s="2800">
        <f>L16</f>
        <v>9.9</v>
      </c>
      <c r="M44" s="2788"/>
      <c r="N44" s="2784"/>
      <c r="O44" s="2799"/>
    </row>
    <row r="45" spans="1:15" ht="13.15" customHeight="1" x14ac:dyDescent="0.2">
      <c r="A45" s="2784"/>
      <c r="B45" s="2798"/>
      <c r="C45" s="2798"/>
      <c r="D45" s="2798"/>
      <c r="E45" s="2798"/>
      <c r="F45" s="2797" t="s">
        <v>581</v>
      </c>
      <c r="G45" s="2796"/>
      <c r="H45" s="2796"/>
      <c r="I45" s="2796"/>
      <c r="J45" s="2796"/>
      <c r="K45" s="2795"/>
      <c r="L45" s="2794"/>
      <c r="M45" s="2784"/>
      <c r="N45" s="2784"/>
      <c r="O45" s="2793"/>
    </row>
    <row r="46" spans="1:15" ht="13.15" customHeight="1" x14ac:dyDescent="0.2">
      <c r="A46" s="2784"/>
      <c r="B46" s="2798"/>
      <c r="C46" s="2798"/>
      <c r="D46" s="2798"/>
      <c r="E46" s="2798"/>
      <c r="F46" s="2797" t="s">
        <v>6</v>
      </c>
      <c r="G46" s="2796"/>
      <c r="H46" s="2796"/>
      <c r="I46" s="2796"/>
      <c r="J46" s="2796"/>
      <c r="K46" s="2795"/>
      <c r="L46" s="2794"/>
      <c r="M46" s="2784"/>
      <c r="N46" s="2784"/>
      <c r="O46" s="2793"/>
    </row>
    <row r="47" spans="1:15" x14ac:dyDescent="0.2">
      <c r="A47" s="2784"/>
      <c r="B47" s="2798"/>
      <c r="C47" s="2798"/>
      <c r="D47" s="2798"/>
      <c r="E47" s="2798"/>
      <c r="F47" s="2797" t="s">
        <v>5</v>
      </c>
      <c r="G47" s="2796"/>
      <c r="H47" s="2796"/>
      <c r="I47" s="2796"/>
      <c r="J47" s="2796"/>
      <c r="K47" s="2795"/>
      <c r="L47" s="2794"/>
      <c r="M47" s="2788"/>
      <c r="N47" s="2784"/>
      <c r="O47" s="2793"/>
    </row>
    <row r="48" spans="1:15" ht="13.5" thickBot="1" x14ac:dyDescent="0.25">
      <c r="F48" s="2792" t="s">
        <v>580</v>
      </c>
      <c r="G48" s="2791"/>
      <c r="H48" s="2791"/>
      <c r="I48" s="2791"/>
      <c r="J48" s="2791"/>
      <c r="K48" s="2790"/>
      <c r="L48" s="2789">
        <f>L23</f>
        <v>5.7</v>
      </c>
      <c r="M48" s="2788"/>
      <c r="N48" s="2784"/>
    </row>
    <row r="49" spans="6:14" ht="13.5" thickBot="1" x14ac:dyDescent="0.25">
      <c r="F49" s="2787" t="s">
        <v>2</v>
      </c>
      <c r="G49" s="2786"/>
      <c r="H49" s="2786"/>
      <c r="I49" s="2786"/>
      <c r="J49" s="2786"/>
      <c r="K49" s="2786"/>
      <c r="L49" s="2785">
        <v>0</v>
      </c>
      <c r="M49" s="2784"/>
      <c r="N49" s="2784"/>
    </row>
    <row r="50" spans="6:14" ht="13.15" customHeight="1" thickBot="1" x14ac:dyDescent="0.25">
      <c r="F50" s="2783" t="s">
        <v>579</v>
      </c>
      <c r="G50" s="2782"/>
      <c r="H50" s="2782"/>
      <c r="I50" s="2782"/>
      <c r="J50" s="2782"/>
      <c r="K50" s="2781"/>
      <c r="L50" s="2780"/>
    </row>
    <row r="51" spans="6:14" ht="13.5" thickBot="1" x14ac:dyDescent="0.25">
      <c r="F51" s="2779"/>
      <c r="G51" s="2778"/>
      <c r="H51" s="2777"/>
      <c r="I51" s="2776"/>
      <c r="J51" s="2775" t="s">
        <v>0</v>
      </c>
      <c r="K51" s="2774"/>
      <c r="L51" s="2773">
        <f>L37+L49</f>
        <v>67.599999999999994</v>
      </c>
    </row>
  </sheetData>
  <mergeCells count="65">
    <mergeCell ref="F6:F8"/>
    <mergeCell ref="H6:H8"/>
    <mergeCell ref="I6:I8"/>
    <mergeCell ref="E16:E19"/>
    <mergeCell ref="G16:G19"/>
    <mergeCell ref="G20:G29"/>
    <mergeCell ref="H16:H19"/>
    <mergeCell ref="H20:H29"/>
    <mergeCell ref="B6:B8"/>
    <mergeCell ref="C6:C8"/>
    <mergeCell ref="E6:E8"/>
    <mergeCell ref="M6:O6"/>
    <mergeCell ref="B20:B24"/>
    <mergeCell ref="C20:C24"/>
    <mergeCell ref="M7:M8"/>
    <mergeCell ref="N7:N8"/>
    <mergeCell ref="K6:K8"/>
    <mergeCell ref="L6:L8"/>
    <mergeCell ref="J51:K51"/>
    <mergeCell ref="M1:O1"/>
    <mergeCell ref="A2:O2"/>
    <mergeCell ref="A3:O3"/>
    <mergeCell ref="A4:O4"/>
    <mergeCell ref="G6:G8"/>
    <mergeCell ref="J6:J8"/>
    <mergeCell ref="O7:O8"/>
    <mergeCell ref="D6:D8"/>
    <mergeCell ref="A6:A8"/>
    <mergeCell ref="F35:L35"/>
    <mergeCell ref="F18:F19"/>
    <mergeCell ref="F25:F29"/>
    <mergeCell ref="D18:D19"/>
    <mergeCell ref="D25:D29"/>
    <mergeCell ref="I16:I19"/>
    <mergeCell ref="C30:J30"/>
    <mergeCell ref="J16:J19"/>
    <mergeCell ref="F48:K48"/>
    <mergeCell ref="F37:K37"/>
    <mergeCell ref="F38:K38"/>
    <mergeCell ref="A10:A11"/>
    <mergeCell ref="A13:A15"/>
    <mergeCell ref="A16:A17"/>
    <mergeCell ref="B16:B17"/>
    <mergeCell ref="C16:C17"/>
    <mergeCell ref="F16:F17"/>
    <mergeCell ref="A20:A24"/>
    <mergeCell ref="F49:K49"/>
    <mergeCell ref="F50:K50"/>
    <mergeCell ref="F39:K39"/>
    <mergeCell ref="F40:K40"/>
    <mergeCell ref="F41:K41"/>
    <mergeCell ref="F42:K42"/>
    <mergeCell ref="F44:K44"/>
    <mergeCell ref="F45:K45"/>
    <mergeCell ref="F46:K46"/>
    <mergeCell ref="F47:K47"/>
    <mergeCell ref="B31:K31"/>
    <mergeCell ref="A32:K32"/>
    <mergeCell ref="A18:A19"/>
    <mergeCell ref="B18:B19"/>
    <mergeCell ref="C18:C19"/>
    <mergeCell ref="A25:A29"/>
    <mergeCell ref="B25:B29"/>
    <mergeCell ref="C25:C29"/>
    <mergeCell ref="F20:F24"/>
  </mergeCells>
  <pageMargins left="0.70866141732283472" right="0.70866141732283472" top="0.74803149606299213" bottom="0.74803149606299213" header="0.31496062992125984" footer="0.31496062992125984"/>
  <pageSetup paperSize="9" scale="77" firstPageNumber="38" fitToHeight="0" orientation="landscape" useFirstPageNumber="1" verticalDpi="0" r:id="rId1"/>
  <headerFooter>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C24"/>
  <sheetViews>
    <sheetView workbookViewId="0">
      <selection activeCell="C15" sqref="C15"/>
    </sheetView>
  </sheetViews>
  <sheetFormatPr defaultRowHeight="15" x14ac:dyDescent="0.25"/>
  <cols>
    <col min="1" max="1" width="9.140625" style="3046"/>
    <col min="2" max="2" width="9" style="3046" customWidth="1"/>
    <col min="3" max="3" width="51.7109375" style="3046" customWidth="1"/>
    <col min="4" max="16384" width="9.140625" style="3046"/>
  </cols>
  <sheetData>
    <row r="4" spans="2:3" ht="15.75" thickBot="1" x14ac:dyDescent="0.3">
      <c r="C4" s="3046" t="s">
        <v>836</v>
      </c>
    </row>
    <row r="5" spans="2:3" ht="59.25" customHeight="1" thickBot="1" x14ac:dyDescent="0.3">
      <c r="B5" s="3054" t="s">
        <v>835</v>
      </c>
      <c r="C5" s="3053" t="s">
        <v>834</v>
      </c>
    </row>
    <row r="6" spans="2:3" ht="21.75" customHeight="1" x14ac:dyDescent="0.25">
      <c r="B6" s="3052">
        <v>0</v>
      </c>
      <c r="C6" s="3051" t="s">
        <v>363</v>
      </c>
    </row>
    <row r="7" spans="2:3" ht="23.25" customHeight="1" x14ac:dyDescent="0.25">
      <c r="B7" s="3050">
        <v>1</v>
      </c>
      <c r="C7" s="3049" t="s">
        <v>833</v>
      </c>
    </row>
    <row r="8" spans="2:3" ht="24.75" customHeight="1" x14ac:dyDescent="0.25">
      <c r="B8" s="3050">
        <v>2</v>
      </c>
      <c r="C8" s="3049" t="s">
        <v>832</v>
      </c>
    </row>
    <row r="9" spans="2:3" ht="15.75" customHeight="1" x14ac:dyDescent="0.25">
      <c r="B9" s="3050">
        <v>3</v>
      </c>
      <c r="C9" s="3049" t="s">
        <v>831</v>
      </c>
    </row>
    <row r="10" spans="2:3" ht="24" customHeight="1" x14ac:dyDescent="0.25">
      <c r="B10" s="3050">
        <v>4</v>
      </c>
      <c r="C10" s="3049" t="s">
        <v>830</v>
      </c>
    </row>
    <row r="11" spans="2:3" ht="15" customHeight="1" x14ac:dyDescent="0.25">
      <c r="B11" s="3050">
        <v>5</v>
      </c>
      <c r="C11" s="3049" t="s">
        <v>415</v>
      </c>
    </row>
    <row r="12" spans="2:3" ht="30.75" customHeight="1" x14ac:dyDescent="0.25">
      <c r="B12" s="3050">
        <v>6</v>
      </c>
      <c r="C12" s="3049" t="s">
        <v>549</v>
      </c>
    </row>
    <row r="13" spans="2:3" ht="23.25" customHeight="1" x14ac:dyDescent="0.25">
      <c r="B13" s="3050">
        <v>7</v>
      </c>
      <c r="C13" s="3049" t="s">
        <v>64</v>
      </c>
    </row>
    <row r="14" spans="2:3" ht="24" customHeight="1" x14ac:dyDescent="0.25">
      <c r="B14" s="3050">
        <v>8</v>
      </c>
      <c r="C14" s="3049" t="s">
        <v>372</v>
      </c>
    </row>
    <row r="15" spans="2:3" ht="24" customHeight="1" x14ac:dyDescent="0.25">
      <c r="B15" s="3050">
        <v>9</v>
      </c>
      <c r="C15" s="3049" t="s">
        <v>515</v>
      </c>
    </row>
    <row r="16" spans="2:3" ht="18" customHeight="1" x14ac:dyDescent="0.25">
      <c r="B16" s="3050">
        <v>10</v>
      </c>
      <c r="C16" s="3049" t="s">
        <v>829</v>
      </c>
    </row>
    <row r="17" spans="2:3" ht="24.75" customHeight="1" x14ac:dyDescent="0.25">
      <c r="B17" s="3050">
        <v>11</v>
      </c>
      <c r="C17" s="3049" t="s">
        <v>488</v>
      </c>
    </row>
    <row r="18" spans="2:3" ht="22.5" customHeight="1" x14ac:dyDescent="0.25">
      <c r="B18" s="3050">
        <v>12</v>
      </c>
      <c r="C18" s="3049" t="s">
        <v>588</v>
      </c>
    </row>
    <row r="19" spans="2:3" ht="21" customHeight="1" x14ac:dyDescent="0.25">
      <c r="B19" s="3050">
        <v>13</v>
      </c>
      <c r="C19" s="3049" t="s">
        <v>828</v>
      </c>
    </row>
    <row r="20" spans="2:3" ht="28.5" customHeight="1" x14ac:dyDescent="0.25">
      <c r="B20" s="3050">
        <v>14</v>
      </c>
      <c r="C20" s="3049" t="s">
        <v>179</v>
      </c>
    </row>
    <row r="21" spans="2:3" ht="24" customHeight="1" x14ac:dyDescent="0.25">
      <c r="B21" s="3050">
        <v>15</v>
      </c>
      <c r="C21" s="3049" t="s">
        <v>344</v>
      </c>
    </row>
    <row r="22" spans="2:3" ht="18.75" customHeight="1" x14ac:dyDescent="0.25">
      <c r="B22" s="3050">
        <v>16</v>
      </c>
      <c r="C22" s="3049" t="s">
        <v>827</v>
      </c>
    </row>
    <row r="23" spans="2:3" ht="21" customHeight="1" x14ac:dyDescent="0.25">
      <c r="B23" s="3050">
        <v>17</v>
      </c>
      <c r="C23" s="3049" t="s">
        <v>826</v>
      </c>
    </row>
    <row r="24" spans="2:3" ht="26.25" customHeight="1" thickBot="1" x14ac:dyDescent="0.3">
      <c r="B24" s="3048">
        <v>18</v>
      </c>
      <c r="C24" s="3047" t="s">
        <v>825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6</vt:i4>
      </vt:variant>
      <vt:variant>
        <vt:lpstr>Įvardinti diapazonai</vt:lpstr>
      </vt:variant>
      <vt:variant>
        <vt:i4>1</vt:i4>
      </vt:variant>
    </vt:vector>
  </HeadingPairs>
  <TitlesOfParts>
    <vt:vector size="7" baseType="lpstr">
      <vt:lpstr>2 programa</vt:lpstr>
      <vt:lpstr>10 programa</vt:lpstr>
      <vt:lpstr>13 programa</vt:lpstr>
      <vt:lpstr>14 programa</vt:lpstr>
      <vt:lpstr>16 programa</vt:lpstr>
      <vt:lpstr>Priemonių vykdytojų kodai</vt:lpstr>
      <vt:lpstr>'10 programa'!Print_Area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Bajorūnė</dc:creator>
  <cp:lastModifiedBy>Diana Bajorūnė</cp:lastModifiedBy>
  <dcterms:created xsi:type="dcterms:W3CDTF">2022-04-04T11:00:18Z</dcterms:created>
  <dcterms:modified xsi:type="dcterms:W3CDTF">2022-04-04T11:06:19Z</dcterms:modified>
</cp:coreProperties>
</file>