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2 m\Tvirtinimui\"/>
    </mc:Choice>
  </mc:AlternateContent>
  <bookViews>
    <workbookView xWindow="0" yWindow="0" windowWidth="28770" windowHeight="12330" firstSheet="4" activeTab="12"/>
  </bookViews>
  <sheets>
    <sheet name="1 Programa" sheetId="1" r:id="rId1"/>
    <sheet name="2 programa" sheetId="2" r:id="rId2"/>
    <sheet name="3 programa" sheetId="3" r:id="rId3"/>
    <sheet name="4 programa" sheetId="4" r:id="rId4"/>
    <sheet name="5 programa" sheetId="5" r:id="rId5"/>
    <sheet name="6 programa" sheetId="6" r:id="rId6"/>
    <sheet name="8 programa" sheetId="7" r:id="rId7"/>
    <sheet name="9 programa" sheetId="8" r:id="rId8"/>
    <sheet name="10 programa" sheetId="9" r:id="rId9"/>
    <sheet name="11 programa" sheetId="10" r:id="rId10"/>
    <sheet name="12 programa" sheetId="11" r:id="rId11"/>
    <sheet name="13 programa" sheetId="12" r:id="rId12"/>
    <sheet name="14 programa" sheetId="13" r:id="rId13"/>
    <sheet name="15 programa" sheetId="14" r:id="rId14"/>
    <sheet name="16 programa" sheetId="15" r:id="rId15"/>
    <sheet name="Priemonių vykdytojų kodai" sheetId="17" r:id="rId16"/>
  </sheets>
  <definedNames>
    <definedName name="_xlnm._FilterDatabase" localSheetId="8" hidden="1">'10 programa'!$A$6:$L$427</definedName>
    <definedName name="_xlnm.Print_Area" localSheetId="8">'10 programa'!$A$1:$O$449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5" l="1"/>
  <c r="L19" i="15"/>
  <c r="L24" i="15"/>
  <c r="L29" i="15"/>
  <c r="L30" i="15"/>
  <c r="L31" i="15"/>
  <c r="L32" i="15" s="1"/>
  <c r="L38" i="15"/>
  <c r="L37" i="15" s="1"/>
  <c r="L51" i="15" s="1"/>
  <c r="L44" i="15"/>
  <c r="L48" i="15"/>
  <c r="L13" i="14" l="1"/>
  <c r="L16" i="14" s="1"/>
  <c r="L14" i="14"/>
  <c r="L15" i="14"/>
  <c r="L18" i="14"/>
  <c r="L20" i="14"/>
  <c r="L22" i="14"/>
  <c r="L24" i="14"/>
  <c r="L26" i="14"/>
  <c r="L28" i="14"/>
  <c r="L30" i="14"/>
  <c r="L32" i="14"/>
  <c r="L34" i="14"/>
  <c r="L36" i="14"/>
  <c r="L38" i="14"/>
  <c r="L39" i="14"/>
  <c r="L42" i="14" s="1"/>
  <c r="L40" i="14"/>
  <c r="L144" i="14" s="1"/>
  <c r="L41" i="14"/>
  <c r="L45" i="14"/>
  <c r="L48" i="14"/>
  <c r="L52" i="14"/>
  <c r="L55" i="14"/>
  <c r="L58" i="14"/>
  <c r="L59" i="14"/>
  <c r="L62" i="14" s="1"/>
  <c r="L60" i="14"/>
  <c r="L61" i="14"/>
  <c r="L65" i="14"/>
  <c r="L68" i="14"/>
  <c r="L70" i="14"/>
  <c r="L74" i="14"/>
  <c r="L78" i="14"/>
  <c r="L79" i="14"/>
  <c r="L80" i="14"/>
  <c r="L81" i="14"/>
  <c r="L152" i="14" s="1"/>
  <c r="L83" i="14"/>
  <c r="L87" i="14"/>
  <c r="L89" i="14"/>
  <c r="L91" i="14"/>
  <c r="L93" i="14"/>
  <c r="L95" i="14"/>
  <c r="L96" i="14"/>
  <c r="L99" i="14"/>
  <c r="L101" i="14"/>
  <c r="L102" i="14"/>
  <c r="L103" i="14"/>
  <c r="L106" i="14" s="1"/>
  <c r="L104" i="14"/>
  <c r="L105" i="14"/>
  <c r="L110" i="14"/>
  <c r="L113" i="14"/>
  <c r="L115" i="14"/>
  <c r="L119" i="14"/>
  <c r="L120" i="14"/>
  <c r="L121" i="14"/>
  <c r="L122" i="14" s="1"/>
  <c r="L134" i="14" s="1"/>
  <c r="L125" i="14"/>
  <c r="L127" i="14"/>
  <c r="L130" i="14"/>
  <c r="L133" i="14"/>
  <c r="L148" i="14"/>
  <c r="L154" i="14"/>
  <c r="L153" i="14" s="1"/>
  <c r="L116" i="14" l="1"/>
  <c r="L135" i="14" s="1"/>
  <c r="L136" i="14" s="1"/>
  <c r="L142" i="14"/>
  <c r="L141" i="14" s="1"/>
  <c r="L155" i="14" s="1"/>
  <c r="L151" i="14"/>
  <c r="L18" i="13"/>
  <c r="L20" i="13"/>
  <c r="L23" i="13"/>
  <c r="L44" i="13" s="1"/>
  <c r="L25" i="13"/>
  <c r="L29" i="13"/>
  <c r="L48" i="13"/>
  <c r="L51" i="13" s="1"/>
  <c r="L53" i="13"/>
  <c r="L55" i="13"/>
  <c r="L57" i="13"/>
  <c r="L59" i="13"/>
  <c r="L61" i="13"/>
  <c r="L63" i="13"/>
  <c r="L70" i="13"/>
  <c r="L72" i="13"/>
  <c r="L77" i="13"/>
  <c r="L80" i="13" s="1"/>
  <c r="L79" i="13"/>
  <c r="L98" i="13"/>
  <c r="L73" i="13" l="1"/>
  <c r="L81" i="13" s="1"/>
  <c r="L82" i="13" s="1"/>
  <c r="L87" i="13"/>
  <c r="L86" i="13" s="1"/>
  <c r="L100" i="13" s="1"/>
  <c r="L21" i="12"/>
  <c r="L25" i="12"/>
  <c r="L32" i="12"/>
  <c r="L185" i="12" s="1"/>
  <c r="L33" i="12"/>
  <c r="L77" i="12" s="1"/>
  <c r="L147" i="12" s="1"/>
  <c r="L164" i="12" s="1"/>
  <c r="L35" i="12"/>
  <c r="L39" i="12"/>
  <c r="L45" i="12"/>
  <c r="L52" i="12"/>
  <c r="L64" i="12"/>
  <c r="L66" i="12"/>
  <c r="L68" i="12"/>
  <c r="L71" i="12"/>
  <c r="L76" i="12"/>
  <c r="L81" i="12"/>
  <c r="L85" i="12" s="1"/>
  <c r="L146" i="12" s="1"/>
  <c r="L83" i="12"/>
  <c r="L189" i="12" s="1"/>
  <c r="L88" i="12"/>
  <c r="L91" i="12"/>
  <c r="L94" i="12"/>
  <c r="L98" i="12"/>
  <c r="L101" i="12"/>
  <c r="L103" i="12"/>
  <c r="L107" i="12"/>
  <c r="L110" i="12"/>
  <c r="L113" i="12"/>
  <c r="L115" i="12"/>
  <c r="L117" i="12"/>
  <c r="L119" i="12"/>
  <c r="L122" i="12"/>
  <c r="L125" i="12"/>
  <c r="L128" i="12"/>
  <c r="L130" i="12"/>
  <c r="L132" i="12"/>
  <c r="L134" i="12"/>
  <c r="L136" i="12"/>
  <c r="L138" i="12"/>
  <c r="L140" i="12"/>
  <c r="L143" i="12"/>
  <c r="L145" i="12"/>
  <c r="L154" i="12"/>
  <c r="L156" i="12"/>
  <c r="L159" i="12"/>
  <c r="L161" i="12"/>
  <c r="L162" i="12"/>
  <c r="L163" i="12"/>
  <c r="L180" i="12"/>
  <c r="L182" i="12"/>
  <c r="L179" i="12" l="1"/>
  <c r="L193" i="12" s="1"/>
  <c r="L16" i="11"/>
  <c r="L56" i="11" s="1"/>
  <c r="L55" i="11" s="1"/>
  <c r="L69" i="11" s="1"/>
  <c r="L19" i="11"/>
  <c r="L33" i="11" s="1"/>
  <c r="L49" i="11" s="1"/>
  <c r="L50" i="11" s="1"/>
  <c r="L22" i="11"/>
  <c r="L26" i="11"/>
  <c r="L28" i="11"/>
  <c r="L30" i="11"/>
  <c r="L32" i="11"/>
  <c r="L37" i="11"/>
  <c r="L48" i="11" s="1"/>
  <c r="L39" i="11"/>
  <c r="L41" i="11"/>
  <c r="L43" i="11"/>
  <c r="L45" i="11"/>
  <c r="L47" i="11"/>
  <c r="L15" i="10" l="1"/>
  <c r="L17" i="10"/>
  <c r="L19" i="10"/>
  <c r="L21" i="10"/>
  <c r="L22" i="10"/>
  <c r="L79" i="10" s="1"/>
  <c r="L78" i="10" s="1"/>
  <c r="L92" i="10" s="1"/>
  <c r="L24" i="10"/>
  <c r="L26" i="10"/>
  <c r="L28" i="10"/>
  <c r="L30" i="10"/>
  <c r="L31" i="10"/>
  <c r="L34" i="10"/>
  <c r="L38" i="10"/>
  <c r="L36" i="10" s="1"/>
  <c r="L45" i="10" s="1"/>
  <c r="L40" i="10"/>
  <c r="L42" i="10"/>
  <c r="L44" i="10"/>
  <c r="L50" i="10"/>
  <c r="L52" i="10"/>
  <c r="L55" i="10"/>
  <c r="L57" i="10"/>
  <c r="L58" i="10"/>
  <c r="L64" i="10"/>
  <c r="L61" i="10" s="1"/>
  <c r="L67" i="10"/>
  <c r="L70" i="10"/>
  <c r="L71" i="10" l="1"/>
  <c r="L72" i="10" s="1"/>
  <c r="L73" i="10" s="1"/>
  <c r="L15" i="9"/>
  <c r="L20" i="9" s="1"/>
  <c r="L21" i="9" s="1"/>
  <c r="L19" i="9"/>
  <c r="L29" i="9"/>
  <c r="L34" i="9" s="1"/>
  <c r="L42" i="9" s="1"/>
  <c r="L33" i="9"/>
  <c r="L39" i="9"/>
  <c r="L41" i="9"/>
  <c r="L47" i="9"/>
  <c r="L49" i="9"/>
  <c r="L50" i="9"/>
  <c r="L57" i="9"/>
  <c r="L60" i="9" s="1"/>
  <c r="L59" i="9"/>
  <c r="L67" i="9"/>
  <c r="L69" i="9"/>
  <c r="L73" i="9"/>
  <c r="L75" i="9"/>
  <c r="L76" i="9"/>
  <c r="L85" i="9"/>
  <c r="L87" i="9"/>
  <c r="L90" i="9"/>
  <c r="L92" i="9"/>
  <c r="L118" i="9" s="1"/>
  <c r="L96" i="9"/>
  <c r="L100" i="9"/>
  <c r="L104" i="9"/>
  <c r="L108" i="9"/>
  <c r="L113" i="9"/>
  <c r="L117" i="9"/>
  <c r="L125" i="9"/>
  <c r="L128" i="9"/>
  <c r="L129" i="9"/>
  <c r="L131" i="9"/>
  <c r="L133" i="9"/>
  <c r="L137" i="9"/>
  <c r="L141" i="9"/>
  <c r="L145" i="9"/>
  <c r="L151" i="9"/>
  <c r="L155" i="9"/>
  <c r="L159" i="9"/>
  <c r="L163" i="9"/>
  <c r="L167" i="9"/>
  <c r="L171" i="9"/>
  <c r="L175" i="9"/>
  <c r="L179" i="9"/>
  <c r="L181" i="9"/>
  <c r="L184" i="9" s="1"/>
  <c r="L217" i="9" s="1"/>
  <c r="L183" i="9"/>
  <c r="L188" i="9"/>
  <c r="L192" i="9"/>
  <c r="L196" i="9"/>
  <c r="L200" i="9"/>
  <c r="L204" i="9"/>
  <c r="L208" i="9"/>
  <c r="L212" i="9"/>
  <c r="L216" i="9"/>
  <c r="L223" i="9"/>
  <c r="L224" i="9"/>
  <c r="L438" i="9" s="1"/>
  <c r="L225" i="9"/>
  <c r="L226" i="9"/>
  <c r="L230" i="9"/>
  <c r="L234" i="9"/>
  <c r="L238" i="9"/>
  <c r="L242" i="9"/>
  <c r="L246" i="9"/>
  <c r="L250" i="9"/>
  <c r="L254" i="9"/>
  <c r="L258" i="9"/>
  <c r="L262" i="9"/>
  <c r="L266" i="9"/>
  <c r="L270" i="9"/>
  <c r="L274" i="9"/>
  <c r="L278" i="9"/>
  <c r="L282" i="9"/>
  <c r="L286" i="9"/>
  <c r="L290" i="9"/>
  <c r="L291" i="9"/>
  <c r="L292" i="9"/>
  <c r="L293" i="9"/>
  <c r="L294" i="9"/>
  <c r="L314" i="9"/>
  <c r="L316" i="9"/>
  <c r="L320" i="9"/>
  <c r="L325" i="9"/>
  <c r="L328" i="9" s="1"/>
  <c r="L341" i="9"/>
  <c r="L344" i="9" s="1"/>
  <c r="L342" i="9"/>
  <c r="L343" i="9"/>
  <c r="L445" i="9" s="1"/>
  <c r="L348" i="9"/>
  <c r="L352" i="9"/>
  <c r="L356" i="9"/>
  <c r="L363" i="9"/>
  <c r="L365" i="9"/>
  <c r="L369" i="9"/>
  <c r="L425" i="9" s="1"/>
  <c r="L371" i="9"/>
  <c r="L372" i="9"/>
  <c r="L374" i="9"/>
  <c r="L376" i="9"/>
  <c r="L399" i="9"/>
  <c r="L400" i="9"/>
  <c r="L403" i="9" s="1"/>
  <c r="L401" i="9"/>
  <c r="L439" i="9" s="1"/>
  <c r="L402" i="9"/>
  <c r="L437" i="9"/>
  <c r="L447" i="9"/>
  <c r="L77" i="9" l="1"/>
  <c r="L357" i="9"/>
  <c r="L426" i="9" s="1"/>
  <c r="L218" i="9"/>
  <c r="L435" i="9"/>
  <c r="L434" i="9" s="1"/>
  <c r="L433" i="9" s="1"/>
  <c r="L449" i="9" s="1"/>
  <c r="L16" i="8"/>
  <c r="L18" i="8"/>
  <c r="L21" i="8"/>
  <c r="L32" i="8" s="1"/>
  <c r="L33" i="8" s="1"/>
  <c r="L34" i="8" s="1"/>
  <c r="L23" i="8"/>
  <c r="L25" i="8"/>
  <c r="L27" i="8"/>
  <c r="L29" i="8"/>
  <c r="L31" i="8"/>
  <c r="L41" i="8"/>
  <c r="L55" i="8" s="1"/>
  <c r="L42" i="8"/>
  <c r="L427" i="9" l="1"/>
  <c r="L14" i="7"/>
  <c r="L16" i="7"/>
  <c r="L25" i="7"/>
  <c r="L26" i="7"/>
  <c r="L27" i="7" s="1"/>
  <c r="L31" i="7"/>
  <c r="L33" i="7"/>
  <c r="L35" i="7"/>
  <c r="L37" i="7"/>
  <c r="L39" i="7"/>
  <c r="L41" i="7"/>
  <c r="L42" i="7"/>
  <c r="L47" i="7"/>
  <c r="L49" i="7"/>
  <c r="L50" i="7"/>
  <c r="L51" i="7"/>
  <c r="L58" i="7"/>
  <c r="L57" i="7" s="1"/>
  <c r="L71" i="7" s="1"/>
  <c r="L52" i="7" l="1"/>
  <c r="L14" i="6"/>
  <c r="L16" i="6"/>
  <c r="L19" i="6"/>
  <c r="L22" i="6"/>
  <c r="L24" i="6"/>
  <c r="L26" i="6"/>
  <c r="L27" i="6"/>
  <c r="L31" i="6"/>
  <c r="L75" i="6" s="1"/>
  <c r="L76" i="6" s="1"/>
  <c r="L78" i="6" s="1"/>
  <c r="L77" i="6" s="1"/>
  <c r="L34" i="6"/>
  <c r="L36" i="6"/>
  <c r="L38" i="6"/>
  <c r="L41" i="6"/>
  <c r="L44" i="6"/>
  <c r="L47" i="6"/>
  <c r="L50" i="6"/>
  <c r="L52" i="6"/>
  <c r="L54" i="6"/>
  <c r="L57" i="6"/>
  <c r="L60" i="6"/>
  <c r="L62" i="6"/>
  <c r="L64" i="6"/>
  <c r="L66" i="6"/>
  <c r="L68" i="6"/>
  <c r="L71" i="6"/>
  <c r="L74" i="6"/>
  <c r="L93" i="6"/>
  <c r="L91" i="6" s="1"/>
  <c r="L105" i="6" s="1"/>
  <c r="L102" i="6"/>
  <c r="L14" i="5" l="1"/>
  <c r="L17" i="5" s="1"/>
  <c r="L36" i="5" s="1"/>
  <c r="L16" i="5"/>
  <c r="L23" i="5"/>
  <c r="L25" i="5"/>
  <c r="L26" i="5"/>
  <c r="L32" i="5"/>
  <c r="L34" i="5"/>
  <c r="L35" i="5"/>
  <c r="L44" i="5"/>
  <c r="L46" i="5"/>
  <c r="L48" i="5"/>
  <c r="L51" i="5" s="1"/>
  <c r="L50" i="5"/>
  <c r="L57" i="5"/>
  <c r="L59" i="5"/>
  <c r="L62" i="5"/>
  <c r="L77" i="5" s="1"/>
  <c r="L64" i="5"/>
  <c r="L68" i="5"/>
  <c r="L70" i="5"/>
  <c r="L73" i="5"/>
  <c r="L76" i="5"/>
  <c r="L85" i="5"/>
  <c r="L87" i="5"/>
  <c r="L92" i="5"/>
  <c r="L94" i="5"/>
  <c r="L95" i="5"/>
  <c r="L103" i="5"/>
  <c r="L106" i="5"/>
  <c r="L109" i="5"/>
  <c r="L111" i="5"/>
  <c r="L112" i="5"/>
  <c r="L117" i="5"/>
  <c r="L119" i="5"/>
  <c r="L120" i="5"/>
  <c r="L141" i="5"/>
  <c r="L155" i="5"/>
  <c r="L121" i="5" l="1"/>
  <c r="L122" i="5" s="1"/>
  <c r="L16" i="4"/>
  <c r="L73" i="4" s="1"/>
  <c r="L20" i="4"/>
  <c r="L24" i="4"/>
  <c r="L28" i="4"/>
  <c r="L32" i="4"/>
  <c r="L36" i="4"/>
  <c r="L40" i="4"/>
  <c r="L44" i="4"/>
  <c r="L48" i="4"/>
  <c r="L52" i="4"/>
  <c r="L56" i="4"/>
  <c r="L60" i="4"/>
  <c r="L64" i="4"/>
  <c r="L68" i="4"/>
  <c r="L72" i="4"/>
  <c r="L80" i="4"/>
  <c r="L105" i="4" s="1"/>
  <c r="L106" i="4" s="1"/>
  <c r="L109" i="4" s="1"/>
  <c r="L84" i="4"/>
  <c r="L88" i="4"/>
  <c r="L92" i="4"/>
  <c r="L96" i="4"/>
  <c r="L100" i="4"/>
  <c r="L104" i="4"/>
  <c r="L107" i="4"/>
  <c r="L125" i="4" s="1"/>
  <c r="L108" i="4"/>
  <c r="L115" i="4"/>
  <c r="L117" i="4"/>
  <c r="L114" i="4" l="1"/>
  <c r="L128" i="4" s="1"/>
  <c r="L17" i="3"/>
  <c r="L36" i="3" s="1"/>
  <c r="L19" i="3"/>
  <c r="L20" i="3"/>
  <c r="L23" i="3"/>
  <c r="L29" i="3"/>
  <c r="L124" i="3" s="1"/>
  <c r="L123" i="3" s="1"/>
  <c r="L137" i="3" s="1"/>
  <c r="L32" i="3"/>
  <c r="L46" i="3"/>
  <c r="L50" i="3"/>
  <c r="L94" i="3" s="1"/>
  <c r="L58" i="3"/>
  <c r="L60" i="3"/>
  <c r="L62" i="3"/>
  <c r="L64" i="3"/>
  <c r="L65" i="3"/>
  <c r="L66" i="3"/>
  <c r="L68" i="3"/>
  <c r="L93" i="3"/>
  <c r="L100" i="3"/>
  <c r="L116" i="3" s="1"/>
  <c r="L102" i="3"/>
  <c r="L105" i="3"/>
  <c r="L107" i="3"/>
  <c r="L112" i="3"/>
  <c r="L114" i="3"/>
  <c r="L115" i="3"/>
  <c r="L134" i="3"/>
  <c r="L37" i="3" l="1"/>
  <c r="L118" i="3" s="1"/>
  <c r="L117" i="3" s="1"/>
  <c r="L15" i="2"/>
  <c r="L16" i="2"/>
  <c r="L17" i="2"/>
  <c r="L502" i="2" s="1"/>
  <c r="L18" i="2"/>
  <c r="L503" i="2" s="1"/>
  <c r="L19" i="2"/>
  <c r="L26" i="2"/>
  <c r="L32" i="2"/>
  <c r="L38" i="2"/>
  <c r="L44" i="2"/>
  <c r="L45" i="2"/>
  <c r="L494" i="2" s="1"/>
  <c r="L46" i="2"/>
  <c r="L50" i="2" s="1"/>
  <c r="L47" i="2"/>
  <c r="L48" i="2"/>
  <c r="L49" i="2"/>
  <c r="L56" i="2"/>
  <c r="L62" i="2"/>
  <c r="L70" i="2"/>
  <c r="L71" i="2"/>
  <c r="L72" i="2"/>
  <c r="L75" i="2" s="1"/>
  <c r="L73" i="2"/>
  <c r="L74" i="2"/>
  <c r="L81" i="2"/>
  <c r="L87" i="2"/>
  <c r="L93" i="2"/>
  <c r="L94" i="2"/>
  <c r="L95" i="2"/>
  <c r="L99" i="2" s="1"/>
  <c r="L96" i="2"/>
  <c r="L97" i="2"/>
  <c r="L98" i="2"/>
  <c r="L105" i="2"/>
  <c r="L111" i="2"/>
  <c r="L118" i="2"/>
  <c r="L123" i="2" s="1"/>
  <c r="L148" i="2" s="1"/>
  <c r="L119" i="2"/>
  <c r="L120" i="2"/>
  <c r="L121" i="2"/>
  <c r="L122" i="2"/>
  <c r="L496" i="2" s="1"/>
  <c r="L129" i="2"/>
  <c r="L135" i="2"/>
  <c r="L136" i="2"/>
  <c r="L141" i="2" s="1"/>
  <c r="L137" i="2"/>
  <c r="L138" i="2"/>
  <c r="L139" i="2"/>
  <c r="L140" i="2"/>
  <c r="L147" i="2"/>
  <c r="L151" i="2"/>
  <c r="L156" i="2" s="1"/>
  <c r="L163" i="2" s="1"/>
  <c r="L152" i="2"/>
  <c r="L153" i="2"/>
  <c r="L154" i="2"/>
  <c r="L155" i="2"/>
  <c r="L162" i="2"/>
  <c r="L169" i="2"/>
  <c r="L170" i="2"/>
  <c r="L171" i="2"/>
  <c r="L174" i="2" s="1"/>
  <c r="L229" i="2" s="1"/>
  <c r="L230" i="2" s="1"/>
  <c r="L172" i="2"/>
  <c r="L173" i="2"/>
  <c r="L180" i="2"/>
  <c r="L186" i="2"/>
  <c r="L192" i="2"/>
  <c r="L198" i="2"/>
  <c r="L204" i="2"/>
  <c r="L210" i="2"/>
  <c r="L216" i="2"/>
  <c r="L222" i="2"/>
  <c r="L228" i="2"/>
  <c r="L235" i="2"/>
  <c r="L236" i="2"/>
  <c r="L240" i="2" s="1"/>
  <c r="L247" i="2" s="1"/>
  <c r="L278" i="2" s="1"/>
  <c r="L237" i="2"/>
  <c r="L238" i="2"/>
  <c r="L239" i="2"/>
  <c r="L246" i="2"/>
  <c r="L250" i="2"/>
  <c r="L251" i="2"/>
  <c r="L252" i="2"/>
  <c r="L255" i="2" s="1"/>
  <c r="L262" i="2" s="1"/>
  <c r="L253" i="2"/>
  <c r="L254" i="2"/>
  <c r="L261" i="2"/>
  <c r="L265" i="2"/>
  <c r="L266" i="2"/>
  <c r="L267" i="2"/>
  <c r="L270" i="2" s="1"/>
  <c r="L277" i="2" s="1"/>
  <c r="L268" i="2"/>
  <c r="L269" i="2"/>
  <c r="L276" i="2"/>
  <c r="L283" i="2"/>
  <c r="L284" i="2"/>
  <c r="L285" i="2"/>
  <c r="L286" i="2"/>
  <c r="L287" i="2"/>
  <c r="L288" i="2"/>
  <c r="L295" i="2" s="1"/>
  <c r="L380" i="2" s="1"/>
  <c r="L294" i="2"/>
  <c r="L298" i="2"/>
  <c r="L299" i="2"/>
  <c r="L300" i="2"/>
  <c r="L301" i="2"/>
  <c r="L302" i="2"/>
  <c r="L303" i="2"/>
  <c r="L310" i="2" s="1"/>
  <c r="L309" i="2"/>
  <c r="L313" i="2"/>
  <c r="L314" i="2"/>
  <c r="L318" i="2" s="1"/>
  <c r="L379" i="2" s="1"/>
  <c r="L315" i="2"/>
  <c r="L316" i="2"/>
  <c r="L317" i="2"/>
  <c r="L324" i="2"/>
  <c r="L330" i="2"/>
  <c r="L336" i="2"/>
  <c r="L342" i="2"/>
  <c r="L348" i="2"/>
  <c r="L354" i="2"/>
  <c r="L360" i="2"/>
  <c r="L366" i="2"/>
  <c r="L372" i="2"/>
  <c r="L378" i="2"/>
  <c r="L385" i="2"/>
  <c r="L386" i="2"/>
  <c r="L387" i="2"/>
  <c r="L390" i="2" s="1"/>
  <c r="L388" i="2"/>
  <c r="L389" i="2"/>
  <c r="L396" i="2"/>
  <c r="L397" i="2"/>
  <c r="L402" i="2" s="1"/>
  <c r="L398" i="2"/>
  <c r="L399" i="2"/>
  <c r="L400" i="2"/>
  <c r="L401" i="2"/>
  <c r="L408" i="2"/>
  <c r="L415" i="2"/>
  <c r="L416" i="2"/>
  <c r="L417" i="2"/>
  <c r="L421" i="2" s="1"/>
  <c r="L447" i="2" s="1"/>
  <c r="L448" i="2" s="1"/>
  <c r="L418" i="2"/>
  <c r="L419" i="2"/>
  <c r="L420" i="2"/>
  <c r="L428" i="2"/>
  <c r="L434" i="2"/>
  <c r="L440" i="2"/>
  <c r="L446" i="2"/>
  <c r="L453" i="2"/>
  <c r="L454" i="2"/>
  <c r="L458" i="2" s="1"/>
  <c r="L484" i="2" s="1"/>
  <c r="L485" i="2" s="1"/>
  <c r="L455" i="2"/>
  <c r="L456" i="2"/>
  <c r="L457" i="2"/>
  <c r="L464" i="2"/>
  <c r="L470" i="2"/>
  <c r="L475" i="2"/>
  <c r="L479" i="2"/>
  <c r="L483" i="2"/>
  <c r="L498" i="2"/>
  <c r="L505" i="2"/>
  <c r="L112" i="2" l="1"/>
  <c r="L113" i="2" s="1"/>
  <c r="L409" i="2"/>
  <c r="L410" i="2" s="1"/>
  <c r="L493" i="2"/>
  <c r="L507" i="2" s="1"/>
  <c r="L164" i="2"/>
  <c r="L504" i="2"/>
  <c r="L20" i="2"/>
  <c r="L63" i="2" s="1"/>
  <c r="L64" i="2" s="1"/>
  <c r="L25" i="1"/>
  <c r="L59" i="1" s="1"/>
  <c r="L35" i="1"/>
  <c r="L40" i="1"/>
  <c r="L44" i="1"/>
  <c r="L46" i="1"/>
  <c r="L48" i="1"/>
  <c r="L50" i="1"/>
  <c r="L52" i="1"/>
  <c r="L54" i="1"/>
  <c r="L56" i="1"/>
  <c r="L62" i="1"/>
  <c r="L64" i="1"/>
  <c r="L66" i="1"/>
  <c r="L69" i="1"/>
  <c r="L71" i="1"/>
  <c r="L73" i="1"/>
  <c r="L75" i="1"/>
  <c r="L77" i="1"/>
  <c r="L79" i="1"/>
  <c r="L82" i="1"/>
  <c r="L84" i="1"/>
  <c r="L86" i="1"/>
  <c r="L88" i="1"/>
  <c r="L90" i="1"/>
  <c r="L92" i="1"/>
  <c r="L94" i="1"/>
  <c r="L96" i="1"/>
  <c r="L98" i="1"/>
  <c r="L99" i="1"/>
  <c r="L100" i="1" s="1"/>
  <c r="L102" i="1" s="1"/>
  <c r="L101" i="1" s="1"/>
  <c r="L109" i="1"/>
  <c r="L108" i="1" s="1"/>
  <c r="L107" i="1" s="1"/>
  <c r="L123" i="1" s="1"/>
  <c r="L111" i="1"/>
  <c r="L115" i="1"/>
  <c r="L119" i="1"/>
  <c r="L121" i="1"/>
  <c r="L487" i="2" l="1"/>
  <c r="L486" i="2" s="1"/>
</calcChain>
</file>

<file path=xl/sharedStrings.xml><?xml version="1.0" encoding="utf-8"?>
<sst xmlns="http://schemas.openxmlformats.org/spreadsheetml/2006/main" count="7496" uniqueCount="1394">
  <si>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</si>
  <si>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</si>
  <si>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</si>
  <si>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</si>
  <si>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</si>
  <si>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</si>
  <si>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</si>
  <si>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</si>
  <si>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</si>
  <si>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</si>
  <si>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</si>
  <si>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</si>
  <si>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</si>
  <si>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</si>
  <si>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</si>
  <si>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</si>
  <si>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</si>
  <si>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2022 metams</t>
  </si>
  <si>
    <r>
      <t>Finansavimo šaltiniai</t>
    </r>
    <r>
      <rPr>
        <b/>
        <sz val="10"/>
        <color rgb="FFFF0000"/>
        <rFont val="Times New Roman"/>
        <family val="1"/>
        <charset val="186"/>
      </rPr>
      <t xml:space="preserve"> </t>
    </r>
  </si>
  <si>
    <t>Finansavimo šaltinių suvestinė</t>
  </si>
  <si>
    <t>*Priemonės požymis- nauja priemonė/pažangos projektas (P), tęstinė priemonė/projektas- (T )</t>
  </si>
  <si>
    <t>Iš viso:</t>
  </si>
  <si>
    <t xml:space="preserve">Iš viso  programai: </t>
  </si>
  <si>
    <t>Iš viso programai be likučio</t>
  </si>
  <si>
    <t>Iš viso tikslui</t>
  </si>
  <si>
    <t>01</t>
  </si>
  <si>
    <t>Iš viso uždaviniui</t>
  </si>
  <si>
    <t>02</t>
  </si>
  <si>
    <t>VBSF</t>
  </si>
  <si>
    <t>Tarpinstitucinio bendradarbiavimo koordinavimui finansuoti</t>
  </si>
  <si>
    <t>15</t>
  </si>
  <si>
    <t>Panevėžio miesto savivaldybės administracija</t>
  </si>
  <si>
    <t>0</t>
  </si>
  <si>
    <t>288724610</t>
  </si>
  <si>
    <t>1.2.15.</t>
  </si>
  <si>
    <t>Tarpinstitucinio bendradarbiavimo koordinavimui finansuoti (TBK)</t>
  </si>
  <si>
    <t>Teritorijų planavimo ir architektūros skyrius</t>
  </si>
  <si>
    <t>0;14</t>
  </si>
  <si>
    <t>1.2.14.</t>
  </si>
  <si>
    <t>Tvarkyti erdvinių duomenų rinkinį</t>
  </si>
  <si>
    <t>14</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</si>
  <si>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</si>
  <si>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</si>
  <si>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</si>
  <si>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</si>
  <si>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</si>
  <si>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</si>
  <si>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</si>
  <si>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</si>
  <si>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Teisės ir viešosios tvarkos skyrius</t>
  </si>
  <si>
    <t>0;13</t>
  </si>
  <si>
    <t>1.2.11.</t>
  </si>
  <si>
    <t>Teikti duomenis Valstybės suteiktos pagalbos registrui</t>
  </si>
  <si>
    <t>11</t>
  </si>
  <si>
    <t>Proc.</t>
  </si>
  <si>
    <t>Dalies didėjimas per metus, ne mažiau kaip 1,5 proc.</t>
  </si>
  <si>
    <t>Asm.</t>
  </si>
  <si>
    <t>Gyvenamosios vietos deklaracijų, asmenų  pateiktų elektroniniu būdu (pagal VĮ „Registrų centras“ pateiktus duomenis)</t>
  </si>
  <si>
    <t>Vidaus administravimo skyrius</t>
  </si>
  <si>
    <t>0;16</t>
  </si>
  <si>
    <t>1.2.10.</t>
  </si>
  <si>
    <t>Organizuoti gyventojų gyvenamosios vietos deklaravimą</t>
  </si>
  <si>
    <t>10</t>
  </si>
  <si>
    <t xml:space="preserve">Per metus suteikta pirminė teisinė pagalba </t>
  </si>
  <si>
    <t>1.2.9.</t>
  </si>
  <si>
    <t>Teikti pirminę teisinę pagalbą</t>
  </si>
  <si>
    <t>09</t>
  </si>
  <si>
    <t>Vykdyti jaunimo teisių apsaugą</t>
  </si>
  <si>
    <t>Vykdyti vaikų teisių apsaugą</t>
  </si>
  <si>
    <t>08</t>
  </si>
  <si>
    <t>1.2.8.</t>
  </si>
  <si>
    <t>1.2.7.</t>
  </si>
  <si>
    <t>Administruoti laikinuosius darbus</t>
  </si>
  <si>
    <t>07</t>
  </si>
  <si>
    <t>1.2.6.</t>
  </si>
  <si>
    <t>Tvarkyti archyvinius dokumentus</t>
  </si>
  <si>
    <t>06</t>
  </si>
  <si>
    <t>Buhalterinės apskaitos skyrius</t>
  </si>
  <si>
    <t>0;1</t>
  </si>
  <si>
    <t>1.2.5.</t>
  </si>
  <si>
    <t>Vykdyti žemės ūkio funkcijas</t>
  </si>
  <si>
    <t>05</t>
  </si>
  <si>
    <t>1.2.4.</t>
  </si>
  <si>
    <t>Kontroliuoti valstybinės kalbos vartojimą ir taisyklingumą</t>
  </si>
  <si>
    <t>04</t>
  </si>
  <si>
    <t>Organizuoti mobilizaciją</t>
  </si>
  <si>
    <t>03</t>
  </si>
  <si>
    <t>Organizuoti civilinę saugą</t>
  </si>
  <si>
    <t>Balai</t>
  </si>
  <si>
    <t>Savivaldybės pasirengimo reaguoti į ekstremalias situacijas lygis, ne žemesnis kaip 0,76 balo</t>
  </si>
  <si>
    <t>1.2.3.</t>
  </si>
  <si>
    <t>Organizuoti civilinę saugą ir mobilizaciją</t>
  </si>
  <si>
    <t>Vnt.</t>
  </si>
  <si>
    <t>Civilinės būklės aktų įrašymo sudarymo, keitimo, papildymo, atkūrimo anuliavimas bei pakartotinių dokumentų išdavimas per metus</t>
  </si>
  <si>
    <t>Civilinės metrikacijos skyrius</t>
  </si>
  <si>
    <t>0;3</t>
  </si>
  <si>
    <t>1.2.2.</t>
  </si>
  <si>
    <t>Registruoti civilinės būklės aktus</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</si>
  <si>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</si>
  <si>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</si>
  <si>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</si>
  <si>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</si>
  <si>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</si>
  <si>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</si>
  <si>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</si>
  <si>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</si>
  <si>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</si>
  <si>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</si>
  <si>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 xml:space="preserve">Grąžintos ilgalaikės paskolos ir vykdyti finansiniai įsipareigojimai </t>
  </si>
  <si>
    <t>tūkst.Eur</t>
  </si>
  <si>
    <t xml:space="preserve">Grąžintos paskolos bei sumokėtos skolos pagal pasirašytas sutartis (su palūkanomis) </t>
  </si>
  <si>
    <t>1.1.4</t>
  </si>
  <si>
    <t>8/0</t>
  </si>
  <si>
    <t xml:space="preserve"> iš jų moterys/vyrai</t>
  </si>
  <si>
    <t>Kontrolės ir audito tarnybos pareigybių skaičius</t>
  </si>
  <si>
    <t>1.1.3</t>
  </si>
  <si>
    <t>Užtikrintas Savivaldybės kontrolės ir audito tarnybos darbas</t>
  </si>
  <si>
    <t>Mero rezervas</t>
  </si>
  <si>
    <t>L</t>
  </si>
  <si>
    <t>Organizuoti Savivaldybės tarybos darbą</t>
  </si>
  <si>
    <t>4/2</t>
  </si>
  <si>
    <t>Tarybos ir mero sekretoriato pareigybių skaičius</t>
  </si>
  <si>
    <t>9/18</t>
  </si>
  <si>
    <t>Savivaldybės Tarybos narių skaičius</t>
  </si>
  <si>
    <t>1.1.2</t>
  </si>
  <si>
    <t xml:space="preserve">Organizuotas Savivaldybės tarybos, Tarybos sekretoriato darbas </t>
  </si>
  <si>
    <t>Sudarytas  Administracijos direktoriaus rezervas</t>
  </si>
  <si>
    <t>Dalyvauti asociacijų veikloje</t>
  </si>
  <si>
    <t>Darbuotojų civilinės atsakomybės draudimas</t>
  </si>
  <si>
    <t>Rinkliavų ir baudų pajamos</t>
  </si>
  <si>
    <t>Seniūnaičių išlaidų kompensavimas</t>
  </si>
  <si>
    <t>Palūkanoms sumokėti</t>
  </si>
  <si>
    <t>VB</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</si>
  <si>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</si>
  <si>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</si>
  <si>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</si>
  <si>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Sudarytas administracijos direktoriaus rezervas</t>
  </si>
  <si>
    <t>Savivaldybės administracijos dirbančiųjų kvalifikacijos kėlimas (žmonių skaičius)</t>
  </si>
  <si>
    <t>91/25</t>
  </si>
  <si>
    <t>Darbuotojų, dirbančių pagal darbo sutartis, pareigybių skaičius</t>
  </si>
  <si>
    <t>96/27</t>
  </si>
  <si>
    <t>ES</t>
  </si>
  <si>
    <t>Valstybės tarnautojų pareigybių skaičius</t>
  </si>
  <si>
    <t>1.1.1</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</si>
  <si>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</si>
  <si>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</si>
  <si>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</si>
  <si>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</si>
  <si>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</si>
  <si>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</si>
  <si>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</si>
  <si>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 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</si>
  <si>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</si>
  <si>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</si>
  <si>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</si>
  <si>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</si>
  <si>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</si>
  <si>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</si>
  <si>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2022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</si>
  <si>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</si>
  <si>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</si>
  <si>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</si>
  <si>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</si>
  <si>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</si>
  <si>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</si>
  <si>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</si>
  <si>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</si>
  <si>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</si>
  <si>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</si>
  <si>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tūkst.eur</t>
  </si>
  <si>
    <t xml:space="preserve"> TIKSLŲ, UŽDAVINIŲ, PRIEMONIŲ IR PAPRIEMONIŲ, IŠLAIDŲ IR VERTINIMO KRITERIJŲ SUVESTINĖ          </t>
  </si>
  <si>
    <t>SAVIVALDYBĖS VALDYMO  PROGRAMOS (NR. 1)</t>
  </si>
  <si>
    <t xml:space="preserve">PANEVĖŽIO MIESTO SAVIVALDYBĖS ADMINISTRACIJOS 2022 METŲ VEIKLOS PLANO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</si>
  <si>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</si>
  <si>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</si>
  <si>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</si>
  <si>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</si>
  <si>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</si>
  <si>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</si>
  <si>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</si>
  <si>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</si>
  <si>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</si>
  <si>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</si>
  <si>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</si>
  <si>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</si>
  <si>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</si>
  <si>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*Priemonės požymis – nauja priemonė / pažangos projektas (P), tęstinė priemonė / projektas (T)</t>
  </si>
  <si>
    <t>Iš viso Programai</t>
  </si>
  <si>
    <t>P</t>
  </si>
  <si>
    <t>Investicijų projektų skyrius</t>
  </si>
  <si>
    <t>0;15</t>
  </si>
  <si>
    <t>9.1.1.</t>
  </si>
  <si>
    <t xml:space="preserve">Vykdyti investicijų projektus, naudojant bankų paskolos, Savivaldybės biudžeto ir likučio lėšas </t>
  </si>
  <si>
    <t xml:space="preserve">Administruoti investicijų projektus </t>
  </si>
  <si>
    <t>vnt.</t>
  </si>
  <si>
    <t>Parengti investicijų projektai / kiti dokumentai</t>
  </si>
  <si>
    <t>Parengti dokumentus, reikalingus Europos Sąjungos fondų investicijoms gauti</t>
  </si>
  <si>
    <t>Suremontuotos / modernizuotos gatvės</t>
  </si>
  <si>
    <t>km</t>
  </si>
  <si>
    <t>Suremontuotų / modernizuotų gatvių ilgis</t>
  </si>
  <si>
    <t>Projekto vadovas Darius Linkonas</t>
  </si>
  <si>
    <t>Įgyvendintas projektas</t>
  </si>
  <si>
    <t xml:space="preserve">Miesto infrastruktūros skyrius </t>
  </si>
  <si>
    <r>
      <t>0;</t>
    </r>
    <r>
      <rPr>
        <sz val="11"/>
        <color rgb="FF0070C0"/>
        <rFont val="Times New Roman"/>
        <family val="1"/>
        <charset val="186"/>
      </rPr>
      <t>7</t>
    </r>
  </si>
  <si>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</si>
  <si>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</si>
  <si>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</si>
  <si>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</si>
  <si>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</si>
  <si>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</si>
  <si>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</si>
  <si>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</si>
  <si>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</si>
  <si>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</si>
  <si>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</si>
  <si>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Vytautas Kalinauskas</t>
  </si>
  <si>
    <t>8.1.1.</t>
  </si>
  <si>
    <t>Miesto plėtros skyrius</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</si>
  <si>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</si>
  <si>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</si>
  <si>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</si>
  <si>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</si>
  <si>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</si>
  <si>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</si>
  <si>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</si>
  <si>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</si>
  <si>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Miesto infrastruktūros skyrius</t>
  </si>
  <si>
    <t>0;7</t>
  </si>
  <si>
    <t>Įgyvendinti projektą „Regos centro „Linelis“  pastato vidaus patalpų  ir ugdymo aplinkos modernizavimas“</t>
  </si>
  <si>
    <t>VKI</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</si>
  <si>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</si>
  <si>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</si>
  <si>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</si>
  <si>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</si>
  <si>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</si>
  <si>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</si>
  <si>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</si>
  <si>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</si>
  <si>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</si>
  <si>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</si>
  <si>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</si>
  <si>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</si>
  <si>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</si>
  <si>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</si>
  <si>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</si>
  <si>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</si>
  <si>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</si>
  <si>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</si>
  <si>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</si>
  <si>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r>
      <t>0</t>
    </r>
    <r>
      <rPr>
        <sz val="11"/>
        <color rgb="FF0070C0"/>
        <rFont val="Times New Roman"/>
        <family val="1"/>
        <charset val="186"/>
      </rPr>
      <t>;8</t>
    </r>
  </si>
  <si>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</si>
  <si>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</si>
  <si>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</si>
  <si>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</si>
  <si>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</si>
  <si>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</si>
  <si>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</si>
  <si>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kv.m.</t>
  </si>
  <si>
    <t xml:space="preserve">Sutvarkyta teritorija </t>
  </si>
  <si>
    <t>Projekto vadovė Ieva Skiotienė</t>
  </si>
  <si>
    <t>6.3.1.</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</si>
  <si>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</si>
  <si>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</si>
  <si>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</si>
  <si>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</si>
  <si>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</si>
  <si>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</si>
  <si>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</si>
  <si>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</si>
  <si>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</si>
  <si>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</si>
  <si>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</si>
  <si>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</si>
  <si>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</si>
  <si>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</si>
  <si>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</si>
  <si>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</si>
  <si>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</si>
  <si>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</si>
  <si>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</si>
  <si>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</si>
  <si>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</si>
  <si>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</si>
  <si>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</si>
  <si>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</si>
  <si>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</si>
  <si>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</si>
  <si>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</si>
  <si>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</si>
  <si>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</si>
  <si>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</si>
  <si>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</si>
  <si>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</si>
  <si>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</si>
  <si>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</si>
  <si>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</si>
  <si>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</si>
  <si>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</si>
  <si>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</si>
  <si>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</si>
  <si>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</si>
  <si>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</si>
  <si>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</si>
  <si>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</si>
  <si>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Projekto vadovas Jokūbas Leipus</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</si>
  <si>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</si>
  <si>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</si>
  <si>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</si>
  <si>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</si>
  <si>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</si>
  <si>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</si>
  <si>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</si>
  <si>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</si>
  <si>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</si>
  <si>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</si>
  <si>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</si>
  <si>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</si>
  <si>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</si>
  <si>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</si>
  <si>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</si>
  <si>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</si>
  <si>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</si>
  <si>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</si>
  <si>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</si>
  <si>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</si>
  <si>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</si>
  <si>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</si>
  <si>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Tarptautinių  renginių skaičius</t>
  </si>
  <si>
    <t>4.1.1.</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</si>
  <si>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</si>
  <si>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</si>
  <si>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</si>
  <si>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</si>
  <si>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</si>
  <si>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</si>
  <si>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</si>
  <si>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t>
  </si>
  <si>
    <t>VVG strategijos administravimas</t>
  </si>
  <si>
    <t>Prisidėti prie BIVP (Bendruomenės inicijuota vietos plėtra) strategijos įgyvendinimo</t>
  </si>
  <si>
    <t>Vietos renginių skaičius</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</si>
  <si>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</si>
  <si>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</si>
  <si>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</si>
  <si>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</si>
  <si>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</si>
  <si>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</si>
  <si>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</si>
  <si>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</si>
  <si>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</si>
  <si>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</si>
  <si>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</si>
  <si>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</si>
  <si>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</si>
  <si>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</si>
  <si>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</si>
  <si>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</si>
  <si>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</si>
  <si>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</si>
  <si>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</si>
  <si>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</si>
  <si>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</si>
  <si>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Projekto vadovė Indrė Juodikė</t>
  </si>
  <si>
    <t>3.1.2</t>
  </si>
  <si>
    <t xml:space="preserve"> Įgyvendinti projektą „Kūrybos užuovėja“</t>
  </si>
  <si>
    <t>Soc. riziką patiriančių asmenų, dalyvavusių veiklose, skaičius</t>
  </si>
  <si>
    <t xml:space="preserve">Socialinių paslaugų integracijos bendruomenėje plėtra </t>
  </si>
  <si>
    <t>Įkurtas kompleksinių paslaugų centras vaikams su negalia ir jų šeimos nariams</t>
  </si>
  <si>
    <t>IŠIMTI</t>
  </si>
  <si>
    <t>248209780</t>
  </si>
  <si>
    <t>3.1.1</t>
  </si>
  <si>
    <t>Įgyvendinti projektą „Kompleksinių paslaugų centro „Harmonijos miestas„ vaikams, turintiems negalią ir jų šeimos nariams statyba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</si>
  <si>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</si>
  <si>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</si>
  <si>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</si>
  <si>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</si>
  <si>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</si>
  <si>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</si>
  <si>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</si>
  <si>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</si>
  <si>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Įrengtas naujas sporto objektas</t>
  </si>
  <si>
    <t>Projekto vdovas Darius Linkonas</t>
  </si>
  <si>
    <t>2.1.2</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</si>
  <si>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</si>
  <si>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</si>
  <si>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</si>
  <si>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</si>
  <si>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</si>
  <si>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</si>
  <si>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</si>
  <si>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</si>
  <si>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</si>
  <si>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</si>
  <si>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</si>
  <si>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r>
      <t>0</t>
    </r>
    <r>
      <rPr>
        <sz val="11"/>
        <color rgb="FF0070C0"/>
        <rFont val="Times New Roman"/>
        <family val="1"/>
        <charset val="186"/>
      </rPr>
      <t>; 9</t>
    </r>
  </si>
  <si>
    <t xml:space="preserve"> Įgyvendinti projektą „Pirminės sveikatos priežiūros veiklos efektyvumo didinimas“</t>
  </si>
  <si>
    <t>Projekto koordinatorė Dalia Lauruškienė</t>
  </si>
  <si>
    <r>
      <rPr>
        <sz val="11"/>
        <rFont val="Times New Roman"/>
        <family val="1"/>
        <charset val="186"/>
      </rPr>
      <t>0</t>
    </r>
    <r>
      <rPr>
        <sz val="11"/>
        <color rgb="FF0070C0"/>
        <rFont val="Times New Roman"/>
        <family val="1"/>
        <charset val="186"/>
      </rPr>
      <t>;9</t>
    </r>
  </si>
  <si>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</si>
  <si>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</si>
  <si>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</si>
  <si>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</si>
  <si>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</si>
  <si>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</si>
  <si>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</si>
  <si>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</si>
  <si>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</si>
  <si>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</si>
  <si>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</si>
  <si>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</si>
  <si>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</si>
  <si>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</si>
  <si>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</si>
  <si>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</si>
  <si>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</si>
  <si>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</si>
  <si>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</si>
  <si>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</si>
  <si>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</si>
  <si>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</si>
  <si>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 xml:space="preserve"> Įgyvendinti projektą „Poeto J. Čerkeso-Besparnio sodybos sutvarkymas“ (I etapas)</t>
  </si>
  <si>
    <t>304929400</t>
  </si>
  <si>
    <t>Įgyvendinti projektą „Stasio Eidrigevičiaus menų centro įkūrimas  modernizuojant  viešąją kultūros infrastruktūrą“</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</si>
  <si>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</si>
  <si>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</si>
  <si>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</si>
  <si>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</si>
  <si>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</si>
  <si>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</si>
  <si>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tūkst. Eur</t>
  </si>
  <si>
    <t xml:space="preserve"> INVESTICIJŲ PROJEKTŲ PROGRAMOS (NR. 02)                                                                                             
</t>
  </si>
  <si>
    <t xml:space="preserve"> IŠ VISO:</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</si>
  <si>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</si>
  <si>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</si>
  <si>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</si>
  <si>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</si>
  <si>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Naujų neužstatytų teritorijų planavimas ir vystymas investicinio potencialo stiprinimui</t>
  </si>
  <si>
    <t>Ha</t>
  </si>
  <si>
    <t>Įrengta ir išvystyta LEZ ar pramonės parko teritorija šalia geležinkelio krovinių regioninio terminalo, plotas</t>
  </si>
  <si>
    <t>Suplanuotų teritorijų vystymas ir įvykdyti projektai, skaičius</t>
  </si>
  <si>
    <t>Pasiūlytos ir prijungtos, suplanuotos naujos teritorijos, plotas</t>
  </si>
  <si>
    <t>Parengta galimybių studija, skaičius</t>
  </si>
  <si>
    <t>2.2.3.</t>
  </si>
  <si>
    <t>Miesto teritorijos plėtra</t>
  </si>
  <si>
    <t>Prijungtos gretimos gyvenvietės bei teritorijos Šiaulių kryptimi nuo miesto ribos iki „Rail Baltica“ magistralės</t>
  </si>
  <si>
    <t>Parengtų miesto teritorijos plėtros galimybių studijų, skaičius</t>
  </si>
  <si>
    <t>2.2.2.</t>
  </si>
  <si>
    <t>„Rail Baltica“ projekto ir miesto urbanistinės sistemos sąsajų sukūrimas</t>
  </si>
  <si>
    <t>Parengta tarptautinio keleivių stoties galimybių studija dėl atšakos ašyje „Rail Baltica“ Panevėžio mieste, skaičius</t>
  </si>
  <si>
    <t>Parengta urbanistinės plėtros galimybių studija „Panevėžys Connect“</t>
  </si>
  <si>
    <t>2.2.1.</t>
  </si>
  <si>
    <t>Funkcinių zonų plėtra (Panevėžio funkcinės zonos plėtros strategijos sukūrimas ir įgyvendinimas, įtraukiant kitus regionus ir/ar šalis)</t>
  </si>
  <si>
    <t>Parengtų tvarios miesto urbanistinės plėtros projektų ir studijų (vizijų), kurių objektas yra Panevėžio konkurencingumas nacionaliniu mastu, skaičius</t>
  </si>
  <si>
    <t xml:space="preserve">Įgyvendinti valstybinės ir regioninės svarbos projektus </t>
  </si>
  <si>
    <t>Modernizuota GIS, atnaujinta Arc GIS programinė įranga</t>
  </si>
  <si>
    <t>288724613</t>
  </si>
  <si>
    <t>2.1.4</t>
  </si>
  <si>
    <t>Programinės įrangos atnaujinimas, ARC GIS prenumerata</t>
  </si>
  <si>
    <t>atnaujinta</t>
  </si>
  <si>
    <t>Atnaujinti duomenys</t>
  </si>
  <si>
    <t>Duomenų atnaujinimas</t>
  </si>
  <si>
    <t>Vnt/metus</t>
  </si>
  <si>
    <t>parengtas bendrojo plano monitoringas</t>
  </si>
  <si>
    <t>Bendrojo plano monitoringas</t>
  </si>
  <si>
    <t>Vnt./metus</t>
  </si>
  <si>
    <t>Parengti kadastrinių matavimų planai</t>
  </si>
  <si>
    <t>288724614</t>
  </si>
  <si>
    <t>Žemės sklypų kadastriniai matavimai</t>
  </si>
  <si>
    <t>Įregistruoti žemės sklypai.</t>
  </si>
  <si>
    <t>Žemės sklypų įregistravimas VĮ Registrų centre</t>
  </si>
  <si>
    <t>Parengti žemės sklypų formavimo ir pertvarkymo projektai</t>
  </si>
  <si>
    <t>Žemės sklypų formavimo ir pertvarkymo projektų parengimas</t>
  </si>
  <si>
    <t>Parengti teritorijų planavimo dokumentai</t>
  </si>
  <si>
    <t>288724612</t>
  </si>
  <si>
    <t>Teritorijų planavimo dokumentų parengimas, keitimas, koregavimas.</t>
  </si>
  <si>
    <t>Atliktas bendrojo plano koregavimas (du planavimo procesai)</t>
  </si>
  <si>
    <t>288724611</t>
  </si>
  <si>
    <t xml:space="preserve">Panevėžio miesto bendrojo plano keitimas/koregavimas. </t>
  </si>
  <si>
    <t>Darnus teritorijų planavimas ir vystymas</t>
  </si>
  <si>
    <t>Paskatų sistemos sukūrimas esamiems apleistiems sklypams įveiklinti</t>
  </si>
  <si>
    <t xml:space="preserve">Sukurta  paskatų sistema	</t>
  </si>
  <si>
    <t>2.1.3</t>
  </si>
  <si>
    <t>Pramoninių teritorijų konversijos projektų vykdymas</t>
  </si>
  <si>
    <t>Įgyvendintų pramoninių teritorijų konversijos projektų skaičius</t>
  </si>
  <si>
    <t>Atlikti kultūros paveldo tyrimai</t>
  </si>
  <si>
    <t xml:space="preserve">Nekilnojamojo kultūros paveldo objektų tyrimai.  </t>
  </si>
  <si>
    <t>Sutvarkytų kultūros paveldo objektų skaičius</t>
  </si>
  <si>
    <t xml:space="preserve">Nekilnojamojo kultūros paveldo objektų tvarkyba </t>
  </si>
  <si>
    <t>Kultūros paveldo objektų sklaida (renginiai, leidiniai, bukletai ir pan.)</t>
  </si>
  <si>
    <t>Nekilnojamojo kultūros paveldo objektų sklaida.</t>
  </si>
  <si>
    <t>Parengtų apskaitos dokumentų skaičius</t>
  </si>
  <si>
    <t>Nekilnojamojo kultūros paveldo objektų dokumentacijos parengimas (Vertinimo aktai, teritorijos ribų planai, ikonografinė medžiaga)</t>
  </si>
  <si>
    <t>Suorganizuoti posėdžiai</t>
  </si>
  <si>
    <t>Nekilnojamojo kultūros paveldo vertinimo tarybos veikla (posėdžiai)</t>
  </si>
  <si>
    <t>Paženklintų kultūros paveldo objektų skaičius</t>
  </si>
  <si>
    <t xml:space="preserve">Nekilnojamojo kultūros paveldo objektų ženklinimas. </t>
  </si>
  <si>
    <t>Nekilnojamųjų kultūros paveldo objektų apskaita, tvarkyba, ženklinimas, sklaida</t>
  </si>
  <si>
    <t>Km</t>
  </si>
  <si>
    <t>Atnaujintos modernizuotos infrastruktūros ilgis</t>
  </si>
  <si>
    <t>Statybos leidimų skaičius miesto centrinėje dalyje</t>
  </si>
  <si>
    <t>Taikant konversiją rekonstruotų pastatų arba naujoms veikloms pritaikytų rekonstruotų pastatų skaičius</t>
  </si>
  <si>
    <t>Apleistų sklypų ir pastatų skaičiaus pokytis</t>
  </si>
  <si>
    <t>Veiklai pritaikytų kultūros paveldo objektų skaičius</t>
  </si>
  <si>
    <t xml:space="preserve"> Skatinti miesto plėtrą ir tvarią transformaciją </t>
  </si>
  <si>
    <t xml:space="preserve">Miesto želdynų ir želdinių būklės stebėsenos planas
</t>
  </si>
  <si>
    <t>Želdinių būklės stebėsenos plano parengimas</t>
  </si>
  <si>
    <t>Sodmenų ir želdynų kūrimo ir veisimo planų (einamojo ir perspektyvinio poreikio planavimo) parengimas</t>
  </si>
  <si>
    <t>Sodmenų, reikalingų želdynų ir želdinių tvarkymo, želdynų kūrimo ir želdinių veisimo darbams atlikti, einamojo ir perspektyvinio poreikio planavimas</t>
  </si>
  <si>
    <t>Miesto teritorijoje esančių želdinių ir želdynų inventorizacija</t>
  </si>
  <si>
    <t>Želdinių inventorizacija.</t>
  </si>
  <si>
    <t>Miesto želdynų ir želdinių teritorijose esančių želdynų ir želdinių būklės stebėsena, priežiūra ir apsauga</t>
  </si>
  <si>
    <t>Panevėžio m. savivaldybės daugiabučio pastato techninis projektas (savivaldybės reikmėms)</t>
  </si>
  <si>
    <t>kv. km</t>
  </si>
  <si>
    <t>Atnaujintas 3D modelis</t>
  </si>
  <si>
    <t xml:space="preserve">3D  modelio atnaujinimas (tęstinis projektas) </t>
  </si>
  <si>
    <t>Dekoratyviniai elementai</t>
  </si>
  <si>
    <t>Vėliavos, puošybos elementų ir kitų dekoratyvinių daiktų įsigijimui, informacinės lentos ir jų priežiūra</t>
  </si>
  <si>
    <t>Kūrybinės dirbtuvės</t>
  </si>
  <si>
    <t>Suorganizuotas gražiausiai tvarkomos aplinkos konkursas</t>
  </si>
  <si>
    <t>Panevėžio miesto įvaizdžio gerinimas. (Kūrybinių dirbtuvių ir kitų iniciatyvų, darbų apmokėjimas ir premijavimas, renginių organizavimas ir kitos išlaidos. Gražiausiai tvarkomos aplinkos konkurso organizavimas).</t>
  </si>
  <si>
    <t>Viešųjų erdvių pritaikymas įvairioms socialinėms grupėms</t>
  </si>
  <si>
    <t>Žaliųjų jungčių sukūrimas</t>
  </si>
  <si>
    <t>Sutvarkytų miesto erdvių plotas</t>
  </si>
  <si>
    <t>Parengtų projektų skaičius</t>
  </si>
  <si>
    <t>Įgyvendintų eko sistemą stiprinančių projektų skaičius</t>
  </si>
  <si>
    <t>Suformuotų erdvių skaičius</t>
  </si>
  <si>
    <t xml:space="preserve">Patobulinti miesto erdvių ir objektų kokybę, jų priežiūrą </t>
  </si>
  <si>
    <t>Žalumo indeksas</t>
  </si>
  <si>
    <t xml:space="preserve">TIKSLŲ, UŽDAVINIŲ, PRIEMONIŲ IR PAPRIEMONIŲ, IŠLAIDŲ IR VERTINIMO KRITERIJŲ SUVESTINĖ          </t>
  </si>
  <si>
    <t xml:space="preserve">URBANISTINĖS PLĖTROS PROGRAMOS (Nr.03)                                                                                             
</t>
  </si>
  <si>
    <t>Iš viso programai be likučio:</t>
  </si>
  <si>
    <t>Likutis:</t>
  </si>
  <si>
    <t>Iš viso tikslui:</t>
  </si>
  <si>
    <t>Iš viso uždaviniui:</t>
  </si>
  <si>
    <t>Pasodintų želdinių skaičius</t>
  </si>
  <si>
    <t>Naujų želdinių įsigijimas ir įveisimas</t>
  </si>
  <si>
    <t>Parengta inventorizacijos ataskaita</t>
  </si>
  <si>
    <t>1.2.2</t>
  </si>
  <si>
    <t>Nevėžio upės pakrantės želdinių inventorizacijos atlikimas, būklės įvertinimas ir tvarkymo projekto parengimas</t>
  </si>
  <si>
    <t>7</t>
  </si>
  <si>
    <t>Želdynų kūrimo ir želdinių veisimo, inventorizavimo priemonių įgyvendinimas</t>
  </si>
  <si>
    <t>ha</t>
  </si>
  <si>
    <t>Prižiūrėtas Molainių filtracijos laukų teritorijos plotas</t>
  </si>
  <si>
    <t>Molainių buvusių filtracijos laukų teritorijos želdinių  priežiūros vykdymas</t>
  </si>
  <si>
    <t>Prižiūrėta Nevėžio upė vaga</t>
  </si>
  <si>
    <t>Nevėžio upės vagos priežiūros vykdymas</t>
  </si>
  <si>
    <t>Stebimų aplinkos komponentų skaičius</t>
  </si>
  <si>
    <t>1.2.1</t>
  </si>
  <si>
    <t>Panevėžio miesto savivaldybės aplinkos monitoringo programos įgyvendinimas</t>
  </si>
  <si>
    <t>Aplinkos stebėsenos, prevencinių, aplinkos atkūrimo priemonių įgyvendinimas</t>
  </si>
  <si>
    <t>Užprenumeruotų spaudinių skaičius</t>
  </si>
  <si>
    <t>Spaudinių prenumerata miesto švietimo įstaigoms</t>
  </si>
  <si>
    <t>Suorganizuotų aplinkosauginių renginių skaičius</t>
  </si>
  <si>
    <t>Aplinkosauginių akcijų, renginių, talkų, parodų organizavimas</t>
  </si>
  <si>
    <t>Paremtų aplinkosaugos švietimo projektų skaičius</t>
  </si>
  <si>
    <t>Aplinkosaugos švietimo projektų finansavimas</t>
  </si>
  <si>
    <t>Visuomenės, gyventojų švietimas ir mokymas aplinkosaugos klausimais, sąmoningumo siekiant gyventi tvariau skatinimas</t>
  </si>
  <si>
    <t>Konteineriai maisto atliekoms rinkti</t>
  </si>
  <si>
    <t>Maisto atliekų surinkimo priemonių įsigijimas</t>
  </si>
  <si>
    <t>Konteineriai pakuotės atliekoms rinkti</t>
  </si>
  <si>
    <t>Pakuočių atliekų surinkimo iš gyenamųjų namų kvartalų priemonių (konteinerių) įsigijimas</t>
  </si>
  <si>
    <t>Atliekų tvarkymo infrastruktūros plėtra</t>
  </si>
  <si>
    <t>Suremontuota dviračių takų</t>
  </si>
  <si>
    <t>Dviračių ir kito bevariklio transporto takų prižiūrėjimas</t>
  </si>
  <si>
    <t>Ekologinių incidentų likvidavimas</t>
  </si>
  <si>
    <t>Ekologinių situacijų, avarijų, įvykių padarinių likvidavimas, sorbentų ir kitų reikalingų priemonių įsigijimas</t>
  </si>
  <si>
    <t>t</t>
  </si>
  <si>
    <t>Asbesto turinčių gaminių atliekų kiekis</t>
  </si>
  <si>
    <t>Asbesto turinčių gaminių atliekų surinkimas, transportavimas ir saugus pašalinimas</t>
  </si>
  <si>
    <t xml:space="preserve"> Iškeltų lizdų iš medžių skaičius</t>
  </si>
  <si>
    <t>Varninių šeimos paukščių populiacijos gausos reguliavimo priemonių įgyvendinimas</t>
  </si>
  <si>
    <t>Naudotų automobilių padangų, surinktų iš miesto bendro naudojimo teritorijų, kiekis</t>
  </si>
  <si>
    <t>Naudotų automobilių  padangų, surinktų iš miesto bendrojo naudojimo teritorijų, tvarkymas</t>
  </si>
  <si>
    <t>Surinktų bešeimininkių atliekų kiekis</t>
  </si>
  <si>
    <t>Nelegalių šiukšlynų likvidavimas</t>
  </si>
  <si>
    <t>Surinktų gatvių valymo atliekų kiekis</t>
  </si>
  <si>
    <t xml:space="preserve"> Gatvių valymo atliekų surinkimas</t>
  </si>
  <si>
    <t>Aplinkos kokybės gerinimas</t>
  </si>
  <si>
    <t>Sąvartyne pašalintų komunalinių atliekų srauto sumažėjimas</t>
  </si>
  <si>
    <t xml:space="preserve"> Užtikrinti saugią ir švarią aplinką bei įdiegti žiedinės ekonomikos (beatliekės gamybos) principus </t>
  </si>
  <si>
    <t xml:space="preserve"> APLINKOS APSAUGOS RĖMIMO SPECIALIOSIOS PROGRAMOS (NR.04)                                                                                             
</t>
  </si>
  <si>
    <t xml:space="preserve">PANEVĖŽIO MIESTO SAVIVALDYBĖS ADMINISTRACIJOS 2022 METŲ VEIKLOS PLANO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</si>
  <si>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</si>
  <si>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</si>
  <si>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</si>
  <si>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</si>
  <si>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</si>
  <si>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</si>
  <si>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</si>
  <si>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</si>
  <si>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</si>
  <si>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</si>
  <si>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</si>
  <si>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</si>
  <si>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</si>
  <si>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</si>
  <si>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</si>
  <si>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</si>
  <si>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</si>
  <si>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</si>
  <si>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</si>
  <si>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</si>
  <si>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</si>
  <si>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</si>
  <si>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</si>
  <si>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</si>
  <si>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</si>
  <si>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</si>
  <si>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</si>
  <si>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</si>
  <si>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</si>
  <si>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</si>
  <si>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</si>
  <si>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</si>
  <si>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</si>
  <si>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</si>
  <si>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</si>
  <si>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</si>
  <si>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</si>
  <si>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</si>
  <si>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</si>
  <si>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</si>
  <si>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</si>
  <si>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</si>
  <si>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Sumokėtas "Cido" arenos koncesijos mokestis</t>
  </si>
  <si>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</si>
  <si>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</si>
  <si>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</si>
  <si>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</si>
  <si>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</si>
  <si>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</si>
  <si>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</si>
  <si>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</si>
  <si>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</si>
  <si>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</si>
  <si>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</si>
  <si>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</si>
  <si>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</si>
  <si>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</si>
  <si>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</si>
  <si>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</si>
  <si>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</si>
  <si>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</si>
  <si>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</si>
  <si>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</si>
  <si>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</si>
  <si>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</si>
  <si>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</si>
  <si>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</si>
  <si>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</si>
  <si>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</si>
  <si>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</si>
  <si>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</si>
  <si>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</si>
  <si>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</si>
  <si>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</si>
  <si>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</si>
  <si>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</si>
  <si>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</si>
  <si>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</si>
  <si>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</si>
  <si>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</si>
  <si>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</si>
  <si>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</si>
  <si>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</si>
  <si>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</si>
  <si>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</si>
  <si>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</si>
  <si>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</si>
  <si>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</si>
  <si>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</si>
  <si>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</si>
  <si>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</si>
  <si>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</si>
  <si>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</si>
  <si>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</si>
  <si>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</si>
  <si>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</si>
  <si>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</si>
  <si>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</si>
  <si>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</si>
  <si>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</si>
  <si>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</si>
  <si>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</si>
  <si>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 xml:space="preserve">EKONOMINĖS PLĖTROS IR VERSLO SKATINIMO PROGRAMOS (Nr.05)                                                                                             
</t>
  </si>
  <si>
    <t>SP</t>
  </si>
  <si>
    <t>Įsigyti, rekonstruoti ir remontuoti Savivaldybės ir socialinį būstą bei kitas gyvenamąsias patalpas (socialinėms paslaugoms teikti)</t>
  </si>
  <si>
    <t xml:space="preserve">Nupirkta butų </t>
  </si>
  <si>
    <t xml:space="preserve">Asmenų, aprūpintų gyvenamuoju plotu dėl Savivaldybės ir socialinio būsto fondo bei kito būsto metinio padidėjimo, skaičius </t>
  </si>
  <si>
    <t>1.2.9</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</si>
  <si>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</si>
  <si>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nuotekų) tinklai </t>
  </si>
  <si>
    <t>1.2.8</t>
  </si>
  <si>
    <t xml:space="preserve">Finansinis turtas </t>
  </si>
  <si>
    <t xml:space="preserve">Kontroliuojamų Savivaldybės įstaigų skaičius </t>
  </si>
  <si>
    <t>1.2.7</t>
  </si>
  <si>
    <t>Skirti lėšų išlaidoms už atnaujinamų  namų (negyvenamųjų patalpų) dalį, priklausančią Savivaldybei nuosavybės teise, padengti</t>
  </si>
  <si>
    <t>1.2.6</t>
  </si>
  <si>
    <t>Padengti Savivaldybės neišnuomotų  negyvenamųjų patalpų išlaikymo ir priežiūros išlaidas</t>
  </si>
  <si>
    <t>Padengtos Savivaldybės neišnuomotų  negyvenamųjų patalpų išlaikymo ir priežiūros išlaidos</t>
  </si>
  <si>
    <t>1.2.5</t>
  </si>
  <si>
    <t>Atlikti negyvenamųjų  patalpų remontą ir rekonstrukciją, vidaus ir lauko inžinerinių tinklų ir įrenginių remontą</t>
  </si>
  <si>
    <t>Suremontuotų  negyvenamųjų patalpų skaičius</t>
  </si>
  <si>
    <t>1.2.4</t>
  </si>
  <si>
    <t>Skirti lėšų išlaidoms už atnaujinamų  namų (gyvenamųjų patalpų) dalį, priklausančią Savivaldybei nuosavybės teise, padengti</t>
  </si>
  <si>
    <t>Savivaldybės atnaujintų butų skaičius atnaujinamuose namuose</t>
  </si>
  <si>
    <t>1.2.3</t>
  </si>
  <si>
    <t>Padengti Savivaldybės neišnuomotų  gyvenamųjų patalpų išlaikymo ir priežiūros išlaidas</t>
  </si>
  <si>
    <t>Padengtos Savivaldybės neišnuomotų  gyvenamųjų patalpų išlaikymo ir priežiūros išlaidos</t>
  </si>
  <si>
    <t>Atlikti  gyvenamųjų   patalpų remontą ir rekonstrukciją, vidaus ir lauko inžinerinių tinklų ir įrenginių remontą</t>
  </si>
  <si>
    <t>Suremontuotų gyvenamųjų patalpų  skaičius</t>
  </si>
  <si>
    <t>Laukiančiųjų socialinio būsto eilėje aprūpinimas būstu</t>
  </si>
  <si>
    <t xml:space="preserve"> Tinkamai naudoti, saugoti, prižiūrėti, remontuoti ir eksploatuoti Savivaldybės turtą</t>
  </si>
  <si>
    <t>Savivaldybės nekilnojamojo turto valdymo strategijos parengimas ir įgyvendinimas</t>
  </si>
  <si>
    <t>Parengta Savivaldybės nekilnojamojo turto valdymo strategija</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</si>
  <si>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</si>
  <si>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</si>
  <si>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Turto vertinimo ataskaitos</t>
  </si>
  <si>
    <t xml:space="preserve">Teisiškai įregistruotų objektų skaičius </t>
  </si>
  <si>
    <t>Gyvenamųjų patalpų kadastriniai matavimai ir teisinė registracija, objektų paruošimas pardavimui, turto vertinimas</t>
  </si>
  <si>
    <t xml:space="preserve">Stiprinti vietos savivaldą ir vykdyti efektyvų miesto įmonių ir įstaigų valdymą </t>
  </si>
  <si>
    <t xml:space="preserve">SAVIVALDYBĖS TURTO VALDYMO PROGRAMOS (NR.06)                                                                                             
</t>
  </si>
  <si>
    <t>Skirtingų auditorijų pasiekiamumo didinimas (nauji kanalai, inovatyvios sklaidos priemonės, viešinimo kampanijos, virtualių sprendimų taikymas, nuolatinio monitoringo užtikrinimas)</t>
  </si>
  <si>
    <t>Nuolatiniai pranešimai spaudai, straipsniai, televizijos bei radijo reportažai, socialinės medijos įrašai, internetinės svetainės atnaujinimai</t>
  </si>
  <si>
    <t>Iniciatyvos „Globalus Panevėžys" efektyvumo didinimas, ryšio tęstinumo su užsienio lietuviais užtikrinimas - veiksmų skaičius</t>
  </si>
  <si>
    <t>Aktyviai veikiantys viešinimo kanalai: tradicinė žiniasklaida, socialiniai tinklai bei kt.</t>
  </si>
  <si>
    <t xml:space="preserve">Skirtingų auditorijų pasiekiamumo didinimas (nauji kanalai, inovatyvios sklaidos priemonės, viešinimo kampanijos, virtualių sprendimų taikymas, nuolatinio monitoringo užtikrinimas)
</t>
  </si>
  <si>
    <t>Patobulinti viešąją komunikaciją (SPP 1.6.2.)</t>
  </si>
  <si>
    <t>Miestą garsinančių iniciatyvų organizavimas - Metų Panevėžiečiai, Metų Garbės pilietis</t>
  </si>
  <si>
    <t>Metų Panevėžiečių, Garbės piliečio rinkimai</t>
  </si>
  <si>
    <t>Miesto reprezentacinio vizualinio identiteto formavimas - suvenyrų bazės koordinavimas, fotografijų, video medžiagos pildymas</t>
  </si>
  <si>
    <t>Nuolatinis fotografijų, vaizdo medžiagos bazės pildymas, reprezentacinių suvenyrų bazės koordinavimas ir pildymas</t>
  </si>
  <si>
    <t>Panevėžio miesto partnerysčių įgyvendinimas, tarptautinio bendradarbiavimo palaikymas</t>
  </si>
  <si>
    <t>Užsienio delegacijų priėmimas, nuolatinis bendradarbiavimo palaikymas, tarptautiniai mainų projektų organizavimas, dalyvavimas Baltijos miestų sąjungos veikloje</t>
  </si>
  <si>
    <t xml:space="preserve">Suformuoti miesto identitetą ir padidinti jo žinomumą </t>
  </si>
  <si>
    <t>60/40</t>
  </si>
  <si>
    <t>Žiniasklaidos tyrimas: teigiamų ir neigiamų paminėjimų apie Panevėžio miestą santykis</t>
  </si>
  <si>
    <t xml:space="preserve">Formuoti miesto įvaizdį ir užtikrinti efektyvią komunikaciją </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</si>
  <si>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</si>
  <si>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</si>
  <si>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</si>
  <si>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</si>
  <si>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</si>
  <si>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</si>
  <si>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</si>
  <si>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</si>
  <si>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Užtikrintas nuolatinis nemokamos informacijos teikimas miesto svečiams įvairiais formatais bei priemonėmis (Panevėžio plėtros agentūroje, internetinėje svetainėje, socialiniuose tinkluose, leidiniuose ir kt.)</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</si>
  <si>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</si>
  <si>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</si>
  <si>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 metus</t>
  </si>
  <si>
    <t>Asmenų, pasinaudojusių PPA paslaugomis, skaičius</t>
  </si>
  <si>
    <t>Turistų skaičius apgyvendinimo įstaigose</t>
  </si>
  <si>
    <t xml:space="preserve"> Padidinti miesto turistinį patrauklumą </t>
  </si>
  <si>
    <t>Panevėžio regiono turizmo strategijos sukūrimas ir įgyvendinimas</t>
  </si>
  <si>
    <t xml:space="preserve"> Kurti tvarią socialinę ir ekonominę kultūros vertę Panevėžyje </t>
  </si>
  <si>
    <t xml:space="preserve">RINKODAROS PROGRAMOS (NR.08)                                                                                             
</t>
  </si>
  <si>
    <t>*Priemonės požymis- nauja priemonė/pažangos projektas (P), tęstinė priemonė/projektas- (T)</t>
  </si>
  <si>
    <t>Plėtoti itin didelio pralaidumo plačiajuosčio ryšio tinklus</t>
  </si>
  <si>
    <t>Įdiegtos priemonės, skaičius</t>
  </si>
  <si>
    <t>E. plėtros skyrius</t>
  </si>
  <si>
    <t>0;4</t>
  </si>
  <si>
    <t>Išmaniųjų technologijų diegimas efektyviam viešųjų paslaugų infrastruktūros valdymui</t>
  </si>
  <si>
    <t>Viešojo administravimo, diegiant tarpusavyje integruotas informacines sistemas, modernizavimas</t>
  </si>
  <si>
    <t>Naujai įdiegtų ir(ar) išplėtotų informacinių sistemų skaičius</t>
  </si>
  <si>
    <t>Atnaujinta kompiuterių techninė ir programinė įranga</t>
  </si>
  <si>
    <t>Integruotų informacinių sistemų skaičius</t>
  </si>
  <si>
    <t xml:space="preserve">Viešojo administravimo, diegiant tarpusavyje integruotas informacines sistemas, modernizavimas
</t>
  </si>
  <si>
    <t xml:space="preserve">Viešųjų ir administracinių paslaugų teikimo elektroniniu būdu plėtra
</t>
  </si>
  <si>
    <t>Savivaldybės interneto svetainės atnaujinimas</t>
  </si>
  <si>
    <t>Naujai sukurtų elektroninių paslaugų skaičius</t>
  </si>
  <si>
    <t>Įdiegtų  programinių sprendimų, mažinančių administracinę naštą, skaičius</t>
  </si>
  <si>
    <t>Elektroninių paslaugų dalis nuo bendro PMSA teikiamų viešųjų paslaugų skaičiaus</t>
  </si>
  <si>
    <t xml:space="preserve">Pagerinti skaitmeninį junglumą </t>
  </si>
  <si>
    <t xml:space="preserve">Stiprinti vietos savivaldą ir vykdyti efektyvų miesto įmonių ir įstaigų valdymą  </t>
  </si>
  <si>
    <t xml:space="preserve"> INFORMACINĖS VISUOMENĖS PLĖTROS PROGRAMOS (NR.09)                                                                                             
</t>
  </si>
  <si>
    <t>Iš viso programai:</t>
  </si>
  <si>
    <t>Atlikti paprastojo remonto darbai</t>
  </si>
  <si>
    <t xml:space="preserve">SB </t>
  </si>
  <si>
    <t>Švietimo įstaigų remontas</t>
  </si>
  <si>
    <t>Sumontuotos signalizacijos bendro ugdymo įstaigose</t>
  </si>
  <si>
    <t>Signalizacijų įvedimas bendrojo ugdymo mokyklose</t>
  </si>
  <si>
    <t>Atlikti projektavimo darbai, įrengtas kolumbariumas</t>
  </si>
  <si>
    <t xml:space="preserve">Kolumbariumo darbo projekto parengimo ir statybos darbai </t>
  </si>
  <si>
    <t>Atlikti techniniai projektai</t>
  </si>
  <si>
    <t>3.2.4.</t>
  </si>
  <si>
    <t>Projektavimo darbai</t>
  </si>
  <si>
    <t>Išvalyta Nevėžio upės vaga- salos išardymas už Vakarinės gatvės</t>
  </si>
  <si>
    <t>Nevėžio upės vagos valymo darbai(salos išardymas už Vakarinės gatvės)</t>
  </si>
  <si>
    <t>Atliktas techninis projektas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</si>
  <si>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</si>
  <si>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</si>
  <si>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</si>
  <si>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</si>
  <si>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</si>
  <si>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</si>
  <si>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</si>
  <si>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</si>
  <si>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</si>
  <si>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</si>
  <si>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</si>
  <si>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</si>
  <si>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</si>
  <si>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</si>
  <si>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</si>
  <si>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</si>
  <si>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</si>
  <si>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</si>
  <si>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</si>
  <si>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</si>
  <si>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</si>
  <si>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</si>
  <si>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</si>
  <si>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</si>
  <si>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</si>
  <si>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</si>
  <si>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</si>
  <si>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</si>
  <si>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</si>
  <si>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</si>
  <si>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</si>
  <si>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</si>
  <si>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</si>
  <si>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</si>
  <si>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KPP</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</si>
  <si>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</si>
  <si>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</si>
  <si>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</si>
  <si>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</si>
  <si>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</si>
  <si>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</si>
  <si>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</si>
  <si>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</si>
  <si>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</si>
  <si>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</si>
  <si>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</si>
  <si>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</si>
  <si>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</si>
  <si>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</si>
  <si>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</si>
  <si>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</si>
  <si>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</si>
  <si>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</si>
  <si>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</si>
  <si>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</si>
  <si>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</si>
  <si>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</si>
  <si>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</si>
  <si>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</si>
  <si>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</si>
  <si>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</si>
  <si>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</si>
  <si>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</si>
  <si>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</si>
  <si>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Miesto gatvių ir vidaus  kelių apšvietimo tinklų remonto projektavimo ir rangos darbai</t>
  </si>
  <si>
    <t>GWh</t>
  </si>
  <si>
    <t>Suvartota el. energijos</t>
  </si>
  <si>
    <t xml:space="preserve">Eksploatuojama šviestuvų    </t>
  </si>
  <si>
    <t xml:space="preserve">Elektros energijos sunaudojimas miesto gatvių apšvietimui, renginiams, elektromobilių įkrovos stotelėms </t>
  </si>
  <si>
    <t>Įrengta, rekonstruota apšvietimo tinklų</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</si>
  <si>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</si>
  <si>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</si>
  <si>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</si>
  <si>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</si>
  <si>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</si>
  <si>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</si>
  <si>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</si>
  <si>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</si>
  <si>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</si>
  <si>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</si>
  <si>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</si>
  <si>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</si>
  <si>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</si>
  <si>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</si>
  <si>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</si>
  <si>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</si>
  <si>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</si>
  <si>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</si>
  <si>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</si>
  <si>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</si>
  <si>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</si>
  <si>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</si>
  <si>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</si>
  <si>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</si>
  <si>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</si>
  <si>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</si>
  <si>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</si>
  <si>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</si>
  <si>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</si>
  <si>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</si>
  <si>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</si>
  <si>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</si>
  <si>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</si>
  <si>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</si>
  <si>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</si>
  <si>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</si>
  <si>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</si>
  <si>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</si>
  <si>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 xml:space="preserve">Mokestis už lietaus nuotekas   </t>
  </si>
  <si>
    <t>Papuošta miesto eglė ir Laisvės aikštė, kartą per metus</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</si>
  <si>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</si>
  <si>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</si>
  <si>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</si>
  <si>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</si>
  <si>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</si>
  <si>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</si>
  <si>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</si>
  <si>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</si>
  <si>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</si>
  <si>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</si>
  <si>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</si>
  <si>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</si>
  <si>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</si>
  <si>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</si>
  <si>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</si>
  <si>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r>
      <t>Viešųjų erdvių ir poilsio zonų infrastruktūros objektų atnaujinimas, remontas ir priežiūra, rinkliava už transporto stovėjimą, miesto puošimas švenčių proga</t>
    </r>
    <r>
      <rPr>
        <b/>
        <sz val="11"/>
        <color rgb="FFFF0000"/>
        <rFont val="Times New Roman"/>
        <family val="1"/>
        <charset val="186"/>
      </rPr>
      <t xml:space="preserve"> </t>
    </r>
  </si>
  <si>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</si>
  <si>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</si>
  <si>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</si>
  <si>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</si>
  <si>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</si>
  <si>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</si>
  <si>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 xml:space="preserve">Stebimų aplinkos komponentų skaičius, </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</si>
  <si>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</si>
  <si>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</si>
  <si>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</si>
  <si>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</si>
  <si>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</si>
  <si>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</si>
  <si>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</si>
  <si>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</si>
  <si>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</si>
  <si>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</si>
  <si>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</si>
  <si>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</si>
  <si>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</si>
  <si>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</si>
  <si>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</si>
  <si>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</si>
  <si>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</si>
  <si>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</si>
  <si>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</si>
  <si>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</si>
  <si>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</si>
  <si>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</si>
  <si>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</si>
  <si>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</si>
  <si>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</si>
  <si>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</si>
  <si>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</si>
  <si>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</si>
  <si>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</si>
  <si>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</si>
  <si>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</si>
  <si>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</si>
  <si>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</si>
  <si>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</si>
  <si>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</si>
  <si>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</si>
  <si>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</si>
  <si>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</si>
  <si>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</si>
  <si>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</si>
  <si>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</si>
  <si>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</si>
  <si>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</si>
  <si>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</si>
  <si>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</si>
  <si>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</si>
  <si>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</si>
  <si>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</si>
  <si>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</si>
  <si>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</si>
  <si>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</si>
  <si>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</si>
  <si>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</si>
  <si>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</si>
  <si>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</si>
  <si>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</si>
  <si>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</si>
  <si>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</si>
  <si>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</si>
  <si>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</si>
  <si>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</si>
  <si>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</si>
  <si>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</si>
  <si>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</si>
  <si>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</si>
  <si>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</si>
  <si>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</si>
  <si>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</si>
  <si>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</si>
  <si>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Kelio ženklų, užtvarų ir kitų eismo saugumo gerinimo priemonių įrengimas ir priežiūra</t>
  </si>
  <si>
    <t>Horizontaliai paženklintos, paženklinimu atnaujintos gatvės</t>
  </si>
  <si>
    <t>Miesto gatvių horizontalus ir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</si>
  <si>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</si>
  <si>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</si>
  <si>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</si>
  <si>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</si>
  <si>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 xml:space="preserve">Sankryžų modernizavimas ir saugaus eismo užtikrinimas </t>
  </si>
  <si>
    <t>Įskaitinių eismo įvykių skaičius</t>
  </si>
  <si>
    <t>Padidinti eismo saugumą</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</si>
  <si>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</si>
  <si>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</si>
  <si>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</si>
  <si>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</si>
  <si>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</si>
  <si>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</si>
  <si>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</si>
  <si>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</si>
  <si>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</si>
  <si>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</si>
  <si>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</si>
  <si>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</si>
  <si>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t>Kultūros įstaigų teikiamų paslaugų kokybės ir poreikių analizė</t>
  </si>
  <si>
    <t>Atlikti kultūros įstaigų teikiamų paslaugų kokybės ir poreikių  analizę</t>
  </si>
  <si>
    <t>Parengti kultūros ir meno įstaigų optimizavimo planą</t>
  </si>
  <si>
    <t>Parengta kultūros plėtros galimybių studija</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</si>
  <si>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</si>
  <si>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</si>
  <si>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</si>
  <si>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</si>
  <si>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</si>
  <si>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</si>
  <si>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</si>
  <si>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</si>
  <si>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</si>
  <si>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</si>
  <si>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</si>
  <si>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</si>
  <si>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</si>
  <si>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</si>
  <si>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</si>
  <si>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</si>
  <si>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</si>
  <si>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</si>
  <si>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</si>
  <si>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</si>
  <si>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</si>
  <si>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</si>
  <si>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</si>
  <si>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</si>
  <si>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</si>
  <si>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</si>
  <si>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</si>
  <si>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</si>
  <si>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</si>
  <si>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</si>
  <si>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</si>
  <si>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</si>
  <si>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</si>
  <si>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</si>
  <si>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</si>
  <si>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</si>
  <si>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</si>
  <si>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</si>
  <si>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</si>
  <si>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</si>
  <si>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</si>
  <si>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</si>
  <si>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(NR.11)                                                                                              
</t>
  </si>
  <si>
    <t xml:space="preserve">Sporto organizacijų raginimas turėti ilgalaikius planavimo dokumentus (planus, strategijas), finansuoti projektus siekiant kokybinių ir kiekybinių rezultatų </t>
  </si>
  <si>
    <t>vnt./metus</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</si>
  <si>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</si>
  <si>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Sporto skyrius</t>
  </si>
  <si>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</si>
  <si>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</si>
  <si>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</si>
  <si>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</si>
  <si>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</si>
  <si>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asm./metus</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</si>
  <si>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</si>
  <si>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</si>
  <si>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</si>
  <si>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</si>
  <si>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</si>
  <si>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</si>
  <si>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</si>
  <si>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</si>
  <si>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</si>
  <si>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</si>
  <si>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</si>
  <si>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</si>
  <si>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</si>
  <si>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</si>
  <si>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</si>
  <si>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(NR.12)                                                                                              
</t>
  </si>
  <si>
    <t>`</t>
  </si>
  <si>
    <t>Profesinio mokymo ir aukštojo mokslo įstaigų išteklių, reikalingų Pramonė 4.0 srities specialistams rengti, vystymas</t>
  </si>
  <si>
    <t xml:space="preserve">Besimokančių studentų ir mokinių skaičius mokymo programose, susijusiose su Pramonės 4.0 sritimi, kurių praktinio mokymo metu ne mažiau kaip 50 proc. laiko naudojama nauja (ne senesnė nei 10 m įranga) įranga, dalis </t>
  </si>
  <si>
    <t>Praktinio mokymo dirbtuvės, pritaikytos Pramonė 4.0 profesiniam ugdymui</t>
  </si>
  <si>
    <t>Švietimo skyrius</t>
  </si>
  <si>
    <t>0;12</t>
  </si>
  <si>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</si>
  <si>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</si>
  <si>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</si>
  <si>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</si>
  <si>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</si>
  <si>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</si>
  <si>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</si>
  <si>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Biudžetinių įstaigų, kuriose buhalterija vykdoma centralizuotai</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</si>
  <si>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</si>
  <si>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</si>
  <si>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</si>
  <si>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</si>
  <si>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</si>
  <si>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</si>
  <si>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</si>
  <si>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</si>
  <si>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Bagdasnkienė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</si>
  <si>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</si>
  <si>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</si>
  <si>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</si>
  <si>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</si>
  <si>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</si>
  <si>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</si>
  <si>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</si>
  <si>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</si>
  <si>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</si>
  <si>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</si>
  <si>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</si>
  <si>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</si>
  <si>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</si>
  <si>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</si>
  <si>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17</t>
  </si>
  <si>
    <t>Mokyklų edukacinių erdvių konkurso organizavimas (apdovanotų mokyklų skaičius)</t>
  </si>
  <si>
    <t>Švietimo skyrius, vyriausioji specialistė Minolė Petronytė - Kairienė</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</si>
  <si>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</si>
  <si>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</si>
  <si>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</si>
  <si>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</si>
  <si>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</si>
  <si>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</si>
  <si>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</si>
  <si>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</si>
  <si>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</si>
  <si>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</si>
  <si>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</si>
  <si>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</si>
  <si>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</si>
  <si>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</si>
  <si>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</si>
  <si>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</si>
  <si>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</si>
  <si>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</si>
  <si>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</si>
  <si>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</si>
  <si>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</si>
  <si>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</si>
  <si>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</si>
  <si>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</si>
  <si>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</si>
  <si>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</si>
  <si>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</si>
  <si>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</si>
  <si>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</si>
  <si>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</si>
  <si>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</si>
  <si>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ir mokslo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</si>
  <si>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</si>
  <si>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</si>
  <si>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</si>
  <si>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</si>
  <si>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</si>
  <si>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</si>
  <si>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</si>
  <si>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</si>
  <si>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</si>
  <si>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</si>
  <si>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</si>
  <si>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</si>
  <si>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</si>
  <si>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</si>
  <si>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</si>
  <si>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</si>
  <si>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</si>
  <si>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</si>
  <si>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</si>
  <si>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</si>
  <si>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</si>
  <si>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</si>
  <si>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</si>
  <si>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</si>
  <si>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</si>
  <si>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</si>
  <si>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</si>
  <si>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</si>
  <si>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</si>
  <si>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</si>
  <si>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</si>
  <si>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</si>
  <si>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</si>
  <si>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</si>
  <si>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</si>
  <si>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</si>
  <si>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</si>
  <si>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</si>
  <si>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</si>
  <si>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</si>
  <si>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</si>
  <si>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</si>
  <si>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</si>
  <si>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</si>
  <si>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</si>
  <si>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Matematika- 14,0; Lietuvių k.-7,0</t>
  </si>
  <si>
    <t>PUPP patenkinamo pasiekimų lygio lietuvių k. ir matematikos nepasiekusių mokinių dalis</t>
  </si>
  <si>
    <t>Ikimokyklinį ir priešmokyklinį ugdymą lankančių vaikų dalis</t>
  </si>
  <si>
    <t xml:space="preserve">Pagerinti švietimo paslaugų kokybę </t>
  </si>
  <si>
    <t>227,9/3</t>
  </si>
  <si>
    <t>rodiklis/vieta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</si>
  <si>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</si>
  <si>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</si>
  <si>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</si>
  <si>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</si>
  <si>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</si>
  <si>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</si>
  <si>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</si>
  <si>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</si>
  <si>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Gyventojų bendruomeniškumo ir pilietiškumo skatinimas</t>
  </si>
  <si>
    <t>Balsavusių gyventojų procentas nuo visų miesto gyventojų</t>
  </si>
  <si>
    <t>30/10</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</si>
  <si>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</si>
  <si>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</si>
  <si>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</si>
  <si>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</si>
  <si>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</si>
  <si>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</si>
  <si>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</si>
  <si>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</si>
  <si>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</si>
  <si>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</si>
  <si>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</si>
  <si>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</si>
  <si>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</si>
  <si>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</si>
  <si>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</si>
  <si>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Finansuoti religinių bendruomenių ir bendrijų projektus</t>
  </si>
  <si>
    <t>Finansuoti bendruomeninių organizacijų projektai</t>
  </si>
  <si>
    <t>Finansuoti bendruomeninių organizacijų projektus</t>
  </si>
  <si>
    <t>Fnansuoti nevyriausybinių organizacijų projektai</t>
  </si>
  <si>
    <t>Finansuoti nevyriausybinių organizacijų projektus</t>
  </si>
  <si>
    <t xml:space="preserve">Panevėžio miesto savivaldybės administracijos  nevyriausybinių organizacijų koordinatorė Goda Voveriūnaitė-Kaminskienė
</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</si>
  <si>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</si>
  <si>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</si>
  <si>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</si>
  <si>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</si>
  <si>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</si>
  <si>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</si>
  <si>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</si>
  <si>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</si>
  <si>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</si>
  <si>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</si>
  <si>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</si>
  <si>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</si>
  <si>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</si>
  <si>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</si>
  <si>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</si>
  <si>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</si>
  <si>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Įgyvendintų jaunimo problemų sprendimo 2022-2024 m. priemonių plane nuamtytų priemonių</t>
  </si>
  <si>
    <t>Įgyvendinti jaunimo problemų sprendimo 2022–2024 m. priemonių plane numatytas priemones</t>
  </si>
  <si>
    <t>Jaunimo metams paminėti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</si>
  <si>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</si>
  <si>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</si>
  <si>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</si>
  <si>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</si>
  <si>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</si>
  <si>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</si>
  <si>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</si>
  <si>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</si>
  <si>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</si>
  <si>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</si>
  <si>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</si>
  <si>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</si>
  <si>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</si>
  <si>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</si>
  <si>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</si>
  <si>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</si>
  <si>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</si>
  <si>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</si>
  <si>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</si>
  <si>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 xml:space="preserve">VISUOMENĖS INICIATYVŲ SKATINIMO IR SAUGUMO UŽTIKRINIMO  PROGRAMOS (NR.14)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</si>
  <si>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</si>
  <si>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</si>
  <si>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</si>
  <si>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</si>
  <si>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</si>
  <si>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</si>
  <si>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</si>
  <si>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</si>
  <si>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</si>
  <si>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</si>
  <si>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</si>
  <si>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</si>
  <si>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</si>
  <si>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</si>
  <si>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</si>
  <si>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</si>
  <si>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</si>
  <si>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</si>
  <si>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</si>
  <si>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</si>
  <si>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</si>
  <si>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</si>
  <si>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</si>
  <si>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</si>
  <si>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</si>
  <si>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0; 9</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</si>
  <si>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</si>
  <si>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</si>
  <si>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</si>
  <si>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</si>
  <si>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</si>
  <si>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</si>
  <si>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</si>
  <si>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</si>
  <si>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</si>
  <si>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</si>
  <si>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</si>
  <si>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</si>
  <si>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</si>
  <si>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</si>
  <si>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</si>
  <si>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</si>
  <si>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</si>
  <si>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</si>
  <si>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</si>
  <si>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</si>
  <si>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</si>
  <si>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</si>
  <si>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</si>
  <si>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</si>
  <si>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</si>
  <si>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</si>
  <si>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</si>
  <si>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</si>
  <si>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</si>
  <si>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</si>
  <si>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</si>
  <si>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</si>
  <si>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</si>
  <si>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</si>
  <si>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</si>
  <si>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825</t>
  </si>
  <si>
    <t>Socialinės paramos pašalpų skyrimas ir mokėjimas</t>
  </si>
  <si>
    <t>2750</t>
  </si>
  <si>
    <t>Socialinių pašalpų skyrimas ir mokėjimas</t>
  </si>
  <si>
    <t>Pašalpų ir kompensacijų skyrimas ir mokėjimas iš savivaldybės biudžeto lėšų</t>
  </si>
  <si>
    <t>VBN</t>
  </si>
  <si>
    <t>Pervesti lėšas už bendravimo su vaikais tobulinimo kursus nepasiturintiems gyventojams</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</si>
  <si>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</si>
  <si>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</si>
  <si>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</si>
  <si>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</si>
  <si>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</si>
  <si>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</si>
  <si>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</si>
  <si>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</si>
  <si>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</si>
  <si>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</si>
  <si>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</si>
  <si>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</si>
  <si>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</si>
  <si>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</si>
  <si>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</si>
  <si>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</si>
  <si>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</si>
  <si>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</si>
  <si>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</si>
  <si>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</si>
  <si>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</si>
  <si>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r>
      <t>Užkrečiamųjų ligų prevencijos ir kontrolės stiprinimas</t>
    </r>
    <r>
      <rPr>
        <u/>
        <sz val="10"/>
        <rFont val="Times New Roman"/>
        <family val="1"/>
        <charset val="186"/>
      </rPr>
      <t xml:space="preserve"> </t>
    </r>
    <r>
      <rPr>
        <sz val="10"/>
        <rFont val="Times New Roman"/>
        <family val="1"/>
        <charset val="186"/>
      </rPr>
      <t xml:space="preserve">
</t>
    </r>
  </si>
  <si>
    <t xml:space="preserve">Vykdomos Covid-19 ligos valdymo priemonės </t>
  </si>
  <si>
    <t>Užtikrinama Mobilaus punkto veikla</t>
  </si>
  <si>
    <r>
      <t>Užkrečiamųjų ligų prevencijos veiklose dalyvavusių asmenų skaičius</t>
    </r>
    <r>
      <rPr>
        <b/>
        <sz val="10"/>
        <rFont val="Times New Roman"/>
        <family val="1"/>
      </rPr>
      <t xml:space="preserve"> </t>
    </r>
  </si>
  <si>
    <t>1.1.4.</t>
  </si>
  <si>
    <r>
      <t>Užkrečiamųjų ligų prevencijos ir kontrolės stiprinimas</t>
    </r>
    <r>
      <rPr>
        <b/>
        <u/>
        <sz val="11"/>
        <rFont val="Times New Roman"/>
        <family val="1"/>
        <charset val="186"/>
      </rPr>
      <t xml:space="preserve"> </t>
    </r>
    <r>
      <rPr>
        <b/>
        <sz val="11"/>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</si>
  <si>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</si>
  <si>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</si>
  <si>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rPr>
        <b/>
        <sz val="11"/>
        <rFont val="Times New Roman"/>
        <family val="1"/>
        <charset val="186"/>
      </rPr>
      <t xml:space="preserve">Vykdyti neveiksnių asmenų būklės peržiūrėjimą </t>
    </r>
    <r>
      <rPr>
        <b/>
        <sz val="11"/>
        <color rgb="FFFF0000"/>
        <rFont val="Times New Roman"/>
        <family val="1"/>
        <charset val="186"/>
      </rPr>
      <t xml:space="preserve">  </t>
    </r>
  </si>
  <si>
    <t>Sportuojančių bent 1 k./sav. gyventojų dalis, lyginant su bendru Panevėžio savivaldybės gyventojų skaičiumi, proc.</t>
  </si>
  <si>
    <t>Bendrasis gyventojų sergamumas, tenkantis 1 000-iui gyventojų (asm.), ir santykis su šalies vidurkiu</t>
  </si>
  <si>
    <t>proc. punktai</t>
  </si>
  <si>
    <t>Išvengiamas mirtingumo skirtumas su šalies rodikliu</t>
  </si>
  <si>
    <r>
      <t>Užtikrinti kokybišką ir efektyvią sveikatos priežiūrą</t>
    </r>
    <r>
      <rPr>
        <u/>
        <sz val="11"/>
        <rFont val="Times New Roman"/>
        <family val="1"/>
        <charset val="186"/>
      </rPr>
      <t xml:space="preserve"> </t>
    </r>
  </si>
  <si>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</si>
  <si>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metai</t>
  </si>
  <si>
    <t>Vidutinė tikėtina gyvenimo trukmė</t>
  </si>
  <si>
    <t xml:space="preserve">Stiprinti gyventojų sveikatą ir skatinti fizinį aktyvumą siekiant aukšto  sporto meistriškumo </t>
  </si>
  <si>
    <t xml:space="preserve">VISUOMENĖS SVEIKATOS RĖMIMO SPECIALIOSIOS PROGRAMOS (NR.16)                                                                                              
</t>
  </si>
  <si>
    <t>Kūno kultūros ir sporto centras</t>
  </si>
  <si>
    <t>Viešųjų pirkimų skyrius</t>
  </si>
  <si>
    <t>Centralizuotas vidaus audito skyrius</t>
  </si>
  <si>
    <t xml:space="preserve">                              Pavadinimas</t>
  </si>
  <si>
    <t>Vykdytojo kodas</t>
  </si>
  <si>
    <t>Priemonių vykdytojų kodų klasifikatorius</t>
  </si>
  <si>
    <t>PATVIRTINTA
Panevėžio miesto savivaldybės 
administracijos direktoriaus 2022-02-22 d. įsakymu Nr. AF-31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</si>
</sst>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79"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0"/>
      <name val="Arial"/>
      <family val="2"/>
      <charset val="186"/>
    </font>
    <font>
      <sz val="10"/>
      <name val="Times New Roman"/>
      <family val="1"/>
      <charset val="186"/>
    </font>
    <font>
      <b/>
      <sz val="10"/>
      <name val="Times New Roman"/>
      <family val="1"/>
      <charset val="186"/>
    </font>
    <font>
      <sz val="9"/>
      <name val="Times New Roman"/>
      <family val="1"/>
    </font>
    <font>
      <b/>
      <sz val="9"/>
      <name val="Times New Roman"/>
      <family val="1"/>
      <charset val="186"/>
    </font>
    <font>
      <sz val="9"/>
      <name val="Times New Roman"/>
      <family val="1"/>
      <charset val="186"/>
    </font>
    <font>
      <b/>
      <sz val="10"/>
      <color rgb="FFFF0000"/>
      <name val="Times New Roman"/>
      <family val="1"/>
      <charset val="186"/>
    </font>
    <font>
      <sz val="10"/>
      <name val="Times New Roman"/>
      <family val="1"/>
    </font>
    <font>
      <b/>
      <sz val="10"/>
      <name val="Times New Roman"/>
      <family val="1"/>
    </font>
    <font>
      <sz val="11"/>
      <name val="Times New Roman"/>
      <family val="1"/>
      <charset val="186"/>
    </font>
    <font>
      <sz val="10"/>
      <color rgb="FFFF0000"/>
      <name val="Times New Roman"/>
      <family val="1"/>
    </font>
    <font>
      <b/>
      <sz val="9"/>
      <name val="Times New Roman"/>
      <family val="1"/>
    </font>
    <font>
      <sz val="8"/>
      <name val="Times New Roman"/>
      <family val="1"/>
    </font>
    <font>
      <sz val="10"/>
      <name val="Arial"/>
      <family val="2"/>
    </font>
    <font>
      <sz val="10"/>
      <color theme="1"/>
      <name val="Times New Roman"/>
      <family val="1"/>
      <charset val="186"/>
    </font>
    <font>
      <sz val="8"/>
      <name val="Times New Roman"/>
      <family val="1"/>
      <charset val="186"/>
    </font>
    <font>
      <b/>
      <sz val="11"/>
      <name val="Times New Roman"/>
      <family val="1"/>
    </font>
    <font>
      <sz val="11"/>
      <name val="Times New Roman"/>
      <family val="1"/>
    </font>
    <font>
      <b/>
      <sz val="12"/>
      <name val="Times New Roman"/>
      <family val="1"/>
      <charset val="186"/>
    </font>
    <font>
      <b/>
      <sz val="11"/>
      <name val="Times New Roman"/>
      <family val="1"/>
      <charset val="186"/>
    </font>
    <font>
      <sz val="12"/>
      <name val="Times New Roman"/>
      <family val="1"/>
      <charset val="186"/>
    </font>
    <font>
      <sz val="10"/>
      <color rgb="FF0070C0"/>
      <name val="Arial"/>
      <family val="2"/>
      <charset val="186"/>
    </font>
    <font>
      <sz val="10"/>
      <color rgb="FFFF0000"/>
      <name val="Arial"/>
      <family val="2"/>
      <charset val="186"/>
    </font>
    <font>
      <b/>
      <sz val="11"/>
      <name val="Arial"/>
      <family val="2"/>
    </font>
    <font>
      <sz val="11"/>
      <name val="Arial"/>
      <family val="2"/>
      <charset val="186"/>
    </font>
    <font>
      <sz val="11"/>
      <color theme="1"/>
      <name val="Times New Roman"/>
      <family val="1"/>
      <charset val="186"/>
    </font>
    <font>
      <b/>
      <sz val="11"/>
      <color theme="1"/>
      <name val="Times New Roman"/>
      <family val="1"/>
      <charset val="186"/>
    </font>
    <font>
      <sz val="10"/>
      <color rgb="FFFF0000"/>
      <name val="Times New Roman"/>
      <family val="1"/>
      <charset val="186"/>
    </font>
    <font>
      <sz val="10"/>
      <color rgb="FF0070C0"/>
      <name val="Times New Roman"/>
      <family val="1"/>
      <charset val="186"/>
    </font>
    <font>
      <b/>
      <sz val="11"/>
      <color rgb="FFFF0000"/>
      <name val="Times New Roman"/>
      <family val="1"/>
      <charset val="186"/>
    </font>
    <font>
      <sz val="11"/>
      <color rgb="FF0070C0"/>
      <name val="Times New Roman"/>
      <family val="1"/>
      <charset val="186"/>
    </font>
    <font>
      <b/>
      <sz val="10"/>
      <color theme="1"/>
      <name val="Times New Roman"/>
      <family val="1"/>
      <charset val="186"/>
    </font>
    <font>
      <sz val="11"/>
      <color rgb="FFFF0000"/>
      <name val="Times New Roman"/>
      <family val="1"/>
      <charset val="186"/>
    </font>
    <font>
      <sz val="11"/>
      <name val="Arial"/>
      <family val="2"/>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b/>
      <sz val="1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b/>
      <sz val="12"/>
      <name val="Times New Roman"/>
      <family val="1"/>
    </font>
    <font>
      <b/>
      <sz val="10"/>
      <name val="Arial"/>
      <family val="2"/>
      <charset val="186"/>
    </font>
    <font>
      <sz val="10"/>
      <name val="Arial"/>
    </font>
    <font>
      <sz val="10"/>
      <color rgb="FF00B050"/>
      <name val="Times New Roman"/>
      <family val="1"/>
    </font>
    <font>
      <sz val="10"/>
      <color theme="1"/>
      <name val="Times New Roman"/>
      <family val="1"/>
    </font>
    <font>
      <sz val="11"/>
      <color rgb="FF00B050"/>
      <name val="Times New Roman"/>
      <family val="1"/>
      <charset val="186"/>
    </font>
    <font>
      <sz val="10"/>
      <color rgb="FF00B050"/>
      <name val="Times New Roman"/>
      <family val="1"/>
      <charset val="186"/>
    </font>
    <font>
      <b/>
      <sz val="8"/>
      <name val="Times New Roman"/>
      <family val="1"/>
      <charset val="186"/>
    </font>
    <font>
      <b/>
      <sz val="10"/>
      <color rgb="FF9966FF"/>
      <name val="Times New Roman"/>
      <family val="1"/>
      <charset val="186"/>
    </font>
    <font>
      <u/>
      <sz val="10"/>
      <color rgb="FFFF0000"/>
      <name val="Times New Roman"/>
      <family val="1"/>
      <charset val="186"/>
    </font>
    <font>
      <sz val="12"/>
      <name val="Arial"/>
      <family val="2"/>
      <charset val="186"/>
    </font>
    <font>
      <vertAlign val="superscript"/>
      <sz val="10"/>
      <name val="Times New Roman"/>
      <family val="1"/>
      <charset val="186"/>
    </font>
    <font>
      <u/>
      <sz val="10"/>
      <name val="Times New Roman"/>
      <family val="1"/>
      <charset val="186"/>
    </font>
    <font>
      <b/>
      <u/>
      <sz val="10"/>
      <name val="Times New Roman"/>
      <family val="1"/>
      <charset val="186"/>
    </font>
    <font>
      <u/>
      <sz val="11"/>
      <name val="Times New Roman"/>
      <family val="1"/>
      <charset val="186"/>
    </font>
    <font>
      <b/>
      <sz val="12"/>
      <name val="Arial"/>
      <family val="2"/>
      <charset val="186"/>
    </font>
    <font>
      <b/>
      <sz val="11"/>
      <name val="Arial"/>
      <family val="2"/>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10"/>
      <color rgb="FF000000"/>
      <name val="Times New Roman"/>
      <family val="1"/>
      <charset val="186"/>
    </font>
    <font>
      <b/>
      <sz val="10"/>
      <color rgb="FFFF0000"/>
      <name val="Times New Roman"/>
      <family val="1"/>
    </font>
    <font>
      <sz val="11"/>
      <color rgb="FF000000"/>
      <name val="Times New Roman"/>
      <family val="1"/>
      <charset val="186"/>
    </font>
    <font>
      <strike/>
      <sz val="10"/>
      <color rgb="FFFF0000"/>
      <name val="Times New Roman"/>
      <family val="1"/>
      <charset val="186"/>
    </font>
    <font>
      <b/>
      <sz val="8"/>
      <name val="Times New Roman"/>
      <family val="1"/>
    </font>
    <font>
      <sz val="10"/>
      <name val="Times"/>
      <family val="1"/>
    </font>
    <font>
      <b/>
      <u/>
      <sz val="11"/>
      <name val="Times New Roman"/>
      <family val="1"/>
      <charset val="186"/>
    </font>
    <font>
      <sz val="9"/>
      <name val="Arial"/>
      <family val="2"/>
      <charset val="186"/>
    </font>
    <font>
      <b/>
      <sz val="9"/>
      <name val="Arial"/>
      <family val="2"/>
      <charset val="186"/>
    </font>
  </fonts>
  <fills count="24">
    <fill>
      <patternFill patternType="none"/>
    </fill>
    <fill>
      <patternFill patternType="gray125"/>
    </fill>
    <fill>
      <patternFill patternType="solid">
        <fgColor rgb="FFC6EFCE"/>
      </patternFill>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3EBFF"/>
        <bgColor indexed="64"/>
      </patternFill>
    </fill>
    <fill>
      <patternFill patternType="solid">
        <fgColor indexed="22"/>
        <bgColor indexed="64"/>
      </patternFill>
    </fill>
    <fill>
      <patternFill patternType="solid">
        <fgColor rgb="FFC0C0C0"/>
        <bgColor indexed="64"/>
      </patternFill>
    </fill>
  </fills>
  <borders count="8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rgb="FF808080"/>
      </bottom>
      <diagonal/>
    </border>
    <border>
      <left style="medium">
        <color indexed="64"/>
      </left>
      <right/>
      <top style="medium">
        <color indexed="64"/>
      </top>
      <bottom style="medium">
        <color rgb="FF808080"/>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medium">
        <color indexed="64"/>
      </top>
      <bottom style="medium">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0" borderId="0"/>
    <xf numFmtId="0" fontId="3" fillId="0" borderId="0"/>
    <xf numFmtId="0" fontId="3" fillId="0" borderId="0"/>
    <xf numFmtId="0" fontId="1" fillId="0" borderId="0"/>
    <xf numFmtId="0" fontId="49" fillId="0" borderId="0"/>
    <xf numFmtId="0" fontId="3" fillId="0" borderId="0"/>
    <xf numFmtId="0" fontId="1" fillId="0" borderId="0"/>
    <xf numFmtId="0" fontId="1" fillId="0" borderId="0"/>
    <xf numFmtId="0" fontId="16" fillId="0" borderId="0"/>
    <xf numFmtId="0" fontId="4" fillId="0" borderId="0"/>
  </cellStyleXfs>
  <cellXfs count="5490">
    <xf numFmtId="0" fontId="0" fillId="0" borderId="0" xfId="0"/>
    <xf numFmtId="0" fontId="0" fillId="0" borderId="0" xfId="0" applyAlignment="1">
      <alignment horizontal="left" wrapText="1"/>
    </xf>
    <xf numFmtId="0" fontId="4" fillId="0" borderId="0" xfId="4" applyFont="1" applyAlignment="1">
      <alignment vertical="top"/>
    </xf>
    <xf numFmtId="0" fontId="4" fillId="0" borderId="0" xfId="4" applyFont="1" applyFill="1" applyBorder="1" applyAlignment="1">
      <alignment vertical="top"/>
    </xf>
    <xf numFmtId="164" fontId="5" fillId="3" borderId="1" xfId="4" applyNumberFormat="1" applyFont="1" applyFill="1" applyBorder="1" applyAlignment="1">
      <alignment horizontal="center" vertical="top" wrapText="1"/>
    </xf>
    <xf numFmtId="164" fontId="4" fillId="0" borderId="5" xfId="4" applyNumberFormat="1" applyFont="1" applyBorder="1" applyAlignment="1">
      <alignment horizontal="center" vertical="top" wrapText="1"/>
    </xf>
    <xf numFmtId="164" fontId="4" fillId="4" borderId="1" xfId="4" applyNumberFormat="1" applyFont="1" applyFill="1" applyBorder="1" applyAlignment="1">
      <alignment horizontal="center" vertical="top" wrapText="1"/>
    </xf>
    <xf numFmtId="0" fontId="4" fillId="4" borderId="3" xfId="4" applyFont="1" applyFill="1" applyBorder="1" applyAlignment="1">
      <alignment vertical="top"/>
    </xf>
    <xf numFmtId="0" fontId="4" fillId="4" borderId="4" xfId="4" applyFont="1" applyFill="1" applyBorder="1" applyAlignment="1">
      <alignment vertical="top"/>
    </xf>
    <xf numFmtId="164" fontId="5" fillId="0" borderId="9" xfId="4" applyNumberFormat="1" applyFont="1" applyFill="1" applyBorder="1" applyAlignment="1">
      <alignment horizontal="center" vertical="top" wrapText="1"/>
    </xf>
    <xf numFmtId="165" fontId="8" fillId="0" borderId="0" xfId="4" applyNumberFormat="1" applyFont="1" applyFill="1" applyBorder="1" applyAlignment="1">
      <alignment horizontal="center" vertical="top" wrapText="1"/>
    </xf>
    <xf numFmtId="2" fontId="4" fillId="0" borderId="9" xfId="4" applyNumberFormat="1" applyFont="1" applyBorder="1" applyAlignment="1">
      <alignment horizontal="center" vertical="top" wrapText="1"/>
    </xf>
    <xf numFmtId="164" fontId="4" fillId="0" borderId="9" xfId="4" applyNumberFormat="1" applyFont="1" applyBorder="1" applyAlignment="1">
      <alignment horizontal="center" vertical="top" wrapText="1"/>
    </xf>
    <xf numFmtId="0" fontId="4" fillId="0" borderId="0" xfId="4" applyFont="1" applyBorder="1" applyAlignment="1">
      <alignment vertical="top"/>
    </xf>
    <xf numFmtId="165" fontId="7" fillId="0" borderId="0" xfId="4" applyNumberFormat="1" applyFont="1" applyFill="1" applyBorder="1" applyAlignment="1">
      <alignment horizontal="center" vertical="top" wrapText="1"/>
    </xf>
    <xf numFmtId="164" fontId="4" fillId="5" borderId="16" xfId="4" applyNumberFormat="1" applyFont="1" applyFill="1" applyBorder="1" applyAlignment="1">
      <alignment horizontal="center" vertical="top" wrapText="1"/>
    </xf>
    <xf numFmtId="0" fontId="4" fillId="6" borderId="7" xfId="4" applyFont="1" applyFill="1" applyBorder="1" applyAlignment="1">
      <alignment vertical="top"/>
    </xf>
    <xf numFmtId="0" fontId="4" fillId="6" borderId="8" xfId="4" applyFont="1" applyFill="1" applyBorder="1" applyAlignment="1">
      <alignment vertical="top"/>
    </xf>
    <xf numFmtId="164" fontId="5" fillId="7" borderId="1" xfId="4" applyNumberFormat="1" applyFont="1" applyFill="1" applyBorder="1" applyAlignment="1">
      <alignment horizontal="center" vertical="top" wrapText="1"/>
    </xf>
    <xf numFmtId="165" fontId="5" fillId="0" borderId="0" xfId="4" applyNumberFormat="1" applyFont="1" applyFill="1" applyBorder="1" applyAlignment="1">
      <alignment horizontal="center" vertical="center" wrapText="1"/>
    </xf>
    <xf numFmtId="0" fontId="5" fillId="0" borderId="1" xfId="4" applyFont="1" applyBorder="1" applyAlignment="1">
      <alignment horizontal="center" vertical="center" wrapText="1"/>
    </xf>
    <xf numFmtId="0" fontId="4" fillId="0" borderId="3" xfId="4" applyFont="1" applyBorder="1" applyAlignment="1">
      <alignment vertical="top"/>
    </xf>
    <xf numFmtId="0" fontId="4" fillId="0" borderId="4" xfId="4" applyFont="1" applyBorder="1" applyAlignment="1">
      <alignment vertical="top"/>
    </xf>
    <xf numFmtId="164" fontId="4" fillId="0" borderId="17" xfId="4" applyNumberFormat="1" applyFont="1" applyFill="1" applyBorder="1" applyAlignment="1">
      <alignment horizontal="right" vertical="top" wrapText="1"/>
    </xf>
    <xf numFmtId="49" fontId="4" fillId="0" borderId="0" xfId="4" applyNumberFormat="1" applyFont="1" applyFill="1" applyBorder="1" applyAlignment="1">
      <alignment horizontal="left" vertical="top" wrapText="1"/>
    </xf>
    <xf numFmtId="49" fontId="4" fillId="0" borderId="0" xfId="4" applyNumberFormat="1" applyFont="1" applyFill="1" applyBorder="1" applyAlignment="1">
      <alignment horizontal="right" vertical="top"/>
    </xf>
    <xf numFmtId="49" fontId="8" fillId="0" borderId="0" xfId="4" applyNumberFormat="1" applyFont="1" applyFill="1" applyBorder="1" applyAlignment="1">
      <alignment horizontal="right" vertical="top"/>
    </xf>
    <xf numFmtId="49" fontId="4" fillId="0" borderId="0" xfId="4" applyNumberFormat="1" applyFont="1" applyFill="1" applyBorder="1" applyAlignment="1">
      <alignment vertical="top"/>
    </xf>
    <xf numFmtId="49" fontId="5" fillId="0" borderId="0" xfId="4" applyNumberFormat="1" applyFont="1" applyFill="1" applyBorder="1" applyAlignment="1">
      <alignment horizontal="right" vertical="top"/>
    </xf>
    <xf numFmtId="0" fontId="10" fillId="0" borderId="0" xfId="0" applyFont="1" applyFill="1" applyBorder="1" applyAlignment="1">
      <alignment horizontal="center" vertical="top"/>
    </xf>
    <xf numFmtId="2" fontId="11" fillId="0" borderId="0" xfId="0" applyNumberFormat="1" applyFont="1" applyFill="1" applyBorder="1" applyAlignment="1">
      <alignment horizontal="center" vertical="top"/>
    </xf>
    <xf numFmtId="0" fontId="11" fillId="0" borderId="0" xfId="0" applyFont="1" applyFill="1" applyBorder="1" applyAlignment="1">
      <alignment horizontal="center" vertical="top"/>
    </xf>
    <xf numFmtId="49" fontId="12" fillId="0" borderId="18" xfId="6" applyNumberFormat="1" applyFont="1" applyBorder="1" applyAlignment="1">
      <alignment vertical="top"/>
    </xf>
    <xf numFmtId="2" fontId="11" fillId="4" borderId="1" xfId="0" applyNumberFormat="1" applyFont="1" applyFill="1" applyBorder="1" applyAlignment="1">
      <alignment horizontal="center" vertical="top"/>
    </xf>
    <xf numFmtId="0" fontId="11" fillId="4" borderId="5" xfId="0" applyFont="1" applyFill="1" applyBorder="1" applyAlignment="1">
      <alignment horizontal="center" vertical="top"/>
    </xf>
    <xf numFmtId="0" fontId="13" fillId="8" borderId="19" xfId="0" applyFont="1" applyFill="1" applyBorder="1" applyAlignment="1">
      <alignment horizontal="center" vertical="top"/>
    </xf>
    <xf numFmtId="0" fontId="13" fillId="8" borderId="17" xfId="0" applyFont="1" applyFill="1" applyBorder="1" applyAlignment="1">
      <alignment horizontal="center" vertical="top"/>
    </xf>
    <xf numFmtId="164" fontId="11" fillId="8" borderId="5" xfId="0" applyNumberFormat="1" applyFont="1" applyFill="1" applyBorder="1" applyAlignment="1">
      <alignment horizontal="center" vertical="top"/>
    </xf>
    <xf numFmtId="0" fontId="11" fillId="8" borderId="5" xfId="0" applyFont="1" applyFill="1" applyBorder="1" applyAlignment="1">
      <alignment horizontal="center" vertical="top"/>
    </xf>
    <xf numFmtId="0" fontId="11" fillId="8" borderId="19" xfId="0" applyFont="1" applyFill="1" applyBorder="1" applyAlignment="1">
      <alignment horizontal="left" vertical="top" wrapText="1"/>
    </xf>
    <xf numFmtId="49" fontId="11" fillId="9" borderId="5" xfId="0" applyNumberFormat="1" applyFont="1" applyFill="1" applyBorder="1" applyAlignment="1">
      <alignment horizontal="center" vertical="top"/>
    </xf>
    <xf numFmtId="49" fontId="14" fillId="10" borderId="5" xfId="0" applyNumberFormat="1" applyFont="1" applyFill="1" applyBorder="1" applyAlignment="1">
      <alignment horizontal="center" vertical="top"/>
    </xf>
    <xf numFmtId="0" fontId="13" fillId="11" borderId="19" xfId="0" applyFont="1" applyFill="1" applyBorder="1" applyAlignment="1">
      <alignment horizontal="center" vertical="top"/>
    </xf>
    <xf numFmtId="0" fontId="13" fillId="11" borderId="17" xfId="0" applyFont="1" applyFill="1" applyBorder="1" applyAlignment="1">
      <alignment horizontal="center" vertical="top"/>
    </xf>
    <xf numFmtId="164" fontId="11" fillId="11" borderId="5" xfId="0" applyNumberFormat="1" applyFont="1" applyFill="1" applyBorder="1" applyAlignment="1">
      <alignment horizontal="center" vertical="top"/>
    </xf>
    <xf numFmtId="0" fontId="11" fillId="11" borderId="5" xfId="0" applyFont="1" applyFill="1" applyBorder="1" applyAlignment="1">
      <alignment horizontal="center" vertical="top"/>
    </xf>
    <xf numFmtId="49" fontId="11" fillId="11" borderId="5" xfId="0" applyNumberFormat="1" applyFont="1" applyFill="1" applyBorder="1" applyAlignment="1">
      <alignment horizontal="center" vertical="top"/>
    </xf>
    <xf numFmtId="49" fontId="14" fillId="11" borderId="5" xfId="0" applyNumberFormat="1" applyFont="1" applyFill="1" applyBorder="1" applyAlignment="1">
      <alignment horizontal="center" vertical="top"/>
    </xf>
    <xf numFmtId="0" fontId="5" fillId="9" borderId="19" xfId="0" applyFont="1" applyFill="1" applyBorder="1" applyAlignment="1">
      <alignment horizontal="left" vertical="top" wrapText="1"/>
    </xf>
    <xf numFmtId="0" fontId="5" fillId="9" borderId="17" xfId="0" applyFont="1" applyFill="1" applyBorder="1" applyAlignment="1">
      <alignment horizontal="left" vertical="top" wrapText="1"/>
    </xf>
    <xf numFmtId="164" fontId="5" fillId="9" borderId="5" xfId="0" applyNumberFormat="1" applyFont="1" applyFill="1" applyBorder="1" applyAlignment="1">
      <alignment horizontal="center" vertical="top" wrapText="1"/>
    </xf>
    <xf numFmtId="0" fontId="11" fillId="9" borderId="5" xfId="0" applyFont="1" applyFill="1" applyBorder="1" applyAlignment="1">
      <alignment horizontal="center" vertical="top"/>
    </xf>
    <xf numFmtId="49" fontId="14" fillId="9" borderId="5" xfId="0" applyNumberFormat="1" applyFont="1" applyFill="1" applyBorder="1" applyAlignment="1">
      <alignment horizontal="center" vertical="top"/>
    </xf>
    <xf numFmtId="9" fontId="13" fillId="12" borderId="19" xfId="0" applyNumberFormat="1" applyFont="1" applyFill="1" applyBorder="1" applyAlignment="1">
      <alignment horizontal="center" vertical="top"/>
    </xf>
    <xf numFmtId="0" fontId="13" fillId="12" borderId="20" xfId="0" applyFont="1" applyFill="1" applyBorder="1" applyAlignment="1">
      <alignment horizontal="center" vertical="center"/>
    </xf>
    <xf numFmtId="0" fontId="13" fillId="12" borderId="17" xfId="0" applyFont="1" applyFill="1" applyBorder="1" applyAlignment="1">
      <alignment horizontal="left" vertical="top" wrapText="1"/>
    </xf>
    <xf numFmtId="164" fontId="11" fillId="5" borderId="5" xfId="0" applyNumberFormat="1" applyFont="1" applyFill="1" applyBorder="1" applyAlignment="1">
      <alignment horizontal="center" vertical="top"/>
    </xf>
    <xf numFmtId="0" fontId="11" fillId="5" borderId="21" xfId="0" applyFont="1" applyFill="1" applyBorder="1" applyAlignment="1">
      <alignment horizontal="center" vertical="top"/>
    </xf>
    <xf numFmtId="0" fontId="16" fillId="14" borderId="5" xfId="0" applyFont="1" applyFill="1" applyBorder="1" applyAlignment="1">
      <alignment horizontal="center" vertical="top" wrapText="1"/>
    </xf>
    <xf numFmtId="9" fontId="13" fillId="12" borderId="13" xfId="0" applyNumberFormat="1" applyFont="1" applyFill="1" applyBorder="1" applyAlignment="1">
      <alignment horizontal="center" vertical="top"/>
    </xf>
    <xf numFmtId="0" fontId="13" fillId="12" borderId="22" xfId="0" applyFont="1" applyFill="1" applyBorder="1" applyAlignment="1">
      <alignment horizontal="center" vertical="center"/>
    </xf>
    <xf numFmtId="0" fontId="13" fillId="12" borderId="15" xfId="0" applyFont="1" applyFill="1" applyBorder="1" applyAlignment="1">
      <alignment horizontal="left" vertical="top" wrapText="1"/>
    </xf>
    <xf numFmtId="164" fontId="11" fillId="0" borderId="5" xfId="0" applyNumberFormat="1" applyFont="1" applyFill="1" applyBorder="1" applyAlignment="1">
      <alignment horizontal="center" vertical="top"/>
    </xf>
    <xf numFmtId="0" fontId="10" fillId="12" borderId="16" xfId="0" applyFont="1" applyFill="1" applyBorder="1" applyAlignment="1">
      <alignment horizontal="center" vertical="top"/>
    </xf>
    <xf numFmtId="49" fontId="11" fillId="14" borderId="24" xfId="0" applyNumberFormat="1" applyFont="1" applyFill="1" applyBorder="1" applyAlignment="1">
      <alignment vertical="top" wrapText="1"/>
    </xf>
    <xf numFmtId="9" fontId="13" fillId="12" borderId="26" xfId="0" applyNumberFormat="1" applyFont="1" applyFill="1" applyBorder="1" applyAlignment="1">
      <alignment horizontal="center" vertical="top"/>
    </xf>
    <xf numFmtId="0" fontId="13" fillId="12" borderId="27" xfId="0" applyFont="1" applyFill="1" applyBorder="1" applyAlignment="1">
      <alignment horizontal="center" vertical="center"/>
    </xf>
    <xf numFmtId="0" fontId="13" fillId="12" borderId="28" xfId="0" applyFont="1" applyFill="1" applyBorder="1" applyAlignment="1">
      <alignment horizontal="left" vertical="top" wrapText="1"/>
    </xf>
    <xf numFmtId="164" fontId="11" fillId="13" borderId="21" xfId="0" applyNumberFormat="1" applyFont="1" applyFill="1" applyBorder="1" applyAlignment="1">
      <alignment horizontal="center" vertical="top"/>
    </xf>
    <xf numFmtId="0" fontId="11" fillId="13" borderId="21" xfId="0" applyFont="1" applyFill="1" applyBorder="1" applyAlignment="1">
      <alignment horizontal="center" vertical="top"/>
    </xf>
    <xf numFmtId="0" fontId="16" fillId="12" borderId="17" xfId="0" applyFont="1" applyFill="1" applyBorder="1" applyAlignment="1">
      <alignment horizontal="center" vertical="top" wrapText="1"/>
    </xf>
    <xf numFmtId="0" fontId="13" fillId="12" borderId="30" xfId="0" applyFont="1" applyFill="1" applyBorder="1" applyAlignment="1">
      <alignment horizontal="center" vertical="top"/>
    </xf>
    <xf numFmtId="0" fontId="10" fillId="12" borderId="31" xfId="0" applyFont="1" applyFill="1" applyBorder="1" applyAlignment="1">
      <alignment horizontal="center" vertical="top" wrapText="1"/>
    </xf>
    <xf numFmtId="0" fontId="10" fillId="12" borderId="32" xfId="0" applyFont="1" applyFill="1" applyBorder="1" applyAlignment="1">
      <alignment horizontal="left" vertical="top" wrapText="1"/>
    </xf>
    <xf numFmtId="164" fontId="10" fillId="13" borderId="16" xfId="0" applyNumberFormat="1" applyFont="1" applyFill="1" applyBorder="1" applyAlignment="1">
      <alignment horizontal="center" vertical="top"/>
    </xf>
    <xf numFmtId="0" fontId="10" fillId="13" borderId="16" xfId="0" applyFont="1" applyFill="1" applyBorder="1" applyAlignment="1">
      <alignment horizontal="center" vertical="top"/>
    </xf>
    <xf numFmtId="49" fontId="11" fillId="14" borderId="24" xfId="0" applyNumberFormat="1" applyFont="1" applyFill="1" applyBorder="1" applyAlignment="1">
      <alignment horizontal="center" vertical="top" wrapText="1"/>
    </xf>
    <xf numFmtId="49" fontId="11" fillId="12" borderId="18" xfId="0" applyNumberFormat="1" applyFont="1" applyFill="1" applyBorder="1" applyAlignment="1">
      <alignment horizontal="center" vertical="top" wrapText="1"/>
    </xf>
    <xf numFmtId="9" fontId="13" fillId="12" borderId="34" xfId="0" applyNumberFormat="1" applyFont="1" applyFill="1" applyBorder="1" applyAlignment="1">
      <alignment horizontal="center" vertical="top"/>
    </xf>
    <xf numFmtId="0" fontId="13" fillId="12" borderId="35" xfId="0" applyFont="1" applyFill="1" applyBorder="1" applyAlignment="1">
      <alignment horizontal="center" vertical="center"/>
    </xf>
    <xf numFmtId="0" fontId="13" fillId="12" borderId="36" xfId="0" applyFont="1" applyFill="1" applyBorder="1" applyAlignment="1">
      <alignment horizontal="left" vertical="top" wrapText="1"/>
    </xf>
    <xf numFmtId="164" fontId="11" fillId="5" borderId="21" xfId="0" applyNumberFormat="1" applyFont="1" applyFill="1" applyBorder="1" applyAlignment="1">
      <alignment horizontal="center" vertical="top"/>
    </xf>
    <xf numFmtId="164" fontId="10" fillId="12" borderId="16" xfId="0" applyNumberFormat="1" applyFont="1" applyFill="1" applyBorder="1" applyAlignment="1">
      <alignment horizontal="center" vertical="top"/>
    </xf>
    <xf numFmtId="49" fontId="10" fillId="12" borderId="17" xfId="0" applyNumberFormat="1" applyFont="1" applyFill="1" applyBorder="1" applyAlignment="1">
      <alignment horizontal="left" vertical="top" wrapText="1"/>
    </xf>
    <xf numFmtId="49" fontId="10" fillId="12" borderId="37" xfId="0" applyNumberFormat="1" applyFont="1" applyFill="1" applyBorder="1" applyAlignment="1">
      <alignment horizontal="left" vertical="top" wrapText="1"/>
    </xf>
    <xf numFmtId="164" fontId="10" fillId="12" borderId="38" xfId="0" applyNumberFormat="1" applyFont="1" applyFill="1" applyBorder="1" applyAlignment="1">
      <alignment horizontal="center" vertical="top"/>
    </xf>
    <xf numFmtId="0" fontId="10" fillId="12" borderId="39" xfId="0" applyFont="1" applyFill="1" applyBorder="1" applyAlignment="1">
      <alignment horizontal="center" vertical="center"/>
    </xf>
    <xf numFmtId="0" fontId="10" fillId="12" borderId="40" xfId="0" applyFont="1" applyFill="1" applyBorder="1" applyAlignment="1">
      <alignment vertical="top" wrapText="1"/>
    </xf>
    <xf numFmtId="0" fontId="16" fillId="12" borderId="5" xfId="0" applyFont="1" applyFill="1" applyBorder="1" applyAlignment="1">
      <alignment horizontal="center" vertical="top" wrapText="1"/>
    </xf>
    <xf numFmtId="164" fontId="10" fillId="12" borderId="30" xfId="0" applyNumberFormat="1" applyFont="1" applyFill="1" applyBorder="1" applyAlignment="1">
      <alignment horizontal="center" vertical="top"/>
    </xf>
    <xf numFmtId="0" fontId="10" fillId="12" borderId="41" xfId="0" applyFont="1" applyFill="1" applyBorder="1" applyAlignment="1">
      <alignment horizontal="center" vertical="top" wrapText="1"/>
    </xf>
    <xf numFmtId="0" fontId="10" fillId="12" borderId="32" xfId="0" applyFont="1" applyFill="1" applyBorder="1" applyAlignment="1">
      <alignment vertical="top" wrapText="1"/>
    </xf>
    <xf numFmtId="49" fontId="11" fillId="12" borderId="24" xfId="0" applyNumberFormat="1" applyFont="1" applyFill="1" applyBorder="1" applyAlignment="1">
      <alignment horizontal="center" vertical="top" wrapText="1"/>
    </xf>
    <xf numFmtId="0" fontId="10" fillId="12" borderId="30" xfId="0" applyFont="1" applyFill="1" applyBorder="1" applyAlignment="1">
      <alignment horizontal="center" vertical="top"/>
    </xf>
    <xf numFmtId="9" fontId="13" fillId="12" borderId="43" xfId="0" applyNumberFormat="1" applyFont="1" applyFill="1" applyBorder="1" applyAlignment="1">
      <alignment horizontal="center" vertical="top"/>
    </xf>
    <xf numFmtId="0" fontId="13" fillId="12" borderId="44" xfId="0" applyFont="1" applyFill="1" applyBorder="1" applyAlignment="1">
      <alignment horizontal="center" vertical="center"/>
    </xf>
    <xf numFmtId="0" fontId="13" fillId="12" borderId="45" xfId="0" applyFont="1" applyFill="1" applyBorder="1" applyAlignment="1">
      <alignment horizontal="left" vertical="top" wrapText="1"/>
    </xf>
    <xf numFmtId="164" fontId="11" fillId="5" borderId="23" xfId="0" applyNumberFormat="1" applyFont="1" applyFill="1" applyBorder="1" applyAlignment="1">
      <alignment horizontal="center" vertical="top"/>
    </xf>
    <xf numFmtId="0" fontId="10" fillId="14" borderId="5" xfId="0" applyFont="1" applyFill="1" applyBorder="1" applyAlignment="1">
      <alignment vertical="top" wrapText="1"/>
    </xf>
    <xf numFmtId="0" fontId="16" fillId="14" borderId="46" xfId="0" applyFont="1" applyFill="1" applyBorder="1" applyAlignment="1">
      <alignment horizontal="center" vertical="top" wrapText="1"/>
    </xf>
    <xf numFmtId="0" fontId="16" fillId="12" borderId="23" xfId="0" applyFont="1" applyFill="1" applyBorder="1" applyAlignment="1">
      <alignment horizontal="center" vertical="top" wrapText="1"/>
    </xf>
    <xf numFmtId="49" fontId="11" fillId="15" borderId="23" xfId="0" applyNumberFormat="1" applyFont="1" applyFill="1" applyBorder="1" applyAlignment="1">
      <alignment horizontal="center" vertical="top"/>
    </xf>
    <xf numFmtId="49" fontId="14" fillId="10" borderId="46" xfId="0" applyNumberFormat="1" applyFont="1" applyFill="1" applyBorder="1" applyAlignment="1">
      <alignment horizontal="center" vertical="top"/>
    </xf>
    <xf numFmtId="164" fontId="11" fillId="0" borderId="9" xfId="0" applyNumberFormat="1" applyFont="1" applyFill="1" applyBorder="1" applyAlignment="1">
      <alignment horizontal="center" vertical="top"/>
    </xf>
    <xf numFmtId="0" fontId="10" fillId="14" borderId="9" xfId="0" applyFont="1" applyFill="1" applyBorder="1" applyAlignment="1">
      <alignment vertical="top" wrapText="1"/>
    </xf>
    <xf numFmtId="49" fontId="11" fillId="14" borderId="37" xfId="0" applyNumberFormat="1" applyFont="1" applyFill="1" applyBorder="1" applyAlignment="1">
      <alignment vertical="top" wrapText="1"/>
    </xf>
    <xf numFmtId="164" fontId="11" fillId="12" borderId="47" xfId="0" applyNumberFormat="1" applyFont="1" applyFill="1" applyBorder="1" applyAlignment="1">
      <alignment horizontal="center" vertical="top"/>
    </xf>
    <xf numFmtId="0" fontId="10" fillId="14" borderId="24" xfId="0" applyFont="1" applyFill="1" applyBorder="1" applyAlignment="1">
      <alignment vertical="top" wrapText="1"/>
    </xf>
    <xf numFmtId="0" fontId="4" fillId="0" borderId="25" xfId="0" applyFont="1" applyBorder="1" applyAlignment="1">
      <alignment horizontal="left" vertical="top" wrapText="1"/>
    </xf>
    <xf numFmtId="9" fontId="10" fillId="12" borderId="43" xfId="0" applyNumberFormat="1" applyFont="1" applyFill="1" applyBorder="1" applyAlignment="1">
      <alignment horizontal="center" vertical="top"/>
    </xf>
    <xf numFmtId="0" fontId="10" fillId="12" borderId="45" xfId="0" applyFont="1" applyFill="1" applyBorder="1" applyAlignment="1">
      <alignment horizontal="left" vertical="top" wrapText="1"/>
    </xf>
    <xf numFmtId="0" fontId="4" fillId="14" borderId="48" xfId="0" applyFont="1" applyFill="1" applyBorder="1" applyAlignment="1">
      <alignment horizontal="left" vertical="top" wrapText="1"/>
    </xf>
    <xf numFmtId="0" fontId="16" fillId="13" borderId="0" xfId="0" applyFont="1" applyFill="1" applyBorder="1" applyAlignment="1">
      <alignment horizontal="center" vertical="top" wrapText="1"/>
    </xf>
    <xf numFmtId="0" fontId="4" fillId="14" borderId="9" xfId="0" applyFont="1" applyFill="1" applyBorder="1" applyAlignment="1">
      <alignment horizontal="left" vertical="top" wrapText="1"/>
    </xf>
    <xf numFmtId="49" fontId="11" fillId="13" borderId="18" xfId="0" applyNumberFormat="1" applyFont="1" applyFill="1" applyBorder="1" applyAlignment="1">
      <alignment vertical="top" wrapText="1"/>
    </xf>
    <xf numFmtId="164" fontId="11" fillId="0" borderId="16" xfId="0" applyNumberFormat="1" applyFont="1" applyFill="1" applyBorder="1" applyAlignment="1">
      <alignment horizontal="center" vertical="top"/>
    </xf>
    <xf numFmtId="0" fontId="4" fillId="14" borderId="16" xfId="0" applyFont="1" applyFill="1" applyBorder="1" applyAlignment="1">
      <alignment horizontal="left" vertical="top" wrapText="1"/>
    </xf>
    <xf numFmtId="49" fontId="11" fillId="15" borderId="16" xfId="0" applyNumberFormat="1" applyFont="1" applyFill="1" applyBorder="1" applyAlignment="1">
      <alignment vertical="top"/>
    </xf>
    <xf numFmtId="49" fontId="14" fillId="10" borderId="33" xfId="0" applyNumberFormat="1" applyFont="1" applyFill="1" applyBorder="1" applyAlignment="1">
      <alignment vertical="top"/>
    </xf>
    <xf numFmtId="9" fontId="10" fillId="12" borderId="34" xfId="0" applyNumberFormat="1" applyFont="1" applyFill="1" applyBorder="1" applyAlignment="1">
      <alignment horizontal="center" vertical="top"/>
    </xf>
    <xf numFmtId="0" fontId="5" fillId="9" borderId="2" xfId="0" applyFont="1" applyFill="1" applyBorder="1" applyAlignment="1">
      <alignment vertical="top"/>
    </xf>
    <xf numFmtId="0" fontId="5" fillId="9" borderId="3" xfId="0" applyFont="1" applyFill="1" applyBorder="1" applyAlignment="1">
      <alignment vertical="top"/>
    </xf>
    <xf numFmtId="0" fontId="5" fillId="9" borderId="3" xfId="0" applyFont="1" applyFill="1" applyBorder="1" applyAlignment="1">
      <alignment horizontal="left" vertical="top" wrapText="1"/>
    </xf>
    <xf numFmtId="0" fontId="5" fillId="9" borderId="4" xfId="0" applyFont="1" applyFill="1" applyBorder="1" applyAlignment="1">
      <alignment vertical="top"/>
    </xf>
    <xf numFmtId="49" fontId="14" fillId="9" borderId="4" xfId="0" applyNumberFormat="1" applyFont="1" applyFill="1" applyBorder="1" applyAlignment="1">
      <alignment horizontal="center" vertical="top"/>
    </xf>
    <xf numFmtId="49" fontId="14" fillId="10" borderId="4" xfId="0" applyNumberFormat="1" applyFont="1" applyFill="1" applyBorder="1" applyAlignment="1">
      <alignment horizontal="center" vertical="top"/>
    </xf>
    <xf numFmtId="0" fontId="5" fillId="9" borderId="49" xfId="0" applyFont="1" applyFill="1" applyBorder="1" applyAlignment="1">
      <alignment horizontal="left" vertical="top" wrapText="1"/>
    </xf>
    <xf numFmtId="0" fontId="11" fillId="9" borderId="17" xfId="0" applyFont="1" applyFill="1" applyBorder="1" applyAlignment="1">
      <alignment horizontal="left" vertical="top" wrapText="1"/>
    </xf>
    <xf numFmtId="49" fontId="10" fillId="12" borderId="50" xfId="0" applyNumberFormat="1" applyFont="1" applyFill="1" applyBorder="1" applyAlignment="1">
      <alignment horizontal="center" vertical="top"/>
    </xf>
    <xf numFmtId="0" fontId="10" fillId="12" borderId="51" xfId="0" applyFont="1" applyFill="1" applyBorder="1" applyAlignment="1">
      <alignment horizontal="center" vertical="top" wrapText="1"/>
    </xf>
    <xf numFmtId="164" fontId="4" fillId="16" borderId="29" xfId="0" applyNumberFormat="1" applyFont="1" applyFill="1" applyBorder="1" applyAlignment="1">
      <alignment horizontal="left" vertical="top" wrapText="1"/>
    </xf>
    <xf numFmtId="0" fontId="11" fillId="5" borderId="1" xfId="0" applyFont="1" applyFill="1" applyBorder="1" applyAlignment="1">
      <alignment horizontal="center" vertical="top"/>
    </xf>
    <xf numFmtId="49" fontId="10" fillId="12" borderId="5" xfId="0" applyNumberFormat="1" applyFont="1" applyFill="1" applyBorder="1" applyAlignment="1">
      <alignment vertical="top" wrapText="1"/>
    </xf>
    <xf numFmtId="0" fontId="16" fillId="13" borderId="5" xfId="0" applyFont="1" applyFill="1" applyBorder="1" applyAlignment="1">
      <alignment horizontal="center" vertical="top" wrapText="1"/>
    </xf>
    <xf numFmtId="49" fontId="10" fillId="12" borderId="13" xfId="0" applyNumberFormat="1" applyFont="1" applyFill="1" applyBorder="1" applyAlignment="1">
      <alignment horizontal="center" vertical="top"/>
    </xf>
    <xf numFmtId="0" fontId="10" fillId="12" borderId="22" xfId="0" applyFont="1" applyFill="1" applyBorder="1" applyAlignment="1">
      <alignment horizontal="center" vertical="top" wrapText="1"/>
    </xf>
    <xf numFmtId="164" fontId="4" fillId="16" borderId="15" xfId="0" applyNumberFormat="1" applyFont="1" applyFill="1" applyBorder="1" applyAlignment="1">
      <alignment horizontal="left" vertical="top" wrapText="1"/>
    </xf>
    <xf numFmtId="0" fontId="10" fillId="12" borderId="24" xfId="0" applyFont="1" applyFill="1" applyBorder="1" applyAlignment="1">
      <alignment horizontal="center" vertical="top"/>
    </xf>
    <xf numFmtId="49" fontId="10" fillId="12" borderId="23" xfId="0" applyNumberFormat="1" applyFont="1" applyFill="1" applyBorder="1" applyAlignment="1">
      <alignment vertical="top" wrapText="1"/>
    </xf>
    <xf numFmtId="49" fontId="11" fillId="13" borderId="24" xfId="0" applyNumberFormat="1" applyFont="1" applyFill="1" applyBorder="1" applyAlignment="1">
      <alignment vertical="top" wrapText="1"/>
    </xf>
    <xf numFmtId="49" fontId="10" fillId="12" borderId="6" xfId="0" applyNumberFormat="1" applyFont="1" applyFill="1" applyBorder="1" applyAlignment="1">
      <alignment horizontal="center" vertical="top"/>
    </xf>
    <xf numFmtId="0" fontId="10" fillId="12" borderId="52" xfId="0" applyFont="1" applyFill="1" applyBorder="1" applyAlignment="1">
      <alignment horizontal="center" vertical="top" wrapText="1"/>
    </xf>
    <xf numFmtId="0" fontId="16" fillId="13" borderId="17" xfId="0" applyFont="1" applyFill="1" applyBorder="1" applyAlignment="1">
      <alignment horizontal="center" vertical="top" wrapText="1"/>
    </xf>
    <xf numFmtId="0" fontId="16" fillId="13" borderId="5" xfId="0" applyFont="1" applyFill="1" applyBorder="1" applyAlignment="1">
      <alignment vertical="top" wrapText="1"/>
    </xf>
    <xf numFmtId="0" fontId="10" fillId="12" borderId="53" xfId="0" applyFont="1" applyFill="1" applyBorder="1" applyAlignment="1">
      <alignment horizontal="center" vertical="top"/>
    </xf>
    <xf numFmtId="0" fontId="4" fillId="0" borderId="33" xfId="0" applyFont="1" applyBorder="1" applyAlignment="1">
      <alignment horizontal="left" vertical="top" wrapText="1"/>
    </xf>
    <xf numFmtId="49" fontId="10" fillId="12" borderId="24" xfId="0" applyNumberFormat="1" applyFont="1" applyFill="1" applyBorder="1" applyAlignment="1">
      <alignment vertical="top" wrapText="1"/>
    </xf>
    <xf numFmtId="49" fontId="11" fillId="13" borderId="18" xfId="0" applyNumberFormat="1" applyFont="1" applyFill="1" applyBorder="1" applyAlignment="1">
      <alignment horizontal="center" vertical="top" wrapText="1"/>
    </xf>
    <xf numFmtId="0" fontId="10" fillId="12" borderId="19" xfId="0" applyFont="1" applyFill="1" applyBorder="1" applyAlignment="1">
      <alignment horizontal="center" vertical="top"/>
    </xf>
    <xf numFmtId="0" fontId="10" fillId="12" borderId="20" xfId="0" applyFont="1" applyFill="1" applyBorder="1" applyAlignment="1">
      <alignment horizontal="left" vertical="top" wrapText="1"/>
    </xf>
    <xf numFmtId="0" fontId="10" fillId="12" borderId="17" xfId="0" applyFont="1" applyFill="1" applyBorder="1" applyAlignment="1">
      <alignment horizontal="left" vertical="top" wrapText="1"/>
    </xf>
    <xf numFmtId="0" fontId="4" fillId="14" borderId="5" xfId="0" applyFont="1" applyFill="1" applyBorder="1" applyAlignment="1">
      <alignment horizontal="left" vertical="top" wrapText="1"/>
    </xf>
    <xf numFmtId="0" fontId="10" fillId="12" borderId="48" xfId="0" applyFont="1" applyFill="1" applyBorder="1" applyAlignment="1">
      <alignment horizontal="center" vertical="top"/>
    </xf>
    <xf numFmtId="0" fontId="10" fillId="12" borderId="54" xfId="0" applyFont="1" applyFill="1" applyBorder="1" applyAlignment="1">
      <alignment horizontal="left" vertical="top" wrapText="1"/>
    </xf>
    <xf numFmtId="0" fontId="10" fillId="12" borderId="0" xfId="0" applyFont="1" applyFill="1" applyBorder="1" applyAlignment="1">
      <alignment horizontal="left" vertical="top" wrapText="1"/>
    </xf>
    <xf numFmtId="164" fontId="11" fillId="5" borderId="16" xfId="0" applyNumberFormat="1" applyFont="1" applyFill="1" applyBorder="1" applyAlignment="1">
      <alignment horizontal="center" vertical="top"/>
    </xf>
    <xf numFmtId="0" fontId="4" fillId="14" borderId="23" xfId="0" applyFont="1" applyFill="1" applyBorder="1" applyAlignment="1">
      <alignment horizontal="left" vertical="top" wrapText="1"/>
    </xf>
    <xf numFmtId="164" fontId="11" fillId="13" borderId="47" xfId="0" applyNumberFormat="1" applyFont="1" applyFill="1" applyBorder="1" applyAlignment="1">
      <alignment horizontal="center" vertical="top"/>
    </xf>
    <xf numFmtId="0" fontId="11" fillId="13" borderId="47" xfId="0" applyFont="1" applyFill="1" applyBorder="1" applyAlignment="1">
      <alignment horizontal="center" vertical="top"/>
    </xf>
    <xf numFmtId="0" fontId="10" fillId="12" borderId="43" xfId="0" applyFont="1" applyFill="1" applyBorder="1" applyAlignment="1">
      <alignment horizontal="left" vertical="top"/>
    </xf>
    <xf numFmtId="0" fontId="10" fillId="12" borderId="54" xfId="0" applyFont="1" applyFill="1" applyBorder="1" applyAlignment="1">
      <alignment horizontal="center" vertical="top" wrapText="1"/>
    </xf>
    <xf numFmtId="164" fontId="4" fillId="0" borderId="23" xfId="0" applyNumberFormat="1" applyFont="1" applyFill="1" applyBorder="1" applyAlignment="1">
      <alignment horizontal="center" vertical="top"/>
    </xf>
    <xf numFmtId="164" fontId="4" fillId="0" borderId="16" xfId="0" applyNumberFormat="1" applyFont="1" applyFill="1" applyBorder="1" applyAlignment="1">
      <alignment horizontal="center" vertical="top"/>
    </xf>
    <xf numFmtId="49" fontId="10" fillId="4" borderId="43" xfId="0" applyNumberFormat="1" applyFont="1" applyFill="1" applyBorder="1" applyAlignment="1">
      <alignment horizontal="center" vertical="top"/>
    </xf>
    <xf numFmtId="0" fontId="10" fillId="4" borderId="54" xfId="0" applyFont="1" applyFill="1" applyBorder="1" applyAlignment="1">
      <alignment horizontal="center" vertical="top" wrapText="1"/>
    </xf>
    <xf numFmtId="164" fontId="4" fillId="4" borderId="28" xfId="0" applyNumberFormat="1" applyFont="1" applyFill="1" applyBorder="1" applyAlignment="1">
      <alignment horizontal="left" vertical="top" wrapText="1"/>
    </xf>
    <xf numFmtId="164" fontId="11" fillId="4" borderId="47" xfId="0" applyNumberFormat="1" applyFont="1" applyFill="1" applyBorder="1" applyAlignment="1">
      <alignment horizontal="center" vertical="top"/>
    </xf>
    <xf numFmtId="0" fontId="11" fillId="4" borderId="21" xfId="0" applyFont="1" applyFill="1" applyBorder="1" applyAlignment="1">
      <alignment horizontal="center" vertical="top"/>
    </xf>
    <xf numFmtId="49" fontId="10" fillId="4" borderId="17" xfId="0" applyNumberFormat="1" applyFont="1" applyFill="1" applyBorder="1" applyAlignment="1">
      <alignment horizontal="left" vertical="top" wrapText="1"/>
    </xf>
    <xf numFmtId="0" fontId="16" fillId="4" borderId="17" xfId="0" applyFont="1" applyFill="1" applyBorder="1" applyAlignment="1">
      <alignment horizontal="center" vertical="top" wrapText="1"/>
    </xf>
    <xf numFmtId="0" fontId="16" fillId="4" borderId="5" xfId="0" applyFont="1" applyFill="1" applyBorder="1" applyAlignment="1">
      <alignment horizontal="center" vertical="top" wrapText="1"/>
    </xf>
    <xf numFmtId="0" fontId="10" fillId="4" borderId="38" xfId="0" applyFont="1" applyFill="1" applyBorder="1" applyAlignment="1">
      <alignment horizontal="center" vertical="top"/>
    </xf>
    <xf numFmtId="0" fontId="10" fillId="4" borderId="52" xfId="0" applyFont="1" applyFill="1" applyBorder="1" applyAlignment="1">
      <alignment horizontal="center" vertical="top" wrapText="1"/>
    </xf>
    <xf numFmtId="0" fontId="4" fillId="4" borderId="55" xfId="0" applyFont="1" applyFill="1" applyBorder="1" applyAlignment="1">
      <alignment horizontal="left" vertical="top" wrapText="1"/>
    </xf>
    <xf numFmtId="164" fontId="10" fillId="4" borderId="16" xfId="0" applyNumberFormat="1" applyFont="1" applyFill="1" applyBorder="1" applyAlignment="1">
      <alignment horizontal="center" vertical="top"/>
    </xf>
    <xf numFmtId="0" fontId="10" fillId="4" borderId="16" xfId="0" applyFont="1" applyFill="1" applyBorder="1" applyAlignment="1">
      <alignment horizontal="center" vertical="top"/>
    </xf>
    <xf numFmtId="49" fontId="10" fillId="4" borderId="37" xfId="0" applyNumberFormat="1" applyFont="1" applyFill="1" applyBorder="1" applyAlignment="1">
      <alignment horizontal="left" vertical="top" wrapText="1"/>
    </xf>
    <xf numFmtId="49" fontId="11" fillId="4" borderId="18" xfId="0" applyNumberFormat="1" applyFont="1" applyFill="1" applyBorder="1" applyAlignment="1">
      <alignment horizontal="center" vertical="top" wrapText="1"/>
    </xf>
    <xf numFmtId="49" fontId="11" fillId="4" borderId="24" xfId="0" applyNumberFormat="1" applyFont="1" applyFill="1" applyBorder="1" applyAlignment="1">
      <alignment horizontal="center" vertical="top" wrapText="1"/>
    </xf>
    <xf numFmtId="16" fontId="10" fillId="12" borderId="19" xfId="0" applyNumberFormat="1" applyFont="1" applyFill="1" applyBorder="1" applyAlignment="1">
      <alignment horizontal="center" vertical="top"/>
    </xf>
    <xf numFmtId="0" fontId="10" fillId="12" borderId="20" xfId="0" applyFont="1" applyFill="1" applyBorder="1" applyAlignment="1">
      <alignment horizontal="center" vertical="center"/>
    </xf>
    <xf numFmtId="0" fontId="4" fillId="0" borderId="49" xfId="0" applyFont="1" applyBorder="1" applyAlignment="1">
      <alignment horizontal="left" vertical="top" wrapText="1"/>
    </xf>
    <xf numFmtId="0" fontId="11" fillId="5" borderId="49" xfId="0" applyFont="1" applyFill="1" applyBorder="1" applyAlignment="1">
      <alignment horizontal="center" vertical="top"/>
    </xf>
    <xf numFmtId="0" fontId="0" fillId="14" borderId="0" xfId="0" applyFill="1"/>
    <xf numFmtId="0" fontId="0" fillId="14" borderId="1" xfId="0" applyFill="1" applyBorder="1"/>
    <xf numFmtId="16" fontId="10" fillId="12" borderId="13" xfId="0" applyNumberFormat="1" applyFont="1" applyFill="1" applyBorder="1" applyAlignment="1">
      <alignment horizontal="center" vertical="top"/>
    </xf>
    <xf numFmtId="0" fontId="10" fillId="12" borderId="22" xfId="0" applyFont="1" applyFill="1" applyBorder="1" applyAlignment="1">
      <alignment horizontal="center" vertical="center"/>
    </xf>
    <xf numFmtId="0" fontId="4" fillId="0" borderId="15" xfId="0" applyFont="1" applyBorder="1" applyAlignment="1">
      <alignment horizontal="left" vertical="top" wrapText="1"/>
    </xf>
    <xf numFmtId="164" fontId="11" fillId="0" borderId="1" xfId="0" applyNumberFormat="1" applyFont="1" applyFill="1" applyBorder="1" applyAlignment="1">
      <alignment horizontal="center" vertical="top"/>
    </xf>
    <xf numFmtId="0" fontId="10" fillId="12" borderId="4" xfId="0" applyFont="1" applyFill="1" applyBorder="1" applyAlignment="1">
      <alignment horizontal="center" vertical="top"/>
    </xf>
    <xf numFmtId="0" fontId="17" fillId="14" borderId="1" xfId="0" applyFont="1" applyFill="1" applyBorder="1" applyAlignment="1">
      <alignment vertical="top" wrapText="1"/>
    </xf>
    <xf numFmtId="49" fontId="11" fillId="14" borderId="4" xfId="0" applyNumberFormat="1" applyFont="1" applyFill="1" applyBorder="1" applyAlignment="1">
      <alignment horizontal="center" vertical="top" wrapText="1"/>
    </xf>
    <xf numFmtId="164" fontId="11" fillId="0" borderId="21" xfId="0" applyNumberFormat="1" applyFont="1" applyFill="1" applyBorder="1" applyAlignment="1">
      <alignment horizontal="center" vertical="top"/>
    </xf>
    <xf numFmtId="0" fontId="10" fillId="12" borderId="21" xfId="0" applyFont="1" applyFill="1" applyBorder="1" applyAlignment="1">
      <alignment horizontal="center" vertical="top"/>
    </xf>
    <xf numFmtId="49" fontId="11" fillId="14" borderId="5" xfId="0" applyNumberFormat="1" applyFont="1" applyFill="1" applyBorder="1" applyAlignment="1">
      <alignment vertical="top" wrapText="1"/>
    </xf>
    <xf numFmtId="16" fontId="10" fillId="12" borderId="6" xfId="0" applyNumberFormat="1" applyFont="1" applyFill="1" applyBorder="1" applyAlignment="1">
      <alignment horizontal="center" vertical="top"/>
    </xf>
    <xf numFmtId="0" fontId="10" fillId="12" borderId="52" xfId="0" applyFont="1" applyFill="1" applyBorder="1" applyAlignment="1">
      <alignment horizontal="center" vertical="center"/>
    </xf>
    <xf numFmtId="0" fontId="16" fillId="13" borderId="17" xfId="0" applyFont="1" applyFill="1" applyBorder="1" applyAlignment="1">
      <alignment vertical="top" wrapText="1"/>
    </xf>
    <xf numFmtId="164" fontId="4" fillId="16" borderId="8" xfId="0" applyNumberFormat="1" applyFont="1" applyFill="1" applyBorder="1" applyAlignment="1">
      <alignment horizontal="left" vertical="center" wrapText="1"/>
    </xf>
    <xf numFmtId="164" fontId="10" fillId="13" borderId="23" xfId="0" applyNumberFormat="1" applyFont="1" applyFill="1" applyBorder="1" applyAlignment="1">
      <alignment horizontal="center" vertical="top"/>
    </xf>
    <xf numFmtId="0" fontId="10" fillId="13" borderId="23" xfId="0" applyFont="1" applyFill="1" applyBorder="1" applyAlignment="1">
      <alignment horizontal="center" vertical="top"/>
    </xf>
    <xf numFmtId="49" fontId="11" fillId="13" borderId="0" xfId="0" applyNumberFormat="1" applyFont="1" applyFill="1" applyBorder="1" applyAlignment="1">
      <alignment horizontal="center" vertical="top" wrapText="1"/>
    </xf>
    <xf numFmtId="49" fontId="11" fillId="12" borderId="23" xfId="0" applyNumberFormat="1" applyFont="1" applyFill="1" applyBorder="1" applyAlignment="1">
      <alignment horizontal="center" vertical="top" wrapText="1"/>
    </xf>
    <xf numFmtId="49" fontId="11" fillId="13" borderId="0" xfId="0" applyNumberFormat="1" applyFont="1" applyFill="1" applyBorder="1" applyAlignment="1">
      <alignment vertical="top" wrapText="1"/>
    </xf>
    <xf numFmtId="0" fontId="10" fillId="12" borderId="13" xfId="0" applyFont="1" applyFill="1" applyBorder="1" applyAlignment="1">
      <alignment horizontal="center" vertical="top"/>
    </xf>
    <xf numFmtId="164" fontId="10" fillId="13" borderId="9" xfId="0" applyNumberFormat="1" applyFont="1" applyFill="1" applyBorder="1" applyAlignment="1">
      <alignment horizontal="center" vertical="top"/>
    </xf>
    <xf numFmtId="0" fontId="10" fillId="13" borderId="9" xfId="0" applyFont="1" applyFill="1" applyBorder="1" applyAlignment="1">
      <alignment horizontal="center" vertical="top"/>
    </xf>
    <xf numFmtId="164" fontId="4" fillId="16" borderId="33" xfId="0" applyNumberFormat="1" applyFont="1" applyFill="1" applyBorder="1" applyAlignment="1">
      <alignment horizontal="left" vertical="center" wrapText="1"/>
    </xf>
    <xf numFmtId="0" fontId="13" fillId="12" borderId="54" xfId="0" applyFont="1" applyFill="1" applyBorder="1" applyAlignment="1">
      <alignment horizontal="center" vertical="center"/>
    </xf>
    <xf numFmtId="0" fontId="13" fillId="12" borderId="46" xfId="0" applyFont="1" applyFill="1" applyBorder="1" applyAlignment="1">
      <alignment horizontal="left" vertical="top"/>
    </xf>
    <xf numFmtId="164" fontId="11" fillId="5" borderId="19" xfId="0" applyNumberFormat="1" applyFont="1" applyFill="1" applyBorder="1" applyAlignment="1">
      <alignment horizontal="center" vertical="top"/>
    </xf>
    <xf numFmtId="0" fontId="11" fillId="5" borderId="5" xfId="0" applyFont="1" applyFill="1" applyBorder="1" applyAlignment="1">
      <alignment horizontal="center" vertical="top"/>
    </xf>
    <xf numFmtId="49" fontId="10" fillId="12" borderId="0" xfId="0" applyNumberFormat="1" applyFont="1" applyFill="1" applyBorder="1" applyAlignment="1">
      <alignment horizontal="left" vertical="top" wrapText="1"/>
    </xf>
    <xf numFmtId="49" fontId="10" fillId="12" borderId="23" xfId="0" applyNumberFormat="1" applyFont="1" applyFill="1" applyBorder="1" applyAlignment="1">
      <alignment vertical="top"/>
    </xf>
    <xf numFmtId="49" fontId="15" fillId="12" borderId="23" xfId="0" applyNumberFormat="1" applyFont="1" applyFill="1" applyBorder="1" applyAlignment="1">
      <alignment horizontal="center" vertical="center" textRotation="90"/>
    </xf>
    <xf numFmtId="0" fontId="5" fillId="13" borderId="23" xfId="0" applyFont="1" applyFill="1" applyBorder="1" applyAlignment="1">
      <alignment horizontal="center" vertical="center" textRotation="90" wrapText="1"/>
    </xf>
    <xf numFmtId="0" fontId="4" fillId="14" borderId="23" xfId="0" applyFont="1" applyFill="1" applyBorder="1" applyAlignment="1">
      <alignment vertical="top" wrapText="1"/>
    </xf>
    <xf numFmtId="49" fontId="11" fillId="14" borderId="0" xfId="0" applyNumberFormat="1" applyFont="1" applyFill="1" applyBorder="1" applyAlignment="1">
      <alignment horizontal="center" vertical="top" wrapText="1"/>
    </xf>
    <xf numFmtId="0" fontId="13" fillId="12" borderId="0" xfId="0" applyFont="1" applyFill="1" applyBorder="1" applyAlignment="1">
      <alignment horizontal="left" vertical="top"/>
    </xf>
    <xf numFmtId="164" fontId="11" fillId="0" borderId="2" xfId="0" applyNumberFormat="1" applyFont="1" applyFill="1" applyBorder="1" applyAlignment="1">
      <alignment horizontal="center" vertical="top"/>
    </xf>
    <xf numFmtId="0" fontId="10" fillId="12" borderId="1" xfId="0" applyFont="1" applyFill="1" applyBorder="1" applyAlignment="1">
      <alignment horizontal="center" vertical="top"/>
    </xf>
    <xf numFmtId="0" fontId="4" fillId="14" borderId="9" xfId="0" applyFont="1" applyFill="1" applyBorder="1" applyAlignment="1">
      <alignment vertical="top" wrapText="1"/>
    </xf>
    <xf numFmtId="49" fontId="11" fillId="14" borderId="1" xfId="0" applyNumberFormat="1" applyFont="1" applyFill="1" applyBorder="1" applyAlignment="1">
      <alignment horizontal="center" vertical="top" wrapText="1"/>
    </xf>
    <xf numFmtId="0" fontId="4" fillId="0" borderId="1" xfId="0" applyFont="1" applyFill="1" applyBorder="1" applyAlignment="1">
      <alignment horizontal="center" vertical="top"/>
    </xf>
    <xf numFmtId="164" fontId="11" fillId="0" borderId="48" xfId="0" applyNumberFormat="1" applyFont="1" applyFill="1" applyBorder="1" applyAlignment="1">
      <alignment horizontal="center" vertical="top"/>
    </xf>
    <xf numFmtId="0" fontId="4" fillId="0" borderId="23" xfId="0" applyFont="1" applyFill="1" applyBorder="1" applyAlignment="1">
      <alignment horizontal="center" vertical="top"/>
    </xf>
    <xf numFmtId="164" fontId="11" fillId="0" borderId="50" xfId="0" applyNumberFormat="1" applyFont="1" applyFill="1" applyBorder="1" applyAlignment="1">
      <alignment horizontal="center" vertical="top"/>
    </xf>
    <xf numFmtId="164" fontId="11" fillId="0" borderId="13" xfId="0" applyNumberFormat="1" applyFont="1" applyFill="1" applyBorder="1" applyAlignment="1">
      <alignment horizontal="center" vertical="top"/>
    </xf>
    <xf numFmtId="0" fontId="10" fillId="12" borderId="9" xfId="0" applyFont="1" applyFill="1" applyBorder="1" applyAlignment="1">
      <alignment horizontal="center" vertical="top"/>
    </xf>
    <xf numFmtId="164" fontId="11" fillId="0" borderId="53" xfId="0" applyNumberFormat="1" applyFont="1" applyFill="1" applyBorder="1" applyAlignment="1">
      <alignment horizontal="center" vertical="top"/>
    </xf>
    <xf numFmtId="0" fontId="13" fillId="12" borderId="51" xfId="0" applyFont="1" applyFill="1" applyBorder="1" applyAlignment="1">
      <alignment horizontal="center" vertical="center"/>
    </xf>
    <xf numFmtId="0" fontId="13" fillId="12" borderId="29" xfId="0" applyFont="1" applyFill="1" applyBorder="1" applyAlignment="1">
      <alignment horizontal="left" vertical="top"/>
    </xf>
    <xf numFmtId="49" fontId="10" fillId="12" borderId="5" xfId="0" applyNumberFormat="1" applyFont="1" applyFill="1" applyBorder="1" applyAlignment="1">
      <alignment vertical="top"/>
    </xf>
    <xf numFmtId="0" fontId="10" fillId="12" borderId="43" xfId="0" applyFont="1" applyFill="1" applyBorder="1" applyAlignment="1">
      <alignment horizontal="center" vertical="top"/>
    </xf>
    <xf numFmtId="0" fontId="10" fillId="12" borderId="46" xfId="0" applyFont="1" applyFill="1" applyBorder="1" applyAlignment="1">
      <alignment horizontal="left" vertical="top" wrapText="1"/>
    </xf>
    <xf numFmtId="0" fontId="10" fillId="12" borderId="26" xfId="0" applyFont="1" applyFill="1" applyBorder="1" applyAlignment="1">
      <alignment horizontal="center" vertical="top"/>
    </xf>
    <xf numFmtId="164" fontId="10" fillId="0" borderId="15" xfId="0" applyNumberFormat="1" applyFont="1" applyBorder="1" applyAlignment="1">
      <alignment horizontal="left" vertical="center" wrapText="1"/>
    </xf>
    <xf numFmtId="49" fontId="10" fillId="12" borderId="46" xfId="0" applyNumberFormat="1" applyFont="1" applyFill="1" applyBorder="1" applyAlignment="1">
      <alignment horizontal="left" vertical="top" wrapText="1"/>
    </xf>
    <xf numFmtId="164" fontId="10" fillId="16" borderId="15" xfId="0" applyNumberFormat="1" applyFont="1" applyFill="1" applyBorder="1" applyAlignment="1">
      <alignment horizontal="left" vertical="center" wrapText="1"/>
    </xf>
    <xf numFmtId="164" fontId="10" fillId="16" borderId="28" xfId="0" applyNumberFormat="1" applyFont="1" applyFill="1" applyBorder="1" applyAlignment="1">
      <alignment horizontal="left" vertical="center" wrapText="1"/>
    </xf>
    <xf numFmtId="164" fontId="10" fillId="16" borderId="46" xfId="0" applyNumberFormat="1" applyFont="1" applyFill="1" applyBorder="1" applyAlignment="1">
      <alignment horizontal="left" vertical="center" wrapText="1"/>
    </xf>
    <xf numFmtId="164" fontId="10" fillId="16" borderId="33" xfId="0" applyNumberFormat="1" applyFont="1" applyFill="1" applyBorder="1" applyAlignment="1">
      <alignment horizontal="left" vertical="center" wrapText="1"/>
    </xf>
    <xf numFmtId="49" fontId="10" fillId="12" borderId="24" xfId="0" applyNumberFormat="1" applyFont="1" applyFill="1" applyBorder="1" applyAlignment="1">
      <alignment horizontal="center" vertical="center"/>
    </xf>
    <xf numFmtId="0" fontId="4" fillId="0" borderId="5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Border="1" applyAlignment="1">
      <alignment vertical="center" wrapText="1"/>
    </xf>
    <xf numFmtId="0" fontId="8" fillId="0" borderId="56" xfId="0" applyFont="1" applyFill="1" applyBorder="1" applyAlignment="1">
      <alignment horizontal="center" vertical="center"/>
    </xf>
    <xf numFmtId="0" fontId="18" fillId="0" borderId="57" xfId="0" applyFont="1" applyFill="1" applyBorder="1" applyAlignment="1">
      <alignment horizontal="center" vertical="center" wrapText="1"/>
    </xf>
    <xf numFmtId="0" fontId="4" fillId="0" borderId="57" xfId="0" applyFont="1" applyBorder="1" applyAlignment="1">
      <alignment vertical="center" wrapText="1"/>
    </xf>
    <xf numFmtId="0" fontId="11" fillId="0" borderId="18" xfId="0" applyFont="1" applyFill="1" applyBorder="1" applyAlignment="1">
      <alignment horizontal="left" vertical="top"/>
    </xf>
    <xf numFmtId="0" fontId="19" fillId="0" borderId="18" xfId="0" applyFont="1" applyFill="1" applyBorder="1" applyAlignment="1">
      <alignment horizontal="left" vertical="top"/>
    </xf>
    <xf numFmtId="0" fontId="19" fillId="0" borderId="18" xfId="0" applyFont="1" applyFill="1" applyBorder="1" applyAlignment="1">
      <alignment horizontal="left" vertical="top" wrapText="1"/>
    </xf>
    <xf numFmtId="0" fontId="20" fillId="0" borderId="18" xfId="0" applyFont="1" applyFill="1" applyBorder="1" applyAlignment="1">
      <alignment horizontal="left" vertical="top"/>
    </xf>
    <xf numFmtId="0" fontId="19" fillId="0" borderId="37" xfId="0" applyFont="1" applyFill="1" applyBorder="1" applyAlignment="1">
      <alignment vertical="top"/>
    </xf>
    <xf numFmtId="49" fontId="11" fillId="11" borderId="37" xfId="0" applyNumberFormat="1" applyFont="1" applyFill="1" applyBorder="1" applyAlignment="1">
      <alignment horizontal="center" vertical="top" wrapText="1"/>
    </xf>
    <xf numFmtId="0" fontId="11" fillId="10" borderId="25" xfId="0" applyFont="1" applyFill="1" applyBorder="1" applyAlignment="1">
      <alignment horizontal="left" vertical="top"/>
    </xf>
    <xf numFmtId="0" fontId="3" fillId="11" borderId="18" xfId="0" applyFont="1" applyFill="1" applyBorder="1"/>
    <xf numFmtId="0" fontId="11" fillId="10" borderId="18" xfId="0" applyFont="1" applyFill="1" applyBorder="1" applyAlignment="1">
      <alignment horizontal="left" vertical="top"/>
    </xf>
    <xf numFmtId="0" fontId="19" fillId="10" borderId="18" xfId="0" applyFont="1" applyFill="1" applyBorder="1" applyAlignment="1">
      <alignment horizontal="left" vertical="top"/>
    </xf>
    <xf numFmtId="49" fontId="11" fillId="11" borderId="1" xfId="0" applyNumberFormat="1" applyFont="1" applyFill="1" applyBorder="1" applyAlignment="1">
      <alignment horizontal="center" vertical="top" wrapText="1"/>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wrapText="1"/>
    </xf>
    <xf numFmtId="0" fontId="3" fillId="0" borderId="0" xfId="6"/>
    <xf numFmtId="0" fontId="3" fillId="0" borderId="0" xfId="6" applyFont="1"/>
    <xf numFmtId="0" fontId="24" fillId="0" borderId="0" xfId="6" applyFont="1"/>
    <xf numFmtId="0" fontId="3" fillId="0" borderId="0" xfId="6" applyAlignment="1">
      <alignment horizontal="center"/>
    </xf>
    <xf numFmtId="0" fontId="25" fillId="0" borderId="0" xfId="6" applyFont="1"/>
    <xf numFmtId="2" fontId="26" fillId="3" borderId="1" xfId="6" applyNumberFormat="1" applyFont="1" applyFill="1" applyBorder="1" applyAlignment="1">
      <alignment horizontal="center" vertical="top" wrapText="1"/>
    </xf>
    <xf numFmtId="0" fontId="27" fillId="3" borderId="3" xfId="6" applyFont="1" applyFill="1" applyBorder="1" applyAlignment="1">
      <alignment vertical="top" wrapText="1"/>
    </xf>
    <xf numFmtId="0" fontId="27" fillId="3" borderId="4" xfId="6" applyFont="1" applyFill="1" applyBorder="1" applyAlignment="1">
      <alignment vertical="top" wrapText="1"/>
    </xf>
    <xf numFmtId="2" fontId="12" fillId="0" borderId="16" xfId="6" applyNumberFormat="1" applyFont="1" applyBorder="1" applyAlignment="1">
      <alignment horizontal="center" vertical="top" wrapText="1"/>
    </xf>
    <xf numFmtId="2" fontId="22" fillId="7" borderId="1" xfId="6" applyNumberFormat="1" applyFont="1" applyFill="1" applyBorder="1" applyAlignment="1">
      <alignment horizontal="center" vertical="top" wrapText="1"/>
    </xf>
    <xf numFmtId="2" fontId="12" fillId="0" borderId="21" xfId="6" applyNumberFormat="1" applyFont="1" applyBorder="1" applyAlignment="1">
      <alignment horizontal="center" vertical="top" wrapText="1"/>
    </xf>
    <xf numFmtId="164" fontId="12" fillId="0" borderId="47" xfId="6" applyNumberFormat="1" applyFont="1" applyBorder="1" applyAlignment="1">
      <alignment horizontal="center" vertical="top" wrapText="1"/>
    </xf>
    <xf numFmtId="2" fontId="12" fillId="0" borderId="47" xfId="6" applyNumberFormat="1" applyFont="1" applyBorder="1" applyAlignment="1">
      <alignment horizontal="center" vertical="top" wrapText="1"/>
    </xf>
    <xf numFmtId="2" fontId="12" fillId="0" borderId="9" xfId="6" applyNumberFormat="1" applyFont="1" applyBorder="1" applyAlignment="1">
      <alignment horizontal="center" vertical="top" wrapText="1"/>
    </xf>
    <xf numFmtId="0" fontId="12" fillId="0" borderId="48" xfId="6" applyFont="1" applyBorder="1"/>
    <xf numFmtId="0" fontId="12" fillId="0" borderId="0" xfId="6" applyFont="1"/>
    <xf numFmtId="0" fontId="12" fillId="0" borderId="0" xfId="6" applyFont="1" applyBorder="1"/>
    <xf numFmtId="0" fontId="12" fillId="0" borderId="46" xfId="6" applyFont="1" applyBorder="1"/>
    <xf numFmtId="164" fontId="12" fillId="0" borderId="9" xfId="5" applyNumberFormat="1" applyFont="1" applyBorder="1" applyAlignment="1">
      <alignment horizontal="center" vertical="top" wrapText="1"/>
    </xf>
    <xf numFmtId="164" fontId="12" fillId="0" borderId="9" xfId="6" applyNumberFormat="1" applyFont="1" applyBorder="1" applyAlignment="1">
      <alignment horizontal="center" vertical="top" wrapText="1"/>
    </xf>
    <xf numFmtId="164" fontId="12" fillId="0" borderId="16" xfId="6" applyNumberFormat="1" applyFont="1" applyBorder="1" applyAlignment="1">
      <alignment horizontal="center" vertical="top" wrapText="1"/>
    </xf>
    <xf numFmtId="164" fontId="3" fillId="0" borderId="0" xfId="6" applyNumberFormat="1"/>
    <xf numFmtId="164" fontId="26" fillId="7" borderId="1" xfId="6" applyNumberFormat="1" applyFont="1" applyFill="1" applyBorder="1" applyAlignment="1">
      <alignment horizontal="center" vertical="top" wrapText="1"/>
    </xf>
    <xf numFmtId="0" fontId="3" fillId="0" borderId="0" xfId="6" applyFont="1" applyAlignment="1">
      <alignment horizontal="right"/>
    </xf>
    <xf numFmtId="0" fontId="3" fillId="0" borderId="3" xfId="6" applyBorder="1"/>
    <xf numFmtId="0" fontId="19" fillId="0" borderId="3" xfId="6" applyFont="1" applyBorder="1" applyAlignment="1">
      <alignment vertical="center" wrapText="1"/>
    </xf>
    <xf numFmtId="0" fontId="19" fillId="0" borderId="4" xfId="6" applyFont="1" applyBorder="1" applyAlignment="1">
      <alignment vertical="center" wrapText="1"/>
    </xf>
    <xf numFmtId="0" fontId="28" fillId="0" borderId="0" xfId="6" applyFont="1"/>
    <xf numFmtId="0" fontId="29" fillId="0" borderId="0" xfId="6" applyFont="1"/>
    <xf numFmtId="49" fontId="12" fillId="0" borderId="0" xfId="6" applyNumberFormat="1" applyFont="1" applyBorder="1" applyAlignment="1">
      <alignment vertical="top"/>
    </xf>
    <xf numFmtId="0" fontId="5" fillId="4" borderId="19" xfId="6" applyFont="1" applyFill="1" applyBorder="1" applyAlignment="1">
      <alignment horizontal="left" vertical="top" wrapText="1"/>
    </xf>
    <xf numFmtId="0" fontId="5" fillId="4" borderId="17" xfId="6" applyFont="1" applyFill="1" applyBorder="1" applyAlignment="1">
      <alignment horizontal="left" vertical="top" wrapText="1"/>
    </xf>
    <xf numFmtId="164" fontId="22" fillId="4" borderId="5" xfId="6" applyNumberFormat="1" applyFont="1" applyFill="1" applyBorder="1" applyAlignment="1">
      <alignment horizontal="center" vertical="top" wrapText="1"/>
    </xf>
    <xf numFmtId="0" fontId="22" fillId="4" borderId="49" xfId="6" applyFont="1" applyFill="1" applyBorder="1" applyAlignment="1">
      <alignment horizontal="center" vertical="top"/>
    </xf>
    <xf numFmtId="0" fontId="5" fillId="17" borderId="19" xfId="6" applyFont="1" applyFill="1" applyBorder="1" applyAlignment="1">
      <alignment horizontal="left" vertical="top" wrapText="1"/>
    </xf>
    <xf numFmtId="0" fontId="5" fillId="17" borderId="17" xfId="6" applyFont="1" applyFill="1" applyBorder="1" applyAlignment="1">
      <alignment horizontal="left" vertical="top" wrapText="1"/>
    </xf>
    <xf numFmtId="164" fontId="22" fillId="17" borderId="5" xfId="6" applyNumberFormat="1" applyFont="1" applyFill="1" applyBorder="1" applyAlignment="1">
      <alignment horizontal="center" vertical="top" wrapText="1"/>
    </xf>
    <xf numFmtId="0" fontId="22" fillId="17" borderId="49" xfId="6" applyFont="1" applyFill="1" applyBorder="1" applyAlignment="1">
      <alignment horizontal="center" vertical="top"/>
    </xf>
    <xf numFmtId="0" fontId="22" fillId="17" borderId="17" xfId="6" applyFont="1" applyFill="1" applyBorder="1" applyAlignment="1">
      <alignment horizontal="right" vertical="top" wrapText="1"/>
    </xf>
    <xf numFmtId="49" fontId="22" fillId="17" borderId="5" xfId="6" applyNumberFormat="1" applyFont="1" applyFill="1" applyBorder="1" applyAlignment="1">
      <alignment horizontal="center" vertical="top"/>
    </xf>
    <xf numFmtId="0" fontId="5" fillId="11" borderId="19" xfId="6" applyFont="1" applyFill="1" applyBorder="1" applyAlignment="1">
      <alignment horizontal="left" vertical="top" wrapText="1"/>
    </xf>
    <xf numFmtId="0" fontId="5" fillId="11" borderId="17" xfId="6" applyFont="1" applyFill="1" applyBorder="1" applyAlignment="1">
      <alignment horizontal="left" vertical="top" wrapText="1"/>
    </xf>
    <xf numFmtId="164" fontId="22" fillId="11" borderId="5" xfId="6" applyNumberFormat="1" applyFont="1" applyFill="1" applyBorder="1" applyAlignment="1">
      <alignment horizontal="center" vertical="top" wrapText="1"/>
    </xf>
    <xf numFmtId="0" fontId="22" fillId="11" borderId="49" xfId="6" applyFont="1" applyFill="1" applyBorder="1" applyAlignment="1">
      <alignment horizontal="center" vertical="top"/>
    </xf>
    <xf numFmtId="49" fontId="22" fillId="11" borderId="5" xfId="6" applyNumberFormat="1" applyFont="1" applyFill="1" applyBorder="1" applyAlignment="1">
      <alignment horizontal="center" vertical="top"/>
    </xf>
    <xf numFmtId="0" fontId="5" fillId="9" borderId="2" xfId="6" applyFont="1" applyFill="1" applyBorder="1" applyAlignment="1">
      <alignment horizontal="left" vertical="top" wrapText="1"/>
    </xf>
    <xf numFmtId="0" fontId="5" fillId="9" borderId="3" xfId="6" applyFont="1" applyFill="1" applyBorder="1" applyAlignment="1">
      <alignment horizontal="left" vertical="top" wrapText="1"/>
    </xf>
    <xf numFmtId="164" fontId="22" fillId="9" borderId="1" xfId="6" applyNumberFormat="1" applyFont="1" applyFill="1" applyBorder="1" applyAlignment="1">
      <alignment horizontal="center" vertical="top" wrapText="1"/>
    </xf>
    <xf numFmtId="0" fontId="22" fillId="9" borderId="4" xfId="6" applyFont="1" applyFill="1" applyBorder="1" applyAlignment="1">
      <alignment horizontal="center" vertical="top"/>
    </xf>
    <xf numFmtId="49" fontId="22" fillId="9" borderId="1" xfId="6" applyNumberFormat="1" applyFont="1" applyFill="1" applyBorder="1" applyAlignment="1">
      <alignment horizontal="center" vertical="top"/>
    </xf>
    <xf numFmtId="49" fontId="22" fillId="10" borderId="1" xfId="6" applyNumberFormat="1" applyFont="1" applyFill="1" applyBorder="1" applyAlignment="1">
      <alignment horizontal="center" vertical="top"/>
    </xf>
    <xf numFmtId="9" fontId="30" fillId="18" borderId="56" xfId="6" applyNumberFormat="1" applyFont="1" applyFill="1" applyBorder="1" applyAlignment="1">
      <alignment horizontal="center" vertical="top"/>
    </xf>
    <xf numFmtId="0" fontId="30" fillId="18" borderId="60" xfId="6" applyFont="1" applyFill="1" applyBorder="1" applyAlignment="1">
      <alignment horizontal="center" vertical="center"/>
    </xf>
    <xf numFmtId="0" fontId="30" fillId="18" borderId="42" xfId="6" applyFont="1" applyFill="1" applyBorder="1" applyAlignment="1">
      <alignment horizontal="left" vertical="top"/>
    </xf>
    <xf numFmtId="164" fontId="22" fillId="18" borderId="24" xfId="6" applyNumberFormat="1" applyFont="1" applyFill="1" applyBorder="1" applyAlignment="1">
      <alignment horizontal="center" vertical="top"/>
    </xf>
    <xf numFmtId="0" fontId="22" fillId="18" borderId="37" xfId="6" applyFont="1" applyFill="1" applyBorder="1" applyAlignment="1">
      <alignment horizontal="center" vertical="top"/>
    </xf>
    <xf numFmtId="49" fontId="12" fillId="12" borderId="46" xfId="6" applyNumberFormat="1" applyFont="1" applyFill="1" applyBorder="1" applyAlignment="1">
      <alignment horizontal="center" vertical="top"/>
    </xf>
    <xf numFmtId="0" fontId="27" fillId="12" borderId="23" xfId="6" applyFont="1" applyFill="1" applyBorder="1" applyAlignment="1">
      <alignment horizontal="center" vertical="top" wrapText="1"/>
    </xf>
    <xf numFmtId="0" fontId="27" fillId="14" borderId="0" xfId="6" applyFont="1" applyFill="1" applyBorder="1" applyAlignment="1">
      <alignment horizontal="center" vertical="top" wrapText="1"/>
    </xf>
    <xf numFmtId="0" fontId="30" fillId="12" borderId="43" xfId="6" applyFont="1" applyFill="1" applyBorder="1" applyAlignment="1">
      <alignment horizontal="center" vertical="top"/>
    </xf>
    <xf numFmtId="0" fontId="4" fillId="12" borderId="44" xfId="6" applyFont="1" applyFill="1" applyBorder="1" applyAlignment="1">
      <alignment horizontal="center" vertical="center" wrapText="1"/>
    </xf>
    <xf numFmtId="0" fontId="4" fillId="12" borderId="45" xfId="6" applyFont="1" applyFill="1" applyBorder="1" applyAlignment="1">
      <alignment horizontal="left" vertical="top" wrapText="1"/>
    </xf>
    <xf numFmtId="164" fontId="12" fillId="12" borderId="23" xfId="6" applyNumberFormat="1" applyFont="1" applyFill="1" applyBorder="1" applyAlignment="1">
      <alignment horizontal="center" vertical="top"/>
    </xf>
    <xf numFmtId="0" fontId="12" fillId="12" borderId="47" xfId="6" applyFont="1" applyFill="1" applyBorder="1" applyAlignment="1">
      <alignment horizontal="center" vertical="top"/>
    </xf>
    <xf numFmtId="49" fontId="12" fillId="12" borderId="23" xfId="6" applyNumberFormat="1" applyFont="1" applyFill="1" applyBorder="1" applyAlignment="1">
      <alignment horizontal="center" vertical="top"/>
    </xf>
    <xf numFmtId="49" fontId="22" fillId="12" borderId="23" xfId="6" applyNumberFormat="1" applyFont="1" applyFill="1" applyBorder="1" applyAlignment="1">
      <alignment horizontal="center" vertical="top" wrapText="1"/>
    </xf>
    <xf numFmtId="49" fontId="22" fillId="14" borderId="0" xfId="6" applyNumberFormat="1" applyFont="1" applyFill="1" applyBorder="1" applyAlignment="1">
      <alignment horizontal="center" vertical="top" wrapText="1"/>
    </xf>
    <xf numFmtId="0" fontId="30" fillId="12" borderId="38" xfId="6" applyFont="1" applyFill="1" applyBorder="1" applyAlignment="1">
      <alignment horizontal="center" vertical="top"/>
    </xf>
    <xf numFmtId="0" fontId="4" fillId="12" borderId="22" xfId="6" applyFont="1" applyFill="1" applyBorder="1" applyAlignment="1">
      <alignment horizontal="center" vertical="center" wrapText="1"/>
    </xf>
    <xf numFmtId="0" fontId="4" fillId="12" borderId="15" xfId="6" applyFont="1" applyFill="1" applyBorder="1" applyAlignment="1">
      <alignment wrapText="1"/>
    </xf>
    <xf numFmtId="164" fontId="12" fillId="12" borderId="58" xfId="6" applyNumberFormat="1" applyFont="1" applyFill="1" applyBorder="1" applyAlignment="1">
      <alignment horizontal="center" vertical="top"/>
    </xf>
    <xf numFmtId="0" fontId="12" fillId="12" borderId="9" xfId="6" applyFont="1" applyFill="1" applyBorder="1" applyAlignment="1">
      <alignment horizontal="center" vertical="top"/>
    </xf>
    <xf numFmtId="0" fontId="31" fillId="12" borderId="30" xfId="6" applyFont="1" applyFill="1" applyBorder="1" applyAlignment="1">
      <alignment horizontal="center" vertical="top"/>
    </xf>
    <xf numFmtId="0" fontId="4" fillId="12" borderId="31" xfId="6" applyFont="1" applyFill="1" applyBorder="1" applyAlignment="1">
      <alignment horizontal="center" vertical="top" wrapText="1"/>
    </xf>
    <xf numFmtId="0" fontId="4" fillId="12" borderId="32" xfId="6" applyFont="1" applyFill="1" applyBorder="1" applyAlignment="1">
      <alignment horizontal="left" vertical="top" wrapText="1"/>
    </xf>
    <xf numFmtId="164" fontId="12" fillId="12" borderId="16" xfId="6" applyNumberFormat="1" applyFont="1" applyFill="1" applyBorder="1" applyAlignment="1">
      <alignment horizontal="center" vertical="top"/>
    </xf>
    <xf numFmtId="0" fontId="12" fillId="12" borderId="16" xfId="6" applyFont="1" applyFill="1" applyBorder="1" applyAlignment="1">
      <alignment horizontal="center" vertical="top"/>
    </xf>
    <xf numFmtId="49" fontId="12" fillId="12" borderId="24" xfId="6" applyNumberFormat="1" applyFont="1" applyFill="1" applyBorder="1" applyAlignment="1">
      <alignment horizontal="left" vertical="top"/>
    </xf>
    <xf numFmtId="49" fontId="22" fillId="12" borderId="24" xfId="6" applyNumberFormat="1" applyFont="1" applyFill="1" applyBorder="1" applyAlignment="1">
      <alignment horizontal="center" vertical="top" wrapText="1"/>
    </xf>
    <xf numFmtId="49" fontId="22" fillId="14" borderId="18" xfId="6" applyNumberFormat="1" applyFont="1" applyFill="1" applyBorder="1" applyAlignment="1">
      <alignment horizontal="center" vertical="top" wrapText="1"/>
    </xf>
    <xf numFmtId="9" fontId="30" fillId="18" borderId="63" xfId="6" applyNumberFormat="1" applyFont="1" applyFill="1" applyBorder="1" applyAlignment="1">
      <alignment horizontal="center" vertical="top"/>
    </xf>
    <xf numFmtId="0" fontId="30" fillId="18" borderId="64" xfId="6" applyFont="1" applyFill="1" applyBorder="1" applyAlignment="1">
      <alignment horizontal="center" vertical="center"/>
    </xf>
    <xf numFmtId="0" fontId="30" fillId="18" borderId="65" xfId="6" applyFont="1" applyFill="1" applyBorder="1" applyAlignment="1">
      <alignment horizontal="left" vertical="top"/>
    </xf>
    <xf numFmtId="164" fontId="22" fillId="18" borderId="1" xfId="6" applyNumberFormat="1" applyFont="1" applyFill="1" applyBorder="1" applyAlignment="1">
      <alignment horizontal="center" vertical="top"/>
    </xf>
    <xf numFmtId="0" fontId="22" fillId="18" borderId="4" xfId="6" applyFont="1" applyFill="1" applyBorder="1" applyAlignment="1">
      <alignment horizontal="center" vertical="top"/>
    </xf>
    <xf numFmtId="49" fontId="12" fillId="12" borderId="49" xfId="6" applyNumberFormat="1" applyFont="1" applyFill="1" applyBorder="1" applyAlignment="1">
      <alignment horizontal="left" vertical="top"/>
    </xf>
    <xf numFmtId="0" fontId="32" fillId="14" borderId="19" xfId="6" applyFont="1" applyFill="1" applyBorder="1" applyAlignment="1">
      <alignment vertical="top" wrapText="1"/>
    </xf>
    <xf numFmtId="0" fontId="27" fillId="12" borderId="5" xfId="6" applyFont="1" applyFill="1" applyBorder="1" applyAlignment="1">
      <alignment horizontal="center" vertical="top" wrapText="1"/>
    </xf>
    <xf numFmtId="0" fontId="27" fillId="14" borderId="17" xfId="6" applyFont="1" applyFill="1" applyBorder="1" applyAlignment="1">
      <alignment horizontal="center" vertical="top" wrapText="1"/>
    </xf>
    <xf numFmtId="0" fontId="4" fillId="12" borderId="46" xfId="6" applyFont="1" applyFill="1" applyBorder="1" applyAlignment="1">
      <alignment wrapText="1"/>
    </xf>
    <xf numFmtId="0" fontId="12" fillId="12" borderId="46" xfId="6" applyFont="1" applyFill="1" applyBorder="1" applyAlignment="1">
      <alignment horizontal="center" vertical="top"/>
    </xf>
    <xf numFmtId="49" fontId="12" fillId="12" borderId="46" xfId="6" applyNumberFormat="1" applyFont="1" applyFill="1" applyBorder="1" applyAlignment="1">
      <alignment horizontal="left" vertical="top"/>
    </xf>
    <xf numFmtId="0" fontId="28" fillId="14" borderId="48" xfId="6" applyFont="1" applyFill="1" applyBorder="1" applyAlignment="1">
      <alignment horizontal="left" vertical="top" wrapText="1"/>
    </xf>
    <xf numFmtId="49" fontId="12" fillId="12" borderId="23" xfId="6" applyNumberFormat="1" applyFont="1" applyFill="1" applyBorder="1" applyAlignment="1">
      <alignment horizontal="left" vertical="top"/>
    </xf>
    <xf numFmtId="0" fontId="31" fillId="12" borderId="38" xfId="6" applyFont="1" applyFill="1" applyBorder="1" applyAlignment="1">
      <alignment horizontal="center" vertical="top"/>
    </xf>
    <xf numFmtId="0" fontId="4" fillId="12" borderId="66" xfId="6" applyFont="1" applyFill="1" applyBorder="1" applyAlignment="1">
      <alignment horizontal="center" vertical="top" wrapText="1"/>
    </xf>
    <xf numFmtId="0" fontId="4" fillId="12" borderId="55" xfId="6" applyFont="1" applyFill="1" applyBorder="1" applyAlignment="1">
      <alignment horizontal="left" vertical="top" wrapText="1"/>
    </xf>
    <xf numFmtId="49" fontId="12" fillId="12" borderId="49" xfId="6" applyNumberFormat="1" applyFont="1" applyFill="1" applyBorder="1" applyAlignment="1">
      <alignment horizontal="center" vertical="top"/>
    </xf>
    <xf numFmtId="0" fontId="28" fillId="14" borderId="49" xfId="6" applyFont="1" applyFill="1" applyBorder="1" applyAlignment="1">
      <alignment vertical="top" wrapText="1"/>
    </xf>
    <xf numFmtId="0" fontId="4" fillId="12" borderId="67" xfId="6" applyFont="1" applyFill="1" applyBorder="1" applyAlignment="1">
      <alignment horizontal="center" vertical="top"/>
    </xf>
    <xf numFmtId="0" fontId="4" fillId="12" borderId="68" xfId="6" applyFont="1" applyFill="1" applyBorder="1" applyAlignment="1">
      <alignment horizontal="center" vertical="center" wrapText="1"/>
    </xf>
    <xf numFmtId="0" fontId="4" fillId="12" borderId="69" xfId="6" applyFont="1" applyFill="1" applyBorder="1" applyAlignment="1">
      <alignment horizontal="left" vertical="top" wrapText="1"/>
    </xf>
    <xf numFmtId="164" fontId="12" fillId="12" borderId="47" xfId="6" applyNumberFormat="1" applyFont="1" applyFill="1" applyBorder="1" applyAlignment="1">
      <alignment horizontal="center" vertical="top"/>
    </xf>
    <xf numFmtId="0" fontId="28" fillId="14" borderId="46" xfId="6" applyFont="1" applyFill="1" applyBorder="1" applyAlignment="1">
      <alignment vertical="top" wrapText="1"/>
    </xf>
    <xf numFmtId="0" fontId="4" fillId="12" borderId="66" xfId="6" applyFont="1" applyFill="1" applyBorder="1" applyAlignment="1">
      <alignment horizontal="center" vertical="center" wrapText="1"/>
    </xf>
    <xf numFmtId="0" fontId="4" fillId="12" borderId="30" xfId="6" applyFont="1" applyFill="1" applyBorder="1" applyAlignment="1">
      <alignment horizontal="center" vertical="top"/>
    </xf>
    <xf numFmtId="49" fontId="22" fillId="14" borderId="24" xfId="6" applyNumberFormat="1" applyFont="1" applyFill="1" applyBorder="1" applyAlignment="1">
      <alignment vertical="top" wrapText="1"/>
    </xf>
    <xf numFmtId="0" fontId="4" fillId="12" borderId="38" xfId="6" applyFont="1" applyFill="1" applyBorder="1" applyAlignment="1">
      <alignment horizontal="center" vertical="top"/>
    </xf>
    <xf numFmtId="9" fontId="30" fillId="19" borderId="63" xfId="6" applyNumberFormat="1" applyFont="1" applyFill="1" applyBorder="1" applyAlignment="1">
      <alignment horizontal="center" vertical="top"/>
    </xf>
    <xf numFmtId="0" fontId="30" fillId="19" borderId="64" xfId="6" applyFont="1" applyFill="1" applyBorder="1" applyAlignment="1">
      <alignment horizontal="center" vertical="center"/>
    </xf>
    <xf numFmtId="0" fontId="30" fillId="19" borderId="65" xfId="6" applyFont="1" applyFill="1" applyBorder="1" applyAlignment="1">
      <alignment horizontal="left" vertical="top"/>
    </xf>
    <xf numFmtId="164" fontId="22" fillId="19" borderId="1" xfId="6" applyNumberFormat="1" applyFont="1" applyFill="1" applyBorder="1" applyAlignment="1">
      <alignment horizontal="center" vertical="top"/>
    </xf>
    <xf numFmtId="0" fontId="22" fillId="19" borderId="4" xfId="6" applyFont="1" applyFill="1" applyBorder="1" applyAlignment="1">
      <alignment horizontal="center" vertical="top"/>
    </xf>
    <xf numFmtId="0" fontId="27" fillId="13" borderId="5" xfId="6" applyFont="1" applyFill="1" applyBorder="1" applyAlignment="1">
      <alignment vertical="top" wrapText="1"/>
    </xf>
    <xf numFmtId="164" fontId="12" fillId="13" borderId="47" xfId="6" applyNumberFormat="1" applyFont="1" applyFill="1" applyBorder="1" applyAlignment="1">
      <alignment horizontal="center" vertical="top"/>
    </xf>
    <xf numFmtId="0" fontId="22" fillId="13" borderId="47" xfId="6" applyFont="1" applyFill="1" applyBorder="1" applyAlignment="1">
      <alignment horizontal="center" vertical="top"/>
    </xf>
    <xf numFmtId="49" fontId="22" fillId="13" borderId="23" xfId="6" applyNumberFormat="1" applyFont="1" applyFill="1" applyBorder="1" applyAlignment="1">
      <alignment vertical="top" wrapText="1"/>
    </xf>
    <xf numFmtId="164" fontId="12" fillId="13" borderId="58" xfId="6" applyNumberFormat="1" applyFont="1" applyFill="1" applyBorder="1" applyAlignment="1">
      <alignment horizontal="center" vertical="top"/>
    </xf>
    <xf numFmtId="0" fontId="22" fillId="13" borderId="9" xfId="6" applyFont="1" applyFill="1" applyBorder="1" applyAlignment="1">
      <alignment horizontal="center" vertical="top"/>
    </xf>
    <xf numFmtId="0" fontId="30" fillId="12" borderId="55" xfId="6" applyFont="1" applyFill="1" applyBorder="1" applyAlignment="1">
      <alignment horizontal="left" vertical="top" wrapText="1"/>
    </xf>
    <xf numFmtId="164" fontId="12" fillId="13" borderId="16" xfId="6" applyNumberFormat="1" applyFont="1" applyFill="1" applyBorder="1" applyAlignment="1">
      <alignment horizontal="center" vertical="top"/>
    </xf>
    <xf numFmtId="0" fontId="22" fillId="13" borderId="16" xfId="6" applyFont="1" applyFill="1" applyBorder="1" applyAlignment="1">
      <alignment horizontal="center" vertical="top"/>
    </xf>
    <xf numFmtId="49" fontId="22" fillId="13" borderId="24" xfId="6" applyNumberFormat="1" applyFont="1" applyFill="1" applyBorder="1" applyAlignment="1">
      <alignment vertical="top" wrapText="1"/>
    </xf>
    <xf numFmtId="0" fontId="4" fillId="0" borderId="63" xfId="6" applyFont="1" applyBorder="1" applyAlignment="1">
      <alignment horizontal="center" vertical="center"/>
    </xf>
    <xf numFmtId="0" fontId="4" fillId="0" borderId="70" xfId="6" applyFont="1" applyBorder="1" applyAlignment="1">
      <alignment horizontal="center" vertical="center" wrapText="1"/>
    </xf>
    <xf numFmtId="0" fontId="4" fillId="0" borderId="70" xfId="6" applyFont="1" applyBorder="1" applyAlignment="1">
      <alignment vertical="center" wrapText="1"/>
    </xf>
    <xf numFmtId="0" fontId="22" fillId="12" borderId="3" xfId="6" applyFont="1" applyFill="1" applyBorder="1" applyAlignment="1">
      <alignment horizontal="left" vertical="top"/>
    </xf>
    <xf numFmtId="49" fontId="22" fillId="10" borderId="4" xfId="6" applyNumberFormat="1" applyFont="1" applyFill="1" applyBorder="1" applyAlignment="1">
      <alignment horizontal="center" vertical="top"/>
    </xf>
    <xf numFmtId="0" fontId="5" fillId="9" borderId="2" xfId="6" applyFont="1" applyFill="1" applyBorder="1" applyAlignment="1">
      <alignment vertical="top"/>
    </xf>
    <xf numFmtId="0" fontId="5" fillId="9" borderId="3" xfId="6" applyFont="1" applyFill="1" applyBorder="1" applyAlignment="1">
      <alignment vertical="top"/>
    </xf>
    <xf numFmtId="0" fontId="22" fillId="9" borderId="3" xfId="6" applyFont="1" applyFill="1" applyBorder="1" applyAlignment="1">
      <alignment vertical="top"/>
    </xf>
    <xf numFmtId="0" fontId="22" fillId="9" borderId="4" xfId="6" applyFont="1" applyFill="1" applyBorder="1" applyAlignment="1">
      <alignment vertical="top"/>
    </xf>
    <xf numFmtId="0" fontId="30" fillId="0" borderId="63" xfId="6" applyFont="1" applyBorder="1" applyAlignment="1">
      <alignment horizontal="left" vertical="top"/>
    </xf>
    <xf numFmtId="0" fontId="4" fillId="12" borderId="64" xfId="6" applyFont="1" applyFill="1" applyBorder="1" applyAlignment="1">
      <alignment vertical="center" wrapText="1"/>
    </xf>
    <xf numFmtId="0" fontId="11" fillId="0" borderId="2" xfId="6" applyFont="1" applyBorder="1" applyAlignment="1">
      <alignment horizontal="left" vertical="top"/>
    </xf>
    <xf numFmtId="0" fontId="19" fillId="0" borderId="3" xfId="6" applyFont="1" applyBorder="1" applyAlignment="1">
      <alignment horizontal="left" vertical="top"/>
    </xf>
    <xf numFmtId="0" fontId="20" fillId="0" borderId="3" xfId="6" applyFont="1" applyBorder="1" applyAlignment="1">
      <alignment horizontal="left" vertical="top"/>
    </xf>
    <xf numFmtId="0" fontId="19" fillId="0" borderId="4" xfId="6" applyFont="1" applyBorder="1" applyAlignment="1">
      <alignment vertical="top"/>
    </xf>
    <xf numFmtId="49" fontId="11" fillId="11" borderId="4" xfId="6" applyNumberFormat="1" applyFont="1" applyFill="1" applyBorder="1" applyAlignment="1">
      <alignment horizontal="center" vertical="top" wrapText="1"/>
    </xf>
    <xf numFmtId="0" fontId="5" fillId="11" borderId="25" xfId="6" applyFont="1" applyFill="1" applyBorder="1" applyAlignment="1">
      <alignment horizontal="left" vertical="top"/>
    </xf>
    <xf numFmtId="0" fontId="3" fillId="11" borderId="18" xfId="6" applyFont="1" applyFill="1" applyBorder="1"/>
    <xf numFmtId="0" fontId="22" fillId="11" borderId="18" xfId="6" applyFont="1" applyFill="1" applyBorder="1" applyAlignment="1">
      <alignment horizontal="left" vertical="top"/>
    </xf>
    <xf numFmtId="0" fontId="12" fillId="11" borderId="18" xfId="6" applyFont="1" applyFill="1" applyBorder="1" applyAlignment="1">
      <alignment horizontal="left" vertical="top"/>
    </xf>
    <xf numFmtId="0" fontId="22" fillId="11" borderId="0" xfId="6" applyFont="1" applyFill="1" applyBorder="1" applyAlignment="1">
      <alignment vertical="top"/>
    </xf>
    <xf numFmtId="49" fontId="22" fillId="11" borderId="1" xfId="6" applyNumberFormat="1" applyFont="1" applyFill="1" applyBorder="1" applyAlignment="1">
      <alignment horizontal="center" vertical="top" wrapText="1"/>
    </xf>
    <xf numFmtId="0" fontId="22" fillId="11" borderId="17" xfId="6" applyFont="1" applyFill="1" applyBorder="1" applyAlignment="1">
      <alignment horizontal="right" vertical="top" wrapText="1"/>
    </xf>
    <xf numFmtId="0" fontId="5" fillId="9" borderId="19" xfId="6" applyFont="1" applyFill="1" applyBorder="1" applyAlignment="1">
      <alignment horizontal="left" vertical="top" wrapText="1"/>
    </xf>
    <xf numFmtId="0" fontId="5" fillId="9" borderId="17" xfId="6" applyFont="1" applyFill="1" applyBorder="1" applyAlignment="1">
      <alignment horizontal="left" vertical="top" wrapText="1"/>
    </xf>
    <xf numFmtId="164" fontId="22" fillId="9" borderId="5" xfId="6" applyNumberFormat="1" applyFont="1" applyFill="1" applyBorder="1" applyAlignment="1">
      <alignment horizontal="center" vertical="top" wrapText="1"/>
    </xf>
    <xf numFmtId="0" fontId="22" fillId="9" borderId="49" xfId="6" applyFont="1" applyFill="1" applyBorder="1" applyAlignment="1">
      <alignment horizontal="center" vertical="top"/>
    </xf>
    <xf numFmtId="0" fontId="22" fillId="9" borderId="17" xfId="6" applyFont="1" applyFill="1" applyBorder="1" applyAlignment="1">
      <alignment horizontal="right" vertical="top" wrapText="1"/>
    </xf>
    <xf numFmtId="49" fontId="22" fillId="9" borderId="5" xfId="6" applyNumberFormat="1" applyFont="1" applyFill="1" applyBorder="1" applyAlignment="1">
      <alignment horizontal="center" vertical="top"/>
    </xf>
    <xf numFmtId="49" fontId="22" fillId="10" borderId="5" xfId="6" applyNumberFormat="1" applyFont="1" applyFill="1" applyBorder="1" applyAlignment="1">
      <alignment horizontal="center" vertical="top"/>
    </xf>
    <xf numFmtId="0" fontId="22" fillId="13" borderId="5" xfId="6" applyFont="1" applyFill="1" applyBorder="1" applyAlignment="1">
      <alignment horizontal="left" vertical="top" textRotation="90" wrapText="1"/>
    </xf>
    <xf numFmtId="0" fontId="27" fillId="14" borderId="5" xfId="6" applyFont="1" applyFill="1" applyBorder="1" applyAlignment="1">
      <alignment horizontal="center" vertical="top" wrapText="1"/>
    </xf>
    <xf numFmtId="49" fontId="22" fillId="13" borderId="49" xfId="6" applyNumberFormat="1" applyFont="1" applyFill="1" applyBorder="1" applyAlignment="1">
      <alignment horizontal="center" vertical="top" wrapText="1"/>
    </xf>
    <xf numFmtId="49" fontId="32" fillId="15" borderId="5" xfId="6" applyNumberFormat="1" applyFont="1" applyFill="1" applyBorder="1" applyAlignment="1">
      <alignment horizontal="center" vertical="top"/>
    </xf>
    <xf numFmtId="49" fontId="32" fillId="10" borderId="5" xfId="6" applyNumberFormat="1" applyFont="1" applyFill="1" applyBorder="1" applyAlignment="1">
      <alignment horizontal="center" vertical="top"/>
    </xf>
    <xf numFmtId="0" fontId="22" fillId="13" borderId="23" xfId="6" applyFont="1" applyFill="1" applyBorder="1" applyAlignment="1">
      <alignment horizontal="left" vertical="top" textRotation="90" wrapText="1"/>
    </xf>
    <xf numFmtId="49" fontId="22" fillId="14" borderId="23" xfId="6" applyNumberFormat="1" applyFont="1" applyFill="1" applyBorder="1" applyAlignment="1">
      <alignment horizontal="center" vertical="top" wrapText="1"/>
    </xf>
    <xf numFmtId="49" fontId="22" fillId="13" borderId="46" xfId="6" applyNumberFormat="1" applyFont="1" applyFill="1" applyBorder="1" applyAlignment="1">
      <alignment horizontal="center" vertical="top" wrapText="1"/>
    </xf>
    <xf numFmtId="49" fontId="32" fillId="15" borderId="23" xfId="6" applyNumberFormat="1" applyFont="1" applyFill="1" applyBorder="1" applyAlignment="1">
      <alignment horizontal="center" vertical="top"/>
    </xf>
    <xf numFmtId="49" fontId="32" fillId="10" borderId="23" xfId="6" applyNumberFormat="1" applyFont="1" applyFill="1" applyBorder="1" applyAlignment="1">
      <alignment horizontal="center" vertical="top"/>
    </xf>
    <xf numFmtId="0" fontId="4" fillId="12" borderId="38" xfId="6" applyFont="1" applyFill="1" applyBorder="1" applyAlignment="1">
      <alignment horizontal="center" vertical="center"/>
    </xf>
    <xf numFmtId="2" fontId="12" fillId="12" borderId="58" xfId="6" applyNumberFormat="1" applyFont="1" applyFill="1" applyBorder="1" applyAlignment="1">
      <alignment horizontal="center" vertical="top"/>
    </xf>
    <xf numFmtId="0" fontId="12" fillId="0" borderId="48" xfId="0" applyFont="1" applyBorder="1" applyAlignment="1">
      <alignment vertical="top" wrapText="1"/>
    </xf>
    <xf numFmtId="0" fontId="22" fillId="13" borderId="24" xfId="6" applyFont="1" applyFill="1" applyBorder="1" applyAlignment="1">
      <alignment horizontal="left" vertical="top" textRotation="90" wrapText="1"/>
    </xf>
    <xf numFmtId="49" fontId="22" fillId="14" borderId="24" xfId="6" applyNumberFormat="1" applyFont="1" applyFill="1" applyBorder="1" applyAlignment="1">
      <alignment horizontal="center" vertical="top" wrapText="1"/>
    </xf>
    <xf numFmtId="49" fontId="22" fillId="13" borderId="18" xfId="6" applyNumberFormat="1" applyFont="1" applyFill="1" applyBorder="1" applyAlignment="1">
      <alignment vertical="top" wrapText="1"/>
    </xf>
    <xf numFmtId="49" fontId="22" fillId="15" borderId="24" xfId="6" applyNumberFormat="1" applyFont="1" applyFill="1" applyBorder="1" applyAlignment="1">
      <alignment vertical="top"/>
    </xf>
    <xf numFmtId="49" fontId="22" fillId="10" borderId="24" xfId="6" applyNumberFormat="1" applyFont="1" applyFill="1" applyBorder="1" applyAlignment="1">
      <alignment vertical="top"/>
    </xf>
    <xf numFmtId="49" fontId="22" fillId="13" borderId="5" xfId="6" applyNumberFormat="1" applyFont="1" applyFill="1" applyBorder="1" applyAlignment="1">
      <alignment horizontal="center" vertical="top" wrapText="1"/>
    </xf>
    <xf numFmtId="49" fontId="22" fillId="13" borderId="23" xfId="6" applyNumberFormat="1" applyFont="1" applyFill="1" applyBorder="1" applyAlignment="1">
      <alignment horizontal="center" vertical="top" wrapText="1"/>
    </xf>
    <xf numFmtId="49" fontId="12" fillId="12" borderId="23" xfId="6" applyNumberFormat="1" applyFont="1" applyFill="1" applyBorder="1" applyAlignment="1">
      <alignment vertical="top"/>
    </xf>
    <xf numFmtId="0" fontId="27" fillId="13" borderId="5" xfId="6" applyFont="1" applyFill="1" applyBorder="1" applyAlignment="1">
      <alignment horizontal="center" vertical="top" wrapText="1"/>
    </xf>
    <xf numFmtId="49" fontId="22" fillId="15" borderId="5" xfId="6" applyNumberFormat="1" applyFont="1" applyFill="1" applyBorder="1" applyAlignment="1">
      <alignment vertical="top"/>
    </xf>
    <xf numFmtId="0" fontId="4" fillId="12" borderId="43" xfId="6" applyFont="1" applyFill="1" applyBorder="1" applyAlignment="1">
      <alignment horizontal="center" vertical="top"/>
    </xf>
    <xf numFmtId="49" fontId="22" fillId="15" borderId="23" xfId="6" applyNumberFormat="1" applyFont="1" applyFill="1" applyBorder="1" applyAlignment="1">
      <alignment vertical="top"/>
    </xf>
    <xf numFmtId="49" fontId="22" fillId="10" borderId="23" xfId="6" applyNumberFormat="1" applyFont="1" applyFill="1" applyBorder="1" applyAlignment="1">
      <alignment vertical="top"/>
    </xf>
    <xf numFmtId="164" fontId="12" fillId="12" borderId="9" xfId="6" applyNumberFormat="1" applyFont="1" applyFill="1" applyBorder="1" applyAlignment="1">
      <alignment horizontal="center" vertical="top"/>
    </xf>
    <xf numFmtId="0" fontId="27" fillId="13" borderId="49" xfId="6" applyFont="1" applyFill="1" applyBorder="1" applyAlignment="1">
      <alignment horizontal="center" vertical="top" wrapText="1"/>
    </xf>
    <xf numFmtId="164" fontId="12" fillId="13" borderId="23" xfId="6" applyNumberFormat="1" applyFont="1" applyFill="1" applyBorder="1" applyAlignment="1">
      <alignment horizontal="center" vertical="top"/>
    </xf>
    <xf numFmtId="0" fontId="22" fillId="13" borderId="46" xfId="6" applyFont="1" applyFill="1" applyBorder="1" applyAlignment="1">
      <alignment horizontal="center" vertical="top"/>
    </xf>
    <xf numFmtId="49" fontId="22" fillId="13" borderId="0" xfId="6" applyNumberFormat="1" applyFont="1" applyFill="1" applyBorder="1" applyAlignment="1">
      <alignment vertical="top" wrapText="1"/>
    </xf>
    <xf numFmtId="164" fontId="12" fillId="13" borderId="9" xfId="6" applyNumberFormat="1" applyFont="1" applyFill="1" applyBorder="1" applyAlignment="1">
      <alignment horizontal="center" vertical="top"/>
    </xf>
    <xf numFmtId="0" fontId="22" fillId="12" borderId="17" xfId="6" applyFont="1" applyFill="1" applyBorder="1" applyAlignment="1">
      <alignment horizontal="left" vertical="top"/>
    </xf>
    <xf numFmtId="49" fontId="22" fillId="10" borderId="37" xfId="6" applyNumberFormat="1" applyFont="1" applyFill="1" applyBorder="1" applyAlignment="1">
      <alignment horizontal="center" vertical="top"/>
    </xf>
    <xf numFmtId="0" fontId="34" fillId="9" borderId="2" xfId="6" applyFont="1" applyFill="1" applyBorder="1" applyAlignment="1">
      <alignment vertical="top"/>
    </xf>
    <xf numFmtId="0" fontId="34" fillId="9" borderId="3" xfId="6" applyFont="1" applyFill="1" applyBorder="1" applyAlignment="1">
      <alignment vertical="top"/>
    </xf>
    <xf numFmtId="0" fontId="29" fillId="9" borderId="3" xfId="6" applyFont="1" applyFill="1" applyBorder="1" applyAlignment="1">
      <alignment vertical="top"/>
    </xf>
    <xf numFmtId="0" fontId="29" fillId="9" borderId="4" xfId="6" applyFont="1" applyFill="1" applyBorder="1" applyAlignment="1">
      <alignment vertical="top"/>
    </xf>
    <xf numFmtId="49" fontId="22" fillId="9" borderId="37" xfId="6" applyNumberFormat="1" applyFont="1" applyFill="1" applyBorder="1" applyAlignment="1">
      <alignment horizontal="center" vertical="top"/>
    </xf>
    <xf numFmtId="0" fontId="4" fillId="12" borderId="70" xfId="6" applyFont="1" applyFill="1" applyBorder="1" applyAlignment="1">
      <alignment vertical="center" wrapText="1"/>
    </xf>
    <xf numFmtId="0" fontId="22" fillId="0" borderId="3" xfId="6" applyFont="1" applyBorder="1" applyAlignment="1">
      <alignment horizontal="left" vertical="top"/>
    </xf>
    <xf numFmtId="0" fontId="12" fillId="0" borderId="3" xfId="6" applyFont="1" applyBorder="1" applyAlignment="1">
      <alignment horizontal="left" vertical="top"/>
    </xf>
    <xf numFmtId="0" fontId="22" fillId="0" borderId="4" xfId="6" applyFont="1" applyBorder="1" applyAlignment="1">
      <alignment vertical="top"/>
    </xf>
    <xf numFmtId="49" fontId="22" fillId="11" borderId="4" xfId="6" applyNumberFormat="1" applyFont="1" applyFill="1" applyBorder="1" applyAlignment="1">
      <alignment horizontal="center" vertical="top" wrapText="1"/>
    </xf>
    <xf numFmtId="0" fontId="33" fillId="11" borderId="18" xfId="6" applyFont="1" applyFill="1" applyBorder="1" applyAlignment="1">
      <alignment horizontal="left" vertical="top"/>
    </xf>
    <xf numFmtId="0" fontId="29" fillId="11" borderId="18" xfId="6" applyFont="1" applyFill="1" applyBorder="1" applyAlignment="1">
      <alignment horizontal="left" vertical="top"/>
    </xf>
    <xf numFmtId="164" fontId="5" fillId="11" borderId="5" xfId="6" applyNumberFormat="1" applyFont="1" applyFill="1" applyBorder="1" applyAlignment="1">
      <alignment horizontal="center" vertical="top" wrapText="1"/>
    </xf>
    <xf numFmtId="0" fontId="11" fillId="11" borderId="49" xfId="6" applyFont="1" applyFill="1" applyBorder="1" applyAlignment="1">
      <alignment horizontal="center" vertical="top"/>
    </xf>
    <xf numFmtId="0" fontId="11" fillId="11" borderId="17" xfId="6" applyFont="1" applyFill="1" applyBorder="1" applyAlignment="1">
      <alignment horizontal="right" vertical="top" wrapText="1"/>
    </xf>
    <xf numFmtId="49" fontId="14" fillId="11" borderId="5" xfId="6" applyNumberFormat="1" applyFont="1" applyFill="1" applyBorder="1" applyAlignment="1">
      <alignment horizontal="center" vertical="top"/>
    </xf>
    <xf numFmtId="164" fontId="5" fillId="9" borderId="5" xfId="6" applyNumberFormat="1" applyFont="1" applyFill="1" applyBorder="1" applyAlignment="1">
      <alignment horizontal="center" vertical="top" wrapText="1"/>
    </xf>
    <xf numFmtId="0" fontId="11" fillId="9" borderId="49" xfId="6" applyFont="1" applyFill="1" applyBorder="1" applyAlignment="1">
      <alignment horizontal="center" vertical="top"/>
    </xf>
    <xf numFmtId="0" fontId="11" fillId="9" borderId="17" xfId="6" applyFont="1" applyFill="1" applyBorder="1" applyAlignment="1">
      <alignment horizontal="right" vertical="top" wrapText="1"/>
    </xf>
    <xf numFmtId="49" fontId="14" fillId="9" borderId="5" xfId="6" applyNumberFormat="1" applyFont="1" applyFill="1" applyBorder="1" applyAlignment="1">
      <alignment horizontal="center" vertical="top"/>
    </xf>
    <xf numFmtId="49" fontId="14" fillId="10" borderId="5" xfId="6" applyNumberFormat="1" applyFont="1" applyFill="1" applyBorder="1" applyAlignment="1">
      <alignment horizontal="center" vertical="top"/>
    </xf>
    <xf numFmtId="9" fontId="13" fillId="18" borderId="63" xfId="6" applyNumberFormat="1" applyFont="1" applyFill="1" applyBorder="1" applyAlignment="1">
      <alignment horizontal="center" vertical="top"/>
    </xf>
    <xf numFmtId="0" fontId="13" fillId="18" borderId="64" xfId="6" applyFont="1" applyFill="1" applyBorder="1" applyAlignment="1">
      <alignment horizontal="center" vertical="center"/>
    </xf>
    <xf numFmtId="0" fontId="13" fillId="18" borderId="65" xfId="6" applyFont="1" applyFill="1" applyBorder="1" applyAlignment="1">
      <alignment horizontal="left" vertical="top"/>
    </xf>
    <xf numFmtId="164" fontId="11" fillId="18" borderId="1" xfId="6" applyNumberFormat="1" applyFont="1" applyFill="1" applyBorder="1" applyAlignment="1">
      <alignment horizontal="center" vertical="top"/>
    </xf>
    <xf numFmtId="0" fontId="11" fillId="18" borderId="4" xfId="6" applyFont="1" applyFill="1" applyBorder="1" applyAlignment="1">
      <alignment horizontal="center" vertical="top"/>
    </xf>
    <xf numFmtId="49" fontId="10" fillId="12" borderId="49" xfId="6" applyNumberFormat="1" applyFont="1" applyFill="1" applyBorder="1" applyAlignment="1">
      <alignment horizontal="center" vertical="top"/>
    </xf>
    <xf numFmtId="0" fontId="16" fillId="12" borderId="5" xfId="6" applyFont="1" applyFill="1" applyBorder="1" applyAlignment="1">
      <alignment horizontal="center" vertical="top" wrapText="1"/>
    </xf>
    <xf numFmtId="0" fontId="16" fillId="14" borderId="5" xfId="6" applyFont="1" applyFill="1" applyBorder="1" applyAlignment="1">
      <alignment horizontal="center" vertical="top" wrapText="1"/>
    </xf>
    <xf numFmtId="0" fontId="16" fillId="13" borderId="49" xfId="6" applyFont="1" applyFill="1" applyBorder="1" applyAlignment="1">
      <alignment horizontal="center" vertical="top" wrapText="1"/>
    </xf>
    <xf numFmtId="0" fontId="10" fillId="12" borderId="67" xfId="6" applyFont="1" applyFill="1" applyBorder="1" applyAlignment="1">
      <alignment horizontal="center" vertical="top"/>
    </xf>
    <xf numFmtId="0" fontId="10" fillId="12" borderId="68" xfId="6" applyFont="1" applyFill="1" applyBorder="1" applyAlignment="1">
      <alignment horizontal="center" vertical="center" wrapText="1"/>
    </xf>
    <xf numFmtId="0" fontId="10" fillId="12" borderId="69" xfId="6" applyFont="1" applyFill="1" applyBorder="1" applyAlignment="1">
      <alignment horizontal="left" vertical="top" wrapText="1"/>
    </xf>
    <xf numFmtId="164" fontId="10" fillId="12" borderId="47" xfId="6" applyNumberFormat="1" applyFont="1" applyFill="1" applyBorder="1" applyAlignment="1">
      <alignment horizontal="center" vertical="top"/>
    </xf>
    <xf numFmtId="0" fontId="10" fillId="12" borderId="47" xfId="6" applyFont="1" applyFill="1" applyBorder="1" applyAlignment="1">
      <alignment horizontal="center" vertical="top"/>
    </xf>
    <xf numFmtId="49" fontId="10" fillId="12" borderId="23" xfId="6" applyNumberFormat="1" applyFont="1" applyFill="1" applyBorder="1" applyAlignment="1">
      <alignment horizontal="center" vertical="top"/>
    </xf>
    <xf numFmtId="49" fontId="11" fillId="12" borderId="23" xfId="6" applyNumberFormat="1" applyFont="1" applyFill="1" applyBorder="1" applyAlignment="1">
      <alignment horizontal="center" vertical="top" wrapText="1"/>
    </xf>
    <xf numFmtId="49" fontId="11" fillId="14" borderId="23" xfId="6" applyNumberFormat="1" applyFont="1" applyFill="1" applyBorder="1" applyAlignment="1">
      <alignment horizontal="center" vertical="top" wrapText="1"/>
    </xf>
    <xf numFmtId="49" fontId="11" fillId="13" borderId="0" xfId="6" applyNumberFormat="1" applyFont="1" applyFill="1" applyBorder="1" applyAlignment="1">
      <alignment vertical="top" wrapText="1"/>
    </xf>
    <xf numFmtId="49" fontId="14" fillId="10" borderId="23" xfId="6" applyNumberFormat="1" applyFont="1" applyFill="1" applyBorder="1" applyAlignment="1">
      <alignment vertical="top"/>
    </xf>
    <xf numFmtId="0" fontId="13" fillId="12" borderId="38" xfId="6" applyFont="1" applyFill="1" applyBorder="1" applyAlignment="1">
      <alignment horizontal="center" vertical="top"/>
    </xf>
    <xf numFmtId="0" fontId="10" fillId="12" borderId="66" xfId="6" applyFont="1" applyFill="1" applyBorder="1" applyAlignment="1">
      <alignment horizontal="center" vertical="center" wrapText="1"/>
    </xf>
    <xf numFmtId="0" fontId="10" fillId="12" borderId="55" xfId="6" applyFont="1" applyFill="1" applyBorder="1" applyAlignment="1">
      <alignment horizontal="left" vertical="top" wrapText="1"/>
    </xf>
    <xf numFmtId="164" fontId="10" fillId="12" borderId="58" xfId="6" applyNumberFormat="1" applyFont="1" applyFill="1" applyBorder="1" applyAlignment="1">
      <alignment horizontal="center" vertical="top"/>
    </xf>
    <xf numFmtId="0" fontId="10" fillId="12" borderId="9" xfId="6" applyFont="1" applyFill="1" applyBorder="1" applyAlignment="1">
      <alignment horizontal="center" vertical="top"/>
    </xf>
    <xf numFmtId="49" fontId="4" fillId="12" borderId="23" xfId="6" applyNumberFormat="1" applyFont="1" applyFill="1" applyBorder="1" applyAlignment="1">
      <alignment horizontal="center" vertical="top"/>
    </xf>
    <xf numFmtId="0" fontId="10" fillId="12" borderId="38" xfId="6" applyFont="1" applyFill="1" applyBorder="1" applyAlignment="1">
      <alignment horizontal="center" vertical="top"/>
    </xf>
    <xf numFmtId="0" fontId="10" fillId="12" borderId="22" xfId="6" applyFont="1" applyFill="1" applyBorder="1" applyAlignment="1">
      <alignment horizontal="center" vertical="center" wrapText="1"/>
    </xf>
    <xf numFmtId="0" fontId="10" fillId="12" borderId="15" xfId="6" applyFont="1" applyFill="1" applyBorder="1" applyAlignment="1">
      <alignment wrapText="1"/>
    </xf>
    <xf numFmtId="0" fontId="10" fillId="12" borderId="30" xfId="6" applyFont="1" applyFill="1" applyBorder="1" applyAlignment="1">
      <alignment horizontal="center" vertical="top"/>
    </xf>
    <xf numFmtId="0" fontId="10" fillId="12" borderId="31" xfId="6" applyFont="1" applyFill="1" applyBorder="1" applyAlignment="1">
      <alignment horizontal="center" vertical="top" wrapText="1"/>
    </xf>
    <xf numFmtId="0" fontId="10" fillId="12" borderId="32" xfId="6" applyFont="1" applyFill="1" applyBorder="1" applyAlignment="1">
      <alignment horizontal="left" vertical="top" wrapText="1"/>
    </xf>
    <xf numFmtId="164" fontId="10" fillId="12" borderId="16" xfId="6" applyNumberFormat="1" applyFont="1" applyFill="1" applyBorder="1" applyAlignment="1">
      <alignment horizontal="center" vertical="top"/>
    </xf>
    <xf numFmtId="0" fontId="10" fillId="12" borderId="16" xfId="6" applyFont="1" applyFill="1" applyBorder="1" applyAlignment="1">
      <alignment horizontal="center" vertical="top"/>
    </xf>
    <xf numFmtId="49" fontId="11" fillId="12" borderId="24" xfId="6" applyNumberFormat="1" applyFont="1" applyFill="1" applyBorder="1" applyAlignment="1">
      <alignment horizontal="center" vertical="top" wrapText="1"/>
    </xf>
    <xf numFmtId="49" fontId="11" fillId="14" borderId="24" xfId="6" applyNumberFormat="1" applyFont="1" applyFill="1" applyBorder="1" applyAlignment="1">
      <alignment horizontal="center" vertical="top" wrapText="1"/>
    </xf>
    <xf numFmtId="49" fontId="11" fillId="13" borderId="18" xfId="6" applyNumberFormat="1" applyFont="1" applyFill="1" applyBorder="1" applyAlignment="1">
      <alignment vertical="top" wrapText="1"/>
    </xf>
    <xf numFmtId="49" fontId="14" fillId="10" borderId="24" xfId="6" applyNumberFormat="1" applyFont="1" applyFill="1" applyBorder="1" applyAlignment="1">
      <alignment vertical="top"/>
    </xf>
    <xf numFmtId="49" fontId="4" fillId="12" borderId="49" xfId="6" applyNumberFormat="1" applyFont="1" applyFill="1" applyBorder="1" applyAlignment="1">
      <alignment horizontal="center" vertical="top"/>
    </xf>
    <xf numFmtId="164" fontId="10" fillId="13" borderId="47" xfId="6" applyNumberFormat="1" applyFont="1" applyFill="1" applyBorder="1" applyAlignment="1">
      <alignment horizontal="center" vertical="top"/>
    </xf>
    <xf numFmtId="0" fontId="5" fillId="13" borderId="47" xfId="6" applyFont="1" applyFill="1" applyBorder="1" applyAlignment="1">
      <alignment horizontal="center" vertical="top"/>
    </xf>
    <xf numFmtId="164" fontId="10" fillId="13" borderId="58" xfId="6" applyNumberFormat="1" applyFont="1" applyFill="1" applyBorder="1" applyAlignment="1">
      <alignment horizontal="center" vertical="top"/>
    </xf>
    <xf numFmtId="0" fontId="5" fillId="13" borderId="9" xfId="6" applyFont="1" applyFill="1" applyBorder="1" applyAlignment="1">
      <alignment horizontal="center" vertical="top"/>
    </xf>
    <xf numFmtId="164" fontId="10" fillId="13" borderId="16" xfId="6" applyNumberFormat="1" applyFont="1" applyFill="1" applyBorder="1" applyAlignment="1">
      <alignment horizontal="center" vertical="top"/>
    </xf>
    <xf numFmtId="0" fontId="5" fillId="13" borderId="16" xfId="6" applyFont="1" applyFill="1" applyBorder="1" applyAlignment="1">
      <alignment horizontal="center" vertical="top"/>
    </xf>
    <xf numFmtId="0" fontId="12" fillId="0" borderId="25" xfId="0" applyFont="1" applyBorder="1" applyAlignment="1">
      <alignment vertical="top" wrapText="1"/>
    </xf>
    <xf numFmtId="49" fontId="12" fillId="12" borderId="5" xfId="6" applyNumberFormat="1" applyFont="1" applyFill="1" applyBorder="1" applyAlignment="1">
      <alignment horizontal="center" vertical="top"/>
    </xf>
    <xf numFmtId="0" fontId="4" fillId="0" borderId="63" xfId="6" applyFont="1" applyBorder="1" applyAlignment="1">
      <alignment horizontal="center" vertical="top"/>
    </xf>
    <xf numFmtId="0" fontId="4" fillId="0" borderId="64" xfId="6" applyFont="1" applyBorder="1" applyAlignment="1">
      <alignment vertical="center" wrapText="1"/>
    </xf>
    <xf numFmtId="0" fontId="22" fillId="0" borderId="2" xfId="6" applyFont="1" applyBorder="1" applyAlignment="1">
      <alignment horizontal="left" vertical="top"/>
    </xf>
    <xf numFmtId="0" fontId="22" fillId="14" borderId="5" xfId="6" applyFont="1" applyFill="1" applyBorder="1" applyAlignment="1">
      <alignment vertical="top" wrapText="1"/>
    </xf>
    <xf numFmtId="0" fontId="35" fillId="14" borderId="23" xfId="6" applyFont="1" applyFill="1" applyBorder="1" applyAlignment="1">
      <alignment vertical="top" wrapText="1"/>
    </xf>
    <xf numFmtId="0" fontId="12" fillId="14" borderId="23" xfId="6" applyFont="1" applyFill="1" applyBorder="1" applyAlignment="1">
      <alignment horizontal="left" vertical="top" wrapText="1"/>
    </xf>
    <xf numFmtId="49" fontId="12" fillId="12" borderId="24" xfId="6" applyNumberFormat="1" applyFont="1" applyFill="1" applyBorder="1" applyAlignment="1">
      <alignment vertical="top"/>
    </xf>
    <xf numFmtId="0" fontId="32" fillId="14" borderId="23" xfId="6" applyFont="1" applyFill="1" applyBorder="1" applyAlignment="1">
      <alignment vertical="top" wrapText="1"/>
    </xf>
    <xf numFmtId="9" fontId="4" fillId="18" borderId="63" xfId="6" applyNumberFormat="1" applyFont="1" applyFill="1" applyBorder="1" applyAlignment="1">
      <alignment horizontal="center" vertical="top"/>
    </xf>
    <xf numFmtId="0" fontId="4" fillId="12" borderId="31" xfId="6" applyFont="1" applyFill="1" applyBorder="1" applyAlignment="1">
      <alignment horizontal="center" vertical="center" wrapText="1"/>
    </xf>
    <xf numFmtId="0" fontId="12" fillId="14" borderId="23" xfId="6" applyFont="1" applyFill="1" applyBorder="1" applyAlignment="1">
      <alignment vertical="top" wrapText="1"/>
    </xf>
    <xf numFmtId="0" fontId="19" fillId="9" borderId="49" xfId="6" applyFont="1" applyFill="1" applyBorder="1" applyAlignment="1">
      <alignment horizontal="center" vertical="top"/>
    </xf>
    <xf numFmtId="0" fontId="19" fillId="9" borderId="17" xfId="6" applyFont="1" applyFill="1" applyBorder="1" applyAlignment="1">
      <alignment horizontal="right" vertical="top" wrapText="1"/>
    </xf>
    <xf numFmtId="49" fontId="19" fillId="9" borderId="5" xfId="6" applyNumberFormat="1" applyFont="1" applyFill="1" applyBorder="1" applyAlignment="1">
      <alignment horizontal="center" vertical="top"/>
    </xf>
    <xf numFmtId="49" fontId="19" fillId="10" borderId="5" xfId="6" applyNumberFormat="1" applyFont="1" applyFill="1" applyBorder="1" applyAlignment="1">
      <alignment horizontal="center" vertical="top"/>
    </xf>
    <xf numFmtId="164" fontId="19" fillId="18" borderId="1" xfId="6" applyNumberFormat="1" applyFont="1" applyFill="1" applyBorder="1" applyAlignment="1">
      <alignment horizontal="center" vertical="top"/>
    </xf>
    <xf numFmtId="0" fontId="19" fillId="18" borderId="4" xfId="6" applyFont="1" applyFill="1" applyBorder="1" applyAlignment="1">
      <alignment horizontal="center" vertical="top"/>
    </xf>
    <xf numFmtId="49" fontId="20" fillId="12" borderId="49" xfId="6" applyNumberFormat="1" applyFont="1" applyFill="1" applyBorder="1" applyAlignment="1">
      <alignment horizontal="center" vertical="top"/>
    </xf>
    <xf numFmtId="0" fontId="36" fillId="12" borderId="5" xfId="6" applyFont="1" applyFill="1" applyBorder="1" applyAlignment="1">
      <alignment horizontal="center" vertical="top" wrapText="1"/>
    </xf>
    <xf numFmtId="0" fontId="36" fillId="14" borderId="17" xfId="6" applyFont="1" applyFill="1" applyBorder="1" applyAlignment="1">
      <alignment horizontal="center" vertical="top" wrapText="1"/>
    </xf>
    <xf numFmtId="164" fontId="20" fillId="12" borderId="47" xfId="6" applyNumberFormat="1" applyFont="1" applyFill="1" applyBorder="1" applyAlignment="1">
      <alignment horizontal="center" vertical="top"/>
    </xf>
    <xf numFmtId="0" fontId="20" fillId="12" borderId="47" xfId="6" applyFont="1" applyFill="1" applyBorder="1" applyAlignment="1">
      <alignment horizontal="center" vertical="top"/>
    </xf>
    <xf numFmtId="49" fontId="20" fillId="12" borderId="23" xfId="6" applyNumberFormat="1" applyFont="1" applyFill="1" applyBorder="1" applyAlignment="1">
      <alignment horizontal="center" vertical="top"/>
    </xf>
    <xf numFmtId="49" fontId="19" fillId="12" borderId="23" xfId="6" applyNumberFormat="1" applyFont="1" applyFill="1" applyBorder="1" applyAlignment="1">
      <alignment horizontal="center" vertical="top" wrapText="1"/>
    </xf>
    <xf numFmtId="49" fontId="19" fillId="14" borderId="0" xfId="6" applyNumberFormat="1" applyFont="1" applyFill="1" applyBorder="1" applyAlignment="1">
      <alignment horizontal="center" vertical="top" wrapText="1"/>
    </xf>
    <xf numFmtId="164" fontId="20" fillId="12" borderId="58" xfId="6" applyNumberFormat="1" applyFont="1" applyFill="1" applyBorder="1" applyAlignment="1">
      <alignment horizontal="center" vertical="top"/>
    </xf>
    <xf numFmtId="0" fontId="20" fillId="12" borderId="9" xfId="6" applyFont="1" applyFill="1" applyBorder="1" applyAlignment="1">
      <alignment horizontal="center" vertical="top"/>
    </xf>
    <xf numFmtId="0" fontId="10" fillId="12" borderId="26" xfId="6" applyFont="1" applyFill="1" applyBorder="1" applyAlignment="1">
      <alignment horizontal="center" vertical="top"/>
    </xf>
    <xf numFmtId="164" fontId="20" fillId="12" borderId="9" xfId="6" applyNumberFormat="1" applyFont="1" applyFill="1" applyBorder="1" applyAlignment="1">
      <alignment horizontal="center" vertical="top"/>
    </xf>
    <xf numFmtId="0" fontId="10" fillId="12" borderId="66" xfId="6" applyFont="1" applyFill="1" applyBorder="1" applyAlignment="1">
      <alignment horizontal="center" vertical="top" wrapText="1"/>
    </xf>
    <xf numFmtId="164" fontId="20" fillId="12" borderId="16" xfId="6" applyNumberFormat="1" applyFont="1" applyFill="1" applyBorder="1" applyAlignment="1">
      <alignment horizontal="center" vertical="top"/>
    </xf>
    <xf numFmtId="0" fontId="20" fillId="12" borderId="16" xfId="6" applyFont="1" applyFill="1" applyBorder="1" applyAlignment="1">
      <alignment horizontal="center" vertical="top"/>
    </xf>
    <xf numFmtId="49" fontId="19" fillId="12" borderId="24" xfId="6" applyNumberFormat="1" applyFont="1" applyFill="1" applyBorder="1" applyAlignment="1">
      <alignment horizontal="center" vertical="top" wrapText="1"/>
    </xf>
    <xf numFmtId="49" fontId="19" fillId="14" borderId="18" xfId="6" applyNumberFormat="1" applyFont="1" applyFill="1" applyBorder="1" applyAlignment="1">
      <alignment horizontal="center" vertical="top" wrapText="1"/>
    </xf>
    <xf numFmtId="9" fontId="13" fillId="19" borderId="63" xfId="6" applyNumberFormat="1" applyFont="1" applyFill="1" applyBorder="1" applyAlignment="1">
      <alignment horizontal="center" vertical="top"/>
    </xf>
    <xf numFmtId="0" fontId="13" fillId="19" borderId="64" xfId="6" applyFont="1" applyFill="1" applyBorder="1" applyAlignment="1">
      <alignment horizontal="center" vertical="center"/>
    </xf>
    <xf numFmtId="0" fontId="13" fillId="19" borderId="65" xfId="6" applyFont="1" applyFill="1" applyBorder="1" applyAlignment="1">
      <alignment horizontal="left" vertical="top"/>
    </xf>
    <xf numFmtId="164" fontId="19" fillId="19" borderId="1" xfId="6" applyNumberFormat="1" applyFont="1" applyFill="1" applyBorder="1" applyAlignment="1">
      <alignment horizontal="center" vertical="top"/>
    </xf>
    <xf numFmtId="0" fontId="19" fillId="19" borderId="4" xfId="6" applyFont="1" applyFill="1" applyBorder="1" applyAlignment="1">
      <alignment horizontal="center" vertical="top"/>
    </xf>
    <xf numFmtId="164" fontId="20" fillId="13" borderId="47" xfId="6" applyNumberFormat="1" applyFont="1" applyFill="1" applyBorder="1" applyAlignment="1">
      <alignment horizontal="center" vertical="top"/>
    </xf>
    <xf numFmtId="164" fontId="20" fillId="13" borderId="58" xfId="6" applyNumberFormat="1" applyFont="1" applyFill="1" applyBorder="1" applyAlignment="1">
      <alignment horizontal="center" vertical="top"/>
    </xf>
    <xf numFmtId="0" fontId="10" fillId="12" borderId="38" xfId="6" applyFont="1" applyFill="1" applyBorder="1" applyAlignment="1">
      <alignment horizontal="center" vertical="center"/>
    </xf>
    <xf numFmtId="164" fontId="20" fillId="13" borderId="16" xfId="6" applyNumberFormat="1" applyFont="1" applyFill="1" applyBorder="1" applyAlignment="1">
      <alignment horizontal="center" vertical="top"/>
    </xf>
    <xf numFmtId="49" fontId="19" fillId="9" borderId="1" xfId="6" applyNumberFormat="1" applyFont="1" applyFill="1" applyBorder="1" applyAlignment="1">
      <alignment horizontal="center" vertical="top"/>
    </xf>
    <xf numFmtId="49" fontId="19" fillId="10" borderId="37" xfId="6" applyNumberFormat="1" applyFont="1" applyFill="1" applyBorder="1" applyAlignment="1">
      <alignment horizontal="center" vertical="top"/>
    </xf>
    <xf numFmtId="49" fontId="19" fillId="10" borderId="4" xfId="6" applyNumberFormat="1" applyFont="1" applyFill="1" applyBorder="1" applyAlignment="1">
      <alignment horizontal="center" vertical="top"/>
    </xf>
    <xf numFmtId="0" fontId="4" fillId="12" borderId="55" xfId="6" applyFont="1" applyFill="1" applyBorder="1" applyAlignment="1">
      <alignment vertical="top" wrapText="1"/>
    </xf>
    <xf numFmtId="0" fontId="4" fillId="12" borderId="28" xfId="6" applyFont="1" applyFill="1" applyBorder="1" applyAlignment="1">
      <alignment vertical="top" wrapText="1"/>
    </xf>
    <xf numFmtId="0" fontId="4" fillId="0" borderId="63" xfId="6" applyFont="1" applyBorder="1" applyAlignment="1">
      <alignment horizontal="left" vertical="top"/>
    </xf>
    <xf numFmtId="0" fontId="16" fillId="12" borderId="17" xfId="6" applyFont="1" applyFill="1" applyBorder="1" applyAlignment="1">
      <alignment horizontal="center" vertical="top" wrapText="1"/>
    </xf>
    <xf numFmtId="0" fontId="16" fillId="13" borderId="5" xfId="6" applyFont="1" applyFill="1" applyBorder="1" applyAlignment="1">
      <alignment horizontal="center" vertical="top" wrapText="1"/>
    </xf>
    <xf numFmtId="49" fontId="11" fillId="12" borderId="0" xfId="6" applyNumberFormat="1" applyFont="1" applyFill="1" applyBorder="1" applyAlignment="1">
      <alignment horizontal="center" vertical="top" wrapText="1"/>
    </xf>
    <xf numFmtId="49" fontId="11" fillId="13" borderId="23" xfId="6" applyNumberFormat="1" applyFont="1" applyFill="1" applyBorder="1" applyAlignment="1">
      <alignment vertical="top" wrapText="1"/>
    </xf>
    <xf numFmtId="49" fontId="11" fillId="12" borderId="18" xfId="6" applyNumberFormat="1" applyFont="1" applyFill="1" applyBorder="1" applyAlignment="1">
      <alignment horizontal="center" vertical="top" wrapText="1"/>
    </xf>
    <xf numFmtId="49" fontId="11" fillId="13" borderId="24" xfId="6" applyNumberFormat="1" applyFont="1" applyFill="1" applyBorder="1" applyAlignment="1">
      <alignment vertical="top" wrapText="1"/>
    </xf>
    <xf numFmtId="0" fontId="5" fillId="12" borderId="17" xfId="6" applyFont="1" applyFill="1" applyBorder="1" applyAlignment="1">
      <alignment horizontal="left" vertical="top"/>
    </xf>
    <xf numFmtId="49" fontId="14" fillId="9" borderId="1" xfId="6" applyNumberFormat="1" applyFont="1" applyFill="1" applyBorder="1" applyAlignment="1">
      <alignment horizontal="center" vertical="top"/>
    </xf>
    <xf numFmtId="49" fontId="14" fillId="10" borderId="37" xfId="6" applyNumberFormat="1" applyFont="1" applyFill="1" applyBorder="1" applyAlignment="1">
      <alignment horizontal="center" vertical="top"/>
    </xf>
    <xf numFmtId="0" fontId="34" fillId="9" borderId="4" xfId="6" applyFont="1" applyFill="1" applyBorder="1" applyAlignment="1">
      <alignment vertical="top"/>
    </xf>
    <xf numFmtId="49" fontId="14" fillId="9" borderId="37" xfId="6" applyNumberFormat="1" applyFont="1" applyFill="1" applyBorder="1" applyAlignment="1">
      <alignment horizontal="center" vertical="top"/>
    </xf>
    <xf numFmtId="0" fontId="5" fillId="9" borderId="17" xfId="6" applyFont="1" applyFill="1" applyBorder="1" applyAlignment="1">
      <alignment horizontal="right" vertical="top" wrapText="1"/>
    </xf>
    <xf numFmtId="0" fontId="36" fillId="14" borderId="5" xfId="6" applyFont="1" applyFill="1" applyBorder="1" applyAlignment="1">
      <alignment horizontal="center" vertical="top" wrapText="1"/>
    </xf>
    <xf numFmtId="0" fontId="36" fillId="13" borderId="49" xfId="6" applyFont="1" applyFill="1" applyBorder="1" applyAlignment="1">
      <alignment horizontal="center" vertical="top" wrapText="1"/>
    </xf>
    <xf numFmtId="49" fontId="19" fillId="14" borderId="23" xfId="6" applyNumberFormat="1" applyFont="1" applyFill="1" applyBorder="1" applyAlignment="1">
      <alignment horizontal="center" vertical="top" wrapText="1"/>
    </xf>
    <xf numFmtId="49" fontId="19" fillId="13" borderId="0" xfId="6" applyNumberFormat="1" applyFont="1" applyFill="1" applyBorder="1" applyAlignment="1">
      <alignment vertical="top" wrapText="1"/>
    </xf>
    <xf numFmtId="49" fontId="19" fillId="10" borderId="23" xfId="6" applyNumberFormat="1" applyFont="1" applyFill="1" applyBorder="1" applyAlignment="1">
      <alignment vertical="top"/>
    </xf>
    <xf numFmtId="49" fontId="19" fillId="14" borderId="24" xfId="6" applyNumberFormat="1" applyFont="1" applyFill="1" applyBorder="1" applyAlignment="1">
      <alignment horizontal="center" vertical="top" wrapText="1"/>
    </xf>
    <xf numFmtId="49" fontId="19" fillId="13" borderId="18" xfId="6" applyNumberFormat="1" applyFont="1" applyFill="1" applyBorder="1" applyAlignment="1">
      <alignment vertical="top" wrapText="1"/>
    </xf>
    <xf numFmtId="49" fontId="19" fillId="10" borderId="24" xfId="6" applyNumberFormat="1" applyFont="1" applyFill="1" applyBorder="1" applyAlignment="1">
      <alignment vertical="top"/>
    </xf>
    <xf numFmtId="0" fontId="22" fillId="12" borderId="2" xfId="6" applyFont="1" applyFill="1" applyBorder="1" applyAlignment="1">
      <alignment horizontal="left" vertical="top"/>
    </xf>
    <xf numFmtId="0" fontId="22" fillId="12" borderId="4" xfId="6" applyFont="1" applyFill="1" applyBorder="1" applyAlignment="1">
      <alignment horizontal="left" vertical="top"/>
    </xf>
    <xf numFmtId="0" fontId="27" fillId="13" borderId="17" xfId="6" applyFont="1" applyFill="1" applyBorder="1" applyAlignment="1">
      <alignment horizontal="center" vertical="top" wrapText="1"/>
    </xf>
    <xf numFmtId="49" fontId="22" fillId="13" borderId="0" xfId="6" applyNumberFormat="1" applyFont="1" applyFill="1" applyBorder="1" applyAlignment="1">
      <alignment horizontal="center" vertical="top" wrapText="1"/>
    </xf>
    <xf numFmtId="49" fontId="22" fillId="13" borderId="18" xfId="6" applyNumberFormat="1" applyFont="1" applyFill="1" applyBorder="1" applyAlignment="1">
      <alignment horizontal="center" vertical="top" wrapText="1"/>
    </xf>
    <xf numFmtId="0" fontId="22" fillId="12" borderId="0" xfId="6" applyFont="1" applyFill="1" applyBorder="1" applyAlignment="1">
      <alignment horizontal="left" vertical="top"/>
    </xf>
    <xf numFmtId="0" fontId="11" fillId="0" borderId="3" xfId="6" applyFont="1" applyBorder="1" applyAlignment="1">
      <alignment horizontal="left" vertical="top"/>
    </xf>
    <xf numFmtId="0" fontId="4" fillId="18" borderId="64" xfId="6" applyFont="1" applyFill="1" applyBorder="1" applyAlignment="1">
      <alignment horizontal="center" vertical="center"/>
    </xf>
    <xf numFmtId="0" fontId="4" fillId="18" borderId="65" xfId="6" applyFont="1" applyFill="1" applyBorder="1" applyAlignment="1">
      <alignment horizontal="left" vertical="top"/>
    </xf>
    <xf numFmtId="0" fontId="27" fillId="12" borderId="17" xfId="6" applyFont="1" applyFill="1" applyBorder="1" applyAlignment="1">
      <alignment horizontal="center" vertical="top" wrapText="1"/>
    </xf>
    <xf numFmtId="49" fontId="22" fillId="12" borderId="0" xfId="6" applyNumberFormat="1" applyFont="1" applyFill="1" applyBorder="1" applyAlignment="1">
      <alignment horizontal="center" vertical="top" wrapText="1"/>
    </xf>
    <xf numFmtId="0" fontId="23" fillId="0" borderId="48" xfId="0" applyFont="1" applyBorder="1" applyAlignment="1">
      <alignment vertical="top" wrapText="1"/>
    </xf>
    <xf numFmtId="49" fontId="22" fillId="12" borderId="18" xfId="6" applyNumberFormat="1" applyFont="1" applyFill="1" applyBorder="1" applyAlignment="1">
      <alignment horizontal="center" vertical="top" wrapText="1"/>
    </xf>
    <xf numFmtId="0" fontId="12" fillId="14" borderId="24" xfId="6" applyFont="1" applyFill="1" applyBorder="1" applyAlignment="1">
      <alignment horizontal="left" vertical="top" wrapText="1"/>
    </xf>
    <xf numFmtId="0" fontId="27" fillId="12" borderId="19" xfId="6" applyFont="1" applyFill="1" applyBorder="1" applyAlignment="1">
      <alignment horizontal="center" vertical="top" wrapText="1"/>
    </xf>
    <xf numFmtId="49" fontId="22" fillId="12" borderId="48" xfId="6" applyNumberFormat="1" applyFont="1" applyFill="1" applyBorder="1" applyAlignment="1">
      <alignment horizontal="center" vertical="top" wrapText="1"/>
    </xf>
    <xf numFmtId="49" fontId="22" fillId="12" borderId="25" xfId="6" applyNumberFormat="1" applyFont="1" applyFill="1" applyBorder="1" applyAlignment="1">
      <alignment horizontal="center" vertical="top" wrapText="1"/>
    </xf>
    <xf numFmtId="0" fontId="30" fillId="12" borderId="69" xfId="6" applyFont="1" applyFill="1" applyBorder="1" applyAlignment="1">
      <alignment horizontal="left" vertical="top" wrapText="1"/>
    </xf>
    <xf numFmtId="49" fontId="22" fillId="13" borderId="37" xfId="6" applyNumberFormat="1" applyFont="1" applyFill="1" applyBorder="1" applyAlignment="1">
      <alignment horizontal="center" vertical="top" wrapText="1"/>
    </xf>
    <xf numFmtId="0" fontId="11" fillId="11" borderId="25" xfId="6" applyFont="1" applyFill="1" applyBorder="1" applyAlignment="1">
      <alignment horizontal="left" vertical="top"/>
    </xf>
    <xf numFmtId="0" fontId="11" fillId="11" borderId="18" xfId="6" applyFont="1" applyFill="1" applyBorder="1" applyAlignment="1">
      <alignment horizontal="left" vertical="top"/>
    </xf>
    <xf numFmtId="0" fontId="19" fillId="11" borderId="18" xfId="6" applyFont="1" applyFill="1" applyBorder="1" applyAlignment="1">
      <alignment horizontal="left" vertical="top"/>
    </xf>
    <xf numFmtId="0" fontId="37" fillId="11" borderId="18" xfId="6" applyFont="1" applyFill="1" applyBorder="1" applyAlignment="1">
      <alignment horizontal="left" vertical="top"/>
    </xf>
    <xf numFmtId="0" fontId="38" fillId="11" borderId="18" xfId="6" applyFont="1" applyFill="1" applyBorder="1" applyAlignment="1">
      <alignment horizontal="left" vertical="top"/>
    </xf>
    <xf numFmtId="0" fontId="11" fillId="11" borderId="0" xfId="6" applyFont="1" applyFill="1" applyBorder="1" applyAlignment="1">
      <alignment vertical="top"/>
    </xf>
    <xf numFmtId="49" fontId="11" fillId="11" borderId="1" xfId="6" applyNumberFormat="1" applyFont="1" applyFill="1" applyBorder="1" applyAlignment="1">
      <alignment horizontal="center" vertical="top" wrapText="1"/>
    </xf>
    <xf numFmtId="0" fontId="16" fillId="13" borderId="0" xfId="6" applyFont="1" applyFill="1" applyBorder="1" applyAlignment="1">
      <alignment horizontal="center" vertical="top" wrapText="1"/>
    </xf>
    <xf numFmtId="49" fontId="11" fillId="13" borderId="0" xfId="6" applyNumberFormat="1" applyFont="1" applyFill="1" applyBorder="1" applyAlignment="1">
      <alignment horizontal="center" vertical="top" wrapText="1"/>
    </xf>
    <xf numFmtId="49" fontId="11" fillId="13" borderId="46" xfId="6" applyNumberFormat="1" applyFont="1" applyFill="1" applyBorder="1" applyAlignment="1">
      <alignment horizontal="center" vertical="top" wrapText="1"/>
    </xf>
    <xf numFmtId="0" fontId="5" fillId="13" borderId="58" xfId="6" applyFont="1" applyFill="1" applyBorder="1" applyAlignment="1">
      <alignment horizontal="center" vertical="top"/>
    </xf>
    <xf numFmtId="0" fontId="5" fillId="12" borderId="2" xfId="6" applyFont="1" applyFill="1" applyBorder="1" applyAlignment="1">
      <alignment horizontal="left" vertical="top"/>
    </xf>
    <xf numFmtId="0" fontId="5" fillId="12" borderId="3" xfId="6" applyFont="1" applyFill="1" applyBorder="1" applyAlignment="1">
      <alignment horizontal="left" vertical="top"/>
    </xf>
    <xf numFmtId="0" fontId="5" fillId="12" borderId="4" xfId="6" applyFont="1" applyFill="1" applyBorder="1" applyAlignment="1">
      <alignment horizontal="left" vertical="top"/>
    </xf>
    <xf numFmtId="49" fontId="14" fillId="9" borderId="4" xfId="6" applyNumberFormat="1" applyFont="1" applyFill="1" applyBorder="1" applyAlignment="1">
      <alignment horizontal="center" vertical="top"/>
    </xf>
    <xf numFmtId="49" fontId="14" fillId="10" borderId="4" xfId="6" applyNumberFormat="1" applyFont="1" applyFill="1" applyBorder="1" applyAlignment="1">
      <alignment horizontal="center" vertical="top"/>
    </xf>
    <xf numFmtId="9" fontId="30" fillId="18" borderId="34" xfId="6" applyNumberFormat="1" applyFont="1" applyFill="1" applyBorder="1" applyAlignment="1">
      <alignment horizontal="center" vertical="top"/>
    </xf>
    <xf numFmtId="0" fontId="30" fillId="18" borderId="35" xfId="6" applyFont="1" applyFill="1" applyBorder="1" applyAlignment="1">
      <alignment horizontal="center" vertical="center"/>
    </xf>
    <xf numFmtId="0" fontId="30" fillId="18" borderId="36" xfId="6" applyFont="1" applyFill="1" applyBorder="1" applyAlignment="1">
      <alignment horizontal="left" vertical="top"/>
    </xf>
    <xf numFmtId="164" fontId="22" fillId="18" borderId="21" xfId="6" applyNumberFormat="1" applyFont="1" applyFill="1" applyBorder="1" applyAlignment="1">
      <alignment horizontal="center" vertical="top"/>
    </xf>
    <xf numFmtId="0" fontId="22" fillId="18" borderId="61" xfId="6" applyFont="1" applyFill="1" applyBorder="1" applyAlignment="1">
      <alignment horizontal="center" vertical="top"/>
    </xf>
    <xf numFmtId="49" fontId="12" fillId="12" borderId="17" xfId="6" applyNumberFormat="1" applyFont="1" applyFill="1" applyBorder="1" applyAlignment="1">
      <alignment horizontal="center" vertical="top"/>
    </xf>
    <xf numFmtId="0" fontId="27" fillId="13" borderId="0" xfId="6" applyFont="1" applyFill="1" applyBorder="1" applyAlignment="1">
      <alignment horizontal="center" vertical="top" wrapText="1"/>
    </xf>
    <xf numFmtId="0" fontId="4" fillId="12" borderId="26" xfId="6" applyFont="1" applyFill="1" applyBorder="1" applyAlignment="1">
      <alignment horizontal="center" vertical="top"/>
    </xf>
    <xf numFmtId="0" fontId="4" fillId="12" borderId="27" xfId="6" applyFont="1" applyFill="1" applyBorder="1" applyAlignment="1">
      <alignment horizontal="center" vertical="center" wrapText="1"/>
    </xf>
    <xf numFmtId="0" fontId="4" fillId="12" borderId="28" xfId="6" applyFont="1" applyFill="1" applyBorder="1" applyAlignment="1">
      <alignment horizontal="left" vertical="top" wrapText="1"/>
    </xf>
    <xf numFmtId="49" fontId="12" fillId="4" borderId="17" xfId="6" applyNumberFormat="1" applyFont="1" applyFill="1" applyBorder="1" applyAlignment="1">
      <alignment horizontal="center" vertical="top"/>
    </xf>
    <xf numFmtId="49" fontId="12" fillId="4" borderId="23" xfId="6" applyNumberFormat="1" applyFont="1" applyFill="1" applyBorder="1" applyAlignment="1">
      <alignment horizontal="center" vertical="top"/>
    </xf>
    <xf numFmtId="49" fontId="35" fillId="4" borderId="23" xfId="6" applyNumberFormat="1" applyFont="1" applyFill="1" applyBorder="1" applyAlignment="1">
      <alignment horizontal="center" vertical="top"/>
    </xf>
    <xf numFmtId="49" fontId="12" fillId="4" borderId="24" xfId="6" applyNumberFormat="1" applyFont="1" applyFill="1" applyBorder="1" applyAlignment="1">
      <alignment horizontal="center" vertical="top"/>
    </xf>
    <xf numFmtId="49" fontId="33" fillId="12" borderId="23" xfId="6" applyNumberFormat="1" applyFont="1" applyFill="1" applyBorder="1" applyAlignment="1">
      <alignment horizontal="left" vertical="top"/>
    </xf>
    <xf numFmtId="0" fontId="22" fillId="13" borderId="58" xfId="6" applyFont="1" applyFill="1" applyBorder="1" applyAlignment="1">
      <alignment horizontal="center" vertical="top"/>
    </xf>
    <xf numFmtId="0" fontId="5" fillId="10" borderId="25" xfId="6" applyFont="1" applyFill="1" applyBorder="1" applyAlignment="1">
      <alignment horizontal="left" vertical="top"/>
    </xf>
    <xf numFmtId="0" fontId="22" fillId="10" borderId="18" xfId="6" applyFont="1" applyFill="1" applyBorder="1" applyAlignment="1">
      <alignment horizontal="left" vertical="top"/>
    </xf>
    <xf numFmtId="0" fontId="33" fillId="10" borderId="18" xfId="6" applyFont="1" applyFill="1" applyBorder="1" applyAlignment="1">
      <alignment horizontal="left" vertical="top"/>
    </xf>
    <xf numFmtId="0" fontId="12" fillId="14" borderId="5" xfId="6" applyFont="1" applyFill="1" applyBorder="1" applyAlignment="1">
      <alignment horizontal="left" vertical="top" wrapText="1"/>
    </xf>
    <xf numFmtId="0" fontId="4" fillId="0" borderId="56" xfId="6" applyFont="1" applyBorder="1" applyAlignment="1">
      <alignment horizontal="center" vertical="top" wrapText="1"/>
    </xf>
    <xf numFmtId="0" fontId="4" fillId="0" borderId="60" xfId="6" applyFont="1" applyBorder="1" applyAlignment="1">
      <alignment horizontal="center" vertical="top" wrapText="1"/>
    </xf>
    <xf numFmtId="0" fontId="4" fillId="0" borderId="60" xfId="6" applyFont="1" applyBorder="1" applyAlignment="1">
      <alignment horizontal="left" vertical="top" wrapText="1"/>
    </xf>
    <xf numFmtId="0" fontId="4" fillId="0" borderId="63" xfId="6" applyFont="1" applyBorder="1" applyAlignment="1">
      <alignment horizontal="center" vertical="center" wrapText="1"/>
    </xf>
    <xf numFmtId="0" fontId="4" fillId="0" borderId="70" xfId="6" applyFont="1" applyBorder="1" applyAlignment="1">
      <alignment horizontal="center" vertical="top" wrapText="1"/>
    </xf>
    <xf numFmtId="0" fontId="4" fillId="0" borderId="0" xfId="6" applyFont="1" applyBorder="1" applyAlignment="1">
      <alignment vertical="top"/>
    </xf>
    <xf numFmtId="0" fontId="5" fillId="10" borderId="2" xfId="6" applyFont="1" applyFill="1" applyBorder="1" applyAlignment="1">
      <alignment horizontal="left" vertical="top"/>
    </xf>
    <xf numFmtId="0" fontId="3" fillId="11" borderId="3" xfId="6" applyFont="1" applyFill="1" applyBorder="1"/>
    <xf numFmtId="0" fontId="22" fillId="10" borderId="3" xfId="6" applyFont="1" applyFill="1" applyBorder="1" applyAlignment="1">
      <alignment horizontal="left" vertical="top"/>
    </xf>
    <xf numFmtId="0" fontId="33" fillId="10" borderId="3" xfId="6" applyFont="1" applyFill="1" applyBorder="1" applyAlignment="1">
      <alignment horizontal="left" vertical="top"/>
    </xf>
    <xf numFmtId="0" fontId="29" fillId="11" borderId="3" xfId="6" applyFont="1" applyFill="1" applyBorder="1" applyAlignment="1">
      <alignment horizontal="left" vertical="top"/>
    </xf>
    <xf numFmtId="0" fontId="22" fillId="11" borderId="17" xfId="6" applyFont="1" applyFill="1" applyBorder="1" applyAlignment="1">
      <alignment vertical="top"/>
    </xf>
    <xf numFmtId="0" fontId="4" fillId="12" borderId="55" xfId="6" applyFont="1" applyFill="1" applyBorder="1" applyAlignment="1">
      <alignment horizontal="left" vertical="center" wrapText="1"/>
    </xf>
    <xf numFmtId="0" fontId="4" fillId="12" borderId="28" xfId="6" applyFont="1" applyFill="1" applyBorder="1" applyAlignment="1">
      <alignment horizontal="left" vertical="center" wrapText="1"/>
    </xf>
    <xf numFmtId="0" fontId="22" fillId="18" borderId="1" xfId="6" applyFont="1" applyFill="1" applyBorder="1" applyAlignment="1">
      <alignment horizontal="center" vertical="top"/>
    </xf>
    <xf numFmtId="0" fontId="4" fillId="12" borderId="52" xfId="6" applyFont="1" applyFill="1" applyBorder="1" applyAlignment="1">
      <alignment horizontal="left" vertical="top" wrapText="1"/>
    </xf>
    <xf numFmtId="49" fontId="12" fillId="12" borderId="24" xfId="6" applyNumberFormat="1" applyFont="1" applyFill="1" applyBorder="1" applyAlignment="1">
      <alignment horizontal="center" vertical="top"/>
    </xf>
    <xf numFmtId="0" fontId="4" fillId="12" borderId="28" xfId="6" applyFont="1" applyFill="1" applyBorder="1" applyAlignment="1">
      <alignment wrapText="1"/>
    </xf>
    <xf numFmtId="49" fontId="22" fillId="15" borderId="24" xfId="6" applyNumberFormat="1" applyFont="1" applyFill="1" applyBorder="1" applyAlignment="1">
      <alignment horizontal="center" vertical="top"/>
    </xf>
    <xf numFmtId="49" fontId="22" fillId="10" borderId="24" xfId="6" applyNumberFormat="1" applyFont="1" applyFill="1" applyBorder="1" applyAlignment="1">
      <alignment horizontal="center" vertical="top"/>
    </xf>
    <xf numFmtId="0" fontId="30" fillId="12" borderId="38" xfId="6" applyFont="1" applyFill="1" applyBorder="1" applyAlignment="1">
      <alignment vertical="top"/>
    </xf>
    <xf numFmtId="0" fontId="4" fillId="12" borderId="52" xfId="6" applyFont="1" applyFill="1" applyBorder="1" applyAlignment="1">
      <alignment vertical="center" wrapText="1"/>
    </xf>
    <xf numFmtId="0" fontId="4" fillId="12" borderId="55" xfId="6" applyFont="1" applyFill="1" applyBorder="1" applyAlignment="1">
      <alignment wrapText="1"/>
    </xf>
    <xf numFmtId="0" fontId="30" fillId="12" borderId="26" xfId="6" applyFont="1" applyFill="1" applyBorder="1" applyAlignment="1">
      <alignment vertical="top"/>
    </xf>
    <xf numFmtId="164" fontId="12" fillId="0" borderId="16" xfId="6" applyNumberFormat="1" applyFont="1" applyFill="1" applyBorder="1" applyAlignment="1">
      <alignment horizontal="center" vertical="top"/>
    </xf>
    <xf numFmtId="0" fontId="4" fillId="12" borderId="32" xfId="6" applyFont="1" applyFill="1" applyBorder="1" applyAlignment="1">
      <alignment vertical="top" wrapText="1"/>
    </xf>
    <xf numFmtId="0" fontId="27" fillId="11" borderId="18" xfId="6" applyFont="1" applyFill="1" applyBorder="1"/>
    <xf numFmtId="0" fontId="22" fillId="11" borderId="18" xfId="6" applyFont="1" applyFill="1" applyBorder="1" applyAlignment="1">
      <alignment vertical="top"/>
    </xf>
    <xf numFmtId="49" fontId="22" fillId="17" borderId="1" xfId="6" applyNumberFormat="1" applyFont="1" applyFill="1" applyBorder="1" applyAlignment="1">
      <alignment horizontal="center" vertical="top" wrapText="1"/>
    </xf>
    <xf numFmtId="0" fontId="21" fillId="0" borderId="17" xfId="6" applyFont="1" applyBorder="1" applyAlignment="1">
      <alignment horizontal="center" vertical="center"/>
    </xf>
    <xf numFmtId="0" fontId="21" fillId="0" borderId="0" xfId="6" applyFont="1" applyAlignment="1">
      <alignment horizontal="center" vertical="center"/>
    </xf>
    <xf numFmtId="0" fontId="22" fillId="0" borderId="0" xfId="0" applyFont="1" applyBorder="1" applyAlignment="1">
      <alignment vertical="center"/>
    </xf>
    <xf numFmtId="2" fontId="41" fillId="3" borderId="1" xfId="6" applyNumberFormat="1" applyFont="1" applyFill="1" applyBorder="1" applyAlignment="1">
      <alignment horizontal="center" vertical="top" wrapText="1"/>
    </xf>
    <xf numFmtId="2" fontId="42" fillId="0" borderId="16" xfId="6" applyNumberFormat="1" applyFont="1" applyBorder="1" applyAlignment="1">
      <alignment vertical="top" wrapText="1"/>
    </xf>
    <xf numFmtId="0" fontId="15" fillId="0" borderId="0" xfId="6" applyFont="1" applyAlignment="1">
      <alignment vertical="top"/>
    </xf>
    <xf numFmtId="2" fontId="43" fillId="7" borderId="1" xfId="6" applyNumberFormat="1" applyFont="1" applyFill="1" applyBorder="1" applyAlignment="1">
      <alignment horizontal="center" vertical="top" wrapText="1"/>
    </xf>
    <xf numFmtId="2" fontId="42" fillId="0" borderId="21" xfId="6" applyNumberFormat="1" applyFont="1" applyBorder="1" applyAlignment="1">
      <alignment horizontal="center" vertical="top" wrapText="1"/>
    </xf>
    <xf numFmtId="0" fontId="44" fillId="0" borderId="0" xfId="6" applyFont="1" applyAlignment="1">
      <alignment vertical="top"/>
    </xf>
    <xf numFmtId="2" fontId="42" fillId="0" borderId="47" xfId="6" applyNumberFormat="1" applyFont="1" applyBorder="1" applyAlignment="1">
      <alignment horizontal="center" vertical="top" wrapText="1"/>
    </xf>
    <xf numFmtId="0" fontId="45" fillId="0" borderId="0" xfId="6" applyFont="1" applyAlignment="1">
      <alignment vertical="top"/>
    </xf>
    <xf numFmtId="0" fontId="14" fillId="0" borderId="0" xfId="6" applyFont="1" applyAlignment="1">
      <alignment horizontal="right" vertical="top" wrapText="1"/>
    </xf>
    <xf numFmtId="2" fontId="42" fillId="0" borderId="9" xfId="6" applyNumberFormat="1" applyFont="1" applyBorder="1" applyAlignment="1">
      <alignment horizontal="center" vertical="top" wrapText="1"/>
    </xf>
    <xf numFmtId="0" fontId="8" fillId="0" borderId="48" xfId="6" applyFont="1" applyBorder="1"/>
    <xf numFmtId="0" fontId="8" fillId="0" borderId="0" xfId="6" applyFont="1"/>
    <xf numFmtId="0" fontId="8" fillId="0" borderId="0" xfId="6" applyFont="1" applyBorder="1"/>
    <xf numFmtId="0" fontId="8" fillId="0" borderId="46" xfId="6" applyFont="1" applyBorder="1"/>
    <xf numFmtId="0" fontId="46" fillId="0" borderId="9" xfId="5" applyFont="1" applyBorder="1" applyAlignment="1">
      <alignment horizontal="center" vertical="top" wrapText="1"/>
    </xf>
    <xf numFmtId="2" fontId="42" fillId="0" borderId="16" xfId="6" applyNumberFormat="1" applyFont="1" applyBorder="1" applyAlignment="1">
      <alignment horizontal="center" vertical="top" wrapText="1"/>
    </xf>
    <xf numFmtId="164" fontId="15" fillId="0" borderId="0" xfId="6" applyNumberFormat="1" applyFont="1" applyAlignment="1">
      <alignment vertical="top"/>
    </xf>
    <xf numFmtId="0" fontId="11" fillId="0" borderId="3" xfId="6" applyFont="1" applyBorder="1" applyAlignment="1">
      <alignment vertical="center" wrapText="1"/>
    </xf>
    <xf numFmtId="0" fontId="11" fillId="0" borderId="4" xfId="6" applyFont="1" applyBorder="1" applyAlignment="1">
      <alignment vertical="center" wrapText="1"/>
    </xf>
    <xf numFmtId="49" fontId="47" fillId="0" borderId="0" xfId="6" applyNumberFormat="1" applyFont="1" applyAlignment="1">
      <alignment vertical="top" wrapText="1"/>
    </xf>
    <xf numFmtId="0" fontId="13" fillId="0" borderId="0" xfId="6" applyFont="1" applyAlignment="1">
      <alignment horizontal="center" vertical="top"/>
    </xf>
    <xf numFmtId="49" fontId="10" fillId="0" borderId="0" xfId="6" applyNumberFormat="1" applyFont="1" applyAlignment="1">
      <alignment vertical="top"/>
    </xf>
    <xf numFmtId="49" fontId="10" fillId="0" borderId="18" xfId="6" applyNumberFormat="1" applyFont="1" applyBorder="1" applyAlignment="1">
      <alignment vertical="top"/>
    </xf>
    <xf numFmtId="2" fontId="11" fillId="4" borderId="4" xfId="6" applyNumberFormat="1" applyFont="1" applyFill="1" applyBorder="1" applyAlignment="1">
      <alignment horizontal="center" vertical="top"/>
    </xf>
    <xf numFmtId="0" fontId="5" fillId="9" borderId="49" xfId="6" applyFont="1" applyFill="1" applyBorder="1" applyAlignment="1">
      <alignment horizontal="left" vertical="top" wrapText="1"/>
    </xf>
    <xf numFmtId="164" fontId="5" fillId="9" borderId="49" xfId="6" applyNumberFormat="1" applyFont="1" applyFill="1" applyBorder="1" applyAlignment="1">
      <alignment horizontal="center" vertical="top" wrapText="1"/>
    </xf>
    <xf numFmtId="0" fontId="30" fillId="11" borderId="19" xfId="6" applyFont="1" applyFill="1" applyBorder="1" applyAlignment="1">
      <alignment horizontal="center" vertical="top"/>
    </xf>
    <xf numFmtId="0" fontId="30" fillId="11" borderId="17" xfId="6" applyFont="1" applyFill="1" applyBorder="1" applyAlignment="1">
      <alignment horizontal="center" vertical="top"/>
    </xf>
    <xf numFmtId="0" fontId="30" fillId="11" borderId="49" xfId="6" applyFont="1" applyFill="1" applyBorder="1" applyAlignment="1">
      <alignment horizontal="center" vertical="top"/>
    </xf>
    <xf numFmtId="164" fontId="11" fillId="11" borderId="49" xfId="6" applyNumberFormat="1" applyFont="1" applyFill="1" applyBorder="1" applyAlignment="1">
      <alignment horizontal="center" vertical="top"/>
    </xf>
    <xf numFmtId="0" fontId="11" fillId="11" borderId="5" xfId="6" applyFont="1" applyFill="1" applyBorder="1" applyAlignment="1">
      <alignment horizontal="center" vertical="top"/>
    </xf>
    <xf numFmtId="49" fontId="11" fillId="11" borderId="5" xfId="6" applyNumberFormat="1" applyFont="1" applyFill="1" applyBorder="1" applyAlignment="1">
      <alignment horizontal="center" vertical="top"/>
    </xf>
    <xf numFmtId="9" fontId="30" fillId="12" borderId="19" xfId="6" applyNumberFormat="1" applyFont="1" applyFill="1" applyBorder="1" applyAlignment="1">
      <alignment horizontal="center" vertical="top"/>
    </xf>
    <xf numFmtId="0" fontId="30" fillId="12" borderId="20" xfId="6" applyFont="1" applyFill="1" applyBorder="1" applyAlignment="1">
      <alignment horizontal="center" vertical="top"/>
    </xf>
    <xf numFmtId="0" fontId="30" fillId="12" borderId="49" xfId="6" applyFont="1" applyFill="1" applyBorder="1" applyAlignment="1">
      <alignment horizontal="left" vertical="top" wrapText="1"/>
    </xf>
    <xf numFmtId="164" fontId="11" fillId="0" borderId="49" xfId="6" applyNumberFormat="1" applyFont="1" applyFill="1" applyBorder="1" applyAlignment="1">
      <alignment horizontal="center" vertical="top"/>
    </xf>
    <xf numFmtId="0" fontId="11" fillId="0" borderId="21" xfId="6" applyFont="1" applyFill="1" applyBorder="1" applyAlignment="1">
      <alignment horizontal="center" vertical="top"/>
    </xf>
    <xf numFmtId="0" fontId="4" fillId="0" borderId="5" xfId="7" applyFont="1" applyBorder="1" applyAlignment="1">
      <alignment vertical="top" wrapText="1"/>
    </xf>
    <xf numFmtId="0" fontId="16" fillId="13" borderId="17" xfId="6" applyFont="1" applyFill="1" applyBorder="1" applyAlignment="1">
      <alignment horizontal="center" vertical="top" wrapText="1"/>
    </xf>
    <xf numFmtId="9" fontId="30" fillId="12" borderId="13" xfId="6" applyNumberFormat="1" applyFont="1" applyFill="1" applyBorder="1" applyAlignment="1">
      <alignment horizontal="center" vertical="top"/>
    </xf>
    <xf numFmtId="0" fontId="30" fillId="12" borderId="22" xfId="6" applyFont="1" applyFill="1" applyBorder="1" applyAlignment="1">
      <alignment horizontal="center" vertical="top"/>
    </xf>
    <xf numFmtId="0" fontId="30" fillId="12" borderId="15" xfId="6" applyFont="1" applyFill="1" applyBorder="1" applyAlignment="1">
      <alignment horizontal="left" vertical="top" wrapText="1"/>
    </xf>
    <xf numFmtId="0" fontId="4" fillId="0" borderId="23" xfId="7" applyFont="1" applyBorder="1" applyAlignment="1">
      <alignment vertical="top" wrapText="1"/>
    </xf>
    <xf numFmtId="49" fontId="11" fillId="14" borderId="24" xfId="6" applyNumberFormat="1" applyFont="1" applyFill="1" applyBorder="1" applyAlignment="1">
      <alignment vertical="top"/>
    </xf>
    <xf numFmtId="164" fontId="11" fillId="5" borderId="29" xfId="6" applyNumberFormat="1" applyFont="1" applyFill="1" applyBorder="1" applyAlignment="1">
      <alignment horizontal="center" vertical="top"/>
    </xf>
    <xf numFmtId="0" fontId="11" fillId="5" borderId="21" xfId="6" applyFont="1" applyFill="1" applyBorder="1" applyAlignment="1">
      <alignment horizontal="center" vertical="top"/>
    </xf>
    <xf numFmtId="0" fontId="5" fillId="13" borderId="49" xfId="6" applyFont="1" applyFill="1" applyBorder="1" applyAlignment="1">
      <alignment vertical="top" wrapText="1"/>
    </xf>
    <xf numFmtId="0" fontId="4" fillId="12" borderId="13" xfId="6" applyFont="1" applyFill="1" applyBorder="1" applyAlignment="1">
      <alignment horizontal="center" vertical="top"/>
    </xf>
    <xf numFmtId="0" fontId="4" fillId="12" borderId="22" xfId="6" applyFont="1" applyFill="1" applyBorder="1" applyAlignment="1">
      <alignment horizontal="center" vertical="top" wrapText="1"/>
    </xf>
    <xf numFmtId="0" fontId="4" fillId="0" borderId="72" xfId="6" applyFont="1" applyBorder="1" applyAlignment="1">
      <alignment vertical="top" wrapText="1"/>
    </xf>
    <xf numFmtId="164" fontId="10" fillId="12" borderId="15" xfId="6" applyNumberFormat="1" applyFont="1" applyFill="1" applyBorder="1" applyAlignment="1">
      <alignment horizontal="center" vertical="top"/>
    </xf>
    <xf numFmtId="0" fontId="13" fillId="13" borderId="46" xfId="6" applyFont="1" applyFill="1" applyBorder="1" applyAlignment="1">
      <alignment vertical="top" wrapText="1"/>
    </xf>
    <xf numFmtId="0" fontId="30" fillId="12" borderId="6" xfId="6" applyFont="1" applyFill="1" applyBorder="1" applyAlignment="1">
      <alignment horizontal="center" vertical="top"/>
    </xf>
    <xf numFmtId="0" fontId="4" fillId="12" borderId="52" xfId="6" applyFont="1" applyFill="1" applyBorder="1" applyAlignment="1">
      <alignment horizontal="center" vertical="top" wrapText="1"/>
    </xf>
    <xf numFmtId="164" fontId="10" fillId="12" borderId="8" xfId="6" applyNumberFormat="1" applyFont="1" applyFill="1" applyBorder="1" applyAlignment="1">
      <alignment horizontal="center" vertical="top"/>
    </xf>
    <xf numFmtId="0" fontId="5" fillId="13" borderId="46" xfId="6" applyFont="1" applyFill="1" applyBorder="1" applyAlignment="1">
      <alignment vertical="top" wrapText="1"/>
    </xf>
    <xf numFmtId="0" fontId="4" fillId="0" borderId="8" xfId="6" applyFont="1" applyBorder="1" applyAlignment="1">
      <alignment vertical="top" wrapText="1"/>
    </xf>
    <xf numFmtId="0" fontId="30" fillId="12" borderId="53" xfId="6" applyFont="1" applyFill="1" applyBorder="1" applyAlignment="1">
      <alignment horizontal="center" vertical="top"/>
    </xf>
    <xf numFmtId="0" fontId="4" fillId="12" borderId="41" xfId="6" applyFont="1" applyFill="1" applyBorder="1" applyAlignment="1">
      <alignment horizontal="center" vertical="top" wrapText="1"/>
    </xf>
    <xf numFmtId="0" fontId="4" fillId="0" borderId="73" xfId="6" applyFont="1" applyBorder="1" applyAlignment="1">
      <alignment vertical="top" wrapText="1"/>
    </xf>
    <xf numFmtId="164" fontId="10" fillId="12" borderId="33" xfId="6" applyNumberFormat="1" applyFont="1" applyFill="1" applyBorder="1" applyAlignment="1">
      <alignment horizontal="center" vertical="top"/>
    </xf>
    <xf numFmtId="0" fontId="4" fillId="0" borderId="24" xfId="7" applyFont="1" applyBorder="1" applyAlignment="1">
      <alignment vertical="top" wrapText="1"/>
    </xf>
    <xf numFmtId="0" fontId="5" fillId="13" borderId="37" xfId="6" applyFont="1" applyFill="1" applyBorder="1" applyAlignment="1">
      <alignment vertical="top" wrapText="1"/>
    </xf>
    <xf numFmtId="0" fontId="30" fillId="12" borderId="49" xfId="6" applyFont="1" applyFill="1" applyBorder="1" applyAlignment="1">
      <alignment horizontal="left" vertical="top"/>
    </xf>
    <xf numFmtId="164" fontId="11" fillId="0" borderId="5" xfId="6" applyNumberFormat="1" applyFont="1" applyFill="1" applyBorder="1" applyAlignment="1">
      <alignment horizontal="center" vertical="top"/>
    </xf>
    <xf numFmtId="0" fontId="5" fillId="14" borderId="5" xfId="6" applyFont="1" applyFill="1" applyBorder="1" applyAlignment="1">
      <alignment vertical="top" wrapText="1"/>
    </xf>
    <xf numFmtId="9" fontId="30" fillId="12" borderId="48" xfId="6" applyNumberFormat="1" applyFont="1" applyFill="1" applyBorder="1" applyAlignment="1">
      <alignment horizontal="center" vertical="top"/>
    </xf>
    <xf numFmtId="0" fontId="30" fillId="12" borderId="54" xfId="6" applyFont="1" applyFill="1" applyBorder="1" applyAlignment="1">
      <alignment horizontal="center" vertical="top"/>
    </xf>
    <xf numFmtId="0" fontId="30" fillId="12" borderId="46" xfId="6" applyFont="1" applyFill="1" applyBorder="1" applyAlignment="1">
      <alignment horizontal="left" vertical="top"/>
    </xf>
    <xf numFmtId="164" fontId="11" fillId="0" borderId="16" xfId="6" applyNumberFormat="1" applyFont="1" applyFill="1" applyBorder="1" applyAlignment="1">
      <alignment horizontal="center" vertical="top"/>
    </xf>
    <xf numFmtId="0" fontId="5" fillId="14" borderId="24" xfId="6" applyFont="1" applyFill="1" applyBorder="1" applyAlignment="1">
      <alignment vertical="top" wrapText="1"/>
    </xf>
    <xf numFmtId="0" fontId="16" fillId="12" borderId="0" xfId="6" applyFont="1" applyFill="1" applyBorder="1" applyAlignment="1">
      <alignment horizontal="center" vertical="top" wrapText="1"/>
    </xf>
    <xf numFmtId="0" fontId="30" fillId="12" borderId="15" xfId="6" applyFont="1" applyFill="1" applyBorder="1" applyAlignment="1">
      <alignment horizontal="left" vertical="top"/>
    </xf>
    <xf numFmtId="0" fontId="5" fillId="13" borderId="5" xfId="6" applyFont="1" applyFill="1" applyBorder="1" applyAlignment="1">
      <alignment vertical="top" wrapText="1"/>
    </xf>
    <xf numFmtId="0" fontId="30" fillId="12" borderId="13" xfId="6" applyFont="1" applyFill="1" applyBorder="1" applyAlignment="1">
      <alignment horizontal="center" vertical="top"/>
    </xf>
    <xf numFmtId="0" fontId="5" fillId="13" borderId="23" xfId="6" applyFont="1" applyFill="1" applyBorder="1" applyAlignment="1">
      <alignment vertical="top" wrapText="1"/>
    </xf>
    <xf numFmtId="0" fontId="5" fillId="13" borderId="24" xfId="6" applyFont="1" applyFill="1" applyBorder="1" applyAlignment="1">
      <alignment vertical="top" wrapText="1"/>
    </xf>
    <xf numFmtId="9" fontId="30" fillId="12" borderId="43" xfId="6" applyNumberFormat="1" applyFont="1" applyFill="1" applyBorder="1" applyAlignment="1">
      <alignment horizontal="center" vertical="top"/>
    </xf>
    <xf numFmtId="164" fontId="11" fillId="0" borderId="23" xfId="6" applyNumberFormat="1" applyFont="1" applyFill="1" applyBorder="1" applyAlignment="1">
      <alignment horizontal="center" vertical="top"/>
    </xf>
    <xf numFmtId="0" fontId="11" fillId="0" borderId="47" xfId="6" applyFont="1" applyFill="1" applyBorder="1" applyAlignment="1">
      <alignment horizontal="center" vertical="top"/>
    </xf>
    <xf numFmtId="0" fontId="5" fillId="14" borderId="23" xfId="6" applyFont="1" applyFill="1" applyBorder="1" applyAlignment="1">
      <alignment vertical="top" wrapText="1"/>
    </xf>
    <xf numFmtId="0" fontId="16" fillId="14" borderId="23" xfId="6" applyFont="1" applyFill="1" applyBorder="1" applyAlignment="1">
      <alignment horizontal="center" vertical="top" wrapText="1"/>
    </xf>
    <xf numFmtId="9" fontId="30" fillId="12" borderId="67" xfId="6" applyNumberFormat="1" applyFont="1" applyFill="1" applyBorder="1" applyAlignment="1">
      <alignment horizontal="center" vertical="top"/>
    </xf>
    <xf numFmtId="0" fontId="30" fillId="12" borderId="71" xfId="6" applyFont="1" applyFill="1" applyBorder="1" applyAlignment="1">
      <alignment horizontal="center" vertical="top"/>
    </xf>
    <xf numFmtId="0" fontId="30" fillId="12" borderId="12" xfId="6" applyFont="1" applyFill="1" applyBorder="1" applyAlignment="1">
      <alignment horizontal="left" vertical="top"/>
    </xf>
    <xf numFmtId="9" fontId="30" fillId="12" borderId="26" xfId="6" applyNumberFormat="1" applyFont="1" applyFill="1" applyBorder="1" applyAlignment="1">
      <alignment horizontal="center" vertical="top"/>
    </xf>
    <xf numFmtId="0" fontId="16" fillId="13" borderId="17" xfId="6" applyFont="1" applyFill="1" applyBorder="1" applyAlignment="1">
      <alignment vertical="top" wrapText="1"/>
    </xf>
    <xf numFmtId="0" fontId="30" fillId="12" borderId="26" xfId="6" applyFont="1" applyFill="1" applyBorder="1" applyAlignment="1">
      <alignment horizontal="center" vertical="top"/>
    </xf>
    <xf numFmtId="0" fontId="4" fillId="0" borderId="26" xfId="6" applyFont="1" applyBorder="1" applyAlignment="1">
      <alignment horizontal="left" vertical="top"/>
    </xf>
    <xf numFmtId="0" fontId="4" fillId="0" borderId="22" xfId="6" applyFont="1" applyBorder="1" applyAlignment="1">
      <alignment horizontal="center" vertical="top" wrapText="1"/>
    </xf>
    <xf numFmtId="0" fontId="4" fillId="0" borderId="15" xfId="6" applyFont="1" applyBorder="1" applyAlignment="1">
      <alignment vertical="top" wrapText="1"/>
    </xf>
    <xf numFmtId="0" fontId="5" fillId="12" borderId="19" xfId="6" applyFont="1" applyFill="1" applyBorder="1" applyAlignment="1">
      <alignment vertical="top"/>
    </xf>
    <xf numFmtId="0" fontId="5" fillId="12" borderId="17" xfId="6" applyFont="1" applyFill="1" applyBorder="1" applyAlignment="1">
      <alignment vertical="top"/>
    </xf>
    <xf numFmtId="0" fontId="5" fillId="12" borderId="49" xfId="6" applyFont="1" applyFill="1" applyBorder="1" applyAlignment="1">
      <alignment vertical="top"/>
    </xf>
    <xf numFmtId="0" fontId="4" fillId="0" borderId="30" xfId="6" applyFont="1" applyBorder="1" applyAlignment="1">
      <alignment horizontal="left" vertical="top"/>
    </xf>
    <xf numFmtId="0" fontId="4" fillId="0" borderId="41" xfId="6" applyFont="1" applyBorder="1" applyAlignment="1">
      <alignment horizontal="center" vertical="top" wrapText="1"/>
    </xf>
    <xf numFmtId="0" fontId="4" fillId="0" borderId="33" xfId="6" applyFont="1" applyBorder="1" applyAlignment="1">
      <alignment vertical="top" wrapText="1"/>
    </xf>
    <xf numFmtId="0" fontId="5" fillId="12" borderId="25" xfId="6" applyFont="1" applyFill="1" applyBorder="1" applyAlignment="1">
      <alignment vertical="top"/>
    </xf>
    <xf numFmtId="0" fontId="5" fillId="12" borderId="18" xfId="6" applyFont="1" applyFill="1" applyBorder="1" applyAlignment="1">
      <alignment vertical="top"/>
    </xf>
    <xf numFmtId="0" fontId="5" fillId="12" borderId="37" xfId="6" applyFont="1" applyFill="1" applyBorder="1" applyAlignment="1">
      <alignment vertical="top"/>
    </xf>
    <xf numFmtId="0" fontId="4" fillId="9" borderId="70" xfId="6" applyFont="1" applyFill="1" applyBorder="1" applyAlignment="1">
      <alignment horizontal="left" vertical="top"/>
    </xf>
    <xf numFmtId="0" fontId="4" fillId="9" borderId="64" xfId="6" applyFont="1" applyFill="1" applyBorder="1" applyAlignment="1">
      <alignment horizontal="center" vertical="center" wrapText="1"/>
    </xf>
    <xf numFmtId="0" fontId="5" fillId="9" borderId="70" xfId="6" applyFont="1" applyFill="1" applyBorder="1" applyAlignment="1">
      <alignment vertical="top"/>
    </xf>
    <xf numFmtId="0" fontId="5" fillId="9" borderId="3" xfId="6" applyFont="1" applyFill="1" applyBorder="1" applyAlignment="1">
      <alignment horizontal="left" vertical="top"/>
    </xf>
    <xf numFmtId="0" fontId="5" fillId="9" borderId="4" xfId="6" applyFont="1" applyFill="1" applyBorder="1" applyAlignment="1">
      <alignment horizontal="left" vertical="top"/>
    </xf>
    <xf numFmtId="49" fontId="14" fillId="9" borderId="24" xfId="6" applyNumberFormat="1" applyFont="1" applyFill="1" applyBorder="1" applyAlignment="1">
      <alignment horizontal="center" vertical="top"/>
    </xf>
    <xf numFmtId="0" fontId="11" fillId="9" borderId="17" xfId="6" applyFont="1" applyFill="1" applyBorder="1" applyAlignment="1">
      <alignment horizontal="center" vertical="top" wrapText="1"/>
    </xf>
    <xf numFmtId="0" fontId="13" fillId="11" borderId="19" xfId="6" applyFont="1" applyFill="1" applyBorder="1" applyAlignment="1">
      <alignment horizontal="center" vertical="top"/>
    </xf>
    <xf numFmtId="0" fontId="13" fillId="11" borderId="17" xfId="6" applyFont="1" applyFill="1" applyBorder="1" applyAlignment="1">
      <alignment horizontal="center" vertical="top"/>
    </xf>
    <xf numFmtId="0" fontId="13" fillId="11" borderId="49" xfId="6" applyFont="1" applyFill="1" applyBorder="1" applyAlignment="1">
      <alignment horizontal="left" vertical="top" wrapText="1"/>
    </xf>
    <xf numFmtId="164" fontId="11" fillId="11" borderId="5" xfId="6" applyNumberFormat="1" applyFont="1" applyFill="1" applyBorder="1" applyAlignment="1">
      <alignment horizontal="center" vertical="top"/>
    </xf>
    <xf numFmtId="0" fontId="11" fillId="11" borderId="19" xfId="6" applyFont="1" applyFill="1" applyBorder="1" applyAlignment="1">
      <alignment horizontal="center" vertical="top" wrapText="1"/>
    </xf>
    <xf numFmtId="9" fontId="10" fillId="12" borderId="19" xfId="6" applyNumberFormat="1" applyFont="1" applyFill="1" applyBorder="1" applyAlignment="1">
      <alignment horizontal="center" vertical="top"/>
    </xf>
    <xf numFmtId="0" fontId="10" fillId="12" borderId="20" xfId="6" applyFont="1" applyFill="1" applyBorder="1" applyAlignment="1">
      <alignment horizontal="left" vertical="top"/>
    </xf>
    <xf numFmtId="0" fontId="4" fillId="12" borderId="49" xfId="6" applyFont="1" applyFill="1" applyBorder="1" applyAlignment="1">
      <alignment horizontal="left" vertical="top" wrapText="1"/>
    </xf>
    <xf numFmtId="164" fontId="11" fillId="12" borderId="5" xfId="6" applyNumberFormat="1" applyFont="1" applyFill="1" applyBorder="1" applyAlignment="1">
      <alignment horizontal="center" vertical="top"/>
    </xf>
    <xf numFmtId="49" fontId="10" fillId="12" borderId="14" xfId="6" applyNumberFormat="1" applyFont="1" applyFill="1" applyBorder="1" applyAlignment="1">
      <alignment horizontal="center" vertical="top"/>
    </xf>
    <xf numFmtId="9" fontId="10" fillId="12" borderId="13" xfId="6" applyNumberFormat="1" applyFont="1" applyFill="1" applyBorder="1" applyAlignment="1">
      <alignment horizontal="center" vertical="top"/>
    </xf>
    <xf numFmtId="0" fontId="10" fillId="12" borderId="22" xfId="6" applyFont="1" applyFill="1" applyBorder="1" applyAlignment="1">
      <alignment horizontal="left" vertical="top"/>
    </xf>
    <xf numFmtId="0" fontId="4" fillId="12" borderId="15" xfId="6" applyFont="1" applyFill="1" applyBorder="1" applyAlignment="1">
      <alignment horizontal="left" vertical="top" wrapText="1"/>
    </xf>
    <xf numFmtId="9" fontId="10" fillId="12" borderId="26" xfId="6" applyNumberFormat="1" applyFont="1" applyFill="1" applyBorder="1" applyAlignment="1">
      <alignment horizontal="center" vertical="top"/>
    </xf>
    <xf numFmtId="0" fontId="10" fillId="12" borderId="27" xfId="6" applyFont="1" applyFill="1" applyBorder="1" applyAlignment="1">
      <alignment horizontal="left" vertical="top"/>
    </xf>
    <xf numFmtId="164" fontId="11" fillId="12" borderId="49" xfId="6" applyNumberFormat="1" applyFont="1" applyFill="1" applyBorder="1" applyAlignment="1">
      <alignment horizontal="center" vertical="top"/>
    </xf>
    <xf numFmtId="9" fontId="10" fillId="12" borderId="67" xfId="6" applyNumberFormat="1" applyFont="1" applyFill="1" applyBorder="1" applyAlignment="1">
      <alignment horizontal="center" vertical="top"/>
    </xf>
    <xf numFmtId="0" fontId="10" fillId="12" borderId="71" xfId="6" applyFont="1" applyFill="1" applyBorder="1" applyAlignment="1">
      <alignment horizontal="left" vertical="top"/>
    </xf>
    <xf numFmtId="0" fontId="4" fillId="12" borderId="26" xfId="6" applyNumberFormat="1" applyFont="1" applyFill="1" applyBorder="1" applyAlignment="1">
      <alignment horizontal="center" vertical="top"/>
    </xf>
    <xf numFmtId="9" fontId="4" fillId="12" borderId="26" xfId="6" applyNumberFormat="1" applyFont="1" applyFill="1" applyBorder="1" applyAlignment="1">
      <alignment horizontal="center" vertical="top"/>
    </xf>
    <xf numFmtId="9" fontId="4" fillId="12" borderId="30" xfId="6" applyNumberFormat="1" applyFont="1" applyFill="1" applyBorder="1" applyAlignment="1">
      <alignment horizontal="center" vertical="top"/>
    </xf>
    <xf numFmtId="0" fontId="10" fillId="12" borderId="41" xfId="6" applyFont="1" applyFill="1" applyBorder="1" applyAlignment="1">
      <alignment horizontal="left" vertical="top"/>
    </xf>
    <xf numFmtId="164" fontId="11" fillId="12" borderId="4" xfId="6" applyNumberFormat="1" applyFont="1" applyFill="1" applyBorder="1" applyAlignment="1">
      <alignment horizontal="center" vertical="top"/>
    </xf>
    <xf numFmtId="9" fontId="4" fillId="12" borderId="34" xfId="6" applyNumberFormat="1" applyFont="1" applyFill="1" applyBorder="1" applyAlignment="1">
      <alignment horizontal="center" vertical="top"/>
    </xf>
    <xf numFmtId="0" fontId="10" fillId="12" borderId="51" xfId="6" applyFont="1" applyFill="1" applyBorder="1" applyAlignment="1">
      <alignment horizontal="left" vertical="top"/>
    </xf>
    <xf numFmtId="0" fontId="4" fillId="12" borderId="36" xfId="6" applyFont="1" applyFill="1" applyBorder="1" applyAlignment="1">
      <alignment horizontal="left" vertical="top" wrapText="1"/>
    </xf>
    <xf numFmtId="0" fontId="4" fillId="12" borderId="67" xfId="6" applyFont="1" applyFill="1" applyBorder="1" applyAlignment="1">
      <alignment horizontal="center" vertical="top" wrapText="1"/>
    </xf>
    <xf numFmtId="164" fontId="10" fillId="12" borderId="68" xfId="6" applyNumberFormat="1" applyFont="1" applyFill="1" applyBorder="1" applyAlignment="1">
      <alignment horizontal="left" vertical="center" wrapText="1"/>
    </xf>
    <xf numFmtId="164" fontId="4" fillId="12" borderId="69" xfId="6" applyNumberFormat="1" applyFont="1" applyFill="1" applyBorder="1" applyAlignment="1">
      <alignment horizontal="left" vertical="center" wrapText="1"/>
    </xf>
    <xf numFmtId="0" fontId="11" fillId="0" borderId="1" xfId="6" applyFont="1" applyFill="1" applyBorder="1" applyAlignment="1">
      <alignment horizontal="center" vertical="top"/>
    </xf>
    <xf numFmtId="0" fontId="4" fillId="12" borderId="26" xfId="6" applyFont="1" applyFill="1" applyBorder="1" applyAlignment="1">
      <alignment horizontal="center" vertical="top" wrapText="1"/>
    </xf>
    <xf numFmtId="164" fontId="10" fillId="12" borderId="27" xfId="6" applyNumberFormat="1" applyFont="1" applyFill="1" applyBorder="1" applyAlignment="1">
      <alignment horizontal="left" vertical="center" wrapText="1"/>
    </xf>
    <xf numFmtId="164" fontId="4" fillId="12" borderId="28" xfId="6" applyNumberFormat="1" applyFont="1" applyFill="1" applyBorder="1" applyAlignment="1">
      <alignment horizontal="left" vertical="center" wrapText="1"/>
    </xf>
    <xf numFmtId="0" fontId="11" fillId="0" borderId="5" xfId="6" applyFont="1" applyFill="1" applyBorder="1" applyAlignment="1">
      <alignment horizontal="center" vertical="top"/>
    </xf>
    <xf numFmtId="0" fontId="10" fillId="12" borderId="1" xfId="6" applyFont="1" applyFill="1" applyBorder="1" applyAlignment="1">
      <alignment horizontal="center" vertical="top"/>
    </xf>
    <xf numFmtId="0" fontId="4" fillId="12" borderId="38" xfId="6" applyNumberFormat="1" applyFont="1" applyFill="1" applyBorder="1" applyAlignment="1">
      <alignment horizontal="center" vertical="top"/>
    </xf>
    <xf numFmtId="0" fontId="10" fillId="12" borderId="52" xfId="6" applyFont="1" applyFill="1" applyBorder="1" applyAlignment="1">
      <alignment horizontal="left" vertical="top"/>
    </xf>
    <xf numFmtId="0" fontId="3" fillId="0" borderId="6" xfId="6" applyBorder="1"/>
    <xf numFmtId="0" fontId="3" fillId="0" borderId="66" xfId="6" applyBorder="1"/>
    <xf numFmtId="0" fontId="3" fillId="0" borderId="55" xfId="6" applyBorder="1"/>
    <xf numFmtId="164" fontId="11" fillId="13" borderId="21" xfId="6" applyNumberFormat="1" applyFont="1" applyFill="1" applyBorder="1" applyAlignment="1">
      <alignment horizontal="center" vertical="top"/>
    </xf>
    <xf numFmtId="0" fontId="11" fillId="13" borderId="21" xfId="6" applyFont="1" applyFill="1" applyBorder="1" applyAlignment="1">
      <alignment horizontal="center" vertical="top"/>
    </xf>
    <xf numFmtId="49" fontId="10" fillId="12" borderId="0" xfId="6" applyNumberFormat="1" applyFont="1" applyFill="1" applyBorder="1" applyAlignment="1">
      <alignment horizontal="center" vertical="top"/>
    </xf>
    <xf numFmtId="0" fontId="16" fillId="13" borderId="5" xfId="6" applyFont="1" applyFill="1" applyBorder="1" applyAlignment="1">
      <alignment vertical="top" wrapText="1"/>
    </xf>
    <xf numFmtId="0" fontId="3" fillId="0" borderId="48" xfId="6" applyBorder="1"/>
    <xf numFmtId="0" fontId="3" fillId="0" borderId="44" xfId="6" applyBorder="1"/>
    <xf numFmtId="0" fontId="3" fillId="0" borderId="45" xfId="6" applyBorder="1"/>
    <xf numFmtId="0" fontId="10" fillId="13" borderId="47" xfId="6" applyFont="1" applyFill="1" applyBorder="1" applyAlignment="1">
      <alignment horizontal="center" vertical="top"/>
    </xf>
    <xf numFmtId="0" fontId="3" fillId="0" borderId="69" xfId="6" applyBorder="1"/>
    <xf numFmtId="164" fontId="10" fillId="13" borderId="9" xfId="6" applyNumberFormat="1" applyFont="1" applyFill="1" applyBorder="1" applyAlignment="1">
      <alignment horizontal="center" vertical="top"/>
    </xf>
    <xf numFmtId="0" fontId="10" fillId="13" borderId="9" xfId="6" applyFont="1" applyFill="1" applyBorder="1" applyAlignment="1">
      <alignment horizontal="center" vertical="top"/>
    </xf>
    <xf numFmtId="49" fontId="10" fillId="12" borderId="46" xfId="6" applyNumberFormat="1" applyFont="1" applyFill="1" applyBorder="1" applyAlignment="1">
      <alignment horizontal="center" vertical="top"/>
    </xf>
    <xf numFmtId="0" fontId="10" fillId="0" borderId="53" xfId="6" applyFont="1" applyFill="1" applyBorder="1" applyAlignment="1">
      <alignment horizontal="center" vertical="top" wrapText="1"/>
    </xf>
    <xf numFmtId="0" fontId="10" fillId="0" borderId="41" xfId="6" applyFont="1" applyFill="1" applyBorder="1" applyAlignment="1">
      <alignment horizontal="center" vertical="center" wrapText="1"/>
    </xf>
    <xf numFmtId="164" fontId="10" fillId="0" borderId="32" xfId="6" applyNumberFormat="1" applyFont="1" applyFill="1" applyBorder="1" applyAlignment="1">
      <alignment horizontal="left" vertical="center" wrapText="1"/>
    </xf>
    <xf numFmtId="0" fontId="10" fillId="13" borderId="16" xfId="6" applyFont="1" applyFill="1" applyBorder="1" applyAlignment="1">
      <alignment horizontal="center" vertical="top"/>
    </xf>
    <xf numFmtId="0" fontId="4" fillId="0" borderId="48" xfId="7" applyFont="1" applyBorder="1" applyAlignment="1">
      <alignment vertical="top" wrapText="1"/>
    </xf>
    <xf numFmtId="9" fontId="10" fillId="12" borderId="48" xfId="6" applyNumberFormat="1" applyFont="1" applyFill="1" applyBorder="1" applyAlignment="1">
      <alignment horizontal="center" vertical="top"/>
    </xf>
    <xf numFmtId="0" fontId="10" fillId="12" borderId="44" xfId="6" applyFont="1" applyFill="1" applyBorder="1" applyAlignment="1">
      <alignment horizontal="center" vertical="center"/>
    </xf>
    <xf numFmtId="0" fontId="10" fillId="12" borderId="45" xfId="6" applyFont="1" applyFill="1" applyBorder="1" applyAlignment="1">
      <alignment horizontal="left" vertical="top"/>
    </xf>
    <xf numFmtId="49" fontId="10" fillId="12" borderId="5" xfId="6" applyNumberFormat="1" applyFont="1" applyFill="1" applyBorder="1" applyAlignment="1">
      <alignment horizontal="center" vertical="top"/>
    </xf>
    <xf numFmtId="0" fontId="10" fillId="14" borderId="48" xfId="6" applyFont="1" applyFill="1" applyBorder="1" applyAlignment="1">
      <alignment vertical="top" wrapText="1"/>
    </xf>
    <xf numFmtId="0" fontId="10" fillId="0" borderId="16" xfId="6" applyFont="1" applyFill="1" applyBorder="1" applyAlignment="1">
      <alignment horizontal="center" vertical="top"/>
    </xf>
    <xf numFmtId="49" fontId="10" fillId="12" borderId="24" xfId="6" applyNumberFormat="1" applyFont="1" applyFill="1" applyBorder="1" applyAlignment="1">
      <alignment horizontal="center" vertical="top"/>
    </xf>
    <xf numFmtId="0" fontId="5" fillId="14" borderId="24" xfId="6" applyFont="1" applyFill="1" applyBorder="1" applyAlignment="1">
      <alignment horizontal="left" vertical="top" wrapText="1"/>
    </xf>
    <xf numFmtId="0" fontId="16" fillId="12" borderId="24" xfId="6" applyFont="1" applyFill="1" applyBorder="1" applyAlignment="1">
      <alignment horizontal="center" vertical="top" wrapText="1"/>
    </xf>
    <xf numFmtId="0" fontId="10" fillId="12" borderId="27" xfId="6" applyFont="1" applyFill="1" applyBorder="1" applyAlignment="1">
      <alignment horizontal="center" vertical="center"/>
    </xf>
    <xf numFmtId="0" fontId="10" fillId="12" borderId="28" xfId="6" applyFont="1" applyFill="1" applyBorder="1" applyAlignment="1">
      <alignment horizontal="left" vertical="top"/>
    </xf>
    <xf numFmtId="49" fontId="10" fillId="12" borderId="17" xfId="6" applyNumberFormat="1" applyFont="1" applyFill="1" applyBorder="1" applyAlignment="1">
      <alignment horizontal="center" vertical="top"/>
    </xf>
    <xf numFmtId="0" fontId="10" fillId="13" borderId="5" xfId="6" applyFont="1" applyFill="1" applyBorder="1" applyAlignment="1">
      <alignment vertical="top" wrapText="1"/>
    </xf>
    <xf numFmtId="0" fontId="10" fillId="12" borderId="30" xfId="6" applyFont="1" applyFill="1" applyBorder="1" applyAlignment="1">
      <alignment horizontal="left" vertical="top" wrapText="1"/>
    </xf>
    <xf numFmtId="0" fontId="10" fillId="12" borderId="41" xfId="6" applyFont="1" applyFill="1" applyBorder="1" applyAlignment="1">
      <alignment horizontal="center" vertical="center" wrapText="1"/>
    </xf>
    <xf numFmtId="0" fontId="4" fillId="12" borderId="33" xfId="6" applyFont="1" applyFill="1" applyBorder="1" applyAlignment="1">
      <alignment vertical="top" wrapText="1"/>
    </xf>
    <xf numFmtId="0" fontId="4" fillId="0" borderId="25" xfId="7" applyFont="1" applyBorder="1" applyAlignment="1">
      <alignment vertical="top" wrapText="1"/>
    </xf>
    <xf numFmtId="0" fontId="5" fillId="13" borderId="24" xfId="6" applyFont="1" applyFill="1" applyBorder="1" applyAlignment="1">
      <alignment horizontal="left" vertical="top" wrapText="1"/>
    </xf>
    <xf numFmtId="9" fontId="13" fillId="12" borderId="43" xfId="6" applyNumberFormat="1" applyFont="1" applyFill="1" applyBorder="1" applyAlignment="1">
      <alignment horizontal="center" vertical="top"/>
    </xf>
    <xf numFmtId="0" fontId="13" fillId="12" borderId="20" xfId="6" applyFont="1" applyFill="1" applyBorder="1" applyAlignment="1">
      <alignment horizontal="center" vertical="center"/>
    </xf>
    <xf numFmtId="0" fontId="13" fillId="12" borderId="46" xfId="6" applyFont="1" applyFill="1" applyBorder="1" applyAlignment="1">
      <alignment horizontal="left" vertical="top"/>
    </xf>
    <xf numFmtId="9" fontId="13" fillId="12" borderId="38" xfId="6" applyNumberFormat="1" applyFont="1" applyFill="1" applyBorder="1" applyAlignment="1">
      <alignment horizontal="center" vertical="top"/>
    </xf>
    <xf numFmtId="0" fontId="13" fillId="12" borderId="52" xfId="6" applyFont="1" applyFill="1" applyBorder="1" applyAlignment="1">
      <alignment horizontal="center" vertical="center"/>
    </xf>
    <xf numFmtId="0" fontId="13" fillId="12" borderId="8" xfId="6" applyFont="1" applyFill="1" applyBorder="1" applyAlignment="1">
      <alignment horizontal="left" vertical="top"/>
    </xf>
    <xf numFmtId="0" fontId="10" fillId="0" borderId="33" xfId="6" applyFont="1" applyFill="1" applyBorder="1" applyAlignment="1">
      <alignment horizontal="center" vertical="top"/>
    </xf>
    <xf numFmtId="9" fontId="13" fillId="12" borderId="26" xfId="6" applyNumberFormat="1" applyFont="1" applyFill="1" applyBorder="1" applyAlignment="1">
      <alignment horizontal="center" vertical="top"/>
    </xf>
    <xf numFmtId="0" fontId="13" fillId="12" borderId="27" xfId="6" applyFont="1" applyFill="1" applyBorder="1" applyAlignment="1">
      <alignment horizontal="center" vertical="center"/>
    </xf>
    <xf numFmtId="0" fontId="13" fillId="12" borderId="28" xfId="6" applyFont="1" applyFill="1" applyBorder="1" applyAlignment="1">
      <alignment horizontal="left" vertical="top"/>
    </xf>
    <xf numFmtId="0" fontId="13" fillId="12" borderId="30" xfId="6" applyFont="1" applyFill="1" applyBorder="1" applyAlignment="1">
      <alignment horizontal="center" vertical="top"/>
    </xf>
    <xf numFmtId="0" fontId="4" fillId="12" borderId="18" xfId="6" applyFont="1" applyFill="1" applyBorder="1" applyAlignment="1">
      <alignment vertical="top" wrapText="1"/>
    </xf>
    <xf numFmtId="0" fontId="10" fillId="13" borderId="33" xfId="6" applyFont="1" applyFill="1" applyBorder="1" applyAlignment="1">
      <alignment horizontal="center" vertical="top"/>
    </xf>
    <xf numFmtId="0" fontId="10" fillId="12" borderId="59" xfId="6" applyFont="1" applyFill="1" applyBorder="1" applyAlignment="1">
      <alignment horizontal="center" vertical="top"/>
    </xf>
    <xf numFmtId="0" fontId="10" fillId="12" borderId="51" xfId="6" applyFont="1" applyFill="1" applyBorder="1" applyAlignment="1">
      <alignment horizontal="center" vertical="center"/>
    </xf>
    <xf numFmtId="0" fontId="10" fillId="12" borderId="36" xfId="6" applyFont="1" applyFill="1" applyBorder="1" applyAlignment="1">
      <alignment horizontal="left" vertical="top" wrapText="1"/>
    </xf>
    <xf numFmtId="164" fontId="11" fillId="12" borderId="47" xfId="6" applyNumberFormat="1" applyFont="1" applyFill="1" applyBorder="1" applyAlignment="1">
      <alignment horizontal="center" vertical="top"/>
    </xf>
    <xf numFmtId="0" fontId="10" fillId="12" borderId="37" xfId="6" applyFont="1" applyFill="1" applyBorder="1" applyAlignment="1">
      <alignment horizontal="center" vertical="top"/>
    </xf>
    <xf numFmtId="0" fontId="10" fillId="14" borderId="24" xfId="6" applyFont="1" applyFill="1" applyBorder="1" applyAlignment="1">
      <alignment vertical="top"/>
    </xf>
    <xf numFmtId="0" fontId="16" fillId="12" borderId="74" xfId="6" applyFont="1" applyFill="1" applyBorder="1" applyAlignment="1">
      <alignment horizontal="center" vertical="top" wrapText="1"/>
    </xf>
    <xf numFmtId="49" fontId="11" fillId="15" borderId="24" xfId="6" applyNumberFormat="1" applyFont="1" applyFill="1" applyBorder="1" applyAlignment="1">
      <alignment vertical="top"/>
    </xf>
    <xf numFmtId="0" fontId="10" fillId="12" borderId="22" xfId="6" applyFont="1" applyFill="1" applyBorder="1" applyAlignment="1">
      <alignment horizontal="center" vertical="center"/>
    </xf>
    <xf numFmtId="0" fontId="10" fillId="12" borderId="28" xfId="6" applyFont="1" applyFill="1" applyBorder="1" applyAlignment="1">
      <alignment horizontal="left" vertical="top" wrapText="1"/>
    </xf>
    <xf numFmtId="164" fontId="11" fillId="12" borderId="9" xfId="6" applyNumberFormat="1" applyFont="1" applyFill="1" applyBorder="1" applyAlignment="1">
      <alignment horizontal="center" vertical="top"/>
    </xf>
    <xf numFmtId="0" fontId="10" fillId="12" borderId="33" xfId="6" applyFont="1" applyFill="1" applyBorder="1" applyAlignment="1">
      <alignment horizontal="center" vertical="top"/>
    </xf>
    <xf numFmtId="49" fontId="10" fillId="12" borderId="16" xfId="6" applyNumberFormat="1" applyFont="1" applyFill="1" applyBorder="1" applyAlignment="1">
      <alignment horizontal="center" vertical="top"/>
    </xf>
    <xf numFmtId="0" fontId="10" fillId="14" borderId="1" xfId="6" applyFont="1" applyFill="1" applyBorder="1" applyAlignment="1">
      <alignment vertical="top"/>
    </xf>
    <xf numFmtId="0" fontId="16" fillId="12" borderId="1" xfId="6" applyFont="1" applyFill="1" applyBorder="1" applyAlignment="1">
      <alignment horizontal="center" vertical="top" wrapText="1"/>
    </xf>
    <xf numFmtId="0" fontId="10" fillId="12" borderId="68" xfId="6" applyFont="1" applyFill="1" applyBorder="1" applyAlignment="1">
      <alignment horizontal="center" vertical="center"/>
    </xf>
    <xf numFmtId="0" fontId="10" fillId="14" borderId="1" xfId="6" applyFont="1" applyFill="1" applyBorder="1" applyAlignment="1">
      <alignment vertical="top" wrapText="1"/>
    </xf>
    <xf numFmtId="164" fontId="11" fillId="12" borderId="16" xfId="6" applyNumberFormat="1" applyFont="1" applyFill="1" applyBorder="1" applyAlignment="1">
      <alignment horizontal="center" vertical="top"/>
    </xf>
    <xf numFmtId="164" fontId="11" fillId="13" borderId="47" xfId="6" applyNumberFormat="1" applyFont="1" applyFill="1" applyBorder="1" applyAlignment="1">
      <alignment horizontal="center" vertical="top"/>
    </xf>
    <xf numFmtId="0" fontId="16" fillId="14" borderId="17" xfId="6" applyFont="1" applyFill="1" applyBorder="1" applyAlignment="1">
      <alignment horizontal="center" vertical="top" wrapText="1"/>
    </xf>
    <xf numFmtId="0" fontId="10" fillId="0" borderId="26" xfId="6" applyFont="1" applyFill="1" applyBorder="1" applyAlignment="1">
      <alignment horizontal="center" vertical="top"/>
    </xf>
    <xf numFmtId="0" fontId="10" fillId="0" borderId="27" xfId="6" applyFont="1" applyFill="1" applyBorder="1" applyAlignment="1">
      <alignment horizontal="center" vertical="center" wrapText="1"/>
    </xf>
    <xf numFmtId="0" fontId="4" fillId="0" borderId="28" xfId="6" applyFont="1" applyFill="1" applyBorder="1" applyAlignment="1">
      <alignment horizontal="left" vertical="top" wrapText="1"/>
    </xf>
    <xf numFmtId="49" fontId="11" fillId="14" borderId="0" xfId="6" applyNumberFormat="1" applyFont="1" applyFill="1" applyBorder="1" applyAlignment="1">
      <alignment horizontal="center" vertical="top" wrapText="1"/>
    </xf>
    <xf numFmtId="0" fontId="10" fillId="0" borderId="38" xfId="6" applyFont="1" applyFill="1" applyBorder="1" applyAlignment="1">
      <alignment horizontal="center" vertical="top"/>
    </xf>
    <xf numFmtId="0" fontId="10" fillId="0" borderId="66" xfId="6" applyFont="1" applyFill="1" applyBorder="1" applyAlignment="1">
      <alignment horizontal="center" vertical="center" wrapText="1"/>
    </xf>
    <xf numFmtId="0" fontId="4" fillId="0" borderId="55" xfId="6" applyFont="1" applyFill="1" applyBorder="1" applyAlignment="1">
      <alignment horizontal="left" vertical="top" wrapText="1"/>
    </xf>
    <xf numFmtId="0" fontId="10" fillId="0" borderId="22" xfId="6" applyFont="1" applyFill="1" applyBorder="1" applyAlignment="1">
      <alignment horizontal="center" vertical="center" wrapText="1"/>
    </xf>
    <xf numFmtId="0" fontId="4" fillId="0" borderId="15" xfId="6" applyFont="1" applyFill="1" applyBorder="1" applyAlignment="1">
      <alignment wrapText="1"/>
    </xf>
    <xf numFmtId="0" fontId="10" fillId="0" borderId="30" xfId="6" applyFont="1" applyFill="1" applyBorder="1" applyAlignment="1">
      <alignment horizontal="center" vertical="top"/>
    </xf>
    <xf numFmtId="0" fontId="10" fillId="0" borderId="31" xfId="6" applyFont="1" applyFill="1" applyBorder="1" applyAlignment="1">
      <alignment horizontal="center" vertical="top" wrapText="1"/>
    </xf>
    <xf numFmtId="0" fontId="4" fillId="0" borderId="32" xfId="6" applyFont="1" applyFill="1" applyBorder="1" applyAlignment="1">
      <alignment horizontal="left" vertical="top" wrapText="1"/>
    </xf>
    <xf numFmtId="0" fontId="4" fillId="0" borderId="16" xfId="7" applyFont="1" applyBorder="1" applyAlignment="1">
      <alignment vertical="top" wrapText="1"/>
    </xf>
    <xf numFmtId="49" fontId="11" fillId="14" borderId="18" xfId="6" applyNumberFormat="1" applyFont="1" applyFill="1" applyBorder="1" applyAlignment="1">
      <alignment horizontal="center" vertical="top" wrapText="1"/>
    </xf>
    <xf numFmtId="0" fontId="8" fillId="0" borderId="54" xfId="6" applyFont="1" applyBorder="1" applyAlignment="1">
      <alignment horizontal="center" vertical="top"/>
    </xf>
    <xf numFmtId="0" fontId="4" fillId="0" borderId="3" xfId="6" applyFont="1" applyBorder="1" applyAlignment="1">
      <alignment vertical="top" wrapText="1"/>
    </xf>
    <xf numFmtId="0" fontId="5" fillId="9" borderId="64" xfId="6" applyFont="1" applyFill="1" applyBorder="1" applyAlignment="1">
      <alignment vertical="top"/>
    </xf>
    <xf numFmtId="0" fontId="5" fillId="9" borderId="4" xfId="6" applyFont="1" applyFill="1" applyBorder="1" applyAlignment="1">
      <alignment vertical="top"/>
    </xf>
    <xf numFmtId="0" fontId="4" fillId="0" borderId="59" xfId="6" applyFont="1" applyBorder="1" applyAlignment="1">
      <alignment horizontal="center" vertical="top"/>
    </xf>
    <xf numFmtId="0" fontId="18" fillId="0" borderId="20" xfId="6" applyFont="1" applyBorder="1" applyAlignment="1">
      <alignment horizontal="center" vertical="center" wrapText="1"/>
    </xf>
    <xf numFmtId="0" fontId="4" fillId="0" borderId="40" xfId="6" applyFont="1" applyBorder="1" applyAlignment="1">
      <alignment vertical="center" wrapText="1"/>
    </xf>
    <xf numFmtId="0" fontId="4" fillId="0" borderId="20" xfId="6" applyFont="1" applyBorder="1" applyAlignment="1">
      <alignment horizontal="center" vertical="center" wrapText="1"/>
    </xf>
    <xf numFmtId="0" fontId="18" fillId="0" borderId="70" xfId="6" applyFont="1" applyBorder="1" applyAlignment="1">
      <alignment horizontal="center" vertical="center" wrapText="1"/>
    </xf>
    <xf numFmtId="0" fontId="4" fillId="0" borderId="65" xfId="6" applyFont="1" applyBorder="1" applyAlignment="1">
      <alignment vertical="center" wrapText="1"/>
    </xf>
    <xf numFmtId="0" fontId="5" fillId="11" borderId="2" xfId="6" applyFont="1" applyFill="1" applyBorder="1" applyAlignment="1">
      <alignment vertical="top"/>
    </xf>
    <xf numFmtId="0" fontId="5" fillId="11" borderId="3" xfId="6" applyFont="1" applyFill="1" applyBorder="1" applyAlignment="1">
      <alignment vertical="top"/>
    </xf>
    <xf numFmtId="0" fontId="5" fillId="11" borderId="4" xfId="6" applyFont="1" applyFill="1" applyBorder="1" applyAlignment="1">
      <alignment vertical="top"/>
    </xf>
    <xf numFmtId="49" fontId="14" fillId="11" borderId="4" xfId="6" applyNumberFormat="1" applyFont="1" applyFill="1" applyBorder="1" applyAlignment="1">
      <alignment horizontal="center" vertical="top"/>
    </xf>
    <xf numFmtId="0" fontId="5" fillId="9" borderId="4" xfId="6" applyFont="1" applyFill="1" applyBorder="1" applyAlignment="1">
      <alignment horizontal="left" vertical="top" wrapText="1"/>
    </xf>
    <xf numFmtId="164" fontId="5" fillId="9" borderId="1" xfId="6" applyNumberFormat="1" applyFont="1" applyFill="1" applyBorder="1" applyAlignment="1">
      <alignment horizontal="center" vertical="top" wrapText="1"/>
    </xf>
    <xf numFmtId="0" fontId="11" fillId="9" borderId="4" xfId="6" applyFont="1" applyFill="1" applyBorder="1" applyAlignment="1">
      <alignment horizontal="center" vertical="top"/>
    </xf>
    <xf numFmtId="49" fontId="14" fillId="10" borderId="1" xfId="6" applyNumberFormat="1" applyFont="1" applyFill="1" applyBorder="1" applyAlignment="1">
      <alignment horizontal="center" vertical="top"/>
    </xf>
    <xf numFmtId="0" fontId="13" fillId="11" borderId="2" xfId="6" applyFont="1" applyFill="1" applyBorder="1" applyAlignment="1">
      <alignment horizontal="center" vertical="top"/>
    </xf>
    <xf numFmtId="0" fontId="13" fillId="11" borderId="3" xfId="6" applyFont="1" applyFill="1" applyBorder="1" applyAlignment="1">
      <alignment horizontal="center" vertical="top"/>
    </xf>
    <xf numFmtId="0" fontId="13" fillId="11" borderId="4" xfId="6" applyFont="1" applyFill="1" applyBorder="1" applyAlignment="1">
      <alignment horizontal="center" vertical="top"/>
    </xf>
    <xf numFmtId="164" fontId="11" fillId="11" borderId="1" xfId="6" applyNumberFormat="1" applyFont="1" applyFill="1" applyBorder="1" applyAlignment="1">
      <alignment horizontal="center" vertical="top"/>
    </xf>
    <xf numFmtId="0" fontId="11" fillId="11" borderId="1" xfId="6" applyFont="1" applyFill="1" applyBorder="1" applyAlignment="1">
      <alignment horizontal="center" vertical="top"/>
    </xf>
    <xf numFmtId="49" fontId="11" fillId="11" borderId="1" xfId="6" applyNumberFormat="1" applyFont="1" applyFill="1" applyBorder="1" applyAlignment="1">
      <alignment horizontal="center" vertical="top"/>
    </xf>
    <xf numFmtId="0" fontId="10" fillId="12" borderId="38" xfId="6" applyNumberFormat="1" applyFont="1" applyFill="1" applyBorder="1" applyAlignment="1">
      <alignment horizontal="center" vertical="top"/>
    </xf>
    <xf numFmtId="0" fontId="10" fillId="14" borderId="5" xfId="6" applyFont="1" applyFill="1" applyBorder="1" applyAlignment="1">
      <alignment vertical="top"/>
    </xf>
    <xf numFmtId="49" fontId="11" fillId="13" borderId="1" xfId="6" applyNumberFormat="1" applyFont="1" applyFill="1" applyBorder="1" applyAlignment="1">
      <alignment vertical="top"/>
    </xf>
    <xf numFmtId="49" fontId="11" fillId="15" borderId="5" xfId="6" applyNumberFormat="1" applyFont="1" applyFill="1" applyBorder="1" applyAlignment="1">
      <alignment horizontal="center" vertical="top"/>
    </xf>
    <xf numFmtId="49" fontId="14" fillId="10" borderId="49" xfId="6" applyNumberFormat="1" applyFont="1" applyFill="1" applyBorder="1" applyAlignment="1">
      <alignment horizontal="center" vertical="top"/>
    </xf>
    <xf numFmtId="0" fontId="10" fillId="12" borderId="27" xfId="6" applyFont="1" applyFill="1" applyBorder="1" applyAlignment="1">
      <alignment horizontal="center" vertical="center" wrapText="1"/>
    </xf>
    <xf numFmtId="49" fontId="10" fillId="12" borderId="58" xfId="6" applyNumberFormat="1" applyFont="1" applyFill="1" applyBorder="1" applyAlignment="1">
      <alignment horizontal="center" vertical="top"/>
    </xf>
    <xf numFmtId="0" fontId="10" fillId="12" borderId="52" xfId="6" applyFont="1" applyFill="1" applyBorder="1" applyAlignment="1">
      <alignment horizontal="center" vertical="center" wrapText="1"/>
    </xf>
    <xf numFmtId="0" fontId="4" fillId="12" borderId="8" xfId="6" applyFont="1" applyFill="1" applyBorder="1" applyAlignment="1">
      <alignment wrapText="1"/>
    </xf>
    <xf numFmtId="0" fontId="10" fillId="12" borderId="58" xfId="6" applyFont="1" applyFill="1" applyBorder="1" applyAlignment="1">
      <alignment horizontal="center" vertical="top"/>
    </xf>
    <xf numFmtId="0" fontId="10" fillId="14" borderId="5" xfId="6" applyFont="1" applyFill="1" applyBorder="1" applyAlignment="1">
      <alignment vertical="top" wrapText="1"/>
    </xf>
    <xf numFmtId="49" fontId="11" fillId="14" borderId="23" xfId="6" applyNumberFormat="1" applyFont="1" applyFill="1" applyBorder="1" applyAlignment="1">
      <alignment vertical="top"/>
    </xf>
    <xf numFmtId="49" fontId="11" fillId="13" borderId="5" xfId="6" applyNumberFormat="1" applyFont="1" applyFill="1" applyBorder="1" applyAlignment="1">
      <alignment vertical="top"/>
    </xf>
    <xf numFmtId="9" fontId="13" fillId="12" borderId="34" xfId="6" applyNumberFormat="1" applyFont="1" applyFill="1" applyBorder="1" applyAlignment="1">
      <alignment horizontal="center" vertical="top"/>
    </xf>
    <xf numFmtId="0" fontId="13" fillId="12" borderId="35" xfId="6" applyFont="1" applyFill="1" applyBorder="1" applyAlignment="1">
      <alignment horizontal="center" vertical="center"/>
    </xf>
    <xf numFmtId="0" fontId="13" fillId="12" borderId="36" xfId="6" applyFont="1" applyFill="1" applyBorder="1" applyAlignment="1">
      <alignment horizontal="left" vertical="top"/>
    </xf>
    <xf numFmtId="164" fontId="11" fillId="13" borderId="29" xfId="6" applyNumberFormat="1" applyFont="1" applyFill="1" applyBorder="1" applyAlignment="1">
      <alignment horizontal="center" vertical="top"/>
    </xf>
    <xf numFmtId="164" fontId="10" fillId="13" borderId="15" xfId="6" applyNumberFormat="1" applyFont="1" applyFill="1" applyBorder="1" applyAlignment="1">
      <alignment horizontal="center" vertical="top"/>
    </xf>
    <xf numFmtId="164" fontId="10" fillId="13" borderId="8" xfId="6" applyNumberFormat="1" applyFont="1" applyFill="1" applyBorder="1" applyAlignment="1">
      <alignment horizontal="center" vertical="top"/>
    </xf>
    <xf numFmtId="164" fontId="10" fillId="13" borderId="33" xfId="6" applyNumberFormat="1" applyFont="1" applyFill="1" applyBorder="1" applyAlignment="1">
      <alignment horizontal="center" vertical="top"/>
    </xf>
    <xf numFmtId="1" fontId="10" fillId="12" borderId="67" xfId="6" applyNumberFormat="1" applyFont="1" applyFill="1" applyBorder="1" applyAlignment="1">
      <alignment horizontal="center" vertical="top"/>
    </xf>
    <xf numFmtId="0" fontId="10" fillId="12" borderId="71" xfId="6" applyFont="1" applyFill="1" applyBorder="1" applyAlignment="1">
      <alignment horizontal="center" vertical="center"/>
    </xf>
    <xf numFmtId="0" fontId="10" fillId="12" borderId="69" xfId="6" applyFont="1" applyFill="1" applyBorder="1" applyAlignment="1">
      <alignment horizontal="left" vertical="top"/>
    </xf>
    <xf numFmtId="164" fontId="11" fillId="12" borderId="75" xfId="6" applyNumberFormat="1" applyFont="1" applyFill="1" applyBorder="1" applyAlignment="1">
      <alignment horizontal="center" vertical="top"/>
    </xf>
    <xf numFmtId="0" fontId="10" fillId="12" borderId="24" xfId="6" applyFont="1" applyFill="1" applyBorder="1" applyAlignment="1">
      <alignment horizontal="center" vertical="top"/>
    </xf>
    <xf numFmtId="0" fontId="10" fillId="14" borderId="24" xfId="6" applyFont="1" applyFill="1" applyBorder="1" applyAlignment="1">
      <alignment vertical="top" wrapText="1"/>
    </xf>
    <xf numFmtId="49" fontId="11" fillId="13" borderId="60" xfId="6" applyNumberFormat="1" applyFont="1" applyFill="1" applyBorder="1" applyAlignment="1">
      <alignment vertical="top" wrapText="1"/>
    </xf>
    <xf numFmtId="49" fontId="14" fillId="10" borderId="37" xfId="6" applyNumberFormat="1" applyFont="1" applyFill="1" applyBorder="1" applyAlignment="1">
      <alignment vertical="top"/>
    </xf>
    <xf numFmtId="1" fontId="10" fillId="12" borderId="26" xfId="6" applyNumberFormat="1" applyFont="1" applyFill="1" applyBorder="1" applyAlignment="1">
      <alignment horizontal="center" vertical="top"/>
    </xf>
    <xf numFmtId="164" fontId="11" fillId="12" borderId="76" xfId="6" applyNumberFormat="1" applyFont="1" applyFill="1" applyBorder="1" applyAlignment="1">
      <alignment horizontal="center" vertical="top"/>
    </xf>
    <xf numFmtId="49" fontId="10" fillId="12" borderId="9" xfId="6" applyNumberFormat="1" applyFont="1" applyFill="1" applyBorder="1" applyAlignment="1">
      <alignment horizontal="center" vertical="top"/>
    </xf>
    <xf numFmtId="0" fontId="10" fillId="14" borderId="23" xfId="6" applyFont="1" applyFill="1" applyBorder="1" applyAlignment="1">
      <alignment vertical="top" wrapText="1"/>
    </xf>
    <xf numFmtId="49" fontId="11" fillId="14" borderId="1" xfId="6" applyNumberFormat="1" applyFont="1" applyFill="1" applyBorder="1" applyAlignment="1">
      <alignment vertical="top"/>
    </xf>
    <xf numFmtId="49" fontId="11" fillId="15" borderId="16" xfId="6" applyNumberFormat="1" applyFont="1" applyFill="1" applyBorder="1" applyAlignment="1">
      <alignment vertical="top"/>
    </xf>
    <xf numFmtId="49" fontId="14" fillId="10" borderId="33" xfId="6" applyNumberFormat="1" applyFont="1" applyFill="1" applyBorder="1" applyAlignment="1">
      <alignment vertical="top"/>
    </xf>
    <xf numFmtId="0" fontId="3" fillId="0" borderId="9" xfId="6" applyBorder="1"/>
    <xf numFmtId="0" fontId="4" fillId="12" borderId="15" xfId="6" applyFont="1" applyFill="1" applyBorder="1" applyAlignment="1">
      <alignment vertical="top" wrapText="1"/>
    </xf>
    <xf numFmtId="49" fontId="11" fillId="13" borderId="44" xfId="6" applyNumberFormat="1" applyFont="1" applyFill="1" applyBorder="1" applyAlignment="1">
      <alignment vertical="top" wrapText="1"/>
    </xf>
    <xf numFmtId="9" fontId="13" fillId="12" borderId="13" xfId="6" applyNumberFormat="1" applyFont="1" applyFill="1" applyBorder="1" applyAlignment="1">
      <alignment horizontal="center" vertical="top"/>
    </xf>
    <xf numFmtId="0" fontId="13" fillId="12" borderId="22" xfId="6" applyFont="1" applyFill="1" applyBorder="1" applyAlignment="1">
      <alignment horizontal="center" vertical="center"/>
    </xf>
    <xf numFmtId="0" fontId="13" fillId="12" borderId="15" xfId="6" applyFont="1" applyFill="1" applyBorder="1" applyAlignment="1">
      <alignment horizontal="left" vertical="top"/>
    </xf>
    <xf numFmtId="164" fontId="11" fillId="13" borderId="12" xfId="6" applyNumberFormat="1" applyFont="1" applyFill="1" applyBorder="1" applyAlignment="1">
      <alignment horizontal="center" vertical="top"/>
    </xf>
    <xf numFmtId="0" fontId="11" fillId="13" borderId="47" xfId="6" applyFont="1" applyFill="1" applyBorder="1" applyAlignment="1">
      <alignment horizontal="center" vertical="top"/>
    </xf>
    <xf numFmtId="0" fontId="3" fillId="0" borderId="54" xfId="6" applyBorder="1"/>
    <xf numFmtId="0" fontId="3" fillId="0" borderId="46" xfId="6" applyBorder="1"/>
    <xf numFmtId="0" fontId="13" fillId="12" borderId="6" xfId="6" applyFont="1" applyFill="1" applyBorder="1" applyAlignment="1">
      <alignment horizontal="center" vertical="top"/>
    </xf>
    <xf numFmtId="0" fontId="10" fillId="0" borderId="53" xfId="6" applyFont="1" applyFill="1" applyBorder="1" applyAlignment="1">
      <alignment horizontal="center" vertical="top"/>
    </xf>
    <xf numFmtId="0" fontId="10" fillId="0" borderId="41" xfId="6" applyFont="1" applyFill="1" applyBorder="1" applyAlignment="1">
      <alignment horizontal="center" vertical="top" wrapText="1"/>
    </xf>
    <xf numFmtId="0" fontId="10" fillId="0" borderId="33" xfId="6" applyFont="1" applyFill="1" applyBorder="1" applyAlignment="1">
      <alignment horizontal="left" vertical="top" wrapText="1"/>
    </xf>
    <xf numFmtId="9" fontId="13" fillId="12" borderId="48" xfId="6" applyNumberFormat="1" applyFont="1" applyFill="1" applyBorder="1" applyAlignment="1">
      <alignment horizontal="center" vertical="top"/>
    </xf>
    <xf numFmtId="0" fontId="13" fillId="12" borderId="54" xfId="6" applyFont="1" applyFill="1" applyBorder="1" applyAlignment="1">
      <alignment horizontal="center" vertical="center"/>
    </xf>
    <xf numFmtId="164" fontId="11" fillId="5" borderId="46" xfId="6" applyNumberFormat="1" applyFont="1" applyFill="1" applyBorder="1" applyAlignment="1">
      <alignment horizontal="center" vertical="top"/>
    </xf>
    <xf numFmtId="49" fontId="10" fillId="12" borderId="5" xfId="6" applyNumberFormat="1" applyFont="1" applyFill="1" applyBorder="1" applyAlignment="1">
      <alignment vertical="top"/>
    </xf>
    <xf numFmtId="0" fontId="5" fillId="14" borderId="48" xfId="6" applyFont="1" applyFill="1" applyBorder="1" applyAlignment="1">
      <alignment vertical="top" wrapText="1"/>
    </xf>
    <xf numFmtId="0" fontId="16" fillId="13" borderId="23" xfId="6" applyFont="1" applyFill="1" applyBorder="1" applyAlignment="1">
      <alignment horizontal="center" vertical="top" wrapText="1"/>
    </xf>
    <xf numFmtId="49" fontId="11" fillId="15" borderId="23" xfId="6" applyNumberFormat="1" applyFont="1" applyFill="1" applyBorder="1" applyAlignment="1">
      <alignment horizontal="center" vertical="top"/>
    </xf>
    <xf numFmtId="49" fontId="14" fillId="10" borderId="46" xfId="6" applyNumberFormat="1" applyFont="1" applyFill="1" applyBorder="1" applyAlignment="1">
      <alignment horizontal="center" vertical="top"/>
    </xf>
    <xf numFmtId="49" fontId="10" fillId="12" borderId="23" xfId="6" applyNumberFormat="1" applyFont="1" applyFill="1" applyBorder="1" applyAlignment="1">
      <alignment vertical="top"/>
    </xf>
    <xf numFmtId="0" fontId="4" fillId="14" borderId="48" xfId="6" applyFont="1" applyFill="1" applyBorder="1" applyAlignment="1">
      <alignment vertical="top" wrapText="1"/>
    </xf>
    <xf numFmtId="49" fontId="11" fillId="13" borderId="23" xfId="6" applyNumberFormat="1" applyFont="1" applyFill="1" applyBorder="1" applyAlignment="1">
      <alignment horizontal="center" vertical="top"/>
    </xf>
    <xf numFmtId="0" fontId="4" fillId="0" borderId="59" xfId="6" applyFont="1" applyBorder="1" applyAlignment="1">
      <alignment horizontal="left" vertical="top"/>
    </xf>
    <xf numFmtId="0" fontId="11" fillId="0" borderId="18" xfId="6" applyFont="1" applyBorder="1" applyAlignment="1">
      <alignment horizontal="left" vertical="top"/>
    </xf>
    <xf numFmtId="0" fontId="19" fillId="0" borderId="18" xfId="6" applyFont="1" applyBorder="1" applyAlignment="1">
      <alignment horizontal="left" vertical="top"/>
    </xf>
    <xf numFmtId="0" fontId="20" fillId="0" borderId="18" xfId="6" applyFont="1" applyBorder="1" applyAlignment="1">
      <alignment horizontal="left" vertical="top"/>
    </xf>
    <xf numFmtId="0" fontId="19" fillId="0" borderId="37" xfId="6" applyFont="1" applyBorder="1" applyAlignment="1">
      <alignment vertical="top"/>
    </xf>
    <xf numFmtId="49" fontId="11" fillId="11" borderId="37" xfId="6" applyNumberFormat="1" applyFont="1" applyFill="1" applyBorder="1" applyAlignment="1">
      <alignment horizontal="center" vertical="top" wrapText="1"/>
    </xf>
    <xf numFmtId="0" fontId="11" fillId="10" borderId="25" xfId="6" applyFont="1" applyFill="1" applyBorder="1" applyAlignment="1">
      <alignment horizontal="left" vertical="top"/>
    </xf>
    <xf numFmtId="0" fontId="11" fillId="10" borderId="18" xfId="6" applyFont="1" applyFill="1" applyBorder="1" applyAlignment="1">
      <alignment horizontal="left" vertical="top"/>
    </xf>
    <xf numFmtId="0" fontId="19" fillId="10" borderId="18" xfId="6" applyFont="1" applyFill="1" applyBorder="1" applyAlignment="1">
      <alignment horizontal="left" vertical="top"/>
    </xf>
    <xf numFmtId="0" fontId="20" fillId="10" borderId="18" xfId="6" applyFont="1" applyFill="1" applyBorder="1" applyAlignment="1">
      <alignment horizontal="left" vertical="top"/>
    </xf>
    <xf numFmtId="0" fontId="19" fillId="11" borderId="0" xfId="6" applyFont="1" applyFill="1" applyBorder="1" applyAlignment="1">
      <alignment vertical="top"/>
    </xf>
    <xf numFmtId="0" fontId="4" fillId="0" borderId="17" xfId="4" applyFont="1" applyBorder="1" applyAlignment="1">
      <alignment horizontal="center" vertical="top"/>
    </xf>
    <xf numFmtId="0" fontId="23" fillId="0" borderId="0" xfId="4" applyFont="1" applyAlignment="1">
      <alignment vertical="top" wrapText="1"/>
    </xf>
    <xf numFmtId="0" fontId="23" fillId="0" borderId="0" xfId="4" applyFont="1" applyAlignment="1">
      <alignment horizontal="left" vertical="top" wrapText="1"/>
    </xf>
    <xf numFmtId="0" fontId="49" fillId="0" borderId="0" xfId="8"/>
    <xf numFmtId="0" fontId="3" fillId="0" borderId="0" xfId="8" applyFont="1"/>
    <xf numFmtId="2" fontId="41" fillId="3" borderId="1" xfId="9" applyNumberFormat="1" applyFont="1" applyFill="1" applyBorder="1" applyAlignment="1">
      <alignment horizontal="center" vertical="top" wrapText="1"/>
    </xf>
    <xf numFmtId="2" fontId="42" fillId="0" borderId="16" xfId="9" applyNumberFormat="1" applyFont="1" applyBorder="1" applyAlignment="1">
      <alignment vertical="top" wrapText="1"/>
    </xf>
    <xf numFmtId="2" fontId="43" fillId="7" borderId="1" xfId="9" applyNumberFormat="1" applyFont="1" applyFill="1" applyBorder="1" applyAlignment="1">
      <alignment vertical="top" wrapText="1"/>
    </xf>
    <xf numFmtId="2" fontId="42" fillId="0" borderId="21" xfId="9" applyNumberFormat="1" applyFont="1" applyBorder="1" applyAlignment="1">
      <alignment horizontal="center" vertical="top" wrapText="1"/>
    </xf>
    <xf numFmtId="2" fontId="42" fillId="0" borderId="47" xfId="9" applyNumberFormat="1" applyFont="1" applyBorder="1" applyAlignment="1">
      <alignment horizontal="center" vertical="top" wrapText="1"/>
    </xf>
    <xf numFmtId="2" fontId="42" fillId="0" borderId="9" xfId="9" applyNumberFormat="1" applyFont="1" applyBorder="1" applyAlignment="1">
      <alignment horizontal="center" vertical="top" wrapText="1"/>
    </xf>
    <xf numFmtId="0" fontId="8" fillId="0" borderId="48" xfId="9" applyFont="1" applyBorder="1"/>
    <xf numFmtId="0" fontId="8" fillId="0" borderId="0" xfId="9" applyFont="1"/>
    <xf numFmtId="0" fontId="8" fillId="0" borderId="0" xfId="9" applyFont="1" applyBorder="1"/>
    <xf numFmtId="0" fontId="8" fillId="0" borderId="46" xfId="9" applyFont="1" applyBorder="1"/>
    <xf numFmtId="2" fontId="42" fillId="0" borderId="16" xfId="9" applyNumberFormat="1" applyFont="1" applyBorder="1" applyAlignment="1">
      <alignment horizontal="center" vertical="top" wrapText="1"/>
    </xf>
    <xf numFmtId="2" fontId="43" fillId="7" borderId="1" xfId="9" applyNumberFormat="1" applyFont="1" applyFill="1" applyBorder="1" applyAlignment="1">
      <alignment horizontal="center" vertical="top" wrapText="1"/>
    </xf>
    <xf numFmtId="0" fontId="3" fillId="0" borderId="3" xfId="9" applyBorder="1"/>
    <xf numFmtId="0" fontId="11" fillId="0" borderId="3" xfId="9" applyFont="1" applyBorder="1" applyAlignment="1">
      <alignment vertical="center" wrapText="1"/>
    </xf>
    <xf numFmtId="0" fontId="11" fillId="0" borderId="4" xfId="9" applyFont="1" applyBorder="1" applyAlignment="1">
      <alignment vertical="center" wrapText="1"/>
    </xf>
    <xf numFmtId="49" fontId="10" fillId="0" borderId="18" xfId="8" applyNumberFormat="1" applyFont="1" applyBorder="1" applyAlignment="1">
      <alignment vertical="top"/>
    </xf>
    <xf numFmtId="0" fontId="10" fillId="4" borderId="2" xfId="8" applyFont="1" applyFill="1" applyBorder="1" applyAlignment="1">
      <alignment horizontal="center" vertical="top"/>
    </xf>
    <xf numFmtId="0" fontId="10" fillId="4" borderId="3" xfId="8" applyFont="1" applyFill="1" applyBorder="1" applyAlignment="1">
      <alignment horizontal="center" vertical="top"/>
    </xf>
    <xf numFmtId="0" fontId="10" fillId="4" borderId="4" xfId="8" applyFont="1" applyFill="1" applyBorder="1" applyAlignment="1">
      <alignment horizontal="center" vertical="top"/>
    </xf>
    <xf numFmtId="2" fontId="11" fillId="4" borderId="1" xfId="8" applyNumberFormat="1" applyFont="1" applyFill="1" applyBorder="1" applyAlignment="1">
      <alignment horizontal="center" vertical="top"/>
    </xf>
    <xf numFmtId="0" fontId="13" fillId="20" borderId="19" xfId="8" applyFont="1" applyFill="1" applyBorder="1" applyAlignment="1">
      <alignment horizontal="center" vertical="top"/>
    </xf>
    <xf numFmtId="0" fontId="13" fillId="20" borderId="17" xfId="8" applyFont="1" applyFill="1" applyBorder="1" applyAlignment="1">
      <alignment horizontal="center" vertical="top"/>
    </xf>
    <xf numFmtId="0" fontId="13" fillId="20" borderId="49" xfId="8" applyFont="1" applyFill="1" applyBorder="1" applyAlignment="1">
      <alignment horizontal="center" vertical="top"/>
    </xf>
    <xf numFmtId="2" fontId="11" fillId="20" borderId="5" xfId="8" applyNumberFormat="1" applyFont="1" applyFill="1" applyBorder="1" applyAlignment="1">
      <alignment horizontal="center" vertical="top"/>
    </xf>
    <xf numFmtId="0" fontId="13" fillId="12" borderId="19" xfId="8" applyFont="1" applyFill="1" applyBorder="1" applyAlignment="1">
      <alignment horizontal="center" vertical="top"/>
    </xf>
    <xf numFmtId="0" fontId="13" fillId="12" borderId="17" xfId="8" applyFont="1" applyFill="1" applyBorder="1" applyAlignment="1">
      <alignment horizontal="center" vertical="top"/>
    </xf>
    <xf numFmtId="0" fontId="13" fillId="12" borderId="49" xfId="8" applyFont="1" applyFill="1" applyBorder="1" applyAlignment="1">
      <alignment horizontal="center" vertical="top"/>
    </xf>
    <xf numFmtId="2" fontId="11" fillId="12" borderId="5" xfId="8" applyNumberFormat="1" applyFont="1" applyFill="1" applyBorder="1" applyAlignment="1">
      <alignment horizontal="center" vertical="top"/>
    </xf>
    <xf numFmtId="0" fontId="13" fillId="11" borderId="2" xfId="8" applyFont="1" applyFill="1" applyBorder="1" applyAlignment="1">
      <alignment horizontal="center" vertical="top"/>
    </xf>
    <xf numFmtId="0" fontId="13" fillId="11" borderId="3" xfId="8" applyFont="1" applyFill="1" applyBorder="1" applyAlignment="1">
      <alignment horizontal="center" vertical="top"/>
    </xf>
    <xf numFmtId="0" fontId="13" fillId="11" borderId="4" xfId="8" applyFont="1" applyFill="1" applyBorder="1" applyAlignment="1">
      <alignment horizontal="center" vertical="top"/>
    </xf>
    <xf numFmtId="2" fontId="11" fillId="11" borderId="1" xfId="8" applyNumberFormat="1" applyFont="1" applyFill="1" applyBorder="1" applyAlignment="1">
      <alignment horizontal="center" vertical="top"/>
    </xf>
    <xf numFmtId="49" fontId="14" fillId="10" borderId="5" xfId="8" applyNumberFormat="1" applyFont="1" applyFill="1" applyBorder="1" applyAlignment="1">
      <alignment horizontal="center" vertical="top"/>
    </xf>
    <xf numFmtId="0" fontId="5" fillId="9" borderId="2" xfId="8" applyFont="1" applyFill="1" applyBorder="1" applyAlignment="1">
      <alignment horizontal="left" vertical="top" wrapText="1"/>
    </xf>
    <xf numFmtId="0" fontId="5" fillId="9" borderId="3" xfId="8" applyFont="1" applyFill="1" applyBorder="1" applyAlignment="1">
      <alignment horizontal="left" vertical="top" wrapText="1"/>
    </xf>
    <xf numFmtId="0" fontId="5" fillId="9" borderId="4" xfId="8" applyFont="1" applyFill="1" applyBorder="1" applyAlignment="1">
      <alignment horizontal="left" vertical="top" wrapText="1"/>
    </xf>
    <xf numFmtId="2" fontId="5" fillId="9" borderId="5" xfId="8" applyNumberFormat="1" applyFont="1" applyFill="1" applyBorder="1" applyAlignment="1">
      <alignment horizontal="center" vertical="top" wrapText="1"/>
    </xf>
    <xf numFmtId="49" fontId="14" fillId="9" borderId="5" xfId="8" applyNumberFormat="1" applyFont="1" applyFill="1" applyBorder="1" applyAlignment="1">
      <alignment horizontal="center" vertical="top"/>
    </xf>
    <xf numFmtId="2" fontId="4" fillId="5" borderId="1" xfId="8" applyNumberFormat="1" applyFont="1" applyFill="1" applyBorder="1" applyAlignment="1">
      <alignment horizontal="center" vertical="top"/>
    </xf>
    <xf numFmtId="0" fontId="4" fillId="5" borderId="1" xfId="8" applyFont="1" applyFill="1" applyBorder="1" applyAlignment="1">
      <alignment horizontal="center" vertical="top"/>
    </xf>
    <xf numFmtId="49" fontId="4" fillId="12" borderId="17" xfId="8" applyNumberFormat="1" applyFont="1" applyFill="1" applyBorder="1" applyAlignment="1">
      <alignment horizontal="center" vertical="top"/>
    </xf>
    <xf numFmtId="0" fontId="3" fillId="12" borderId="5" xfId="8" applyFont="1" applyFill="1" applyBorder="1" applyAlignment="1">
      <alignment horizontal="center" vertical="top" wrapText="1"/>
    </xf>
    <xf numFmtId="49" fontId="5" fillId="14" borderId="5" xfId="8" applyNumberFormat="1" applyFont="1" applyFill="1" applyBorder="1" applyAlignment="1">
      <alignment vertical="top" wrapText="1"/>
    </xf>
    <xf numFmtId="2" fontId="4" fillId="0" borderId="10" xfId="8" applyNumberFormat="1" applyFont="1" applyFill="1" applyBorder="1" applyAlignment="1">
      <alignment horizontal="center" vertical="top"/>
    </xf>
    <xf numFmtId="0" fontId="4" fillId="0" borderId="23" xfId="8" applyFont="1" applyFill="1" applyBorder="1" applyAlignment="1">
      <alignment horizontal="center" vertical="top"/>
    </xf>
    <xf numFmtId="49" fontId="4" fillId="12" borderId="0" xfId="8" applyNumberFormat="1" applyFont="1" applyFill="1" applyBorder="1" applyAlignment="1">
      <alignment horizontal="center" vertical="top"/>
    </xf>
    <xf numFmtId="0" fontId="3" fillId="12" borderId="23" xfId="8" applyFont="1" applyFill="1" applyBorder="1" applyAlignment="1">
      <alignment horizontal="center" vertical="top" wrapText="1"/>
    </xf>
    <xf numFmtId="49" fontId="5" fillId="14" borderId="23" xfId="8" applyNumberFormat="1" applyFont="1" applyFill="1" applyBorder="1" applyAlignment="1">
      <alignment vertical="top" wrapText="1"/>
    </xf>
    <xf numFmtId="2" fontId="4" fillId="0" borderId="48" xfId="8" applyNumberFormat="1" applyFont="1" applyFill="1" applyBorder="1" applyAlignment="1">
      <alignment horizontal="center" vertical="top"/>
    </xf>
    <xf numFmtId="0" fontId="4" fillId="12" borderId="9" xfId="8" applyFont="1" applyFill="1" applyBorder="1" applyAlignment="1">
      <alignment horizontal="center" vertical="top"/>
    </xf>
    <xf numFmtId="2" fontId="4" fillId="0" borderId="53" xfId="8" applyNumberFormat="1" applyFont="1" applyFill="1" applyBorder="1" applyAlignment="1">
      <alignment horizontal="center" vertical="top"/>
    </xf>
    <xf numFmtId="0" fontId="4" fillId="12" borderId="16" xfId="8" applyFont="1" applyFill="1" applyBorder="1" applyAlignment="1">
      <alignment horizontal="center" vertical="top"/>
    </xf>
    <xf numFmtId="49" fontId="5" fillId="14" borderId="24" xfId="8" applyNumberFormat="1" applyFont="1" applyFill="1" applyBorder="1" applyAlignment="1">
      <alignment vertical="top" wrapText="1"/>
    </xf>
    <xf numFmtId="2" fontId="4" fillId="0" borderId="13" xfId="8" applyNumberFormat="1" applyFont="1" applyFill="1" applyBorder="1" applyAlignment="1">
      <alignment horizontal="center" vertical="top"/>
    </xf>
    <xf numFmtId="0" fontId="4" fillId="0" borderId="9" xfId="8" applyFont="1" applyFill="1" applyBorder="1" applyAlignment="1">
      <alignment horizontal="center" vertical="top"/>
    </xf>
    <xf numFmtId="2" fontId="5" fillId="13" borderId="3" xfId="8" applyNumberFormat="1" applyFont="1" applyFill="1" applyBorder="1" applyAlignment="1">
      <alignment horizontal="center" vertical="top"/>
    </xf>
    <xf numFmtId="0" fontId="5" fillId="13" borderId="23" xfId="8" applyFont="1" applyFill="1" applyBorder="1" applyAlignment="1">
      <alignment horizontal="center" vertical="top"/>
    </xf>
    <xf numFmtId="2" fontId="4" fillId="13" borderId="61" xfId="8" applyNumberFormat="1" applyFont="1" applyFill="1" applyBorder="1" applyAlignment="1">
      <alignment horizontal="center" vertical="top"/>
    </xf>
    <xf numFmtId="0" fontId="4" fillId="13" borderId="21" xfId="8" applyFont="1" applyFill="1" applyBorder="1" applyAlignment="1">
      <alignment horizontal="center" vertical="top"/>
    </xf>
    <xf numFmtId="2" fontId="4" fillId="13" borderId="14" xfId="8" applyNumberFormat="1" applyFont="1" applyFill="1" applyBorder="1" applyAlignment="1">
      <alignment horizontal="center" vertical="top"/>
    </xf>
    <xf numFmtId="0" fontId="4" fillId="13" borderId="9" xfId="8" applyFont="1" applyFill="1" applyBorder="1" applyAlignment="1">
      <alignment horizontal="center" vertical="top"/>
    </xf>
    <xf numFmtId="2" fontId="4" fillId="13" borderId="62" xfId="8" applyNumberFormat="1" applyFont="1" applyFill="1" applyBorder="1" applyAlignment="1">
      <alignment horizontal="center" vertical="top"/>
    </xf>
    <xf numFmtId="0" fontId="4" fillId="13" borderId="16" xfId="8" applyFont="1" applyFill="1" applyBorder="1" applyAlignment="1">
      <alignment horizontal="center" vertical="top"/>
    </xf>
    <xf numFmtId="0" fontId="4" fillId="0" borderId="18" xfId="10" applyFont="1" applyBorder="1" applyAlignment="1">
      <alignment vertical="top" wrapText="1"/>
    </xf>
    <xf numFmtId="49" fontId="4" fillId="12" borderId="5" xfId="8" applyNumberFormat="1" applyFont="1" applyFill="1" applyBorder="1" applyAlignment="1">
      <alignment horizontal="center" vertical="top"/>
    </xf>
    <xf numFmtId="49" fontId="4" fillId="12" borderId="23" xfId="8" applyNumberFormat="1" applyFont="1" applyFill="1" applyBorder="1" applyAlignment="1">
      <alignment horizontal="center" vertical="top"/>
    </xf>
    <xf numFmtId="2" fontId="4" fillId="0" borderId="6" xfId="8" applyNumberFormat="1" applyFont="1" applyFill="1" applyBorder="1" applyAlignment="1">
      <alignment horizontal="center" vertical="top"/>
    </xf>
    <xf numFmtId="0" fontId="3" fillId="14" borderId="0" xfId="8" applyFont="1" applyFill="1" applyBorder="1" applyAlignment="1">
      <alignment horizontal="center" vertical="top" wrapText="1"/>
    </xf>
    <xf numFmtId="0" fontId="3" fillId="13" borderId="44" xfId="8" applyFont="1" applyFill="1" applyBorder="1" applyAlignment="1">
      <alignment horizontal="center" vertical="top" wrapText="1"/>
    </xf>
    <xf numFmtId="49" fontId="5" fillId="14" borderId="0" xfId="8" applyNumberFormat="1" applyFont="1" applyFill="1" applyBorder="1" applyAlignment="1">
      <alignment vertical="top" wrapText="1"/>
    </xf>
    <xf numFmtId="49" fontId="5" fillId="13" borderId="44" xfId="8" applyNumberFormat="1" applyFont="1" applyFill="1" applyBorder="1" applyAlignment="1">
      <alignment vertical="top" wrapText="1"/>
    </xf>
    <xf numFmtId="49" fontId="5" fillId="14" borderId="60" xfId="8" applyNumberFormat="1" applyFont="1" applyFill="1" applyBorder="1" applyAlignment="1">
      <alignment vertical="top" wrapText="1"/>
    </xf>
    <xf numFmtId="49" fontId="5" fillId="13" borderId="60" xfId="8" applyNumberFormat="1" applyFont="1" applyFill="1" applyBorder="1" applyAlignment="1">
      <alignment vertical="top" wrapText="1"/>
    </xf>
    <xf numFmtId="0" fontId="48" fillId="14" borderId="23" xfId="8" applyFont="1" applyFill="1" applyBorder="1" applyAlignment="1">
      <alignment vertical="top" wrapText="1"/>
    </xf>
    <xf numFmtId="0" fontId="49" fillId="14" borderId="0" xfId="8" applyFill="1" applyBorder="1"/>
    <xf numFmtId="0" fontId="3" fillId="12" borderId="24" xfId="8" applyFont="1" applyFill="1" applyBorder="1" applyAlignment="1">
      <alignment horizontal="center" vertical="top" wrapText="1"/>
    </xf>
    <xf numFmtId="2" fontId="5" fillId="13" borderId="0" xfId="8" applyNumberFormat="1" applyFont="1" applyFill="1" applyBorder="1" applyAlignment="1">
      <alignment horizontal="center" vertical="top"/>
    </xf>
    <xf numFmtId="0" fontId="5" fillId="13" borderId="1" xfId="8" applyFont="1" applyFill="1" applyBorder="1" applyAlignment="1">
      <alignment horizontal="center" vertical="top"/>
    </xf>
    <xf numFmtId="0" fontId="3" fillId="13" borderId="17" xfId="8" applyFont="1" applyFill="1" applyBorder="1" applyAlignment="1">
      <alignment vertical="top" wrapText="1"/>
    </xf>
    <xf numFmtId="49" fontId="5" fillId="13" borderId="0" xfId="8" applyNumberFormat="1" applyFont="1" applyFill="1" applyBorder="1" applyAlignment="1">
      <alignment vertical="top" wrapText="1"/>
    </xf>
    <xf numFmtId="0" fontId="4" fillId="0" borderId="24" xfId="10" applyFont="1" applyBorder="1" applyAlignment="1">
      <alignment vertical="top" wrapText="1"/>
    </xf>
    <xf numFmtId="49" fontId="5" fillId="13" borderId="18" xfId="8" applyNumberFormat="1" applyFont="1" applyFill="1" applyBorder="1" applyAlignment="1">
      <alignment vertical="top" wrapText="1"/>
    </xf>
    <xf numFmtId="0" fontId="4" fillId="0" borderId="59" xfId="8" applyFont="1" applyBorder="1" applyAlignment="1">
      <alignment horizontal="center" vertical="top"/>
    </xf>
    <xf numFmtId="0" fontId="4" fillId="0" borderId="20" xfId="8" applyFont="1" applyBorder="1" applyAlignment="1">
      <alignment horizontal="center" vertical="center" wrapText="1"/>
    </xf>
    <xf numFmtId="0" fontId="4" fillId="0" borderId="40" xfId="8" applyFont="1" applyBorder="1" applyAlignment="1">
      <alignment vertical="center" wrapText="1"/>
    </xf>
    <xf numFmtId="0" fontId="5" fillId="12" borderId="17" xfId="8" applyFont="1" applyFill="1" applyBorder="1" applyAlignment="1">
      <alignment vertical="top"/>
    </xf>
    <xf numFmtId="0" fontId="5" fillId="12" borderId="49" xfId="8" applyFont="1" applyFill="1" applyBorder="1" applyAlignment="1">
      <alignment vertical="top"/>
    </xf>
    <xf numFmtId="0" fontId="4" fillId="12" borderId="63" xfId="8" applyFont="1" applyFill="1" applyBorder="1" applyAlignment="1">
      <alignment horizontal="center" vertical="top"/>
    </xf>
    <xf numFmtId="0" fontId="4" fillId="12" borderId="70" xfId="8" applyFont="1" applyFill="1" applyBorder="1" applyAlignment="1">
      <alignment horizontal="center" vertical="top"/>
    </xf>
    <xf numFmtId="0" fontId="4" fillId="12" borderId="65" xfId="8" applyFont="1" applyFill="1" applyBorder="1" applyAlignment="1">
      <alignment horizontal="left" vertical="top"/>
    </xf>
    <xf numFmtId="0" fontId="5" fillId="12" borderId="18" xfId="8" applyFont="1" applyFill="1" applyBorder="1" applyAlignment="1">
      <alignment vertical="top"/>
    </xf>
    <xf numFmtId="0" fontId="5" fillId="12" borderId="37" xfId="8" applyFont="1" applyFill="1" applyBorder="1" applyAlignment="1">
      <alignment vertical="top"/>
    </xf>
    <xf numFmtId="49" fontId="7" fillId="9" borderId="4" xfId="8" applyNumberFormat="1" applyFont="1" applyFill="1" applyBorder="1" applyAlignment="1">
      <alignment horizontal="center" vertical="top"/>
    </xf>
    <xf numFmtId="49" fontId="7" fillId="10" borderId="4" xfId="8" applyNumberFormat="1" applyFont="1" applyFill="1" applyBorder="1" applyAlignment="1">
      <alignment horizontal="center" vertical="top"/>
    </xf>
    <xf numFmtId="0" fontId="5" fillId="9" borderId="19" xfId="8" applyFont="1" applyFill="1" applyBorder="1" applyAlignment="1">
      <alignment horizontal="left" vertical="top" wrapText="1"/>
    </xf>
    <xf numFmtId="0" fontId="5" fillId="9" borderId="17" xfId="8" applyFont="1" applyFill="1" applyBorder="1" applyAlignment="1">
      <alignment horizontal="left" vertical="top" wrapText="1"/>
    </xf>
    <xf numFmtId="0" fontId="5" fillId="9" borderId="49" xfId="8" applyFont="1" applyFill="1" applyBorder="1" applyAlignment="1">
      <alignment horizontal="left" vertical="top" wrapText="1"/>
    </xf>
    <xf numFmtId="164" fontId="5" fillId="9" borderId="49" xfId="8" applyNumberFormat="1" applyFont="1" applyFill="1" applyBorder="1" applyAlignment="1">
      <alignment horizontal="center" vertical="top" wrapText="1"/>
    </xf>
    <xf numFmtId="0" fontId="5" fillId="9" borderId="49" xfId="8" applyFont="1" applyFill="1" applyBorder="1" applyAlignment="1">
      <alignment horizontal="center" vertical="top"/>
    </xf>
    <xf numFmtId="49" fontId="7" fillId="9" borderId="5" xfId="8" applyNumberFormat="1" applyFont="1" applyFill="1" applyBorder="1" applyAlignment="1">
      <alignment horizontal="center" vertical="top"/>
    </xf>
    <xf numFmtId="49" fontId="7" fillId="10" borderId="5" xfId="8" applyNumberFormat="1" applyFont="1" applyFill="1" applyBorder="1" applyAlignment="1">
      <alignment horizontal="center" vertical="top"/>
    </xf>
    <xf numFmtId="2" fontId="4" fillId="5" borderId="49" xfId="8" applyNumberFormat="1" applyFont="1" applyFill="1" applyBorder="1" applyAlignment="1">
      <alignment horizontal="center" vertical="top"/>
    </xf>
    <xf numFmtId="0" fontId="4" fillId="5" borderId="4" xfId="8" applyFont="1" applyFill="1" applyBorder="1" applyAlignment="1">
      <alignment horizontal="center" vertical="top"/>
    </xf>
    <xf numFmtId="2" fontId="4" fillId="0" borderId="49" xfId="8" applyNumberFormat="1" applyFont="1" applyFill="1" applyBorder="1" applyAlignment="1">
      <alignment horizontal="center" vertical="top"/>
    </xf>
    <xf numFmtId="0" fontId="4" fillId="0" borderId="46" xfId="8" applyFont="1" applyFill="1" applyBorder="1" applyAlignment="1">
      <alignment horizontal="center" vertical="top"/>
    </xf>
    <xf numFmtId="2" fontId="4" fillId="0" borderId="9" xfId="8" applyNumberFormat="1" applyFont="1" applyFill="1" applyBorder="1" applyAlignment="1">
      <alignment horizontal="center" vertical="top"/>
    </xf>
    <xf numFmtId="0" fontId="4" fillId="12" borderId="37" xfId="8" applyFont="1" applyFill="1" applyBorder="1" applyAlignment="1">
      <alignment vertical="top" wrapText="1"/>
    </xf>
    <xf numFmtId="2" fontId="4" fillId="0" borderId="16" xfId="8" applyNumberFormat="1" applyFont="1" applyFill="1" applyBorder="1" applyAlignment="1">
      <alignment horizontal="center" vertical="top"/>
    </xf>
    <xf numFmtId="0" fontId="4" fillId="12" borderId="33" xfId="8" applyFont="1" applyFill="1" applyBorder="1" applyAlignment="1">
      <alignment horizontal="center" vertical="top"/>
    </xf>
    <xf numFmtId="2" fontId="5" fillId="13" borderId="77" xfId="8" applyNumberFormat="1" applyFont="1" applyFill="1" applyBorder="1" applyAlignment="1">
      <alignment horizontal="center" vertical="top"/>
    </xf>
    <xf numFmtId="0" fontId="5" fillId="13" borderId="39" xfId="8" applyFont="1" applyFill="1" applyBorder="1" applyAlignment="1">
      <alignment horizontal="center" vertical="top"/>
    </xf>
    <xf numFmtId="2" fontId="4" fillId="13" borderId="78" xfId="8" applyNumberFormat="1" applyFont="1" applyFill="1" applyBorder="1" applyAlignment="1">
      <alignment horizontal="center" vertical="top"/>
    </xf>
    <xf numFmtId="0" fontId="4" fillId="13" borderId="35" xfId="8" applyFont="1" applyFill="1" applyBorder="1" applyAlignment="1">
      <alignment horizontal="center" vertical="top"/>
    </xf>
    <xf numFmtId="2" fontId="4" fillId="13" borderId="76" xfId="8" applyNumberFormat="1" applyFont="1" applyFill="1" applyBorder="1" applyAlignment="1">
      <alignment horizontal="center" vertical="top"/>
    </xf>
    <xf numFmtId="0" fontId="4" fillId="13" borderId="27" xfId="8" applyFont="1" applyFill="1" applyBorder="1" applyAlignment="1">
      <alignment horizontal="center" vertical="top"/>
    </xf>
    <xf numFmtId="2" fontId="4" fillId="13" borderId="79" xfId="8" applyNumberFormat="1" applyFont="1" applyFill="1" applyBorder="1" applyAlignment="1">
      <alignment horizontal="center" vertical="top"/>
    </xf>
    <xf numFmtId="0" fontId="4" fillId="13" borderId="66" xfId="8" applyFont="1" applyFill="1" applyBorder="1" applyAlignment="1">
      <alignment horizontal="center" vertical="top"/>
    </xf>
    <xf numFmtId="0" fontId="4" fillId="12" borderId="59" xfId="8" applyFont="1" applyFill="1" applyBorder="1" applyAlignment="1">
      <alignment horizontal="center" vertical="top"/>
    </xf>
    <xf numFmtId="0" fontId="4" fillId="12" borderId="20" xfId="8" applyFont="1" applyFill="1" applyBorder="1" applyAlignment="1">
      <alignment horizontal="center" vertical="top"/>
    </xf>
    <xf numFmtId="0" fontId="4" fillId="12" borderId="49" xfId="8" applyFont="1" applyFill="1" applyBorder="1" applyAlignment="1">
      <alignment horizontal="left" vertical="top"/>
    </xf>
    <xf numFmtId="2" fontId="4" fillId="5" borderId="4" xfId="8" applyNumberFormat="1" applyFont="1" applyFill="1" applyBorder="1" applyAlignment="1">
      <alignment horizontal="center" vertical="top"/>
    </xf>
    <xf numFmtId="49" fontId="5" fillId="14" borderId="17" xfId="8" applyNumberFormat="1" applyFont="1" applyFill="1" applyBorder="1" applyAlignment="1">
      <alignment horizontal="center" vertical="top" wrapText="1"/>
    </xf>
    <xf numFmtId="49" fontId="5" fillId="13" borderId="39" xfId="8" applyNumberFormat="1" applyFont="1" applyFill="1" applyBorder="1" applyAlignment="1">
      <alignment horizontal="center" vertical="top" wrapText="1"/>
    </xf>
    <xf numFmtId="49" fontId="5" fillId="15" borderId="5" xfId="8" applyNumberFormat="1" applyFont="1" applyFill="1" applyBorder="1" applyAlignment="1">
      <alignment horizontal="center" vertical="top"/>
    </xf>
    <xf numFmtId="0" fontId="4" fillId="12" borderId="43" xfId="8" applyFont="1" applyFill="1" applyBorder="1" applyAlignment="1">
      <alignment horizontal="center" vertical="top"/>
    </xf>
    <xf numFmtId="0" fontId="4" fillId="12" borderId="54" xfId="8" applyFont="1" applyFill="1" applyBorder="1" applyAlignment="1">
      <alignment horizontal="center" vertical="top"/>
    </xf>
    <xf numFmtId="0" fontId="4" fillId="12" borderId="46" xfId="8" applyFont="1" applyFill="1" applyBorder="1" applyAlignment="1">
      <alignment horizontal="left" vertical="top"/>
    </xf>
    <xf numFmtId="2" fontId="4" fillId="0" borderId="46" xfId="8" applyNumberFormat="1" applyFont="1" applyFill="1" applyBorder="1" applyAlignment="1">
      <alignment horizontal="center" vertical="top"/>
    </xf>
    <xf numFmtId="49" fontId="5" fillId="14" borderId="0" xfId="8" applyNumberFormat="1" applyFont="1" applyFill="1" applyBorder="1" applyAlignment="1">
      <alignment horizontal="center" vertical="top" wrapText="1"/>
    </xf>
    <xf numFmtId="49" fontId="5" fillId="13" borderId="44" xfId="8" applyNumberFormat="1" applyFont="1" applyFill="1" applyBorder="1" applyAlignment="1">
      <alignment horizontal="center" vertical="top" wrapText="1"/>
    </xf>
    <xf numFmtId="49" fontId="5" fillId="15" borderId="23" xfId="8" applyNumberFormat="1" applyFont="1" applyFill="1" applyBorder="1" applyAlignment="1">
      <alignment horizontal="center" vertical="top"/>
    </xf>
    <xf numFmtId="49" fontId="7" fillId="10" borderId="23" xfId="8" applyNumberFormat="1" applyFont="1" applyFill="1" applyBorder="1" applyAlignment="1">
      <alignment horizontal="center" vertical="top"/>
    </xf>
    <xf numFmtId="49" fontId="5" fillId="15" borderId="23" xfId="8" applyNumberFormat="1" applyFont="1" applyFill="1" applyBorder="1" applyAlignment="1">
      <alignment vertical="top"/>
    </xf>
    <xf numFmtId="49" fontId="7" fillId="10" borderId="23" xfId="8" applyNumberFormat="1" applyFont="1" applyFill="1" applyBorder="1" applyAlignment="1">
      <alignment vertical="top"/>
    </xf>
    <xf numFmtId="0" fontId="4" fillId="12" borderId="56" xfId="8" applyFont="1" applyFill="1" applyBorder="1" applyAlignment="1">
      <alignment horizontal="center" vertical="top"/>
    </xf>
    <xf numFmtId="0" fontId="4" fillId="12" borderId="57" xfId="8" applyFont="1" applyFill="1" applyBorder="1" applyAlignment="1">
      <alignment horizontal="center" vertical="top"/>
    </xf>
    <xf numFmtId="0" fontId="4" fillId="12" borderId="37" xfId="8" applyFont="1" applyFill="1" applyBorder="1" applyAlignment="1">
      <alignment horizontal="left" vertical="top"/>
    </xf>
    <xf numFmtId="49" fontId="5" fillId="14" borderId="18" xfId="8" applyNumberFormat="1" applyFont="1" applyFill="1" applyBorder="1" applyAlignment="1">
      <alignment horizontal="center" vertical="top" wrapText="1"/>
    </xf>
    <xf numFmtId="49" fontId="5" fillId="13" borderId="42" xfId="8" applyNumberFormat="1" applyFont="1" applyFill="1" applyBorder="1" applyAlignment="1">
      <alignment vertical="top" wrapText="1"/>
    </xf>
    <xf numFmtId="49" fontId="5" fillId="15" borderId="24" xfId="8" applyNumberFormat="1" applyFont="1" applyFill="1" applyBorder="1" applyAlignment="1">
      <alignment vertical="top"/>
    </xf>
    <xf numFmtId="49" fontId="7" fillId="10" borderId="24" xfId="8" applyNumberFormat="1" applyFont="1" applyFill="1" applyBorder="1" applyAlignment="1">
      <alignment vertical="top"/>
    </xf>
    <xf numFmtId="49" fontId="5" fillId="13" borderId="45" xfId="8" applyNumberFormat="1" applyFont="1" applyFill="1" applyBorder="1" applyAlignment="1">
      <alignment vertical="top" wrapText="1"/>
    </xf>
    <xf numFmtId="2" fontId="5" fillId="13" borderId="4" xfId="8" applyNumberFormat="1" applyFont="1" applyFill="1" applyBorder="1" applyAlignment="1">
      <alignment horizontal="center" vertical="top"/>
    </xf>
    <xf numFmtId="0" fontId="5" fillId="13" borderId="4" xfId="8" applyFont="1" applyFill="1" applyBorder="1" applyAlignment="1">
      <alignment horizontal="center" vertical="top"/>
    </xf>
    <xf numFmtId="2" fontId="4" fillId="13" borderId="29" xfId="8" applyNumberFormat="1" applyFont="1" applyFill="1" applyBorder="1" applyAlignment="1">
      <alignment horizontal="center" vertical="top"/>
    </xf>
    <xf numFmtId="0" fontId="4" fillId="13" borderId="29" xfId="8" applyFont="1" applyFill="1" applyBorder="1" applyAlignment="1">
      <alignment horizontal="center" vertical="top"/>
    </xf>
    <xf numFmtId="2" fontId="4" fillId="13" borderId="15" xfId="8" applyNumberFormat="1" applyFont="1" applyFill="1" applyBorder="1" applyAlignment="1">
      <alignment horizontal="center" vertical="top"/>
    </xf>
    <xf numFmtId="0" fontId="4" fillId="13" borderId="15" xfId="8" applyFont="1" applyFill="1" applyBorder="1" applyAlignment="1">
      <alignment horizontal="center" vertical="top"/>
    </xf>
    <xf numFmtId="2" fontId="4" fillId="13" borderId="33" xfId="8" applyNumberFormat="1" applyFont="1" applyFill="1" applyBorder="1" applyAlignment="1">
      <alignment horizontal="center" vertical="top"/>
    </xf>
    <xf numFmtId="0" fontId="4" fillId="13" borderId="33" xfId="8" applyFont="1" applyFill="1" applyBorder="1" applyAlignment="1">
      <alignment horizontal="center" vertical="top"/>
    </xf>
    <xf numFmtId="0" fontId="5" fillId="14" borderId="5" xfId="8" applyFont="1" applyFill="1" applyBorder="1" applyAlignment="1">
      <alignment vertical="top" wrapText="1"/>
    </xf>
    <xf numFmtId="49" fontId="5" fillId="13" borderId="40" xfId="8" applyNumberFormat="1" applyFont="1" applyFill="1" applyBorder="1" applyAlignment="1">
      <alignment vertical="top" wrapText="1"/>
    </xf>
    <xf numFmtId="49" fontId="5" fillId="15" borderId="5" xfId="8" applyNumberFormat="1" applyFont="1" applyFill="1" applyBorder="1" applyAlignment="1">
      <alignment vertical="top"/>
    </xf>
    <xf numFmtId="49" fontId="7" fillId="10" borderId="5" xfId="8" applyNumberFormat="1" applyFont="1" applyFill="1" applyBorder="1" applyAlignment="1">
      <alignment vertical="top"/>
    </xf>
    <xf numFmtId="2" fontId="4" fillId="0" borderId="12" xfId="8" applyNumberFormat="1" applyFont="1" applyFill="1" applyBorder="1" applyAlignment="1">
      <alignment horizontal="center" vertical="top"/>
    </xf>
    <xf numFmtId="2" fontId="4" fillId="0" borderId="15" xfId="8" applyNumberFormat="1" applyFont="1" applyFill="1" applyBorder="1" applyAlignment="1">
      <alignment horizontal="center" vertical="top"/>
    </xf>
    <xf numFmtId="2" fontId="4" fillId="0" borderId="33" xfId="8" applyNumberFormat="1" applyFont="1" applyFill="1" applyBorder="1" applyAlignment="1">
      <alignment horizontal="center" vertical="top"/>
    </xf>
    <xf numFmtId="2" fontId="4" fillId="5" borderId="24" xfId="8" applyNumberFormat="1" applyFont="1" applyFill="1" applyBorder="1" applyAlignment="1">
      <alignment horizontal="center" vertical="top"/>
    </xf>
    <xf numFmtId="0" fontId="4" fillId="5" borderId="37" xfId="8" applyFont="1" applyFill="1" applyBorder="1" applyAlignment="1">
      <alignment horizontal="center" vertical="top"/>
    </xf>
    <xf numFmtId="2" fontId="4" fillId="0" borderId="8" xfId="8" applyNumberFormat="1" applyFont="1" applyFill="1" applyBorder="1" applyAlignment="1">
      <alignment horizontal="center" vertical="top"/>
    </xf>
    <xf numFmtId="0" fontId="4" fillId="5" borderId="49" xfId="8" applyFont="1" applyFill="1" applyBorder="1" applyAlignment="1">
      <alignment horizontal="center" vertical="top"/>
    </xf>
    <xf numFmtId="2" fontId="4" fillId="0" borderId="11" xfId="8" applyNumberFormat="1" applyFont="1" applyFill="1" applyBorder="1" applyAlignment="1">
      <alignment horizontal="center" vertical="top"/>
    </xf>
    <xf numFmtId="0" fontId="4" fillId="0" borderId="21" xfId="8" applyFont="1" applyFill="1" applyBorder="1" applyAlignment="1">
      <alignment horizontal="center" vertical="top"/>
    </xf>
    <xf numFmtId="2" fontId="4" fillId="0" borderId="14" xfId="8" applyNumberFormat="1" applyFont="1" applyFill="1" applyBorder="1" applyAlignment="1">
      <alignment horizontal="center" vertical="top"/>
    </xf>
    <xf numFmtId="2" fontId="4" fillId="0" borderId="7" xfId="8" applyNumberFormat="1" applyFont="1" applyFill="1" applyBorder="1" applyAlignment="1">
      <alignment horizontal="center" vertical="top"/>
    </xf>
    <xf numFmtId="0" fontId="4" fillId="5" borderId="46" xfId="8" applyFont="1" applyFill="1" applyBorder="1" applyAlignment="1">
      <alignment horizontal="center" vertical="top"/>
    </xf>
    <xf numFmtId="0" fontId="5" fillId="14" borderId="17" xfId="8" applyFont="1" applyFill="1" applyBorder="1" applyAlignment="1">
      <alignment vertical="top" wrapText="1"/>
    </xf>
    <xf numFmtId="0" fontId="48" fillId="14" borderId="5" xfId="8" applyFont="1" applyFill="1" applyBorder="1"/>
    <xf numFmtId="0" fontId="5" fillId="14" borderId="23" xfId="8" applyFont="1" applyFill="1" applyBorder="1" applyAlignment="1">
      <alignment horizontal="left" vertical="top" wrapText="1"/>
    </xf>
    <xf numFmtId="0" fontId="48" fillId="14" borderId="19" xfId="8" applyFont="1" applyFill="1" applyBorder="1"/>
    <xf numFmtId="0" fontId="4" fillId="12" borderId="15" xfId="8" applyFont="1" applyFill="1" applyBorder="1" applyAlignment="1">
      <alignment horizontal="center" vertical="top"/>
    </xf>
    <xf numFmtId="0" fontId="4" fillId="12" borderId="8" xfId="8" applyFont="1" applyFill="1" applyBorder="1" applyAlignment="1">
      <alignment horizontal="center" vertical="top"/>
    </xf>
    <xf numFmtId="2" fontId="5" fillId="13" borderId="1" xfId="8" applyNumberFormat="1" applyFont="1" applyFill="1" applyBorder="1" applyAlignment="1">
      <alignment horizontal="center" vertical="top"/>
    </xf>
    <xf numFmtId="49" fontId="4" fillId="12" borderId="17" xfId="8" applyNumberFormat="1" applyFont="1" applyFill="1" applyBorder="1" applyAlignment="1">
      <alignment vertical="top"/>
    </xf>
    <xf numFmtId="49" fontId="4" fillId="12" borderId="5" xfId="8" applyNumberFormat="1" applyFont="1" applyFill="1" applyBorder="1" applyAlignment="1">
      <alignment vertical="top"/>
    </xf>
    <xf numFmtId="2" fontId="4" fillId="13" borderId="47" xfId="8" applyNumberFormat="1" applyFont="1" applyFill="1" applyBorder="1" applyAlignment="1">
      <alignment horizontal="center" vertical="top"/>
    </xf>
    <xf numFmtId="0" fontId="4" fillId="13" borderId="12" xfId="8" applyFont="1" applyFill="1" applyBorder="1" applyAlignment="1">
      <alignment horizontal="center" vertical="top"/>
    </xf>
    <xf numFmtId="49" fontId="4" fillId="12" borderId="23" xfId="8" applyNumberFormat="1" applyFont="1" applyFill="1" applyBorder="1" applyAlignment="1">
      <alignment vertical="top"/>
    </xf>
    <xf numFmtId="2" fontId="4" fillId="13" borderId="9" xfId="8" applyNumberFormat="1" applyFont="1" applyFill="1" applyBorder="1" applyAlignment="1">
      <alignment horizontal="center" vertical="top"/>
    </xf>
    <xf numFmtId="49" fontId="4" fillId="12" borderId="0" xfId="8" applyNumberFormat="1" applyFont="1" applyFill="1" applyBorder="1" applyAlignment="1">
      <alignment vertical="top"/>
    </xf>
    <xf numFmtId="2" fontId="4" fillId="13" borderId="58" xfId="8" applyNumberFormat="1" applyFont="1" applyFill="1" applyBorder="1" applyAlignment="1">
      <alignment horizontal="center" vertical="top"/>
    </xf>
    <xf numFmtId="0" fontId="4" fillId="13" borderId="8" xfId="8" applyFont="1" applyFill="1" applyBorder="1" applyAlignment="1">
      <alignment horizontal="center" vertical="top"/>
    </xf>
    <xf numFmtId="0" fontId="4" fillId="0" borderId="48" xfId="10" applyFont="1" applyBorder="1" applyAlignment="1">
      <alignment vertical="top" wrapText="1"/>
    </xf>
    <xf numFmtId="49" fontId="4" fillId="12" borderId="24" xfId="8" applyNumberFormat="1" applyFont="1" applyFill="1" applyBorder="1" applyAlignment="1">
      <alignment horizontal="center" vertical="top"/>
    </xf>
    <xf numFmtId="0" fontId="10" fillId="0" borderId="59" xfId="8" applyFont="1" applyBorder="1" applyAlignment="1">
      <alignment horizontal="center" vertical="center"/>
    </xf>
    <xf numFmtId="0" fontId="10" fillId="0" borderId="20" xfId="8" applyFont="1" applyBorder="1" applyAlignment="1">
      <alignment horizontal="center" vertical="center" wrapText="1"/>
    </xf>
    <xf numFmtId="0" fontId="10" fillId="0" borderId="39" xfId="8" applyFont="1" applyBorder="1" applyAlignment="1">
      <alignment vertical="center" wrapText="1"/>
    </xf>
    <xf numFmtId="0" fontId="11" fillId="12" borderId="2" xfId="8" applyFont="1" applyFill="1" applyBorder="1" applyAlignment="1">
      <alignment horizontal="left" vertical="top"/>
    </xf>
    <xf numFmtId="0" fontId="11" fillId="12" borderId="3" xfId="8" applyFont="1" applyFill="1" applyBorder="1" applyAlignment="1">
      <alignment horizontal="left" vertical="top"/>
    </xf>
    <xf numFmtId="0" fontId="11" fillId="12" borderId="4" xfId="8" applyFont="1" applyFill="1" applyBorder="1" applyAlignment="1">
      <alignment horizontal="left" vertical="top"/>
    </xf>
    <xf numFmtId="49" fontId="11" fillId="9" borderId="1" xfId="8" applyNumberFormat="1" applyFont="1" applyFill="1" applyBorder="1" applyAlignment="1">
      <alignment horizontal="center" vertical="top"/>
    </xf>
    <xf numFmtId="49" fontId="14" fillId="10" borderId="37" xfId="8" applyNumberFormat="1" applyFont="1" applyFill="1" applyBorder="1" applyAlignment="1">
      <alignment horizontal="center" vertical="top"/>
    </xf>
    <xf numFmtId="49" fontId="11" fillId="9" borderId="4" xfId="8" applyNumberFormat="1" applyFont="1" applyFill="1" applyBorder="1" applyAlignment="1">
      <alignment horizontal="center" vertical="top"/>
    </xf>
    <xf numFmtId="49" fontId="14" fillId="10" borderId="4" xfId="8" applyNumberFormat="1" applyFont="1" applyFill="1" applyBorder="1" applyAlignment="1">
      <alignment horizontal="center" vertical="top"/>
    </xf>
    <xf numFmtId="0" fontId="10" fillId="0" borderId="63" xfId="8" applyFont="1" applyBorder="1" applyAlignment="1">
      <alignment horizontal="center" vertical="center"/>
    </xf>
    <xf numFmtId="0" fontId="10" fillId="0" borderId="64" xfId="8" applyFont="1" applyBorder="1" applyAlignment="1">
      <alignment horizontal="center" vertical="center" wrapText="1"/>
    </xf>
    <xf numFmtId="0" fontId="10" fillId="0" borderId="1" xfId="8" applyFont="1" applyBorder="1" applyAlignment="1">
      <alignment vertical="center" wrapText="1"/>
    </xf>
    <xf numFmtId="0" fontId="11" fillId="0" borderId="3" xfId="8" applyFont="1" applyBorder="1" applyAlignment="1">
      <alignment vertical="top"/>
    </xf>
    <xf numFmtId="0" fontId="11" fillId="0" borderId="4" xfId="8" applyFont="1" applyBorder="1" applyAlignment="1">
      <alignment vertical="top"/>
    </xf>
    <xf numFmtId="49" fontId="11" fillId="11" borderId="4" xfId="8" applyNumberFormat="1" applyFont="1" applyFill="1" applyBorder="1" applyAlignment="1">
      <alignment horizontal="center" vertical="top" wrapText="1"/>
    </xf>
    <xf numFmtId="49" fontId="11" fillId="11" borderId="1" xfId="8" applyNumberFormat="1" applyFont="1" applyFill="1" applyBorder="1" applyAlignment="1">
      <alignment horizontal="center" vertical="top" wrapText="1"/>
    </xf>
    <xf numFmtId="0" fontId="21" fillId="0" borderId="0" xfId="8" applyFont="1" applyAlignment="1">
      <alignment horizontal="center" vertical="center"/>
    </xf>
    <xf numFmtId="0" fontId="21" fillId="0" borderId="17" xfId="8" applyFont="1" applyBorder="1" applyAlignment="1">
      <alignment horizontal="center" vertical="center"/>
    </xf>
    <xf numFmtId="0" fontId="3" fillId="0" borderId="0" xfId="8" applyFont="1" applyAlignment="1">
      <alignment horizontal="center" vertical="center"/>
    </xf>
    <xf numFmtId="0" fontId="49" fillId="0" borderId="0" xfId="8" applyAlignment="1">
      <alignment textRotation="90"/>
    </xf>
    <xf numFmtId="0" fontId="4" fillId="0" borderId="0" xfId="8" applyFont="1" applyAlignment="1">
      <alignment horizontal="center" vertical="center"/>
    </xf>
    <xf numFmtId="0" fontId="4" fillId="0" borderId="0" xfId="8" applyFont="1"/>
    <xf numFmtId="2" fontId="22" fillId="3" borderId="1" xfId="8" applyNumberFormat="1" applyFont="1" applyFill="1" applyBorder="1" applyAlignment="1">
      <alignment horizontal="center" vertical="top" wrapText="1"/>
    </xf>
    <xf numFmtId="0" fontId="12" fillId="0" borderId="0" xfId="8" applyFont="1"/>
    <xf numFmtId="2" fontId="12" fillId="0" borderId="16" xfId="8" applyNumberFormat="1" applyFont="1" applyBorder="1" applyAlignment="1">
      <alignment horizontal="center" vertical="top" wrapText="1"/>
    </xf>
    <xf numFmtId="0" fontId="4" fillId="0" borderId="0" xfId="8" applyFont="1" applyAlignment="1">
      <alignment vertical="top"/>
    </xf>
    <xf numFmtId="2" fontId="22" fillId="7" borderId="1" xfId="8" applyNumberFormat="1" applyFont="1" applyFill="1" applyBorder="1" applyAlignment="1">
      <alignment horizontal="center" vertical="top" wrapText="1"/>
    </xf>
    <xf numFmtId="2" fontId="12" fillId="0" borderId="21" xfId="8" applyNumberFormat="1" applyFont="1" applyBorder="1" applyAlignment="1">
      <alignment vertical="top" wrapText="1"/>
    </xf>
    <xf numFmtId="0" fontId="30" fillId="0" borderId="0" xfId="8" applyFont="1" applyAlignment="1">
      <alignment horizontal="center" vertical="center"/>
    </xf>
    <xf numFmtId="2" fontId="12" fillId="0" borderId="47" xfId="8" applyNumberFormat="1" applyFont="1" applyBorder="1" applyAlignment="1">
      <alignment vertical="top" wrapText="1"/>
    </xf>
    <xf numFmtId="0" fontId="35" fillId="0" borderId="0" xfId="8" applyFont="1" applyAlignment="1">
      <alignment vertical="top"/>
    </xf>
    <xf numFmtId="0" fontId="12" fillId="0" borderId="0" xfId="8" applyFont="1" applyAlignment="1">
      <alignment vertical="top"/>
    </xf>
    <xf numFmtId="0" fontId="5" fillId="0" borderId="0" xfId="8" applyFont="1" applyAlignment="1">
      <alignment horizontal="center" vertical="center" wrapText="1"/>
    </xf>
    <xf numFmtId="2" fontId="12" fillId="0" borderId="9" xfId="8" applyNumberFormat="1" applyFont="1" applyBorder="1" applyAlignment="1">
      <alignment vertical="top" wrapText="1"/>
    </xf>
    <xf numFmtId="0" fontId="12" fillId="0" borderId="48" xfId="8" applyFont="1" applyBorder="1"/>
    <xf numFmtId="0" fontId="12" fillId="0" borderId="0" xfId="8" applyFont="1" applyAlignment="1">
      <alignment textRotation="90"/>
    </xf>
    <xf numFmtId="0" fontId="12" fillId="0" borderId="0" xfId="8" applyFont="1" applyBorder="1"/>
    <xf numFmtId="0" fontId="12" fillId="0" borderId="46" xfId="8" applyFont="1" applyBorder="1"/>
    <xf numFmtId="0" fontId="35" fillId="0" borderId="9" xfId="5" applyFont="1" applyBorder="1" applyAlignment="1">
      <alignment vertical="top" wrapText="1"/>
    </xf>
    <xf numFmtId="2" fontId="12" fillId="0" borderId="9" xfId="8" applyNumberFormat="1" applyFont="1" applyBorder="1" applyAlignment="1">
      <alignment horizontal="center" vertical="top" wrapText="1"/>
    </xf>
    <xf numFmtId="164" fontId="4" fillId="0" borderId="0" xfId="8" applyNumberFormat="1" applyFont="1" applyAlignment="1">
      <alignment vertical="top"/>
    </xf>
    <xf numFmtId="0" fontId="12" fillId="0" borderId="3" xfId="8" applyFont="1" applyBorder="1"/>
    <xf numFmtId="0" fontId="22" fillId="0" borderId="3" xfId="8" applyFont="1" applyBorder="1" applyAlignment="1">
      <alignment vertical="center" wrapText="1"/>
    </xf>
    <xf numFmtId="0" fontId="22" fillId="0" borderId="3" xfId="8" applyFont="1" applyBorder="1" applyAlignment="1">
      <alignment vertical="center" textRotation="90" wrapText="1"/>
    </xf>
    <xf numFmtId="0" fontId="22" fillId="0" borderId="4" xfId="8" applyFont="1" applyBorder="1" applyAlignment="1">
      <alignment vertical="center" wrapText="1"/>
    </xf>
    <xf numFmtId="49" fontId="5" fillId="0" borderId="0" xfId="8" applyNumberFormat="1" applyFont="1" applyAlignment="1">
      <alignment vertical="top" wrapText="1"/>
    </xf>
    <xf numFmtId="49" fontId="4" fillId="0" borderId="0" xfId="8" applyNumberFormat="1" applyFont="1" applyAlignment="1">
      <alignment vertical="top"/>
    </xf>
    <xf numFmtId="49" fontId="12" fillId="0" borderId="0" xfId="8" applyNumberFormat="1" applyFont="1" applyAlignment="1">
      <alignment vertical="top"/>
    </xf>
    <xf numFmtId="49" fontId="12" fillId="0" borderId="0" xfId="8" applyNumberFormat="1" applyFont="1" applyAlignment="1">
      <alignment vertical="top" textRotation="90"/>
    </xf>
    <xf numFmtId="49" fontId="4" fillId="0" borderId="0" xfId="8" applyNumberFormat="1" applyFont="1" applyBorder="1" applyAlignment="1">
      <alignment vertical="top"/>
    </xf>
    <xf numFmtId="49" fontId="12" fillId="0" borderId="0" xfId="8" applyNumberFormat="1" applyFont="1" applyBorder="1" applyAlignment="1">
      <alignment vertical="top"/>
    </xf>
    <xf numFmtId="49" fontId="12" fillId="0" borderId="0" xfId="8" applyNumberFormat="1" applyFont="1" applyBorder="1" applyAlignment="1">
      <alignment vertical="top" textRotation="90"/>
    </xf>
    <xf numFmtId="49" fontId="4" fillId="0" borderId="18" xfId="8" applyNumberFormat="1" applyFont="1" applyBorder="1" applyAlignment="1">
      <alignment vertical="top"/>
    </xf>
    <xf numFmtId="49" fontId="12" fillId="0" borderId="18" xfId="8" applyNumberFormat="1" applyFont="1" applyBorder="1" applyAlignment="1">
      <alignment vertical="top"/>
    </xf>
    <xf numFmtId="49" fontId="12" fillId="0" borderId="18" xfId="8" applyNumberFormat="1" applyFont="1" applyBorder="1" applyAlignment="1">
      <alignment vertical="top" textRotation="90"/>
    </xf>
    <xf numFmtId="2" fontId="22" fillId="4" borderId="1" xfId="8" applyNumberFormat="1" applyFont="1" applyFill="1" applyBorder="1" applyAlignment="1">
      <alignment horizontal="center" vertical="top"/>
    </xf>
    <xf numFmtId="0" fontId="30" fillId="11" borderId="19" xfId="8" applyFont="1" applyFill="1" applyBorder="1" applyAlignment="1">
      <alignment horizontal="center" vertical="center"/>
    </xf>
    <xf numFmtId="0" fontId="30" fillId="11" borderId="17" xfId="8" applyFont="1" applyFill="1" applyBorder="1" applyAlignment="1">
      <alignment horizontal="center" vertical="top"/>
    </xf>
    <xf numFmtId="164" fontId="22" fillId="11" borderId="5" xfId="8" applyNumberFormat="1" applyFont="1" applyFill="1" applyBorder="1" applyAlignment="1">
      <alignment horizontal="center" vertical="top"/>
    </xf>
    <xf numFmtId="0" fontId="22" fillId="11" borderId="5" xfId="8" applyFont="1" applyFill="1" applyBorder="1" applyAlignment="1">
      <alignment horizontal="center" vertical="top"/>
    </xf>
    <xf numFmtId="49" fontId="22" fillId="11" borderId="5" xfId="8" applyNumberFormat="1" applyFont="1" applyFill="1" applyBorder="1" applyAlignment="1">
      <alignment horizontal="center" vertical="top"/>
    </xf>
    <xf numFmtId="49" fontId="22" fillId="10" borderId="5" xfId="8" applyNumberFormat="1" applyFont="1" applyFill="1" applyBorder="1" applyAlignment="1">
      <alignment horizontal="center" vertical="top"/>
    </xf>
    <xf numFmtId="0" fontId="5" fillId="9" borderId="19" xfId="8" applyFont="1" applyFill="1" applyBorder="1" applyAlignment="1">
      <alignment horizontal="center" vertical="center" wrapText="1"/>
    </xf>
    <xf numFmtId="164" fontId="22" fillId="9" borderId="5" xfId="8" applyNumberFormat="1" applyFont="1" applyFill="1" applyBorder="1" applyAlignment="1">
      <alignment horizontal="center" vertical="top" wrapText="1"/>
    </xf>
    <xf numFmtId="0" fontId="22" fillId="9" borderId="5" xfId="8" applyFont="1" applyFill="1" applyBorder="1" applyAlignment="1">
      <alignment horizontal="center" vertical="top"/>
    </xf>
    <xf numFmtId="49" fontId="22" fillId="9" borderId="5" xfId="8" applyNumberFormat="1" applyFont="1" applyFill="1" applyBorder="1" applyAlignment="1">
      <alignment horizontal="center" vertical="top"/>
    </xf>
    <xf numFmtId="0" fontId="4" fillId="0" borderId="19" xfId="8" applyFont="1" applyBorder="1" applyAlignment="1">
      <alignment horizontal="center" vertical="center"/>
    </xf>
    <xf numFmtId="0" fontId="4" fillId="12" borderId="20" xfId="8" applyFont="1" applyFill="1" applyBorder="1" applyAlignment="1">
      <alignment horizontal="center" vertical="center"/>
    </xf>
    <xf numFmtId="0" fontId="4" fillId="0" borderId="17" xfId="8" applyFont="1" applyBorder="1" applyAlignment="1">
      <alignment wrapText="1"/>
    </xf>
    <xf numFmtId="164" fontId="22" fillId="12" borderId="5" xfId="8" applyNumberFormat="1" applyFont="1" applyFill="1" applyBorder="1" applyAlignment="1">
      <alignment horizontal="center" vertical="top"/>
    </xf>
    <xf numFmtId="0" fontId="22" fillId="5" borderId="1" xfId="8" applyFont="1" applyFill="1" applyBorder="1" applyAlignment="1">
      <alignment horizontal="center" vertical="top"/>
    </xf>
    <xf numFmtId="0" fontId="4" fillId="0" borderId="13" xfId="8" applyFont="1" applyBorder="1" applyAlignment="1">
      <alignment horizontal="center" vertical="center"/>
    </xf>
    <xf numFmtId="0" fontId="4" fillId="12" borderId="22" xfId="8" applyFont="1" applyFill="1" applyBorder="1" applyAlignment="1">
      <alignment horizontal="center" vertical="center"/>
    </xf>
    <xf numFmtId="0" fontId="4" fillId="0" borderId="15" xfId="8" applyFont="1" applyBorder="1" applyAlignment="1">
      <alignment wrapText="1"/>
    </xf>
    <xf numFmtId="0" fontId="12" fillId="12" borderId="24" xfId="8" applyFont="1" applyFill="1" applyBorder="1" applyAlignment="1">
      <alignment horizontal="center" vertical="top"/>
    </xf>
    <xf numFmtId="0" fontId="4" fillId="0" borderId="26" xfId="8" applyFont="1" applyBorder="1" applyAlignment="1">
      <alignment horizontal="center" vertical="center"/>
    </xf>
    <xf numFmtId="164" fontId="22" fillId="12" borderId="21" xfId="8" applyNumberFormat="1" applyFont="1" applyFill="1" applyBorder="1" applyAlignment="1">
      <alignment horizontal="center" vertical="top"/>
    </xf>
    <xf numFmtId="0" fontId="22" fillId="12" borderId="21" xfId="8" applyFont="1" applyFill="1" applyBorder="1" applyAlignment="1">
      <alignment horizontal="center" vertical="top"/>
    </xf>
    <xf numFmtId="0" fontId="12" fillId="12" borderId="17" xfId="8" applyFont="1" applyFill="1" applyBorder="1" applyAlignment="1">
      <alignment horizontal="center" vertical="top" wrapText="1"/>
    </xf>
    <xf numFmtId="49" fontId="22" fillId="14" borderId="5" xfId="8" applyNumberFormat="1" applyFont="1" applyFill="1" applyBorder="1" applyAlignment="1">
      <alignment horizontal="center" vertical="top" wrapText="1"/>
    </xf>
    <xf numFmtId="0" fontId="4" fillId="12" borderId="38" xfId="8" applyFont="1" applyFill="1" applyBorder="1" applyAlignment="1">
      <alignment horizontal="center" vertical="center"/>
    </xf>
    <xf numFmtId="0" fontId="4" fillId="12" borderId="52" xfId="8" applyFont="1" applyFill="1" applyBorder="1" applyAlignment="1">
      <alignment horizontal="center" vertical="center" wrapText="1"/>
    </xf>
    <xf numFmtId="0" fontId="4" fillId="0" borderId="8" xfId="8" applyFont="1" applyBorder="1" applyAlignment="1">
      <alignment vertical="center" wrapText="1"/>
    </xf>
    <xf numFmtId="164" fontId="12" fillId="12" borderId="23" xfId="8" applyNumberFormat="1" applyFont="1" applyFill="1" applyBorder="1" applyAlignment="1">
      <alignment horizontal="center" vertical="top"/>
    </xf>
    <xf numFmtId="0" fontId="12" fillId="12" borderId="23" xfId="8" applyFont="1" applyFill="1" applyBorder="1" applyAlignment="1">
      <alignment horizontal="center" vertical="top"/>
    </xf>
    <xf numFmtId="49" fontId="22" fillId="12" borderId="0" xfId="8" applyNumberFormat="1" applyFont="1" applyFill="1" applyBorder="1" applyAlignment="1">
      <alignment horizontal="center" vertical="top" wrapText="1"/>
    </xf>
    <xf numFmtId="49" fontId="22" fillId="14" borderId="23" xfId="8" applyNumberFormat="1" applyFont="1" applyFill="1" applyBorder="1" applyAlignment="1">
      <alignment horizontal="center" vertical="top" wrapText="1"/>
    </xf>
    <xf numFmtId="0" fontId="4" fillId="12" borderId="30" xfId="8" applyFont="1" applyFill="1" applyBorder="1" applyAlignment="1">
      <alignment horizontal="center" vertical="center"/>
    </xf>
    <xf numFmtId="0" fontId="4" fillId="12" borderId="41" xfId="8" applyFont="1" applyFill="1" applyBorder="1" applyAlignment="1">
      <alignment horizontal="center" vertical="center" wrapText="1"/>
    </xf>
    <xf numFmtId="0" fontId="4" fillId="0" borderId="32" xfId="8" applyFont="1" applyBorder="1" applyAlignment="1">
      <alignment vertical="center" wrapText="1"/>
    </xf>
    <xf numFmtId="164" fontId="12" fillId="12" borderId="16" xfId="8" applyNumberFormat="1" applyFont="1" applyFill="1" applyBorder="1" applyAlignment="1">
      <alignment horizontal="center" vertical="top"/>
    </xf>
    <xf numFmtId="0" fontId="12" fillId="12" borderId="16" xfId="8" applyFont="1" applyFill="1" applyBorder="1" applyAlignment="1">
      <alignment horizontal="center" vertical="top"/>
    </xf>
    <xf numFmtId="49" fontId="22" fillId="12" borderId="18" xfId="8" applyNumberFormat="1" applyFont="1" applyFill="1" applyBorder="1" applyAlignment="1">
      <alignment horizontal="center" vertical="top" wrapText="1"/>
    </xf>
    <xf numFmtId="49" fontId="22" fillId="14" borderId="24" xfId="8" applyNumberFormat="1" applyFont="1" applyFill="1" applyBorder="1" applyAlignment="1">
      <alignment horizontal="center" vertical="top" wrapText="1"/>
    </xf>
    <xf numFmtId="1" fontId="4" fillId="0" borderId="63" xfId="8" applyNumberFormat="1" applyFont="1" applyBorder="1" applyAlignment="1">
      <alignment horizontal="center" vertical="center"/>
    </xf>
    <xf numFmtId="0" fontId="4" fillId="0" borderId="70" xfId="8" applyFont="1" applyBorder="1" applyAlignment="1">
      <alignment horizontal="center" vertical="center" wrapText="1"/>
    </xf>
    <xf numFmtId="0" fontId="4" fillId="0" borderId="4" xfId="8" applyFont="1" applyBorder="1" applyAlignment="1">
      <alignment vertical="center" wrapText="1"/>
    </xf>
    <xf numFmtId="0" fontId="22" fillId="12" borderId="3" xfId="8" applyFont="1" applyFill="1" applyBorder="1" applyAlignment="1">
      <alignment horizontal="left" vertical="top"/>
    </xf>
    <xf numFmtId="0" fontId="22" fillId="12" borderId="3" xfId="8" applyFont="1" applyFill="1" applyBorder="1" applyAlignment="1">
      <alignment horizontal="left" vertical="top" textRotation="90"/>
    </xf>
    <xf numFmtId="49" fontId="22" fillId="9" borderId="1" xfId="8" applyNumberFormat="1" applyFont="1" applyFill="1" applyBorder="1" applyAlignment="1">
      <alignment horizontal="center" vertical="top"/>
    </xf>
    <xf numFmtId="49" fontId="22" fillId="10" borderId="24" xfId="8" applyNumberFormat="1" applyFont="1" applyFill="1" applyBorder="1" applyAlignment="1">
      <alignment horizontal="center" vertical="top"/>
    </xf>
    <xf numFmtId="0" fontId="5" fillId="9" borderId="2" xfId="8" applyFont="1" applyFill="1" applyBorder="1" applyAlignment="1">
      <alignment horizontal="center" vertical="center"/>
    </xf>
    <xf numFmtId="0" fontId="5" fillId="9" borderId="3" xfId="8" applyFont="1" applyFill="1" applyBorder="1" applyAlignment="1">
      <alignment vertical="top"/>
    </xf>
    <xf numFmtId="0" fontId="22" fillId="9" borderId="3" xfId="8" applyFont="1" applyFill="1" applyBorder="1" applyAlignment="1">
      <alignment vertical="top"/>
    </xf>
    <xf numFmtId="0" fontId="22" fillId="9" borderId="3" xfId="8" applyFont="1" applyFill="1" applyBorder="1" applyAlignment="1">
      <alignment vertical="top" textRotation="90"/>
    </xf>
    <xf numFmtId="0" fontId="22" fillId="9" borderId="4" xfId="8" applyFont="1" applyFill="1" applyBorder="1" applyAlignment="1">
      <alignment vertical="top"/>
    </xf>
    <xf numFmtId="49" fontId="22" fillId="9" borderId="4" xfId="8" applyNumberFormat="1" applyFont="1" applyFill="1" applyBorder="1" applyAlignment="1">
      <alignment horizontal="center" vertical="top"/>
    </xf>
    <xf numFmtId="49" fontId="22" fillId="10" borderId="1" xfId="8" applyNumberFormat="1" applyFont="1" applyFill="1" applyBorder="1" applyAlignment="1">
      <alignment horizontal="center" vertical="top"/>
    </xf>
    <xf numFmtId="0" fontId="4" fillId="12" borderId="17" xfId="8" applyFont="1" applyFill="1" applyBorder="1" applyAlignment="1">
      <alignment horizontal="left" vertical="top" wrapText="1"/>
    </xf>
    <xf numFmtId="164" fontId="22" fillId="5" borderId="5" xfId="8" applyNumberFormat="1" applyFont="1" applyFill="1" applyBorder="1" applyAlignment="1">
      <alignment horizontal="center" vertical="top"/>
    </xf>
    <xf numFmtId="164" fontId="12" fillId="0" borderId="5" xfId="8" applyNumberFormat="1" applyFont="1" applyFill="1" applyBorder="1" applyAlignment="1">
      <alignment horizontal="center" vertical="top"/>
    </xf>
    <xf numFmtId="0" fontId="4" fillId="12" borderId="51" xfId="8" applyFont="1" applyFill="1" applyBorder="1" applyAlignment="1">
      <alignment horizontal="center" vertical="center"/>
    </xf>
    <xf numFmtId="164" fontId="22" fillId="5" borderId="21" xfId="8" applyNumberFormat="1" applyFont="1" applyFill="1" applyBorder="1" applyAlignment="1">
      <alignment horizontal="center" vertical="top"/>
    </xf>
    <xf numFmtId="0" fontId="12" fillId="13" borderId="5" xfId="8" applyFont="1" applyFill="1" applyBorder="1" applyAlignment="1">
      <alignment vertical="top" wrapText="1"/>
    </xf>
    <xf numFmtId="0" fontId="4" fillId="12" borderId="26" xfId="8" applyFont="1" applyFill="1" applyBorder="1" applyAlignment="1">
      <alignment horizontal="center" vertical="center"/>
    </xf>
    <xf numFmtId="0" fontId="4" fillId="12" borderId="22" xfId="8" applyFont="1" applyFill="1" applyBorder="1" applyAlignment="1">
      <alignment horizontal="center" vertical="center" wrapText="1"/>
    </xf>
    <xf numFmtId="0" fontId="4" fillId="0" borderId="14" xfId="8" applyFont="1" applyBorder="1" applyAlignment="1">
      <alignment vertical="center" wrapText="1"/>
    </xf>
    <xf numFmtId="0" fontId="12" fillId="13" borderId="23" xfId="8" applyFont="1" applyFill="1" applyBorder="1" applyAlignment="1">
      <alignment vertical="top" wrapText="1"/>
    </xf>
    <xf numFmtId="0" fontId="4" fillId="0" borderId="62" xfId="8" applyFont="1" applyBorder="1" applyAlignment="1">
      <alignment vertical="center" wrapText="1"/>
    </xf>
    <xf numFmtId="0" fontId="12" fillId="13" borderId="24" xfId="8" applyFont="1" applyFill="1" applyBorder="1" applyAlignment="1">
      <alignment vertical="top" wrapText="1"/>
    </xf>
    <xf numFmtId="0" fontId="4" fillId="0" borderId="59" xfId="8" applyFont="1" applyBorder="1" applyAlignment="1">
      <alignment horizontal="center" vertical="center"/>
    </xf>
    <xf numFmtId="164" fontId="22" fillId="5" borderId="1" xfId="8" applyNumberFormat="1" applyFont="1" applyFill="1" applyBorder="1" applyAlignment="1">
      <alignment horizontal="center" vertical="top"/>
    </xf>
    <xf numFmtId="0" fontId="12" fillId="12" borderId="0" xfId="8" applyFont="1" applyFill="1" applyBorder="1" applyAlignment="1">
      <alignment horizontal="center" vertical="top" wrapText="1"/>
    </xf>
    <xf numFmtId="49" fontId="22" fillId="13" borderId="46" xfId="8" applyNumberFormat="1" applyFont="1" applyFill="1" applyBorder="1" applyAlignment="1">
      <alignment horizontal="center" vertical="top" wrapText="1"/>
    </xf>
    <xf numFmtId="49" fontId="22" fillId="15" borderId="23" xfId="8" applyNumberFormat="1" applyFont="1" applyFill="1" applyBorder="1" applyAlignment="1">
      <alignment horizontal="center" vertical="top"/>
    </xf>
    <xf numFmtId="49" fontId="22" fillId="10" borderId="23" xfId="8" applyNumberFormat="1" applyFont="1" applyFill="1" applyBorder="1" applyAlignment="1">
      <alignment horizontal="center" vertical="top"/>
    </xf>
    <xf numFmtId="0" fontId="4" fillId="12" borderId="28" xfId="8" applyFont="1" applyFill="1" applyBorder="1" applyAlignment="1">
      <alignment horizontal="left" vertical="top" wrapText="1"/>
    </xf>
    <xf numFmtId="164" fontId="12" fillId="0" borderId="23" xfId="8" applyNumberFormat="1" applyFont="1" applyFill="1" applyBorder="1" applyAlignment="1">
      <alignment horizontal="center" vertical="top"/>
    </xf>
    <xf numFmtId="0" fontId="4" fillId="0" borderId="30" xfId="8" applyFont="1" applyBorder="1" applyAlignment="1">
      <alignment horizontal="center" vertical="center"/>
    </xf>
    <xf numFmtId="0" fontId="4" fillId="12" borderId="41" xfId="8" applyFont="1" applyFill="1" applyBorder="1" applyAlignment="1">
      <alignment horizontal="center" vertical="center"/>
    </xf>
    <xf numFmtId="0" fontId="4" fillId="12" borderId="32" xfId="8" applyFont="1" applyFill="1" applyBorder="1" applyAlignment="1">
      <alignment horizontal="left" vertical="top" wrapText="1"/>
    </xf>
    <xf numFmtId="164" fontId="12" fillId="0" borderId="16" xfId="8" applyNumberFormat="1" applyFont="1" applyFill="1" applyBorder="1" applyAlignment="1">
      <alignment horizontal="center" vertical="top"/>
    </xf>
    <xf numFmtId="0" fontId="4" fillId="12" borderId="61" xfId="8" applyFont="1" applyFill="1" applyBorder="1" applyAlignment="1">
      <alignment horizontal="left" vertical="top" wrapText="1"/>
    </xf>
    <xf numFmtId="0" fontId="22" fillId="12" borderId="1" xfId="8" applyFont="1" applyFill="1" applyBorder="1" applyAlignment="1">
      <alignment horizontal="center" vertical="top"/>
    </xf>
    <xf numFmtId="0" fontId="4" fillId="0" borderId="7" xfId="8" applyFont="1" applyBorder="1" applyAlignment="1">
      <alignment vertical="center" wrapText="1"/>
    </xf>
    <xf numFmtId="164" fontId="12" fillId="12" borderId="47" xfId="8" applyNumberFormat="1" applyFont="1" applyFill="1" applyBorder="1" applyAlignment="1">
      <alignment horizontal="center" vertical="top"/>
    </xf>
    <xf numFmtId="0" fontId="4" fillId="12" borderId="14" xfId="8" applyFont="1" applyFill="1" applyBorder="1" applyAlignment="1">
      <alignment horizontal="left" vertical="top" wrapText="1"/>
    </xf>
    <xf numFmtId="0" fontId="12" fillId="12" borderId="9" xfId="8" applyFont="1" applyFill="1" applyBorder="1" applyAlignment="1">
      <alignment horizontal="center" vertical="top"/>
    </xf>
    <xf numFmtId="164" fontId="12" fillId="12" borderId="9" xfId="8" applyNumberFormat="1" applyFont="1" applyFill="1" applyBorder="1" applyAlignment="1">
      <alignment horizontal="center" vertical="top"/>
    </xf>
    <xf numFmtId="0" fontId="12" fillId="12" borderId="58" xfId="8" applyFont="1" applyFill="1" applyBorder="1" applyAlignment="1">
      <alignment horizontal="center" vertical="top"/>
    </xf>
    <xf numFmtId="0" fontId="4" fillId="0" borderId="3" xfId="8" applyFont="1" applyBorder="1" applyAlignment="1">
      <alignment vertical="center" wrapText="1"/>
    </xf>
    <xf numFmtId="0" fontId="22" fillId="12" borderId="2" xfId="8" applyFont="1" applyFill="1" applyBorder="1" applyAlignment="1">
      <alignment horizontal="left" vertical="top"/>
    </xf>
    <xf numFmtId="0" fontId="22" fillId="12" borderId="4" xfId="8" applyFont="1" applyFill="1" applyBorder="1" applyAlignment="1">
      <alignment horizontal="left" vertical="top"/>
    </xf>
    <xf numFmtId="0" fontId="5" fillId="9" borderId="2" xfId="8" applyFont="1" applyFill="1" applyBorder="1" applyAlignment="1">
      <alignment horizontal="center" vertical="center" wrapText="1"/>
    </xf>
    <xf numFmtId="164" fontId="22" fillId="9" borderId="1" xfId="8" applyNumberFormat="1" applyFont="1" applyFill="1" applyBorder="1" applyAlignment="1">
      <alignment horizontal="center" vertical="top" wrapText="1"/>
    </xf>
    <xf numFmtId="0" fontId="22" fillId="9" borderId="1" xfId="8" applyFont="1" applyFill="1" applyBorder="1" applyAlignment="1">
      <alignment horizontal="center" vertical="top"/>
    </xf>
    <xf numFmtId="0" fontId="22" fillId="5" borderId="21" xfId="8" applyFont="1" applyFill="1" applyBorder="1" applyAlignment="1">
      <alignment horizontal="center" vertical="top"/>
    </xf>
    <xf numFmtId="0" fontId="4" fillId="12" borderId="15" xfId="8" applyFont="1" applyFill="1" applyBorder="1" applyAlignment="1">
      <alignment horizontal="left" vertical="top" wrapText="1"/>
    </xf>
    <xf numFmtId="164" fontId="22" fillId="0" borderId="5" xfId="8" applyNumberFormat="1" applyFont="1" applyFill="1" applyBorder="1" applyAlignment="1">
      <alignment horizontal="center" vertical="top"/>
    </xf>
    <xf numFmtId="49" fontId="22" fillId="14" borderId="24" xfId="8" applyNumberFormat="1" applyFont="1" applyFill="1" applyBorder="1" applyAlignment="1">
      <alignment vertical="top"/>
    </xf>
    <xf numFmtId="0" fontId="4" fillId="0" borderId="38" xfId="8" applyFont="1" applyBorder="1" applyAlignment="1">
      <alignment horizontal="center" vertical="center"/>
    </xf>
    <xf numFmtId="0" fontId="4" fillId="12" borderId="52" xfId="8" applyFont="1" applyFill="1" applyBorder="1" applyAlignment="1">
      <alignment horizontal="center" vertical="center"/>
    </xf>
    <xf numFmtId="0" fontId="4" fillId="12" borderId="8" xfId="8" applyFont="1" applyFill="1" applyBorder="1" applyAlignment="1">
      <alignment horizontal="left" vertical="top" wrapText="1"/>
    </xf>
    <xf numFmtId="0" fontId="12" fillId="13" borderId="49" xfId="8" applyFont="1" applyFill="1" applyBorder="1" applyAlignment="1">
      <alignment vertical="top" wrapText="1"/>
    </xf>
    <xf numFmtId="0" fontId="4" fillId="12" borderId="43" xfId="8" applyFont="1" applyFill="1" applyBorder="1" applyAlignment="1">
      <alignment horizontal="center" vertical="center"/>
    </xf>
    <xf numFmtId="0" fontId="4" fillId="12" borderId="54" xfId="8" applyFont="1" applyFill="1" applyBorder="1" applyAlignment="1">
      <alignment horizontal="center" vertical="center" wrapText="1"/>
    </xf>
    <xf numFmtId="0" fontId="4" fillId="0" borderId="46" xfId="8" applyFont="1" applyBorder="1" applyAlignment="1">
      <alignment vertical="center" wrapText="1"/>
    </xf>
    <xf numFmtId="0" fontId="12" fillId="13" borderId="46" xfId="8" applyFont="1" applyFill="1" applyBorder="1" applyAlignment="1">
      <alignment vertical="top" wrapText="1"/>
    </xf>
    <xf numFmtId="0" fontId="4" fillId="0" borderId="15" xfId="8" applyFont="1" applyBorder="1" applyAlignment="1">
      <alignment vertical="center" wrapText="1"/>
    </xf>
    <xf numFmtId="0" fontId="4" fillId="0" borderId="33" xfId="8" applyFont="1" applyBorder="1" applyAlignment="1">
      <alignment vertical="center" wrapText="1"/>
    </xf>
    <xf numFmtId="0" fontId="12" fillId="13" borderId="37" xfId="8" applyFont="1" applyFill="1" applyBorder="1" applyAlignment="1">
      <alignment vertical="top" wrapText="1"/>
    </xf>
    <xf numFmtId="0" fontId="4" fillId="0" borderId="43" xfId="8" applyFont="1" applyBorder="1" applyAlignment="1">
      <alignment horizontal="center" vertical="center"/>
    </xf>
    <xf numFmtId="0" fontId="4" fillId="12" borderId="54" xfId="8" applyFont="1" applyFill="1" applyBorder="1" applyAlignment="1">
      <alignment horizontal="center" vertical="center"/>
    </xf>
    <xf numFmtId="0" fontId="4" fillId="12" borderId="46" xfId="8" applyFont="1" applyFill="1" applyBorder="1" applyAlignment="1">
      <alignment horizontal="left" vertical="top" wrapText="1"/>
    </xf>
    <xf numFmtId="164" fontId="22" fillId="5" borderId="23" xfId="8" applyNumberFormat="1" applyFont="1" applyFill="1" applyBorder="1" applyAlignment="1">
      <alignment horizontal="center" vertical="top"/>
    </xf>
    <xf numFmtId="0" fontId="4" fillId="0" borderId="39" xfId="8" applyFont="1" applyBorder="1" applyAlignment="1">
      <alignment vertical="center" wrapText="1"/>
    </xf>
    <xf numFmtId="164" fontId="4" fillId="0" borderId="63" xfId="8" applyNumberFormat="1" applyFont="1" applyBorder="1" applyAlignment="1">
      <alignment horizontal="center" vertical="center"/>
    </xf>
    <xf numFmtId="0" fontId="4" fillId="0" borderId="64" xfId="8" applyFont="1" applyBorder="1" applyAlignment="1">
      <alignment vertical="center" wrapText="1"/>
    </xf>
    <xf numFmtId="0" fontId="4" fillId="0" borderId="20" xfId="8" applyFont="1" applyBorder="1"/>
    <xf numFmtId="0" fontId="4" fillId="0" borderId="17" xfId="8" applyFont="1" applyBorder="1"/>
    <xf numFmtId="49" fontId="22" fillId="13" borderId="17" xfId="8" applyNumberFormat="1" applyFont="1" applyFill="1" applyBorder="1" applyAlignment="1">
      <alignment horizontal="center" vertical="top" wrapText="1"/>
    </xf>
    <xf numFmtId="49" fontId="22" fillId="15" borderId="5" xfId="8" applyNumberFormat="1" applyFont="1" applyFill="1" applyBorder="1" applyAlignment="1">
      <alignment horizontal="center" vertical="top"/>
    </xf>
    <xf numFmtId="0" fontId="4" fillId="0" borderId="6" xfId="8" applyFont="1" applyBorder="1" applyAlignment="1">
      <alignment horizontal="center" vertical="center"/>
    </xf>
    <xf numFmtId="0" fontId="4" fillId="0" borderId="52" xfId="8" applyFont="1" applyBorder="1"/>
    <xf numFmtId="0" fontId="4" fillId="0" borderId="8" xfId="8" applyFont="1" applyBorder="1"/>
    <xf numFmtId="49" fontId="22" fillId="14" borderId="23" xfId="8" applyNumberFormat="1" applyFont="1" applyFill="1" applyBorder="1" applyAlignment="1">
      <alignment vertical="top"/>
    </xf>
    <xf numFmtId="49" fontId="22" fillId="13" borderId="0" xfId="8" applyNumberFormat="1" applyFont="1" applyFill="1" applyBorder="1" applyAlignment="1">
      <alignment vertical="top"/>
    </xf>
    <xf numFmtId="49" fontId="22" fillId="15" borderId="23" xfId="8" applyNumberFormat="1" applyFont="1" applyFill="1" applyBorder="1" applyAlignment="1">
      <alignment vertical="top"/>
    </xf>
    <xf numFmtId="49" fontId="22" fillId="10" borderId="23" xfId="8" applyNumberFormat="1" applyFont="1" applyFill="1" applyBorder="1" applyAlignment="1">
      <alignment vertical="top"/>
    </xf>
    <xf numFmtId="0" fontId="4" fillId="0" borderId="53" xfId="8" applyFont="1" applyBorder="1" applyAlignment="1">
      <alignment horizontal="center" vertical="center"/>
    </xf>
    <xf numFmtId="0" fontId="4" fillId="0" borderId="41" xfId="8" applyFont="1" applyBorder="1"/>
    <xf numFmtId="0" fontId="4" fillId="0" borderId="33" xfId="8" applyFont="1" applyBorder="1"/>
    <xf numFmtId="49" fontId="22" fillId="13" borderId="37" xfId="8" applyNumberFormat="1" applyFont="1" applyFill="1" applyBorder="1" applyAlignment="1">
      <alignment vertical="top"/>
    </xf>
    <xf numFmtId="49" fontId="22" fillId="15" borderId="24" xfId="8" applyNumberFormat="1" applyFont="1" applyFill="1" applyBorder="1" applyAlignment="1">
      <alignment vertical="top"/>
    </xf>
    <xf numFmtId="49" fontId="22" fillId="10" borderId="24" xfId="8" applyNumberFormat="1" applyFont="1" applyFill="1" applyBorder="1" applyAlignment="1">
      <alignment vertical="top"/>
    </xf>
    <xf numFmtId="0" fontId="4" fillId="0" borderId="49" xfId="8" applyFont="1" applyBorder="1"/>
    <xf numFmtId="0" fontId="22" fillId="12" borderId="5" xfId="8" applyFont="1" applyFill="1" applyBorder="1" applyAlignment="1">
      <alignment horizontal="center" vertical="top"/>
    </xf>
    <xf numFmtId="0" fontId="4" fillId="12" borderId="15" xfId="8" applyFont="1" applyFill="1" applyBorder="1" applyAlignment="1">
      <alignment vertical="top" wrapText="1"/>
    </xf>
    <xf numFmtId="164" fontId="12" fillId="12" borderId="5" xfId="8" applyNumberFormat="1" applyFont="1" applyFill="1" applyBorder="1" applyAlignment="1">
      <alignment horizontal="center" vertical="top"/>
    </xf>
    <xf numFmtId="0" fontId="12" fillId="12" borderId="1" xfId="8" applyFont="1" applyFill="1" applyBorder="1" applyAlignment="1">
      <alignment horizontal="center" vertical="top"/>
    </xf>
    <xf numFmtId="0" fontId="4" fillId="12" borderId="81" xfId="8" applyFont="1" applyFill="1" applyBorder="1" applyAlignment="1">
      <alignment horizontal="center" vertical="center"/>
    </xf>
    <xf numFmtId="0" fontId="4" fillId="12" borderId="33" xfId="8" applyFont="1" applyFill="1" applyBorder="1" applyAlignment="1">
      <alignment vertical="top" wrapText="1"/>
    </xf>
    <xf numFmtId="164" fontId="12" fillId="12" borderId="1" xfId="8" applyNumberFormat="1" applyFont="1" applyFill="1" applyBorder="1" applyAlignment="1">
      <alignment horizontal="center" vertical="top"/>
    </xf>
    <xf numFmtId="0" fontId="4" fillId="12" borderId="74" xfId="8" applyFont="1" applyFill="1" applyBorder="1" applyAlignment="1">
      <alignment horizontal="center" vertical="center"/>
    </xf>
    <xf numFmtId="0" fontId="4" fillId="12" borderId="33" xfId="8" applyFont="1" applyFill="1" applyBorder="1" applyAlignment="1">
      <alignment horizontal="left" vertical="top" wrapText="1"/>
    </xf>
    <xf numFmtId="0" fontId="4" fillId="12" borderId="29" xfId="8" applyFont="1" applyFill="1" applyBorder="1" applyAlignment="1">
      <alignment horizontal="left" vertical="top" wrapText="1"/>
    </xf>
    <xf numFmtId="49" fontId="22" fillId="10" borderId="5" xfId="8" applyNumberFormat="1" applyFont="1" applyFill="1" applyBorder="1" applyAlignment="1">
      <alignment vertical="top"/>
    </xf>
    <xf numFmtId="0" fontId="4" fillId="0" borderId="82" xfId="8" applyFont="1" applyBorder="1" applyAlignment="1">
      <alignment vertical="center" wrapText="1"/>
    </xf>
    <xf numFmtId="49" fontId="12" fillId="12" borderId="5" xfId="8" applyNumberFormat="1" applyFont="1" applyFill="1" applyBorder="1" applyAlignment="1">
      <alignment vertical="top"/>
    </xf>
    <xf numFmtId="49" fontId="22" fillId="13" borderId="49" xfId="8" applyNumberFormat="1" applyFont="1" applyFill="1" applyBorder="1" applyAlignment="1">
      <alignment horizontal="center" vertical="top" wrapText="1"/>
    </xf>
    <xf numFmtId="164" fontId="22" fillId="0" borderId="16" xfId="8" applyNumberFormat="1" applyFont="1" applyFill="1" applyBorder="1" applyAlignment="1">
      <alignment horizontal="center" vertical="top"/>
    </xf>
    <xf numFmtId="49" fontId="12" fillId="12" borderId="23" xfId="8" applyNumberFormat="1" applyFont="1" applyFill="1" applyBorder="1" applyAlignment="1">
      <alignment vertical="top"/>
    </xf>
    <xf numFmtId="0" fontId="4" fillId="12" borderId="49" xfId="8" applyFont="1" applyFill="1" applyBorder="1" applyAlignment="1">
      <alignment horizontal="left" vertical="top" wrapText="1"/>
    </xf>
    <xf numFmtId="49" fontId="12" fillId="12" borderId="24" xfId="8" applyNumberFormat="1" applyFont="1" applyFill="1" applyBorder="1" applyAlignment="1">
      <alignment vertical="top"/>
    </xf>
    <xf numFmtId="49" fontId="22" fillId="13" borderId="46" xfId="8" applyNumberFormat="1" applyFont="1" applyFill="1" applyBorder="1" applyAlignment="1">
      <alignment vertical="top" wrapText="1"/>
    </xf>
    <xf numFmtId="49" fontId="22" fillId="13" borderId="37" xfId="8" applyNumberFormat="1" applyFont="1" applyFill="1" applyBorder="1" applyAlignment="1">
      <alignment vertical="top" wrapText="1"/>
    </xf>
    <xf numFmtId="49" fontId="22" fillId="13" borderId="49" xfId="8" applyNumberFormat="1" applyFont="1" applyFill="1" applyBorder="1" applyAlignment="1">
      <alignment vertical="top" wrapText="1"/>
    </xf>
    <xf numFmtId="49" fontId="22" fillId="15" borderId="5" xfId="8" applyNumberFormat="1" applyFont="1" applyFill="1" applyBorder="1" applyAlignment="1">
      <alignment vertical="top"/>
    </xf>
    <xf numFmtId="0" fontId="4" fillId="0" borderId="17" xfId="8" applyFont="1" applyBorder="1" applyAlignment="1">
      <alignment vertical="center" wrapText="1"/>
    </xf>
    <xf numFmtId="9" fontId="30" fillId="12" borderId="19" xfId="8" applyNumberFormat="1" applyFont="1" applyFill="1" applyBorder="1" applyAlignment="1">
      <alignment horizontal="center" vertical="center"/>
    </xf>
    <xf numFmtId="0" fontId="4" fillId="0" borderId="5" xfId="11" applyFont="1" applyBorder="1" applyAlignment="1">
      <alignment vertical="top" wrapText="1"/>
    </xf>
    <xf numFmtId="9" fontId="30" fillId="12" borderId="6" xfId="8" applyNumberFormat="1" applyFont="1" applyFill="1" applyBorder="1" applyAlignment="1">
      <alignment horizontal="center" vertical="center"/>
    </xf>
    <xf numFmtId="164" fontId="12" fillId="0" borderId="58" xfId="8" applyNumberFormat="1" applyFont="1" applyFill="1" applyBorder="1" applyAlignment="1">
      <alignment horizontal="center" vertical="top"/>
    </xf>
    <xf numFmtId="0" fontId="4" fillId="0" borderId="23" xfId="11" applyFont="1" applyBorder="1" applyAlignment="1">
      <alignment vertical="top" wrapText="1"/>
    </xf>
    <xf numFmtId="9" fontId="30" fillId="12" borderId="50" xfId="8" applyNumberFormat="1" applyFont="1" applyFill="1" applyBorder="1" applyAlignment="1">
      <alignment horizontal="center" vertical="center"/>
    </xf>
    <xf numFmtId="0" fontId="12" fillId="0" borderId="17" xfId="8" applyFont="1" applyFill="1" applyBorder="1" applyAlignment="1">
      <alignment horizontal="center" vertical="top" wrapText="1"/>
    </xf>
    <xf numFmtId="0" fontId="30" fillId="12" borderId="53" xfId="8" applyFont="1" applyFill="1" applyBorder="1" applyAlignment="1">
      <alignment horizontal="center" vertical="center"/>
    </xf>
    <xf numFmtId="0" fontId="4" fillId="0" borderId="24" xfId="11" applyFont="1" applyBorder="1" applyAlignment="1">
      <alignment vertical="top" wrapText="1"/>
    </xf>
    <xf numFmtId="49" fontId="22" fillId="0" borderId="18" xfId="8" applyNumberFormat="1" applyFont="1" applyFill="1" applyBorder="1" applyAlignment="1">
      <alignment horizontal="center" vertical="top" wrapText="1"/>
    </xf>
    <xf numFmtId="0" fontId="5" fillId="13" borderId="23" xfId="8" applyFont="1" applyFill="1" applyBorder="1" applyAlignment="1">
      <alignment horizontal="center" vertical="center" textRotation="90" wrapText="1"/>
    </xf>
    <xf numFmtId="0" fontId="12" fillId="14" borderId="23" xfId="8" applyFont="1" applyFill="1" applyBorder="1" applyAlignment="1">
      <alignment horizontal="left" vertical="top" wrapText="1"/>
    </xf>
    <xf numFmtId="0" fontId="4" fillId="12" borderId="41" xfId="8" applyFont="1" applyFill="1" applyBorder="1" applyAlignment="1">
      <alignment horizontal="center" vertical="top"/>
    </xf>
    <xf numFmtId="0" fontId="4" fillId="14" borderId="23" xfId="8" applyFont="1" applyFill="1" applyBorder="1" applyAlignment="1">
      <alignment horizontal="left" vertical="top" wrapText="1"/>
    </xf>
    <xf numFmtId="0" fontId="4" fillId="12" borderId="35" xfId="8" applyFont="1" applyFill="1" applyBorder="1" applyAlignment="1">
      <alignment horizontal="center" vertical="top"/>
    </xf>
    <xf numFmtId="0" fontId="4" fillId="12" borderId="36" xfId="8" applyFont="1" applyFill="1" applyBorder="1" applyAlignment="1">
      <alignment horizontal="left" vertical="top" wrapText="1"/>
    </xf>
    <xf numFmtId="0" fontId="4" fillId="0" borderId="63" xfId="8" applyFont="1" applyBorder="1" applyAlignment="1">
      <alignment horizontal="center" vertical="center"/>
    </xf>
    <xf numFmtId="0" fontId="5" fillId="10" borderId="25" xfId="8" applyFont="1" applyFill="1" applyBorder="1" applyAlignment="1">
      <alignment horizontal="center" vertical="center"/>
    </xf>
    <xf numFmtId="0" fontId="4" fillId="11" borderId="18" xfId="8" applyFont="1" applyFill="1" applyBorder="1"/>
    <xf numFmtId="0" fontId="22" fillId="10" borderId="18" xfId="8" applyFont="1" applyFill="1" applyBorder="1" applyAlignment="1">
      <alignment horizontal="left" vertical="top"/>
    </xf>
    <xf numFmtId="0" fontId="22" fillId="10" borderId="18" xfId="8" applyFont="1" applyFill="1" applyBorder="1" applyAlignment="1">
      <alignment horizontal="left" vertical="top" textRotation="90"/>
    </xf>
    <xf numFmtId="0" fontId="12" fillId="10" borderId="18" xfId="8" applyFont="1" applyFill="1" applyBorder="1" applyAlignment="1">
      <alignment horizontal="left" vertical="top"/>
    </xf>
    <xf numFmtId="0" fontId="22" fillId="11" borderId="18" xfId="8" applyFont="1" applyFill="1" applyBorder="1" applyAlignment="1">
      <alignment horizontal="left" vertical="top"/>
    </xf>
    <xf numFmtId="0" fontId="22" fillId="11" borderId="0" xfId="8" applyFont="1" applyFill="1" applyBorder="1" applyAlignment="1">
      <alignment vertical="top"/>
    </xf>
    <xf numFmtId="49" fontId="22" fillId="11" borderId="1" xfId="8" applyNumberFormat="1" applyFont="1" applyFill="1" applyBorder="1" applyAlignment="1">
      <alignment horizontal="center" vertical="top" wrapText="1"/>
    </xf>
    <xf numFmtId="0" fontId="4" fillId="12" borderId="48" xfId="8" applyFont="1" applyFill="1" applyBorder="1" applyAlignment="1">
      <alignment horizontal="center" vertical="center"/>
    </xf>
    <xf numFmtId="0" fontId="4" fillId="12" borderId="0" xfId="8" applyFont="1" applyFill="1" applyBorder="1" applyAlignment="1">
      <alignment horizontal="left" vertical="top" wrapText="1"/>
    </xf>
    <xf numFmtId="0" fontId="4" fillId="12" borderId="13" xfId="8" applyFont="1" applyFill="1" applyBorder="1" applyAlignment="1">
      <alignment horizontal="center" vertical="center"/>
    </xf>
    <xf numFmtId="49" fontId="22" fillId="14" borderId="24" xfId="8" applyNumberFormat="1" applyFont="1" applyFill="1" applyBorder="1" applyAlignment="1">
      <alignment vertical="top" wrapText="1"/>
    </xf>
    <xf numFmtId="9" fontId="30" fillId="12" borderId="26" xfId="8" applyNumberFormat="1" applyFont="1" applyFill="1" applyBorder="1" applyAlignment="1">
      <alignment horizontal="center" vertical="center"/>
    </xf>
    <xf numFmtId="0" fontId="4" fillId="12" borderId="27" xfId="8" applyFont="1" applyFill="1" applyBorder="1" applyAlignment="1">
      <alignment horizontal="center" vertical="center"/>
    </xf>
    <xf numFmtId="0" fontId="30" fillId="12" borderId="30" xfId="8" applyFont="1" applyFill="1" applyBorder="1" applyAlignment="1">
      <alignment horizontal="center" vertical="center"/>
    </xf>
    <xf numFmtId="0" fontId="22" fillId="12" borderId="3" xfId="8" applyFont="1" applyFill="1" applyBorder="1" applyAlignment="1">
      <alignment vertical="top"/>
    </xf>
    <xf numFmtId="0" fontId="22" fillId="12" borderId="3" xfId="8" applyFont="1" applyFill="1" applyBorder="1" applyAlignment="1">
      <alignment vertical="top" textRotation="90"/>
    </xf>
    <xf numFmtId="49" fontId="22" fillId="10" borderId="4" xfId="8" applyNumberFormat="1" applyFont="1" applyFill="1" applyBorder="1" applyAlignment="1">
      <alignment horizontal="center" vertical="top"/>
    </xf>
    <xf numFmtId="0" fontId="22" fillId="9" borderId="3" xfId="8" applyFont="1" applyFill="1" applyBorder="1" applyAlignment="1">
      <alignment horizontal="left" vertical="top"/>
    </xf>
    <xf numFmtId="0" fontId="22" fillId="9" borderId="4" xfId="8" applyFont="1" applyFill="1" applyBorder="1" applyAlignment="1">
      <alignment horizontal="left" vertical="top"/>
    </xf>
    <xf numFmtId="49" fontId="22" fillId="9" borderId="24" xfId="8" applyNumberFormat="1" applyFont="1" applyFill="1" applyBorder="1" applyAlignment="1">
      <alignment horizontal="center" vertical="top"/>
    </xf>
    <xf numFmtId="49" fontId="22" fillId="10" borderId="37" xfId="8" applyNumberFormat="1" applyFont="1" applyFill="1" applyBorder="1" applyAlignment="1">
      <alignment horizontal="center" vertical="top"/>
    </xf>
    <xf numFmtId="0" fontId="30" fillId="12" borderId="20" xfId="8" applyFont="1" applyFill="1" applyBorder="1" applyAlignment="1">
      <alignment horizontal="center" vertical="center"/>
    </xf>
    <xf numFmtId="0" fontId="30" fillId="12" borderId="17" xfId="8" applyFont="1" applyFill="1" applyBorder="1" applyAlignment="1">
      <alignment horizontal="left" vertical="top"/>
    </xf>
    <xf numFmtId="0" fontId="12" fillId="14" borderId="5" xfId="8" applyFont="1" applyFill="1" applyBorder="1" applyAlignment="1">
      <alignment horizontal="center" vertical="top" wrapText="1"/>
    </xf>
    <xf numFmtId="0" fontId="12" fillId="13" borderId="17" xfId="8" applyFont="1" applyFill="1" applyBorder="1" applyAlignment="1">
      <alignment horizontal="center" vertical="top" wrapText="1"/>
    </xf>
    <xf numFmtId="0" fontId="30" fillId="12" borderId="52" xfId="8" applyFont="1" applyFill="1" applyBorder="1" applyAlignment="1">
      <alignment horizontal="center" vertical="center"/>
    </xf>
    <xf numFmtId="0" fontId="30" fillId="12" borderId="8" xfId="8" applyFont="1" applyFill="1" applyBorder="1" applyAlignment="1">
      <alignment horizontal="left" vertical="top"/>
    </xf>
    <xf numFmtId="9" fontId="30" fillId="12" borderId="13" xfId="8" applyNumberFormat="1" applyFont="1" applyFill="1" applyBorder="1" applyAlignment="1">
      <alignment horizontal="center" vertical="center"/>
    </xf>
    <xf numFmtId="0" fontId="30" fillId="12" borderId="22" xfId="8" applyFont="1" applyFill="1" applyBorder="1" applyAlignment="1">
      <alignment horizontal="center" vertical="center"/>
    </xf>
    <xf numFmtId="0" fontId="30" fillId="12" borderId="15" xfId="8" applyFont="1" applyFill="1" applyBorder="1" applyAlignment="1">
      <alignment horizontal="left" vertical="top"/>
    </xf>
    <xf numFmtId="0" fontId="4" fillId="12" borderId="67" xfId="8" applyFont="1" applyFill="1" applyBorder="1" applyAlignment="1">
      <alignment horizontal="center" vertical="center"/>
    </xf>
    <xf numFmtId="0" fontId="4" fillId="12" borderId="68" xfId="8" applyFont="1" applyFill="1" applyBorder="1" applyAlignment="1">
      <alignment horizontal="center" vertical="center" wrapText="1"/>
    </xf>
    <xf numFmtId="0" fontId="4" fillId="12" borderId="69" xfId="8" applyFont="1" applyFill="1" applyBorder="1" applyAlignment="1">
      <alignment horizontal="left" vertical="top" wrapText="1"/>
    </xf>
    <xf numFmtId="49" fontId="22" fillId="0" borderId="0" xfId="8" applyNumberFormat="1" applyFont="1" applyFill="1" applyBorder="1" applyAlignment="1">
      <alignment horizontal="center" vertical="top" wrapText="1"/>
    </xf>
    <xf numFmtId="0" fontId="30" fillId="12" borderId="26" xfId="8" applyFont="1" applyFill="1" applyBorder="1" applyAlignment="1">
      <alignment horizontal="center" vertical="center"/>
    </xf>
    <xf numFmtId="0" fontId="4" fillId="12" borderId="27" xfId="8" applyFont="1" applyFill="1" applyBorder="1" applyAlignment="1">
      <alignment horizontal="center" vertical="center" wrapText="1"/>
    </xf>
    <xf numFmtId="0" fontId="22" fillId="9" borderId="2" xfId="8" applyFont="1" applyFill="1" applyBorder="1" applyAlignment="1">
      <alignment vertical="top"/>
    </xf>
    <xf numFmtId="0" fontId="4" fillId="12" borderId="53" xfId="8" applyFont="1" applyFill="1" applyBorder="1" applyAlignment="1">
      <alignment horizontal="center" vertical="center"/>
    </xf>
    <xf numFmtId="0" fontId="4" fillId="12" borderId="41" xfId="8" applyFont="1" applyFill="1" applyBorder="1" applyAlignment="1">
      <alignment horizontal="center" vertical="top" wrapText="1"/>
    </xf>
    <xf numFmtId="49" fontId="22" fillId="10" borderId="46" xfId="8" applyNumberFormat="1" applyFont="1" applyFill="1" applyBorder="1" applyAlignment="1">
      <alignment horizontal="center" vertical="top"/>
    </xf>
    <xf numFmtId="0" fontId="4" fillId="0" borderId="65" xfId="8" applyFont="1" applyBorder="1" applyAlignment="1">
      <alignment vertical="center" wrapText="1"/>
    </xf>
    <xf numFmtId="0" fontId="22" fillId="0" borderId="18" xfId="8" applyFont="1" applyBorder="1" applyAlignment="1">
      <alignment horizontal="left" vertical="top"/>
    </xf>
    <xf numFmtId="0" fontId="22" fillId="0" borderId="18" xfId="8" applyFont="1" applyBorder="1" applyAlignment="1">
      <alignment horizontal="left" vertical="top" textRotation="90"/>
    </xf>
    <xf numFmtId="0" fontId="12" fillId="0" borderId="18" xfId="8" applyFont="1" applyBorder="1" applyAlignment="1">
      <alignment horizontal="left" vertical="top"/>
    </xf>
    <xf numFmtId="0" fontId="22" fillId="0" borderId="37" xfId="8" applyFont="1" applyBorder="1" applyAlignment="1">
      <alignment vertical="top"/>
    </xf>
    <xf numFmtId="49" fontId="22" fillId="11" borderId="37" xfId="8" applyNumberFormat="1" applyFont="1" applyFill="1" applyBorder="1" applyAlignment="1">
      <alignment horizontal="center" vertical="top" wrapText="1"/>
    </xf>
    <xf numFmtId="0" fontId="5" fillId="0" borderId="17" xfId="8" applyFont="1" applyBorder="1" applyAlignment="1">
      <alignment horizontal="center" vertical="center"/>
    </xf>
    <xf numFmtId="0" fontId="22" fillId="0" borderId="0" xfId="8" applyFont="1" applyAlignment="1">
      <alignment horizontal="center" vertical="center"/>
    </xf>
    <xf numFmtId="0" fontId="22" fillId="0" borderId="0" xfId="8" applyFont="1" applyAlignment="1">
      <alignment horizontal="center" vertical="center" textRotation="90"/>
    </xf>
    <xf numFmtId="0" fontId="3" fillId="0" borderId="0" xfId="6" applyAlignment="1">
      <alignment textRotation="90"/>
    </xf>
    <xf numFmtId="0" fontId="8" fillId="0" borderId="0" xfId="6" applyFont="1" applyAlignment="1">
      <alignment textRotation="90"/>
    </xf>
    <xf numFmtId="0" fontId="11" fillId="0" borderId="3" xfId="6" applyFont="1" applyBorder="1" applyAlignment="1">
      <alignment vertical="center" textRotation="90" wrapText="1"/>
    </xf>
    <xf numFmtId="49" fontId="10" fillId="0" borderId="0" xfId="6" applyNumberFormat="1" applyFont="1" applyAlignment="1">
      <alignment vertical="top" textRotation="90"/>
    </xf>
    <xf numFmtId="49" fontId="10" fillId="0" borderId="0" xfId="6" applyNumberFormat="1" applyFont="1" applyBorder="1" applyAlignment="1">
      <alignment vertical="top"/>
    </xf>
    <xf numFmtId="49" fontId="10" fillId="0" borderId="0" xfId="6" applyNumberFormat="1" applyFont="1" applyBorder="1" applyAlignment="1">
      <alignment vertical="top" textRotation="90"/>
    </xf>
    <xf numFmtId="49" fontId="10" fillId="0" borderId="18" xfId="6" applyNumberFormat="1" applyFont="1" applyBorder="1" applyAlignment="1">
      <alignment vertical="top" textRotation="90"/>
    </xf>
    <xf numFmtId="2" fontId="11" fillId="4" borderId="1" xfId="6" applyNumberFormat="1" applyFont="1" applyFill="1" applyBorder="1" applyAlignment="1">
      <alignment horizontal="center" vertical="top"/>
    </xf>
    <xf numFmtId="0" fontId="13" fillId="8" borderId="19" xfId="6" applyFont="1" applyFill="1" applyBorder="1" applyAlignment="1">
      <alignment horizontal="center" vertical="top"/>
    </xf>
    <xf numFmtId="0" fontId="13" fillId="8" borderId="17" xfId="6" applyFont="1" applyFill="1" applyBorder="1" applyAlignment="1">
      <alignment horizontal="center" vertical="top"/>
    </xf>
    <xf numFmtId="164" fontId="11" fillId="8" borderId="5" xfId="6" applyNumberFormat="1" applyFont="1" applyFill="1" applyBorder="1" applyAlignment="1">
      <alignment horizontal="center" vertical="top"/>
    </xf>
    <xf numFmtId="0" fontId="11" fillId="8" borderId="5" xfId="6" applyFont="1" applyFill="1" applyBorder="1" applyAlignment="1">
      <alignment horizontal="center" vertical="top"/>
    </xf>
    <xf numFmtId="0" fontId="11" fillId="8" borderId="19" xfId="6" applyFont="1" applyFill="1" applyBorder="1" applyAlignment="1">
      <alignment horizontal="right" vertical="top" wrapText="1"/>
    </xf>
    <xf numFmtId="49" fontId="11" fillId="9" borderId="5" xfId="6" applyNumberFormat="1" applyFont="1" applyFill="1" applyBorder="1" applyAlignment="1">
      <alignment horizontal="center" vertical="top"/>
    </xf>
    <xf numFmtId="0" fontId="11" fillId="11" borderId="19" xfId="6" applyFont="1" applyFill="1" applyBorder="1" applyAlignment="1">
      <alignment horizontal="right" vertical="top" wrapText="1"/>
    </xf>
    <xf numFmtId="9" fontId="13" fillId="12" borderId="19" xfId="6" applyNumberFormat="1" applyFont="1" applyFill="1" applyBorder="1" applyAlignment="1">
      <alignment horizontal="center" vertical="top"/>
    </xf>
    <xf numFmtId="0" fontId="10" fillId="12" borderId="20" xfId="6" applyFont="1" applyFill="1" applyBorder="1" applyAlignment="1">
      <alignment horizontal="center" vertical="center"/>
    </xf>
    <xf numFmtId="0" fontId="10" fillId="12" borderId="17" xfId="6" applyFont="1" applyFill="1" applyBorder="1" applyAlignment="1">
      <alignment horizontal="left" vertical="top" wrapText="1"/>
    </xf>
    <xf numFmtId="0" fontId="11" fillId="12" borderId="21" xfId="6" applyFont="1" applyFill="1" applyBorder="1" applyAlignment="1">
      <alignment horizontal="center" vertical="top"/>
    </xf>
    <xf numFmtId="0" fontId="10" fillId="12" borderId="14" xfId="6" applyFont="1" applyFill="1" applyBorder="1" applyAlignment="1">
      <alignment horizontal="left" vertical="top" wrapText="1"/>
    </xf>
    <xf numFmtId="0" fontId="10" fillId="12" borderId="23" xfId="6" applyFont="1" applyFill="1" applyBorder="1" applyAlignment="1">
      <alignment horizontal="center" vertical="top"/>
    </xf>
    <xf numFmtId="9" fontId="13" fillId="12" borderId="6" xfId="6" applyNumberFormat="1" applyFont="1" applyFill="1" applyBorder="1" applyAlignment="1">
      <alignment horizontal="center" vertical="top"/>
    </xf>
    <xf numFmtId="0" fontId="10" fillId="12" borderId="52" xfId="6" applyFont="1" applyFill="1" applyBorder="1" applyAlignment="1">
      <alignment horizontal="center" vertical="center"/>
    </xf>
    <xf numFmtId="0" fontId="10" fillId="12" borderId="7" xfId="6" applyFont="1" applyFill="1" applyBorder="1" applyAlignment="1">
      <alignment horizontal="left" vertical="top" wrapText="1"/>
    </xf>
    <xf numFmtId="164" fontId="4" fillId="12" borderId="16" xfId="6" applyNumberFormat="1" applyFont="1" applyFill="1" applyBorder="1" applyAlignment="1">
      <alignment horizontal="center" vertical="top"/>
    </xf>
    <xf numFmtId="0" fontId="3" fillId="14" borderId="5" xfId="6" applyFont="1" applyFill="1" applyBorder="1" applyAlignment="1">
      <alignment horizontal="center" vertical="top" wrapText="1"/>
    </xf>
    <xf numFmtId="0" fontId="13" fillId="12" borderId="43" xfId="6" applyFont="1" applyFill="1" applyBorder="1" applyAlignment="1">
      <alignment horizontal="center" vertical="top"/>
    </xf>
    <xf numFmtId="0" fontId="10" fillId="12" borderId="44" xfId="6" applyFont="1" applyFill="1" applyBorder="1" applyAlignment="1">
      <alignment horizontal="center" vertical="top" wrapText="1"/>
    </xf>
    <xf numFmtId="0" fontId="10" fillId="12" borderId="45" xfId="6" applyFont="1" applyFill="1" applyBorder="1" applyAlignment="1">
      <alignment horizontal="left" vertical="top" wrapText="1"/>
    </xf>
    <xf numFmtId="164" fontId="10" fillId="13" borderId="23" xfId="6" applyNumberFormat="1" applyFont="1" applyFill="1" applyBorder="1" applyAlignment="1">
      <alignment horizontal="center" vertical="top"/>
    </xf>
    <xf numFmtId="0" fontId="10" fillId="13" borderId="23" xfId="6" applyFont="1" applyFill="1" applyBorder="1" applyAlignment="1">
      <alignment horizontal="center" vertical="top"/>
    </xf>
    <xf numFmtId="49" fontId="5" fillId="14" borderId="23" xfId="6" applyNumberFormat="1" applyFont="1" applyFill="1" applyBorder="1" applyAlignment="1">
      <alignment horizontal="center" vertical="top" wrapText="1"/>
    </xf>
    <xf numFmtId="49" fontId="5" fillId="14" borderId="24" xfId="6" applyNumberFormat="1" applyFont="1" applyFill="1" applyBorder="1" applyAlignment="1">
      <alignment horizontal="center" vertical="top" wrapText="1"/>
    </xf>
    <xf numFmtId="0" fontId="13" fillId="12" borderId="44" xfId="6" applyFont="1" applyFill="1" applyBorder="1" applyAlignment="1">
      <alignment horizontal="center" vertical="center"/>
    </xf>
    <xf numFmtId="0" fontId="13" fillId="12" borderId="45" xfId="6" applyFont="1" applyFill="1" applyBorder="1" applyAlignment="1">
      <alignment horizontal="left" vertical="top" wrapText="1"/>
    </xf>
    <xf numFmtId="164" fontId="11" fillId="12" borderId="23" xfId="6" applyNumberFormat="1" applyFont="1" applyFill="1" applyBorder="1" applyAlignment="1">
      <alignment horizontal="center" vertical="top"/>
    </xf>
    <xf numFmtId="0" fontId="3" fillId="14" borderId="23" xfId="6" applyFont="1" applyFill="1" applyBorder="1" applyAlignment="1">
      <alignment horizontal="center" vertical="top" wrapText="1"/>
    </xf>
    <xf numFmtId="0" fontId="13" fillId="12" borderId="66" xfId="6" applyFont="1" applyFill="1" applyBorder="1" applyAlignment="1">
      <alignment horizontal="center" vertical="center"/>
    </xf>
    <xf numFmtId="0" fontId="13" fillId="12" borderId="55" xfId="6" applyFont="1" applyFill="1" applyBorder="1" applyAlignment="1">
      <alignment horizontal="left" vertical="top" wrapText="1"/>
    </xf>
    <xf numFmtId="49" fontId="5" fillId="14" borderId="24" xfId="6" applyNumberFormat="1" applyFont="1" applyFill="1" applyBorder="1" applyAlignment="1">
      <alignment vertical="top" wrapText="1"/>
    </xf>
    <xf numFmtId="0" fontId="13" fillId="12" borderId="28" xfId="6" applyFont="1" applyFill="1" applyBorder="1" applyAlignment="1">
      <alignment horizontal="left" vertical="top" wrapText="1"/>
    </xf>
    <xf numFmtId="9" fontId="4" fillId="12" borderId="43" xfId="6" applyNumberFormat="1" applyFont="1" applyFill="1" applyBorder="1" applyAlignment="1">
      <alignment horizontal="center" vertical="top"/>
    </xf>
    <xf numFmtId="0" fontId="4" fillId="12" borderId="44" xfId="6" applyFont="1" applyFill="1" applyBorder="1" applyAlignment="1">
      <alignment horizontal="center" vertical="center"/>
    </xf>
    <xf numFmtId="164" fontId="5" fillId="12" borderId="23" xfId="6" applyNumberFormat="1" applyFont="1" applyFill="1" applyBorder="1" applyAlignment="1">
      <alignment horizontal="center" vertical="top"/>
    </xf>
    <xf numFmtId="9" fontId="4" fillId="12" borderId="38" xfId="6" applyNumberFormat="1" applyFont="1" applyFill="1" applyBorder="1" applyAlignment="1">
      <alignment horizontal="center" vertical="top"/>
    </xf>
    <xf numFmtId="0" fontId="4" fillId="12" borderId="66" xfId="6" applyFont="1" applyFill="1" applyBorder="1" applyAlignment="1">
      <alignment horizontal="center" vertical="center"/>
    </xf>
    <xf numFmtId="0" fontId="3" fillId="0" borderId="0" xfId="6" applyFill="1"/>
    <xf numFmtId="0" fontId="4" fillId="12" borderId="27" xfId="6" applyFont="1" applyFill="1" applyBorder="1" applyAlignment="1">
      <alignment horizontal="center" vertical="center"/>
    </xf>
    <xf numFmtId="164" fontId="5" fillId="13" borderId="21" xfId="6" applyNumberFormat="1" applyFont="1" applyFill="1" applyBorder="1" applyAlignment="1">
      <alignment horizontal="center" vertical="top"/>
    </xf>
    <xf numFmtId="164" fontId="4" fillId="13" borderId="16" xfId="6" applyNumberFormat="1" applyFont="1" applyFill="1" applyBorder="1" applyAlignment="1">
      <alignment horizontal="center" vertical="top"/>
    </xf>
    <xf numFmtId="164" fontId="10" fillId="12" borderId="38" xfId="6" applyNumberFormat="1" applyFont="1" applyFill="1" applyBorder="1" applyAlignment="1">
      <alignment horizontal="center" vertical="top"/>
    </xf>
    <xf numFmtId="0" fontId="3" fillId="0" borderId="45" xfId="6" applyBorder="1" applyAlignment="1">
      <alignment vertical="top" wrapText="1"/>
    </xf>
    <xf numFmtId="0" fontId="3" fillId="0" borderId="28" xfId="6" applyBorder="1" applyAlignment="1">
      <alignment vertical="top" wrapText="1"/>
    </xf>
    <xf numFmtId="164" fontId="4" fillId="12" borderId="9" xfId="6" applyNumberFormat="1" applyFont="1" applyFill="1" applyBorder="1" applyAlignment="1">
      <alignment horizontal="center" vertical="top"/>
    </xf>
    <xf numFmtId="0" fontId="10" fillId="12" borderId="31" xfId="6" applyFont="1" applyFill="1" applyBorder="1" applyAlignment="1">
      <alignment horizontal="center" vertical="center"/>
    </xf>
    <xf numFmtId="0" fontId="3" fillId="0" borderId="55" xfId="6" applyBorder="1" applyAlignment="1">
      <alignment vertical="top" wrapText="1"/>
    </xf>
    <xf numFmtId="0" fontId="10" fillId="12" borderId="39" xfId="6" applyFont="1" applyFill="1" applyBorder="1" applyAlignment="1">
      <alignment horizontal="center" vertical="center"/>
    </xf>
    <xf numFmtId="1" fontId="10" fillId="12" borderId="38" xfId="6" applyNumberFormat="1" applyFont="1" applyFill="1" applyBorder="1" applyAlignment="1">
      <alignment horizontal="center" vertical="top"/>
    </xf>
    <xf numFmtId="0" fontId="10" fillId="12" borderId="22" xfId="6" applyFont="1" applyFill="1" applyBorder="1" applyAlignment="1">
      <alignment horizontal="center" vertical="top" wrapText="1"/>
    </xf>
    <xf numFmtId="1" fontId="10" fillId="12" borderId="30" xfId="6" applyNumberFormat="1" applyFont="1" applyFill="1" applyBorder="1" applyAlignment="1">
      <alignment horizontal="center" vertical="top"/>
    </xf>
    <xf numFmtId="0" fontId="10" fillId="12" borderId="41" xfId="6" applyFont="1" applyFill="1" applyBorder="1" applyAlignment="1">
      <alignment horizontal="center" vertical="top" wrapText="1"/>
    </xf>
    <xf numFmtId="9" fontId="13" fillId="12" borderId="30" xfId="6" applyNumberFormat="1" applyFont="1" applyFill="1" applyBorder="1" applyAlignment="1">
      <alignment horizontal="center" vertical="top"/>
    </xf>
    <xf numFmtId="0" fontId="13" fillId="12" borderId="31" xfId="6" applyFont="1" applyFill="1" applyBorder="1" applyAlignment="1">
      <alignment horizontal="center" vertical="center"/>
    </xf>
    <xf numFmtId="49" fontId="5" fillId="12" borderId="25" xfId="6" applyNumberFormat="1" applyFont="1" applyFill="1" applyBorder="1" applyAlignment="1">
      <alignment horizontal="center" vertical="top" wrapText="1"/>
    </xf>
    <xf numFmtId="2" fontId="10" fillId="0" borderId="9" xfId="6" applyNumberFormat="1" applyFont="1" applyFill="1" applyBorder="1" applyAlignment="1">
      <alignment horizontal="center" vertical="top"/>
    </xf>
    <xf numFmtId="0" fontId="4" fillId="12" borderId="23" xfId="6" applyFont="1" applyFill="1" applyBorder="1" applyAlignment="1">
      <alignment horizontal="center" vertical="top"/>
    </xf>
    <xf numFmtId="0" fontId="13" fillId="12" borderId="32" xfId="6" applyFont="1" applyFill="1" applyBorder="1" applyAlignment="1">
      <alignment horizontal="left" vertical="top" wrapText="1"/>
    </xf>
    <xf numFmtId="164" fontId="10" fillId="0" borderId="16" xfId="6" applyNumberFormat="1" applyFont="1" applyFill="1" applyBorder="1" applyAlignment="1">
      <alignment horizontal="center" vertical="top"/>
    </xf>
    <xf numFmtId="0" fontId="4" fillId="12" borderId="16" xfId="6" applyFont="1" applyFill="1" applyBorder="1" applyAlignment="1">
      <alignment horizontal="center" vertical="top"/>
    </xf>
    <xf numFmtId="0" fontId="13" fillId="12" borderId="36" xfId="6" applyFont="1" applyFill="1" applyBorder="1" applyAlignment="1">
      <alignment horizontal="left" vertical="top" wrapText="1"/>
    </xf>
    <xf numFmtId="2" fontId="10" fillId="13" borderId="23" xfId="6" applyNumberFormat="1" applyFont="1" applyFill="1" applyBorder="1" applyAlignment="1">
      <alignment horizontal="center" vertical="top"/>
    </xf>
    <xf numFmtId="0" fontId="4" fillId="13" borderId="23" xfId="6" applyFont="1" applyFill="1" applyBorder="1" applyAlignment="1">
      <alignment horizontal="center" vertical="top"/>
    </xf>
    <xf numFmtId="0" fontId="4" fillId="13" borderId="16" xfId="6" applyFont="1" applyFill="1" applyBorder="1" applyAlignment="1">
      <alignment horizontal="center" vertical="top"/>
    </xf>
    <xf numFmtId="9" fontId="10" fillId="12" borderId="43" xfId="6" applyNumberFormat="1" applyFont="1" applyFill="1" applyBorder="1" applyAlignment="1">
      <alignment horizontal="center" vertical="top"/>
    </xf>
    <xf numFmtId="164" fontId="10" fillId="0" borderId="9" xfId="6" applyNumberFormat="1" applyFont="1" applyFill="1" applyBorder="1" applyAlignment="1">
      <alignment horizontal="center" vertical="top"/>
    </xf>
    <xf numFmtId="9" fontId="10" fillId="12" borderId="30" xfId="6" applyNumberFormat="1" applyFont="1" applyFill="1" applyBorder="1" applyAlignment="1">
      <alignment horizontal="center" vertical="top"/>
    </xf>
    <xf numFmtId="9" fontId="10" fillId="12" borderId="34" xfId="6" applyNumberFormat="1" applyFont="1" applyFill="1" applyBorder="1" applyAlignment="1">
      <alignment horizontal="center" vertical="top"/>
    </xf>
    <xf numFmtId="0" fontId="10" fillId="12" borderId="43" xfId="6" applyFont="1" applyFill="1" applyBorder="1" applyAlignment="1">
      <alignment horizontal="center" vertical="top"/>
    </xf>
    <xf numFmtId="49" fontId="11" fillId="12" borderId="25" xfId="6" applyNumberFormat="1" applyFont="1" applyFill="1" applyBorder="1" applyAlignment="1">
      <alignment horizontal="center" vertical="top" wrapText="1"/>
    </xf>
    <xf numFmtId="0" fontId="3" fillId="14" borderId="24" xfId="6" applyFill="1" applyBorder="1"/>
    <xf numFmtId="49" fontId="5" fillId="14" borderId="23" xfId="6" applyNumberFormat="1" applyFont="1" applyFill="1" applyBorder="1" applyAlignment="1">
      <alignment vertical="top" wrapText="1"/>
    </xf>
    <xf numFmtId="0" fontId="30" fillId="12" borderId="44" xfId="6" applyFont="1" applyFill="1" applyBorder="1" applyAlignment="1">
      <alignment horizontal="center" vertical="center"/>
    </xf>
    <xf numFmtId="0" fontId="30" fillId="12" borderId="45" xfId="6" applyFont="1" applyFill="1" applyBorder="1" applyAlignment="1">
      <alignment vertical="top" wrapText="1"/>
    </xf>
    <xf numFmtId="0" fontId="5" fillId="12" borderId="21" xfId="6" applyFont="1" applyFill="1" applyBorder="1" applyAlignment="1">
      <alignment horizontal="center" vertical="top"/>
    </xf>
    <xf numFmtId="0" fontId="30" fillId="12" borderId="27" xfId="6" applyFont="1" applyFill="1" applyBorder="1" applyAlignment="1">
      <alignment horizontal="center" vertical="center"/>
    </xf>
    <xf numFmtId="0" fontId="30" fillId="12" borderId="28" xfId="6" applyFont="1" applyFill="1" applyBorder="1" applyAlignment="1">
      <alignment vertical="top" wrapText="1"/>
    </xf>
    <xf numFmtId="2" fontId="4" fillId="12" borderId="9" xfId="6" applyNumberFormat="1" applyFont="1" applyFill="1" applyBorder="1" applyAlignment="1">
      <alignment horizontal="center" vertical="top"/>
    </xf>
    <xf numFmtId="9" fontId="30" fillId="12" borderId="30" xfId="6" applyNumberFormat="1" applyFont="1" applyFill="1" applyBorder="1" applyAlignment="1">
      <alignment horizontal="center" vertical="top"/>
    </xf>
    <xf numFmtId="0" fontId="30" fillId="12" borderId="31" xfId="6" applyFont="1" applyFill="1" applyBorder="1" applyAlignment="1">
      <alignment horizontal="center" vertical="center"/>
    </xf>
    <xf numFmtId="0" fontId="30" fillId="12" borderId="32" xfId="6" applyFont="1" applyFill="1" applyBorder="1" applyAlignment="1">
      <alignment vertical="top" wrapText="1"/>
    </xf>
    <xf numFmtId="9" fontId="30" fillId="12" borderId="34" xfId="6" applyNumberFormat="1" applyFont="1" applyFill="1" applyBorder="1" applyAlignment="1">
      <alignment horizontal="center" vertical="top"/>
    </xf>
    <xf numFmtId="0" fontId="30" fillId="12" borderId="35" xfId="6" applyFont="1" applyFill="1" applyBorder="1" applyAlignment="1">
      <alignment horizontal="center" vertical="center"/>
    </xf>
    <xf numFmtId="0" fontId="30" fillId="12" borderId="40" xfId="6" applyFont="1" applyFill="1" applyBorder="1" applyAlignment="1">
      <alignment vertical="top" wrapText="1"/>
    </xf>
    <xf numFmtId="0" fontId="5" fillId="13" borderId="21" xfId="6" applyFont="1" applyFill="1" applyBorder="1" applyAlignment="1">
      <alignment horizontal="center" vertical="top"/>
    </xf>
    <xf numFmtId="0" fontId="30" fillId="12" borderId="44" xfId="6" applyFont="1" applyFill="1" applyBorder="1" applyAlignment="1">
      <alignment horizontal="center" vertical="top" wrapText="1"/>
    </xf>
    <xf numFmtId="2" fontId="4" fillId="13" borderId="23" xfId="6" applyNumberFormat="1" applyFont="1" applyFill="1" applyBorder="1" applyAlignment="1">
      <alignment horizontal="center" vertical="top"/>
    </xf>
    <xf numFmtId="0" fontId="4" fillId="9" borderId="63" xfId="6" applyFont="1" applyFill="1" applyBorder="1" applyAlignment="1">
      <alignment horizontal="center" vertical="top"/>
    </xf>
    <xf numFmtId="0" fontId="4" fillId="9" borderId="3" xfId="6" applyFont="1" applyFill="1" applyBorder="1" applyAlignment="1">
      <alignment horizontal="center" vertical="top"/>
    </xf>
    <xf numFmtId="0" fontId="4" fillId="9" borderId="1" xfId="6" applyFont="1" applyFill="1" applyBorder="1" applyAlignment="1">
      <alignment vertical="top" wrapText="1"/>
    </xf>
    <xf numFmtId="0" fontId="11" fillId="9" borderId="3" xfId="6" applyFont="1" applyFill="1" applyBorder="1" applyAlignment="1">
      <alignment vertical="top"/>
    </xf>
    <xf numFmtId="0" fontId="19" fillId="9" borderId="3" xfId="6" applyFont="1" applyFill="1" applyBorder="1" applyAlignment="1">
      <alignment vertical="top"/>
    </xf>
    <xf numFmtId="0" fontId="19" fillId="9" borderId="3" xfId="6" applyFont="1" applyFill="1" applyBorder="1" applyAlignment="1">
      <alignment vertical="top" textRotation="90"/>
    </xf>
    <xf numFmtId="0" fontId="19" fillId="9" borderId="4" xfId="6" applyFont="1" applyFill="1" applyBorder="1" applyAlignment="1">
      <alignment vertical="top"/>
    </xf>
    <xf numFmtId="0" fontId="11" fillId="9" borderId="19" xfId="6" applyFont="1" applyFill="1" applyBorder="1" applyAlignment="1">
      <alignment horizontal="left" vertical="top" wrapText="1"/>
    </xf>
    <xf numFmtId="0" fontId="11" fillId="9" borderId="17" xfId="6" applyFont="1" applyFill="1" applyBorder="1" applyAlignment="1">
      <alignment horizontal="left" vertical="top" wrapText="1"/>
    </xf>
    <xf numFmtId="164" fontId="11" fillId="9" borderId="5" xfId="6" applyNumberFormat="1" applyFont="1" applyFill="1" applyBorder="1" applyAlignment="1">
      <alignment horizontal="center" vertical="top" wrapText="1"/>
    </xf>
    <xf numFmtId="0" fontId="30" fillId="0" borderId="17" xfId="6" applyFont="1" applyBorder="1" applyAlignment="1">
      <alignment horizontal="left" vertical="top"/>
    </xf>
    <xf numFmtId="0" fontId="11" fillId="12" borderId="1" xfId="6" applyFont="1" applyFill="1" applyBorder="1" applyAlignment="1">
      <alignment horizontal="center" vertical="top"/>
    </xf>
    <xf numFmtId="0" fontId="30" fillId="0" borderId="8" xfId="6" applyFont="1" applyBorder="1" applyAlignment="1">
      <alignment horizontal="left" vertical="top"/>
    </xf>
    <xf numFmtId="164" fontId="4" fillId="12" borderId="5" xfId="6" applyNumberFormat="1" applyFont="1" applyFill="1" applyBorder="1" applyAlignment="1">
      <alignment horizontal="center" vertical="top"/>
    </xf>
    <xf numFmtId="0" fontId="30" fillId="0" borderId="15" xfId="6" applyFont="1" applyBorder="1" applyAlignment="1">
      <alignment horizontal="left" vertical="top"/>
    </xf>
    <xf numFmtId="0" fontId="4" fillId="0" borderId="32" xfId="6" applyFont="1" applyBorder="1" applyAlignment="1">
      <alignment vertical="top" wrapText="1"/>
    </xf>
    <xf numFmtId="0" fontId="10" fillId="13" borderId="58" xfId="6" applyFont="1" applyFill="1" applyBorder="1" applyAlignment="1">
      <alignment horizontal="center" vertical="top"/>
    </xf>
    <xf numFmtId="0" fontId="10" fillId="12" borderId="43" xfId="6" applyFont="1" applyFill="1" applyBorder="1" applyAlignment="1">
      <alignment horizontal="center" vertical="center"/>
    </xf>
    <xf numFmtId="0" fontId="10" fillId="12" borderId="54" xfId="6" applyFont="1" applyFill="1" applyBorder="1" applyAlignment="1">
      <alignment horizontal="center" vertical="center"/>
    </xf>
    <xf numFmtId="0" fontId="4" fillId="0" borderId="7" xfId="6" applyFont="1" applyBorder="1" applyAlignment="1">
      <alignment horizontal="left" vertical="top" wrapText="1"/>
    </xf>
    <xf numFmtId="164" fontId="11" fillId="12" borderId="1" xfId="6" applyNumberFormat="1" applyFont="1" applyFill="1" applyBorder="1" applyAlignment="1">
      <alignment horizontal="center" vertical="top"/>
    </xf>
    <xf numFmtId="0" fontId="10" fillId="12" borderId="26" xfId="6" applyFont="1" applyFill="1" applyBorder="1" applyAlignment="1">
      <alignment horizontal="center" vertical="center"/>
    </xf>
    <xf numFmtId="164" fontId="4" fillId="12" borderId="47" xfId="6" applyNumberFormat="1" applyFont="1" applyFill="1" applyBorder="1" applyAlignment="1">
      <alignment horizontal="center" vertical="top"/>
    </xf>
    <xf numFmtId="0" fontId="4" fillId="0" borderId="15" xfId="6" applyFont="1" applyBorder="1" applyAlignment="1">
      <alignment horizontal="left" vertical="top" wrapText="1"/>
    </xf>
    <xf numFmtId="164" fontId="10" fillId="16" borderId="46" xfId="6" applyNumberFormat="1" applyFont="1" applyFill="1" applyBorder="1" applyAlignment="1">
      <alignment horizontal="left" vertical="center" wrapText="1"/>
    </xf>
    <xf numFmtId="164" fontId="10" fillId="16" borderId="33" xfId="6" applyNumberFormat="1" applyFont="1" applyFill="1" applyBorder="1" applyAlignment="1">
      <alignment horizontal="left" vertical="center" wrapText="1"/>
    </xf>
    <xf numFmtId="0" fontId="5" fillId="9" borderId="3" xfId="6" applyFont="1" applyFill="1" applyBorder="1" applyAlignment="1">
      <alignment vertical="top" textRotation="90"/>
    </xf>
    <xf numFmtId="0" fontId="8" fillId="0" borderId="63" xfId="6" applyFont="1" applyBorder="1" applyAlignment="1">
      <alignment horizontal="center" vertical="top"/>
    </xf>
    <xf numFmtId="0" fontId="8" fillId="0" borderId="70" xfId="6" applyFont="1" applyBorder="1" applyAlignment="1">
      <alignment horizontal="center" vertical="center" wrapText="1"/>
    </xf>
    <xf numFmtId="0" fontId="4" fillId="0" borderId="65" xfId="6" applyFont="1" applyBorder="1" applyAlignment="1">
      <alignment vertical="top" wrapText="1"/>
    </xf>
    <xf numFmtId="0" fontId="19" fillId="0" borderId="18" xfId="6" applyFont="1" applyBorder="1" applyAlignment="1">
      <alignment horizontal="left" vertical="top" textRotation="90"/>
    </xf>
    <xf numFmtId="0" fontId="19" fillId="10" borderId="18" xfId="6" applyFont="1" applyFill="1" applyBorder="1" applyAlignment="1">
      <alignment horizontal="left" vertical="top" textRotation="90"/>
    </xf>
    <xf numFmtId="0" fontId="19" fillId="11" borderId="18" xfId="6" applyFont="1" applyFill="1" applyBorder="1" applyAlignment="1">
      <alignment vertical="top"/>
    </xf>
    <xf numFmtId="0" fontId="21" fillId="0" borderId="0" xfId="6" applyFont="1" applyAlignment="1">
      <alignment horizontal="center" vertical="center" textRotation="90"/>
    </xf>
    <xf numFmtId="0" fontId="3" fillId="0" borderId="0" xfId="6" applyAlignment="1">
      <alignment vertical="center" textRotation="90"/>
    </xf>
    <xf numFmtId="0" fontId="8" fillId="0" borderId="0" xfId="6" applyFont="1" applyBorder="1" applyAlignment="1">
      <alignment vertical="center" textRotation="90"/>
    </xf>
    <xf numFmtId="49" fontId="10" fillId="0" borderId="18" xfId="6" applyNumberFormat="1" applyFont="1" applyBorder="1" applyAlignment="1">
      <alignment vertical="center" textRotation="90"/>
    </xf>
    <xf numFmtId="0" fontId="10" fillId="4" borderId="2" xfId="6" applyFont="1" applyFill="1" applyBorder="1" applyAlignment="1">
      <alignment vertical="top"/>
    </xf>
    <xf numFmtId="0" fontId="10" fillId="4" borderId="3" xfId="6" applyFont="1" applyFill="1" applyBorder="1" applyAlignment="1">
      <alignment vertical="top"/>
    </xf>
    <xf numFmtId="0" fontId="10" fillId="4" borderId="4" xfId="6" applyFont="1" applyFill="1" applyBorder="1" applyAlignment="1">
      <alignment vertical="top"/>
    </xf>
    <xf numFmtId="0" fontId="5" fillId="9" borderId="20" xfId="6" applyFont="1" applyFill="1" applyBorder="1" applyAlignment="1">
      <alignment horizontal="left" vertical="top" wrapText="1"/>
    </xf>
    <xf numFmtId="0" fontId="50" fillId="12" borderId="20" xfId="6" applyFont="1" applyFill="1" applyBorder="1" applyAlignment="1">
      <alignment horizontal="center" vertical="top"/>
    </xf>
    <xf numFmtId="0" fontId="50" fillId="12" borderId="17" xfId="6" applyFont="1" applyFill="1" applyBorder="1" applyAlignment="1">
      <alignment horizontal="left" vertical="top" wrapText="1"/>
    </xf>
    <xf numFmtId="0" fontId="11" fillId="12" borderId="61" xfId="6" applyFont="1" applyFill="1" applyBorder="1" applyAlignment="1">
      <alignment horizontal="center" vertical="top"/>
    </xf>
    <xf numFmtId="49" fontId="11" fillId="12" borderId="5" xfId="6" applyNumberFormat="1" applyFont="1" applyFill="1" applyBorder="1" applyAlignment="1">
      <alignment vertical="top" wrapText="1"/>
    </xf>
    <xf numFmtId="0" fontId="50" fillId="12" borderId="22" xfId="6" applyFont="1" applyFill="1" applyBorder="1" applyAlignment="1">
      <alignment horizontal="center" vertical="top"/>
    </xf>
    <xf numFmtId="0" fontId="50" fillId="12" borderId="15" xfId="6" applyFont="1" applyFill="1" applyBorder="1" applyAlignment="1">
      <alignment horizontal="left" vertical="top" wrapText="1"/>
    </xf>
    <xf numFmtId="0" fontId="10" fillId="12" borderId="53" xfId="6" applyFont="1" applyFill="1" applyBorder="1" applyAlignment="1">
      <alignment horizontal="center" vertical="top"/>
    </xf>
    <xf numFmtId="49" fontId="11" fillId="12" borderId="23" xfId="6" applyNumberFormat="1" applyFont="1" applyFill="1" applyBorder="1" applyAlignment="1">
      <alignment vertical="top" wrapText="1"/>
    </xf>
    <xf numFmtId="0" fontId="11" fillId="13" borderId="61" xfId="6" applyFont="1" applyFill="1" applyBorder="1" applyAlignment="1">
      <alignment horizontal="center" vertical="top"/>
    </xf>
    <xf numFmtId="0" fontId="10" fillId="0" borderId="38" xfId="6" applyFont="1" applyBorder="1" applyAlignment="1">
      <alignment horizontal="center" vertical="center"/>
    </xf>
    <xf numFmtId="0" fontId="51" fillId="12" borderId="22" xfId="6" applyFont="1" applyFill="1" applyBorder="1" applyAlignment="1">
      <alignment horizontal="center" vertical="center" wrapText="1"/>
    </xf>
    <xf numFmtId="0" fontId="51" fillId="0" borderId="15" xfId="6" applyFont="1" applyBorder="1" applyAlignment="1">
      <alignment vertical="center" wrapText="1"/>
    </xf>
    <xf numFmtId="0" fontId="10" fillId="13" borderId="0" xfId="6" applyFont="1" applyFill="1" applyBorder="1" applyAlignment="1">
      <alignment horizontal="center" vertical="top"/>
    </xf>
    <xf numFmtId="0" fontId="51" fillId="12" borderId="26" xfId="6" applyFont="1" applyFill="1" applyBorder="1" applyAlignment="1">
      <alignment horizontal="center" vertical="center" wrapText="1"/>
    </xf>
    <xf numFmtId="0" fontId="51" fillId="12" borderId="46" xfId="6" applyFont="1" applyFill="1" applyBorder="1" applyAlignment="1">
      <alignment vertical="top" wrapText="1"/>
    </xf>
    <xf numFmtId="0" fontId="4" fillId="0" borderId="32" xfId="6" applyFont="1" applyBorder="1" applyAlignment="1">
      <alignment vertical="center" wrapText="1"/>
    </xf>
    <xf numFmtId="0" fontId="10" fillId="13" borderId="53" xfId="6" applyFont="1" applyFill="1" applyBorder="1" applyAlignment="1">
      <alignment horizontal="center" vertical="top"/>
    </xf>
    <xf numFmtId="0" fontId="5" fillId="9" borderId="63" xfId="6" applyFont="1" applyFill="1" applyBorder="1" applyAlignment="1">
      <alignment vertical="top"/>
    </xf>
    <xf numFmtId="0" fontId="5" fillId="9" borderId="83" xfId="6" applyFont="1" applyFill="1" applyBorder="1" applyAlignment="1">
      <alignment vertical="top"/>
    </xf>
    <xf numFmtId="0" fontId="5" fillId="9" borderId="3" xfId="6" applyFont="1" applyFill="1" applyBorder="1" applyAlignment="1">
      <alignment vertical="center" textRotation="90"/>
    </xf>
    <xf numFmtId="0" fontId="50" fillId="12" borderId="20" xfId="6" applyFont="1" applyFill="1" applyBorder="1" applyAlignment="1">
      <alignment horizontal="center" vertical="center"/>
    </xf>
    <xf numFmtId="0" fontId="50" fillId="12" borderId="17" xfId="6" applyFont="1" applyFill="1" applyBorder="1" applyAlignment="1">
      <alignment horizontal="center" vertical="top" wrapText="1"/>
    </xf>
    <xf numFmtId="164" fontId="10" fillId="12" borderId="5" xfId="6" applyNumberFormat="1" applyFont="1" applyFill="1" applyBorder="1" applyAlignment="1">
      <alignment horizontal="center" vertical="top"/>
    </xf>
    <xf numFmtId="0" fontId="11" fillId="0" borderId="1" xfId="6" applyFont="1" applyBorder="1" applyAlignment="1">
      <alignment horizontal="center" vertical="top"/>
    </xf>
    <xf numFmtId="49" fontId="11" fillId="13" borderId="18" xfId="6" applyNumberFormat="1" applyFont="1" applyFill="1" applyBorder="1" applyAlignment="1">
      <alignment horizontal="center" vertical="top" wrapText="1"/>
    </xf>
    <xf numFmtId="0" fontId="50" fillId="12" borderId="51" xfId="6" applyFont="1" applyFill="1" applyBorder="1" applyAlignment="1">
      <alignment horizontal="center" vertical="center"/>
    </xf>
    <xf numFmtId="164" fontId="10" fillId="13" borderId="5" xfId="6" applyNumberFormat="1" applyFont="1" applyFill="1" applyBorder="1" applyAlignment="1">
      <alignment horizontal="center" vertical="top"/>
    </xf>
    <xf numFmtId="0" fontId="11" fillId="13" borderId="1" xfId="6" applyFont="1" applyFill="1" applyBorder="1" applyAlignment="1">
      <alignment horizontal="center" vertical="top"/>
    </xf>
    <xf numFmtId="0" fontId="10" fillId="0" borderId="30" xfId="6" applyFont="1" applyBorder="1" applyAlignment="1">
      <alignment horizontal="center" vertical="center"/>
    </xf>
    <xf numFmtId="0" fontId="51" fillId="0" borderId="32" xfId="6" applyFont="1" applyBorder="1" applyAlignment="1">
      <alignment vertical="center" wrapText="1"/>
    </xf>
    <xf numFmtId="164" fontId="15" fillId="13" borderId="16" xfId="6" applyNumberFormat="1" applyFont="1" applyFill="1" applyBorder="1" applyAlignment="1">
      <alignment horizontal="center" vertical="top"/>
    </xf>
    <xf numFmtId="0" fontId="10" fillId="13" borderId="24" xfId="6" applyFont="1" applyFill="1" applyBorder="1" applyAlignment="1">
      <alignment horizontal="center" vertical="top"/>
    </xf>
    <xf numFmtId="0" fontId="10" fillId="0" borderId="56" xfId="6" applyFont="1" applyBorder="1" applyAlignment="1">
      <alignment horizontal="center" vertical="center"/>
    </xf>
    <xf numFmtId="0" fontId="10" fillId="0" borderId="57" xfId="6" applyFont="1" applyBorder="1" applyAlignment="1">
      <alignment horizontal="center" vertical="center" wrapText="1"/>
    </xf>
    <xf numFmtId="0" fontId="4" fillId="0" borderId="42" xfId="6" applyFont="1" applyBorder="1" applyAlignment="1">
      <alignment vertical="top" wrapText="1"/>
    </xf>
    <xf numFmtId="164" fontId="10" fillId="0" borderId="24" xfId="6" applyNumberFormat="1" applyFont="1" applyBorder="1" applyAlignment="1">
      <alignment horizontal="center" vertical="top"/>
    </xf>
    <xf numFmtId="49" fontId="11" fillId="0" borderId="5" xfId="6" applyNumberFormat="1" applyFont="1" applyBorder="1" applyAlignment="1">
      <alignment vertical="top" wrapText="1"/>
    </xf>
    <xf numFmtId="49" fontId="11" fillId="0" borderId="24" xfId="6" applyNumberFormat="1" applyFont="1" applyBorder="1" applyAlignment="1">
      <alignment vertical="top" wrapText="1"/>
    </xf>
    <xf numFmtId="164" fontId="10" fillId="13" borderId="24" xfId="6" applyNumberFormat="1" applyFont="1" applyFill="1" applyBorder="1" applyAlignment="1">
      <alignment horizontal="center" vertical="top"/>
    </xf>
    <xf numFmtId="0" fontId="10" fillId="0" borderId="63" xfId="6" applyFont="1" applyBorder="1" applyAlignment="1">
      <alignment horizontal="center" vertical="center"/>
    </xf>
    <xf numFmtId="0" fontId="10" fillId="0" borderId="70" xfId="6" applyFont="1" applyBorder="1" applyAlignment="1">
      <alignment horizontal="center" vertical="center" wrapText="1"/>
    </xf>
    <xf numFmtId="164" fontId="10" fillId="13" borderId="1" xfId="6" applyNumberFormat="1" applyFont="1" applyFill="1" applyBorder="1" applyAlignment="1">
      <alignment horizontal="center" vertical="top"/>
    </xf>
    <xf numFmtId="0" fontId="10" fillId="13" borderId="1" xfId="6" applyFont="1" applyFill="1" applyBorder="1" applyAlignment="1">
      <alignment horizontal="center" vertical="top"/>
    </xf>
    <xf numFmtId="0" fontId="10" fillId="0" borderId="63" xfId="6" applyFont="1" applyBorder="1" applyAlignment="1">
      <alignment horizontal="center" vertical="top"/>
    </xf>
    <xf numFmtId="0" fontId="4" fillId="0" borderId="65" xfId="6" applyFont="1" applyBorder="1" applyAlignment="1">
      <alignment horizontal="left" vertical="top" wrapText="1"/>
    </xf>
    <xf numFmtId="164" fontId="10" fillId="0" borderId="1" xfId="6" applyNumberFormat="1" applyFont="1" applyBorder="1" applyAlignment="1">
      <alignment horizontal="center" vertical="top"/>
    </xf>
    <xf numFmtId="164" fontId="10" fillId="0" borderId="1" xfId="6" applyNumberFormat="1" applyFont="1" applyFill="1" applyBorder="1" applyAlignment="1">
      <alignment horizontal="center" vertical="top"/>
    </xf>
    <xf numFmtId="164" fontId="5" fillId="13" borderId="1" xfId="6" applyNumberFormat="1" applyFont="1" applyFill="1" applyBorder="1" applyAlignment="1">
      <alignment horizontal="center" vertical="top"/>
    </xf>
    <xf numFmtId="0" fontId="4" fillId="11" borderId="63" xfId="6" applyFont="1" applyFill="1" applyBorder="1" applyAlignment="1">
      <alignment horizontal="center" vertical="top"/>
    </xf>
    <xf numFmtId="0" fontId="4" fillId="11" borderId="83" xfId="6" applyFont="1" applyFill="1" applyBorder="1" applyAlignment="1">
      <alignment horizontal="center" vertical="top"/>
    </xf>
    <xf numFmtId="0" fontId="4" fillId="11" borderId="3" xfId="6" applyFont="1" applyFill="1" applyBorder="1" applyAlignment="1">
      <alignment vertical="top" wrapText="1"/>
    </xf>
    <xf numFmtId="9" fontId="13" fillId="0" borderId="19" xfId="6" applyNumberFormat="1" applyFont="1" applyBorder="1" applyAlignment="1">
      <alignment horizontal="center" vertical="top"/>
    </xf>
    <xf numFmtId="0" fontId="13" fillId="0" borderId="20" xfId="6" applyFont="1" applyBorder="1" applyAlignment="1">
      <alignment horizontal="center" vertical="center"/>
    </xf>
    <xf numFmtId="0" fontId="13" fillId="0" borderId="49" xfId="6" applyFont="1" applyBorder="1" applyAlignment="1">
      <alignment horizontal="left" vertical="top"/>
    </xf>
    <xf numFmtId="164" fontId="11" fillId="0" borderId="5" xfId="6" applyNumberFormat="1" applyFont="1" applyBorder="1" applyAlignment="1">
      <alignment horizontal="center" vertical="top"/>
    </xf>
    <xf numFmtId="0" fontId="11" fillId="0" borderId="5" xfId="6" applyFont="1" applyBorder="1" applyAlignment="1">
      <alignment horizontal="center" vertical="top"/>
    </xf>
    <xf numFmtId="9" fontId="13" fillId="0" borderId="13" xfId="6" applyNumberFormat="1" applyFont="1" applyBorder="1" applyAlignment="1">
      <alignment horizontal="center" vertical="top"/>
    </xf>
    <xf numFmtId="0" fontId="13" fillId="0" borderId="22" xfId="6" applyFont="1" applyBorder="1" applyAlignment="1">
      <alignment horizontal="center" vertical="center"/>
    </xf>
    <xf numFmtId="0" fontId="13" fillId="0" borderId="15" xfId="6" applyFont="1" applyBorder="1" applyAlignment="1">
      <alignment horizontal="left" vertical="top"/>
    </xf>
    <xf numFmtId="164" fontId="4" fillId="0" borderId="5" xfId="6" applyNumberFormat="1" applyFont="1" applyBorder="1" applyAlignment="1">
      <alignment horizontal="center" vertical="top"/>
    </xf>
    <xf numFmtId="49" fontId="11" fillId="0" borderId="23" xfId="6" applyNumberFormat="1" applyFont="1" applyBorder="1" applyAlignment="1">
      <alignment vertical="top" wrapText="1"/>
    </xf>
    <xf numFmtId="49" fontId="11" fillId="14" borderId="46" xfId="6" applyNumberFormat="1" applyFont="1" applyFill="1" applyBorder="1" applyAlignment="1">
      <alignment horizontal="center" vertical="top"/>
    </xf>
    <xf numFmtId="9" fontId="13" fillId="0" borderId="26" xfId="6" applyNumberFormat="1" applyFont="1" applyBorder="1" applyAlignment="1">
      <alignment horizontal="center" vertical="top"/>
    </xf>
    <xf numFmtId="0" fontId="13" fillId="0" borderId="27" xfId="6" applyFont="1" applyBorder="1" applyAlignment="1">
      <alignment horizontal="center" vertical="center"/>
    </xf>
    <xf numFmtId="0" fontId="13" fillId="0" borderId="28" xfId="6" applyFont="1" applyBorder="1" applyAlignment="1">
      <alignment horizontal="left" vertical="top"/>
    </xf>
    <xf numFmtId="0" fontId="10" fillId="0" borderId="26" xfId="6" applyFont="1" applyBorder="1" applyAlignment="1">
      <alignment horizontal="center" vertical="top"/>
    </xf>
    <xf numFmtId="0" fontId="10" fillId="0" borderId="27" xfId="6" applyFont="1" applyBorder="1" applyAlignment="1">
      <alignment horizontal="center" vertical="top" wrapText="1"/>
    </xf>
    <xf numFmtId="164" fontId="10" fillId="13" borderId="58" xfId="6" applyNumberFormat="1" applyFont="1" applyFill="1" applyBorder="1" applyAlignment="1">
      <alignment vertical="top"/>
    </xf>
    <xf numFmtId="0" fontId="10" fillId="13" borderId="23" xfId="6" applyFont="1" applyFill="1" applyBorder="1" applyAlignment="1">
      <alignment vertical="top"/>
    </xf>
    <xf numFmtId="164" fontId="10" fillId="13" borderId="23" xfId="6" applyNumberFormat="1" applyFont="1" applyFill="1" applyBorder="1" applyAlignment="1">
      <alignment vertical="top"/>
    </xf>
    <xf numFmtId="0" fontId="10" fillId="0" borderId="30" xfId="6" applyFont="1" applyBorder="1" applyAlignment="1">
      <alignment horizontal="center" vertical="top"/>
    </xf>
    <xf numFmtId="0" fontId="10" fillId="0" borderId="31" xfId="6" applyFont="1" applyBorder="1" applyAlignment="1">
      <alignment horizontal="center" vertical="top" wrapText="1"/>
    </xf>
    <xf numFmtId="164" fontId="10" fillId="13" borderId="24" xfId="6" applyNumberFormat="1" applyFont="1" applyFill="1" applyBorder="1" applyAlignment="1">
      <alignment vertical="top"/>
    </xf>
    <xf numFmtId="0" fontId="10" fillId="13" borderId="24" xfId="6" applyFont="1" applyFill="1" applyBorder="1" applyAlignment="1">
      <alignment vertical="top"/>
    </xf>
    <xf numFmtId="0" fontId="10" fillId="0" borderId="34" xfId="6" applyFont="1" applyBorder="1" applyAlignment="1">
      <alignment horizontal="center" vertical="top"/>
    </xf>
    <xf numFmtId="0" fontId="10" fillId="0" borderId="35" xfId="6" applyFont="1" applyBorder="1" applyAlignment="1">
      <alignment horizontal="center" vertical="top" wrapText="1"/>
    </xf>
    <xf numFmtId="0" fontId="10" fillId="0" borderId="36" xfId="6" applyFont="1" applyBorder="1" applyAlignment="1">
      <alignment horizontal="left" vertical="top" wrapText="1"/>
    </xf>
    <xf numFmtId="164" fontId="10" fillId="13" borderId="5" xfId="6" applyNumberFormat="1" applyFont="1" applyFill="1" applyBorder="1" applyAlignment="1">
      <alignment vertical="top"/>
    </xf>
    <xf numFmtId="0" fontId="10" fillId="13" borderId="5" xfId="6" applyFont="1" applyFill="1" applyBorder="1" applyAlignment="1">
      <alignment vertical="top"/>
    </xf>
    <xf numFmtId="0" fontId="10" fillId="0" borderId="38" xfId="6" applyFont="1" applyBorder="1" applyAlignment="1">
      <alignment horizontal="center" vertical="top"/>
    </xf>
    <xf numFmtId="0" fontId="10" fillId="0" borderId="66" xfId="6" applyFont="1" applyBorder="1" applyAlignment="1">
      <alignment horizontal="center" vertical="top" wrapText="1"/>
    </xf>
    <xf numFmtId="0" fontId="10" fillId="0" borderId="55" xfId="6" applyFont="1" applyBorder="1" applyAlignment="1">
      <alignment horizontal="left" vertical="top" wrapText="1"/>
    </xf>
    <xf numFmtId="0" fontId="10" fillId="13" borderId="48" xfId="6" applyFont="1" applyFill="1" applyBorder="1" applyAlignment="1">
      <alignment vertical="top"/>
    </xf>
    <xf numFmtId="0" fontId="10" fillId="0" borderId="32" xfId="6" applyFont="1" applyBorder="1" applyAlignment="1">
      <alignment horizontal="left" vertical="top" wrapText="1"/>
    </xf>
    <xf numFmtId="0" fontId="10" fillId="0" borderId="39" xfId="6" applyFont="1" applyBorder="1" applyAlignment="1">
      <alignment horizontal="center" vertical="center"/>
    </xf>
    <xf numFmtId="0" fontId="10" fillId="0" borderId="40" xfId="6" applyFont="1" applyBorder="1" applyAlignment="1">
      <alignment horizontal="left" vertical="top"/>
    </xf>
    <xf numFmtId="164" fontId="11" fillId="0" borderId="23" xfId="6" applyNumberFormat="1" applyFont="1" applyBorder="1" applyAlignment="1">
      <alignment horizontal="center" vertical="top"/>
    </xf>
    <xf numFmtId="49" fontId="11" fillId="9" borderId="23" xfId="6" applyNumberFormat="1" applyFont="1" applyFill="1" applyBorder="1" applyAlignment="1">
      <alignment horizontal="center" vertical="top"/>
    </xf>
    <xf numFmtId="49" fontId="14" fillId="11" borderId="46" xfId="6" applyNumberFormat="1" applyFont="1" applyFill="1" applyBorder="1" applyAlignment="1">
      <alignment horizontal="center" vertical="top"/>
    </xf>
    <xf numFmtId="0" fontId="4" fillId="0" borderId="26" xfId="6" applyFont="1" applyBorder="1" applyAlignment="1">
      <alignment horizontal="center" vertical="top"/>
    </xf>
    <xf numFmtId="0" fontId="10" fillId="0" borderId="27" xfId="6" applyFont="1" applyBorder="1" applyAlignment="1">
      <alignment horizontal="center" vertical="center"/>
    </xf>
    <xf numFmtId="0" fontId="10" fillId="0" borderId="28" xfId="6" applyFont="1" applyBorder="1" applyAlignment="1">
      <alignment horizontal="left" vertical="top"/>
    </xf>
    <xf numFmtId="164" fontId="4" fillId="0" borderId="1" xfId="6" applyNumberFormat="1" applyFont="1" applyBorder="1" applyAlignment="1">
      <alignment horizontal="center" vertical="top"/>
    </xf>
    <xf numFmtId="49" fontId="11" fillId="14" borderId="23" xfId="6" applyNumberFormat="1" applyFont="1" applyFill="1" applyBorder="1" applyAlignment="1">
      <alignment horizontal="center" vertical="top"/>
    </xf>
    <xf numFmtId="164" fontId="11" fillId="13" borderId="1" xfId="6" applyNumberFormat="1" applyFont="1" applyFill="1" applyBorder="1" applyAlignment="1">
      <alignment horizontal="center" vertical="top"/>
    </xf>
    <xf numFmtId="0" fontId="10" fillId="0" borderId="26" xfId="6" applyFont="1" applyBorder="1" applyAlignment="1">
      <alignment horizontal="center" vertical="center"/>
    </xf>
    <xf numFmtId="0" fontId="10" fillId="0" borderId="44" xfId="6" applyFont="1" applyBorder="1" applyAlignment="1">
      <alignment horizontal="center" vertical="top" wrapText="1"/>
    </xf>
    <xf numFmtId="0" fontId="10" fillId="0" borderId="45" xfId="6" applyFont="1" applyBorder="1" applyAlignment="1">
      <alignment horizontal="left" vertical="top" wrapText="1"/>
    </xf>
    <xf numFmtId="0" fontId="4" fillId="9" borderId="64" xfId="6" applyFont="1" applyFill="1" applyBorder="1" applyAlignment="1">
      <alignment horizontal="left" vertical="top"/>
    </xf>
    <xf numFmtId="0" fontId="4" fillId="9" borderId="1" xfId="6" applyFont="1" applyFill="1" applyBorder="1" applyAlignment="1">
      <alignment horizontal="left" vertical="top" wrapText="1"/>
    </xf>
    <xf numFmtId="0" fontId="4" fillId="9" borderId="1" xfId="6" applyFont="1" applyFill="1" applyBorder="1" applyAlignment="1">
      <alignment vertical="top"/>
    </xf>
    <xf numFmtId="0" fontId="4" fillId="10" borderId="63" xfId="6" applyFont="1" applyFill="1" applyBorder="1" applyAlignment="1">
      <alignment horizontal="center" vertical="top"/>
    </xf>
    <xf numFmtId="0" fontId="4" fillId="11" borderId="3" xfId="6" applyFont="1" applyFill="1" applyBorder="1" applyAlignment="1">
      <alignment horizontal="center" vertical="top"/>
    </xf>
    <xf numFmtId="0" fontId="4" fillId="11" borderId="1" xfId="6" applyFont="1" applyFill="1" applyBorder="1" applyAlignment="1">
      <alignment horizontal="left" vertical="top" wrapText="1"/>
    </xf>
    <xf numFmtId="2" fontId="41" fillId="3" borderId="1" xfId="8" applyNumberFormat="1" applyFont="1" applyFill="1" applyBorder="1" applyAlignment="1">
      <alignment horizontal="center" vertical="top" wrapText="1"/>
    </xf>
    <xf numFmtId="2" fontId="42" fillId="0" borderId="16" xfId="8" applyNumberFormat="1" applyFont="1" applyBorder="1" applyAlignment="1">
      <alignment vertical="top" wrapText="1"/>
    </xf>
    <xf numFmtId="0" fontId="15" fillId="0" borderId="0" xfId="8" applyFont="1" applyAlignment="1">
      <alignment vertical="top"/>
    </xf>
    <xf numFmtId="0" fontId="18" fillId="0" borderId="0" xfId="8" applyFont="1" applyAlignment="1">
      <alignment vertical="top"/>
    </xf>
    <xf numFmtId="2" fontId="43" fillId="7" borderId="1" xfId="8" applyNumberFormat="1" applyFont="1" applyFill="1" applyBorder="1" applyAlignment="1">
      <alignment horizontal="center" vertical="top" wrapText="1"/>
    </xf>
    <xf numFmtId="2" fontId="42" fillId="0" borderId="21" xfId="8" applyNumberFormat="1" applyFont="1" applyBorder="1" applyAlignment="1">
      <alignment vertical="top" wrapText="1"/>
    </xf>
    <xf numFmtId="0" fontId="44" fillId="0" borderId="0" xfId="8" applyFont="1" applyAlignment="1">
      <alignment vertical="top"/>
    </xf>
    <xf numFmtId="2" fontId="42" fillId="0" borderId="47" xfId="8" applyNumberFormat="1" applyFont="1" applyBorder="1" applyAlignment="1">
      <alignment vertical="top" wrapText="1"/>
    </xf>
    <xf numFmtId="0" fontId="45" fillId="0" borderId="0" xfId="8" applyFont="1" applyAlignment="1">
      <alignment vertical="top"/>
    </xf>
    <xf numFmtId="0" fontId="14" fillId="0" borderId="0" xfId="8" applyFont="1" applyAlignment="1">
      <alignment horizontal="right" vertical="top" wrapText="1"/>
    </xf>
    <xf numFmtId="2" fontId="42" fillId="0" borderId="9" xfId="8" applyNumberFormat="1" applyFont="1" applyBorder="1" applyAlignment="1">
      <alignment vertical="top" wrapText="1"/>
    </xf>
    <xf numFmtId="0" fontId="8" fillId="0" borderId="48" xfId="8" applyFont="1" applyBorder="1"/>
    <xf numFmtId="0" fontId="8" fillId="0" borderId="0" xfId="8" applyFont="1"/>
    <xf numFmtId="0" fontId="8" fillId="0" borderId="0" xfId="8" applyFont="1" applyAlignment="1">
      <alignment textRotation="90"/>
    </xf>
    <xf numFmtId="0" fontId="8" fillId="0" borderId="0" xfId="8" applyFont="1" applyBorder="1"/>
    <xf numFmtId="0" fontId="8" fillId="0" borderId="46" xfId="8" applyFont="1" applyBorder="1"/>
    <xf numFmtId="0" fontId="46" fillId="0" borderId="9" xfId="5" applyFont="1" applyBorder="1" applyAlignment="1">
      <alignment vertical="top" wrapText="1"/>
    </xf>
    <xf numFmtId="2" fontId="42" fillId="0" borderId="16" xfId="8" applyNumberFormat="1" applyFont="1" applyBorder="1" applyAlignment="1">
      <alignment horizontal="center" vertical="top" wrapText="1"/>
    </xf>
    <xf numFmtId="164" fontId="18" fillId="0" borderId="0" xfId="8" applyNumberFormat="1" applyFont="1" applyAlignment="1">
      <alignment vertical="top"/>
    </xf>
    <xf numFmtId="0" fontId="49" fillId="0" borderId="3" xfId="8" applyBorder="1"/>
    <xf numFmtId="0" fontId="11" fillId="0" borderId="3" xfId="8" applyFont="1" applyBorder="1" applyAlignment="1">
      <alignment vertical="center" wrapText="1"/>
    </xf>
    <xf numFmtId="0" fontId="11" fillId="0" borderId="3" xfId="8" applyFont="1" applyBorder="1" applyAlignment="1">
      <alignment vertical="center" textRotation="90" wrapText="1"/>
    </xf>
    <xf numFmtId="0" fontId="11" fillId="0" borderId="4" xfId="8" applyFont="1" applyBorder="1" applyAlignment="1">
      <alignment vertical="center" wrapText="1"/>
    </xf>
    <xf numFmtId="49" fontId="47" fillId="0" borderId="0" xfId="8" applyNumberFormat="1" applyFont="1" applyAlignment="1">
      <alignment vertical="top" wrapText="1"/>
    </xf>
    <xf numFmtId="49" fontId="21" fillId="0" borderId="0" xfId="8" applyNumberFormat="1" applyFont="1" applyAlignment="1">
      <alignment vertical="top" wrapText="1"/>
    </xf>
    <xf numFmtId="0" fontId="13" fillId="0" borderId="0" xfId="8" applyFont="1" applyAlignment="1">
      <alignment horizontal="center" vertical="top"/>
    </xf>
    <xf numFmtId="0" fontId="30" fillId="0" borderId="0" xfId="8" applyFont="1" applyAlignment="1">
      <alignment horizontal="center" vertical="top"/>
    </xf>
    <xf numFmtId="49" fontId="13" fillId="0" borderId="0" xfId="8" applyNumberFormat="1" applyFont="1" applyAlignment="1">
      <alignment horizontal="right" vertical="top"/>
    </xf>
    <xf numFmtId="49" fontId="10" fillId="0" borderId="0" xfId="8" applyNumberFormat="1" applyFont="1" applyAlignment="1">
      <alignment vertical="top"/>
    </xf>
    <xf numFmtId="0" fontId="35" fillId="0" borderId="0" xfId="8" applyFont="1" applyAlignment="1">
      <alignment horizontal="center" vertical="top"/>
    </xf>
    <xf numFmtId="0" fontId="12" fillId="4" borderId="2" xfId="8" applyFont="1" applyFill="1" applyBorder="1" applyAlignment="1">
      <alignment vertical="top"/>
    </xf>
    <xf numFmtId="0" fontId="12" fillId="4" borderId="3" xfId="8" applyFont="1" applyFill="1" applyBorder="1" applyAlignment="1">
      <alignment vertical="top"/>
    </xf>
    <xf numFmtId="0" fontId="12" fillId="4" borderId="4" xfId="8" applyFont="1" applyFill="1" applyBorder="1" applyAlignment="1">
      <alignment vertical="top"/>
    </xf>
    <xf numFmtId="0" fontId="35" fillId="11" borderId="19" xfId="8" applyFont="1" applyFill="1" applyBorder="1" applyAlignment="1">
      <alignment horizontal="center" vertical="top"/>
    </xf>
    <xf numFmtId="0" fontId="35" fillId="11" borderId="17" xfId="8" applyFont="1" applyFill="1" applyBorder="1" applyAlignment="1">
      <alignment horizontal="center" vertical="top"/>
    </xf>
    <xf numFmtId="0" fontId="22" fillId="9" borderId="2" xfId="8" applyFont="1" applyFill="1" applyBorder="1" applyAlignment="1">
      <alignment horizontal="left" vertical="top" wrapText="1"/>
    </xf>
    <xf numFmtId="0" fontId="22" fillId="9" borderId="3" xfId="8" applyFont="1" applyFill="1" applyBorder="1" applyAlignment="1">
      <alignment horizontal="left" vertical="top" wrapText="1"/>
    </xf>
    <xf numFmtId="0" fontId="22" fillId="9" borderId="4" xfId="8" applyFont="1" applyFill="1" applyBorder="1" applyAlignment="1">
      <alignment horizontal="left" vertical="top" wrapText="1"/>
    </xf>
    <xf numFmtId="0" fontId="22" fillId="9" borderId="49" xfId="8" applyFont="1" applyFill="1" applyBorder="1" applyAlignment="1">
      <alignment horizontal="center" vertical="top"/>
    </xf>
    <xf numFmtId="0" fontId="12" fillId="0" borderId="48" xfId="8" applyFont="1" applyBorder="1" applyAlignment="1">
      <alignment horizontal="center" vertical="top"/>
    </xf>
    <xf numFmtId="0" fontId="52" fillId="12" borderId="20" xfId="8" applyFont="1" applyFill="1" applyBorder="1" applyAlignment="1">
      <alignment horizontal="center" vertical="center"/>
    </xf>
    <xf numFmtId="0" fontId="53" fillId="12" borderId="49" xfId="8" applyFont="1" applyFill="1" applyBorder="1" applyAlignment="1">
      <alignment horizontal="left" vertical="top" wrapText="1"/>
    </xf>
    <xf numFmtId="0" fontId="12" fillId="0" borderId="13" xfId="8" applyFont="1" applyBorder="1" applyAlignment="1">
      <alignment horizontal="center" vertical="top"/>
    </xf>
    <xf numFmtId="0" fontId="52" fillId="12" borderId="22" xfId="8" applyFont="1" applyFill="1" applyBorder="1" applyAlignment="1">
      <alignment horizontal="center" vertical="center"/>
    </xf>
    <xf numFmtId="0" fontId="53" fillId="12" borderId="15" xfId="8" applyFont="1" applyFill="1" applyBorder="1" applyAlignment="1">
      <alignment horizontal="left" vertical="top" wrapText="1"/>
    </xf>
    <xf numFmtId="0" fontId="27" fillId="12" borderId="17" xfId="8" applyFont="1" applyFill="1" applyBorder="1" applyAlignment="1">
      <alignment horizontal="center" vertical="top" wrapText="1"/>
    </xf>
    <xf numFmtId="0" fontId="27" fillId="14" borderId="5" xfId="8" applyFont="1" applyFill="1" applyBorder="1" applyAlignment="1">
      <alignment horizontal="center" vertical="top" wrapText="1"/>
    </xf>
    <xf numFmtId="0" fontId="12" fillId="12" borderId="30" xfId="8" applyFont="1" applyFill="1" applyBorder="1" applyAlignment="1">
      <alignment horizontal="center" vertical="top"/>
    </xf>
    <xf numFmtId="0" fontId="4" fillId="0" borderId="41" xfId="8" applyFont="1" applyBorder="1" applyAlignment="1">
      <alignment horizontal="center" vertical="center" wrapText="1"/>
    </xf>
    <xf numFmtId="0" fontId="12" fillId="0" borderId="43" xfId="8" applyFont="1" applyBorder="1" applyAlignment="1">
      <alignment horizontal="center" vertical="top"/>
    </xf>
    <xf numFmtId="0" fontId="4" fillId="12" borderId="44" xfId="8" applyFont="1" applyFill="1" applyBorder="1" applyAlignment="1">
      <alignment horizontal="center" vertical="center"/>
    </xf>
    <xf numFmtId="0" fontId="4" fillId="12" borderId="45" xfId="8" applyFont="1" applyFill="1" applyBorder="1" applyAlignment="1">
      <alignment horizontal="left" vertical="top" wrapText="1"/>
    </xf>
    <xf numFmtId="164" fontId="22" fillId="12" borderId="23" xfId="8" applyNumberFormat="1" applyFont="1" applyFill="1" applyBorder="1" applyAlignment="1">
      <alignment horizontal="center" vertical="top"/>
    </xf>
    <xf numFmtId="0" fontId="27" fillId="12" borderId="0" xfId="8" applyFont="1" applyFill="1" applyBorder="1" applyAlignment="1">
      <alignment horizontal="center" vertical="top" wrapText="1"/>
    </xf>
    <xf numFmtId="0" fontId="12" fillId="0" borderId="26" xfId="8" applyFont="1" applyBorder="1" applyAlignment="1">
      <alignment horizontal="center" vertical="top"/>
    </xf>
    <xf numFmtId="0" fontId="4" fillId="12" borderId="31" xfId="8" applyFont="1" applyFill="1" applyBorder="1" applyAlignment="1">
      <alignment horizontal="center" vertical="top" wrapText="1"/>
    </xf>
    <xf numFmtId="0" fontId="12" fillId="12" borderId="59" xfId="8" applyFont="1" applyFill="1" applyBorder="1" applyAlignment="1">
      <alignment horizontal="center" vertical="center"/>
    </xf>
    <xf numFmtId="0" fontId="4" fillId="12" borderId="39" xfId="8" applyFont="1" applyFill="1" applyBorder="1" applyAlignment="1">
      <alignment horizontal="center" vertical="center"/>
    </xf>
    <xf numFmtId="0" fontId="4" fillId="12" borderId="40" xfId="8" applyFont="1" applyFill="1" applyBorder="1" applyAlignment="1">
      <alignment horizontal="left" vertical="top" wrapText="1"/>
    </xf>
    <xf numFmtId="0" fontId="27" fillId="13" borderId="5" xfId="8" applyFont="1" applyFill="1" applyBorder="1" applyAlignment="1">
      <alignment horizontal="center" vertical="top" wrapText="1"/>
    </xf>
    <xf numFmtId="49" fontId="22" fillId="10" borderId="49" xfId="8" applyNumberFormat="1" applyFont="1" applyFill="1" applyBorder="1" applyAlignment="1">
      <alignment horizontal="center" vertical="top"/>
    </xf>
    <xf numFmtId="0" fontId="12" fillId="12" borderId="43" xfId="8" applyFont="1" applyFill="1" applyBorder="1" applyAlignment="1">
      <alignment horizontal="center" vertical="center"/>
    </xf>
    <xf numFmtId="49" fontId="22" fillId="13" borderId="23" xfId="8" applyNumberFormat="1" applyFont="1" applyFill="1" applyBorder="1" applyAlignment="1">
      <alignment horizontal="center" vertical="top"/>
    </xf>
    <xf numFmtId="0" fontId="12" fillId="12" borderId="26" xfId="8" applyFont="1" applyFill="1" applyBorder="1" applyAlignment="1">
      <alignment horizontal="center" vertical="center"/>
    </xf>
    <xf numFmtId="0" fontId="4" fillId="12" borderId="27" xfId="8" applyFont="1" applyFill="1" applyBorder="1" applyAlignment="1">
      <alignment horizontal="center" vertical="top" wrapText="1"/>
    </xf>
    <xf numFmtId="0" fontId="12" fillId="12" borderId="30" xfId="8" applyFont="1" applyFill="1" applyBorder="1" applyAlignment="1">
      <alignment horizontal="center" vertical="center"/>
    </xf>
    <xf numFmtId="0" fontId="12" fillId="12" borderId="38" xfId="8" applyFont="1" applyFill="1" applyBorder="1" applyAlignment="1">
      <alignment horizontal="center" vertical="center"/>
    </xf>
    <xf numFmtId="0" fontId="4" fillId="12" borderId="66" xfId="8" applyFont="1" applyFill="1" applyBorder="1" applyAlignment="1">
      <alignment horizontal="center" vertical="top" wrapText="1"/>
    </xf>
    <xf numFmtId="0" fontId="4" fillId="12" borderId="55" xfId="8" applyFont="1" applyFill="1" applyBorder="1" applyAlignment="1">
      <alignment horizontal="left" vertical="top" wrapText="1"/>
    </xf>
    <xf numFmtId="0" fontId="12" fillId="0" borderId="59" xfId="8" applyFont="1" applyBorder="1" applyAlignment="1">
      <alignment horizontal="center" vertical="center"/>
    </xf>
    <xf numFmtId="0" fontId="12" fillId="0" borderId="63" xfId="8" applyFont="1" applyBorder="1" applyAlignment="1">
      <alignment horizontal="center" vertical="center"/>
    </xf>
    <xf numFmtId="0" fontId="4" fillId="0" borderId="64" xfId="8" applyFont="1" applyBorder="1" applyAlignment="1">
      <alignment horizontal="center" vertical="center" wrapText="1"/>
    </xf>
    <xf numFmtId="0" fontId="4" fillId="0" borderId="56" xfId="8" applyFont="1" applyBorder="1" applyAlignment="1">
      <alignment horizontal="center" vertical="top"/>
    </xf>
    <xf numFmtId="0" fontId="4" fillId="0" borderId="57" xfId="8" applyFont="1" applyBorder="1" applyAlignment="1">
      <alignment horizontal="center" vertical="center" wrapText="1"/>
    </xf>
    <xf numFmtId="0" fontId="4" fillId="0" borderId="60" xfId="8" applyFont="1" applyBorder="1" applyAlignment="1">
      <alignment vertical="center" wrapText="1"/>
    </xf>
    <xf numFmtId="0" fontId="21" fillId="0" borderId="0" xfId="8" applyFont="1" applyAlignment="1">
      <alignment horizontal="center" vertical="center" textRotation="90"/>
    </xf>
    <xf numFmtId="0" fontId="18" fillId="0" borderId="0" xfId="4" applyFont="1" applyAlignment="1">
      <alignment vertical="top"/>
    </xf>
    <xf numFmtId="0" fontId="18" fillId="0" borderId="0" xfId="4" applyFont="1" applyAlignment="1">
      <alignment vertical="center"/>
    </xf>
    <xf numFmtId="0" fontId="8" fillId="0" borderId="0" xfId="4" applyFont="1" applyAlignment="1">
      <alignment vertical="top"/>
    </xf>
    <xf numFmtId="0" fontId="18" fillId="0" borderId="23" xfId="4" applyFont="1" applyBorder="1" applyAlignment="1">
      <alignment vertical="top"/>
    </xf>
    <xf numFmtId="0" fontId="18" fillId="0" borderId="0" xfId="4" applyFont="1" applyBorder="1" applyAlignment="1">
      <alignment vertical="top"/>
    </xf>
    <xf numFmtId="164" fontId="18" fillId="0" borderId="0" xfId="4" applyNumberFormat="1" applyFont="1" applyAlignment="1">
      <alignment vertical="top"/>
    </xf>
    <xf numFmtId="0" fontId="54" fillId="0" borderId="0" xfId="4" applyFont="1" applyBorder="1" applyAlignment="1">
      <alignment vertical="top"/>
    </xf>
    <xf numFmtId="164" fontId="54" fillId="0" borderId="0" xfId="4" applyNumberFormat="1" applyFont="1" applyBorder="1" applyAlignment="1">
      <alignment vertical="top"/>
    </xf>
    <xf numFmtId="49" fontId="18" fillId="0" borderId="0" xfId="4" applyNumberFormat="1" applyFont="1" applyBorder="1" applyAlignment="1">
      <alignment horizontal="center" vertical="top"/>
    </xf>
    <xf numFmtId="0" fontId="18" fillId="0" borderId="0" xfId="4" applyFont="1" applyAlignment="1">
      <alignment horizontal="center" vertical="top"/>
    </xf>
    <xf numFmtId="164" fontId="8" fillId="0" borderId="0" xfId="4" applyNumberFormat="1" applyFont="1" applyBorder="1" applyAlignment="1">
      <alignment horizontal="center" vertical="top" wrapText="1"/>
    </xf>
    <xf numFmtId="0" fontId="8" fillId="0" borderId="0" xfId="4" applyFont="1" applyFill="1" applyBorder="1" applyAlignment="1">
      <alignment horizontal="left" vertical="top" wrapText="1"/>
    </xf>
    <xf numFmtId="0" fontId="8" fillId="0" borderId="0" xfId="4" applyFont="1" applyFill="1" applyBorder="1" applyAlignment="1">
      <alignment horizontal="left" vertical="center" wrapText="1"/>
    </xf>
    <xf numFmtId="0" fontId="7" fillId="0" borderId="0" xfId="4" applyFont="1" applyFill="1" applyBorder="1" applyAlignment="1">
      <alignment horizontal="left" vertical="top" wrapText="1"/>
    </xf>
    <xf numFmtId="164" fontId="4" fillId="0" borderId="58" xfId="4" applyNumberFormat="1" applyFont="1" applyBorder="1" applyAlignment="1">
      <alignment horizontal="center" vertical="top" wrapText="1"/>
    </xf>
    <xf numFmtId="164" fontId="4" fillId="5" borderId="1" xfId="4" applyNumberFormat="1" applyFont="1" applyFill="1" applyBorder="1" applyAlignment="1">
      <alignment horizontal="center" vertical="top" wrapText="1"/>
    </xf>
    <xf numFmtId="164" fontId="5" fillId="7" borderId="5" xfId="4" applyNumberFormat="1" applyFont="1" applyFill="1" applyBorder="1" applyAlignment="1">
      <alignment horizontal="center" vertical="top" wrapText="1"/>
    </xf>
    <xf numFmtId="164" fontId="4" fillId="0" borderId="0" xfId="4" applyNumberFormat="1" applyFont="1" applyFill="1" applyBorder="1" applyAlignment="1">
      <alignment horizontal="right" vertical="top" wrapText="1"/>
    </xf>
    <xf numFmtId="49" fontId="4" fillId="0" borderId="0" xfId="4" applyNumberFormat="1" applyFont="1" applyFill="1" applyBorder="1" applyAlignment="1">
      <alignment horizontal="right" vertical="center"/>
    </xf>
    <xf numFmtId="164" fontId="5" fillId="0" borderId="0" xfId="4" applyNumberFormat="1" applyFont="1" applyFill="1" applyBorder="1" applyAlignment="1">
      <alignment horizontal="center" vertical="top"/>
    </xf>
    <xf numFmtId="49" fontId="4" fillId="0" borderId="0" xfId="4" applyNumberFormat="1" applyFont="1" applyFill="1" applyBorder="1" applyAlignment="1">
      <alignment horizontal="left" vertical="center" wrapText="1"/>
    </xf>
    <xf numFmtId="2" fontId="5" fillId="3" borderId="65" xfId="4" applyNumberFormat="1" applyFont="1" applyFill="1" applyBorder="1" applyAlignment="1">
      <alignment horizontal="center" vertical="center"/>
    </xf>
    <xf numFmtId="49" fontId="5" fillId="3" borderId="1" xfId="4" applyNumberFormat="1" applyFont="1" applyFill="1" applyBorder="1" applyAlignment="1">
      <alignment horizontal="center" vertical="top"/>
    </xf>
    <xf numFmtId="2" fontId="5" fillId="21" borderId="65" xfId="4" applyNumberFormat="1" applyFont="1" applyFill="1" applyBorder="1" applyAlignment="1">
      <alignment horizontal="center" vertical="center"/>
    </xf>
    <xf numFmtId="49" fontId="5" fillId="21" borderId="1" xfId="4" applyNumberFormat="1" applyFont="1" applyFill="1" applyBorder="1" applyAlignment="1">
      <alignment horizontal="center" vertical="top"/>
    </xf>
    <xf numFmtId="164" fontId="5" fillId="15" borderId="40" xfId="4" applyNumberFormat="1" applyFont="1" applyFill="1" applyBorder="1" applyAlignment="1">
      <alignment horizontal="center" vertical="center"/>
    </xf>
    <xf numFmtId="49" fontId="5" fillId="15" borderId="39" xfId="4" applyNumberFormat="1" applyFont="1" applyFill="1" applyBorder="1" applyAlignment="1">
      <alignment horizontal="center" vertical="top"/>
    </xf>
    <xf numFmtId="49" fontId="5" fillId="21" borderId="5" xfId="4" applyNumberFormat="1" applyFont="1" applyFill="1" applyBorder="1" applyAlignment="1">
      <alignment horizontal="center" vertical="top"/>
    </xf>
    <xf numFmtId="0" fontId="4" fillId="0" borderId="19" xfId="4" applyFont="1" applyBorder="1" applyAlignment="1">
      <alignment vertical="top"/>
    </xf>
    <xf numFmtId="0" fontId="4" fillId="0" borderId="51" xfId="4" applyFont="1" applyBorder="1" applyAlignment="1">
      <alignment vertical="top"/>
    </xf>
    <xf numFmtId="0" fontId="4" fillId="0" borderId="49" xfId="4" applyFont="1" applyBorder="1" applyAlignment="1">
      <alignment vertical="top"/>
    </xf>
    <xf numFmtId="164" fontId="5" fillId="5" borderId="49" xfId="4" applyNumberFormat="1" applyFont="1" applyFill="1" applyBorder="1" applyAlignment="1">
      <alignment horizontal="center" vertical="center"/>
    </xf>
    <xf numFmtId="0" fontId="5" fillId="0" borderId="5" xfId="4" applyFont="1" applyFill="1" applyBorder="1" applyAlignment="1">
      <alignment horizontal="center" vertical="top" wrapText="1"/>
    </xf>
    <xf numFmtId="49" fontId="5" fillId="0" borderId="9" xfId="4" applyNumberFormat="1" applyFont="1" applyFill="1" applyBorder="1" applyAlignment="1">
      <alignment vertical="top"/>
    </xf>
    <xf numFmtId="49" fontId="5" fillId="0" borderId="5" xfId="4" applyNumberFormat="1" applyFont="1" applyFill="1" applyBorder="1" applyAlignment="1">
      <alignment horizontal="center" vertical="top"/>
    </xf>
    <xf numFmtId="0" fontId="4" fillId="0" borderId="26" xfId="0" applyFont="1" applyFill="1" applyBorder="1" applyAlignment="1">
      <alignment horizontal="center" vertical="center" wrapText="1"/>
    </xf>
    <xf numFmtId="164" fontId="4" fillId="0" borderId="27" xfId="0" applyNumberFormat="1" applyFont="1" applyFill="1" applyBorder="1" applyAlignment="1">
      <alignment horizontal="center" vertical="center" wrapText="1"/>
    </xf>
    <xf numFmtId="0" fontId="4" fillId="0" borderId="9" xfId="0" applyFont="1" applyFill="1" applyBorder="1" applyAlignment="1">
      <alignment vertical="center" wrapText="1"/>
    </xf>
    <xf numFmtId="0" fontId="5" fillId="0" borderId="1" xfId="4" applyFont="1" applyFill="1" applyBorder="1" applyAlignment="1">
      <alignment horizontal="center" vertical="top" wrapText="1"/>
    </xf>
    <xf numFmtId="49" fontId="5" fillId="0" borderId="24" xfId="4" applyNumberFormat="1" applyFont="1" applyFill="1" applyBorder="1" applyAlignment="1">
      <alignment horizontal="center" vertical="top"/>
    </xf>
    <xf numFmtId="164" fontId="5" fillId="5" borderId="4" xfId="4" applyNumberFormat="1" applyFont="1" applyFill="1" applyBorder="1" applyAlignment="1">
      <alignment horizontal="center" vertical="center"/>
    </xf>
    <xf numFmtId="0" fontId="30" fillId="14" borderId="5" xfId="0" applyFont="1" applyFill="1" applyBorder="1" applyAlignment="1">
      <alignment vertical="top" wrapText="1"/>
    </xf>
    <xf numFmtId="164" fontId="5" fillId="5" borderId="1" xfId="4" applyNumberFormat="1" applyFont="1" applyFill="1" applyBorder="1" applyAlignment="1">
      <alignment horizontal="center" vertical="center"/>
    </xf>
    <xf numFmtId="0" fontId="4" fillId="14" borderId="24" xfId="0" applyFont="1" applyFill="1" applyBorder="1" applyAlignment="1">
      <alignment vertical="top" wrapText="1"/>
    </xf>
    <xf numFmtId="164" fontId="5" fillId="5" borderId="46" xfId="4" applyNumberFormat="1" applyFont="1" applyFill="1" applyBorder="1" applyAlignment="1">
      <alignment horizontal="center" vertical="center"/>
    </xf>
    <xf numFmtId="0" fontId="5" fillId="0" borderId="48" xfId="4" applyFont="1" applyFill="1" applyBorder="1" applyAlignment="1">
      <alignment horizontal="center" vertical="top" wrapText="1"/>
    </xf>
    <xf numFmtId="0" fontId="5" fillId="0" borderId="2" xfId="4" applyFont="1" applyFill="1" applyBorder="1" applyAlignment="1">
      <alignment horizontal="center" vertical="top" wrapText="1"/>
    </xf>
    <xf numFmtId="0" fontId="4" fillId="0" borderId="26" xfId="0" applyFont="1" applyBorder="1" applyAlignment="1">
      <alignment horizontal="center" vertical="center" wrapText="1"/>
    </xf>
    <xf numFmtId="164" fontId="4" fillId="16" borderId="22" xfId="0" applyNumberFormat="1" applyFont="1" applyFill="1" applyBorder="1" applyAlignment="1">
      <alignment horizontal="center" vertical="center" wrapText="1"/>
    </xf>
    <xf numFmtId="0" fontId="4" fillId="0" borderId="28" xfId="0" applyFont="1" applyBorder="1" applyAlignment="1">
      <alignment horizontal="left" vertical="top" wrapText="1"/>
    </xf>
    <xf numFmtId="0" fontId="5" fillId="0" borderId="19" xfId="4" applyFont="1" applyFill="1" applyBorder="1" applyAlignment="1">
      <alignment horizontal="center" vertical="top" wrapText="1"/>
    </xf>
    <xf numFmtId="49" fontId="5" fillId="0" borderId="23" xfId="4" applyNumberFormat="1" applyFont="1" applyFill="1" applyBorder="1" applyAlignment="1">
      <alignment horizontal="center" vertical="top"/>
    </xf>
    <xf numFmtId="49" fontId="5" fillId="14" borderId="23" xfId="4" applyNumberFormat="1" applyFont="1" applyFill="1" applyBorder="1" applyAlignment="1">
      <alignment horizontal="center" vertical="top"/>
    </xf>
    <xf numFmtId="49" fontId="5" fillId="0" borderId="9" xfId="4" applyNumberFormat="1" applyFont="1" applyFill="1" applyBorder="1" applyAlignment="1">
      <alignment horizontal="center" vertical="top"/>
    </xf>
    <xf numFmtId="0" fontId="3" fillId="0" borderId="26" xfId="0" applyFont="1" applyBorder="1" applyAlignment="1">
      <alignment vertical="top"/>
    </xf>
    <xf numFmtId="164" fontId="4" fillId="16" borderId="22" xfId="0" applyNumberFormat="1" applyFont="1" applyFill="1" applyBorder="1" applyAlignment="1">
      <alignment vertical="top" wrapText="1"/>
    </xf>
    <xf numFmtId="0" fontId="4" fillId="0" borderId="28" xfId="0" applyFont="1" applyBorder="1" applyAlignment="1">
      <alignment vertical="top"/>
    </xf>
    <xf numFmtId="49" fontId="5" fillId="0" borderId="58" xfId="4" applyNumberFormat="1" applyFont="1" applyFill="1" applyBorder="1" applyAlignment="1">
      <alignment vertical="top"/>
    </xf>
    <xf numFmtId="0" fontId="3" fillId="0" borderId="30" xfId="0" applyFont="1" applyBorder="1" applyAlignment="1">
      <alignment horizontal="center" vertical="top"/>
    </xf>
    <xf numFmtId="164" fontId="4" fillId="16" borderId="41" xfId="0" applyNumberFormat="1" applyFont="1" applyFill="1" applyBorder="1" applyAlignment="1">
      <alignment horizontal="center" vertical="top" wrapText="1"/>
    </xf>
    <xf numFmtId="0" fontId="4" fillId="0" borderId="32" xfId="0" applyFont="1" applyBorder="1" applyAlignment="1">
      <alignment vertical="top"/>
    </xf>
    <xf numFmtId="49" fontId="5" fillId="0" borderId="16" xfId="4" applyNumberFormat="1" applyFont="1" applyFill="1" applyBorder="1" applyAlignment="1">
      <alignment vertical="top"/>
    </xf>
    <xf numFmtId="0" fontId="4" fillId="0" borderId="20" xfId="4" applyFont="1" applyBorder="1" applyAlignment="1">
      <alignment vertical="top"/>
    </xf>
    <xf numFmtId="164" fontId="5" fillId="13" borderId="49" xfId="4" applyNumberFormat="1" applyFont="1" applyFill="1" applyBorder="1" applyAlignment="1">
      <alignment horizontal="center" vertical="center"/>
    </xf>
    <xf numFmtId="0" fontId="5" fillId="13" borderId="21" xfId="0" applyFont="1" applyFill="1" applyBorder="1" applyAlignment="1">
      <alignment horizontal="center" vertical="top"/>
    </xf>
    <xf numFmtId="0" fontId="4" fillId="0" borderId="48" xfId="4" applyFont="1" applyBorder="1" applyAlignment="1">
      <alignment vertical="top"/>
    </xf>
    <xf numFmtId="0" fontId="4" fillId="0" borderId="54" xfId="4" applyFont="1" applyBorder="1" applyAlignment="1">
      <alignment vertical="top"/>
    </xf>
    <xf numFmtId="0" fontId="4" fillId="0" borderId="46" xfId="4" applyFont="1" applyBorder="1" applyAlignment="1">
      <alignment vertical="top"/>
    </xf>
    <xf numFmtId="0" fontId="5" fillId="13" borderId="5" xfId="4" applyFont="1" applyFill="1" applyBorder="1" applyAlignment="1">
      <alignment horizontal="center" vertical="center" wrapText="1"/>
    </xf>
    <xf numFmtId="0" fontId="4" fillId="0" borderId="25" xfId="4" applyFont="1" applyBorder="1" applyAlignment="1">
      <alignment vertical="top"/>
    </xf>
    <xf numFmtId="0" fontId="4" fillId="0" borderId="57" xfId="4" applyFont="1" applyBorder="1" applyAlignment="1">
      <alignment vertical="top"/>
    </xf>
    <xf numFmtId="0" fontId="4" fillId="0" borderId="37" xfId="4" applyFont="1" applyBorder="1" applyAlignment="1">
      <alignment vertical="top"/>
    </xf>
    <xf numFmtId="164" fontId="5" fillId="13" borderId="1" xfId="4" applyNumberFormat="1" applyFont="1" applyFill="1" applyBorder="1" applyAlignment="1">
      <alignment horizontal="center" vertical="center"/>
    </xf>
    <xf numFmtId="0" fontId="5" fillId="13" borderId="1" xfId="4" applyFont="1" applyFill="1" applyBorder="1" applyAlignment="1">
      <alignment horizontal="center" vertical="center" wrapText="1"/>
    </xf>
    <xf numFmtId="0" fontId="4" fillId="0" borderId="67" xfId="4" applyFont="1" applyBorder="1" applyAlignment="1">
      <alignment vertical="top"/>
    </xf>
    <xf numFmtId="0" fontId="4" fillId="0" borderId="71" xfId="4" applyFont="1" applyBorder="1" applyAlignment="1">
      <alignment vertical="top"/>
    </xf>
    <xf numFmtId="0" fontId="4" fillId="0" borderId="69" xfId="4" applyFont="1" applyBorder="1" applyAlignment="1">
      <alignment vertical="top"/>
    </xf>
    <xf numFmtId="0" fontId="5" fillId="0" borderId="23" xfId="4" applyFont="1" applyFill="1" applyBorder="1" applyAlignment="1">
      <alignment horizontal="center" wrapText="1"/>
    </xf>
    <xf numFmtId="49" fontId="5" fillId="0" borderId="11" xfId="4" applyNumberFormat="1" applyFont="1" applyFill="1" applyBorder="1" applyAlignment="1">
      <alignment vertical="top"/>
    </xf>
    <xf numFmtId="49" fontId="5" fillId="0" borderId="23" xfId="4" applyNumberFormat="1" applyFont="1" applyFill="1" applyBorder="1" applyAlignment="1">
      <alignment vertical="top"/>
    </xf>
    <xf numFmtId="49" fontId="5" fillId="13" borderId="23" xfId="4" applyNumberFormat="1" applyFont="1" applyFill="1" applyBorder="1" applyAlignment="1">
      <alignment vertical="top"/>
    </xf>
    <xf numFmtId="49" fontId="5" fillId="15" borderId="48" xfId="4" applyNumberFormat="1" applyFont="1" applyFill="1" applyBorder="1" applyAlignment="1">
      <alignment vertical="top"/>
    </xf>
    <xf numFmtId="49" fontId="5" fillId="21" borderId="23" xfId="4" applyNumberFormat="1" applyFont="1" applyFill="1" applyBorder="1" applyAlignment="1">
      <alignment vertical="top"/>
    </xf>
    <xf numFmtId="0" fontId="5" fillId="0" borderId="1" xfId="4" applyFont="1" applyFill="1" applyBorder="1" applyAlignment="1">
      <alignment horizontal="center" wrapText="1"/>
    </xf>
    <xf numFmtId="49" fontId="5" fillId="0" borderId="14" xfId="4" applyNumberFormat="1" applyFont="1" applyFill="1" applyBorder="1" applyAlignment="1">
      <alignment vertical="top"/>
    </xf>
    <xf numFmtId="0" fontId="5" fillId="0" borderId="5" xfId="4" applyFont="1" applyFill="1" applyBorder="1" applyAlignment="1">
      <alignment horizontal="center" wrapText="1"/>
    </xf>
    <xf numFmtId="49" fontId="5" fillId="0" borderId="5" xfId="4" applyNumberFormat="1" applyFont="1" applyFill="1" applyBorder="1" applyAlignment="1">
      <alignment vertical="top"/>
    </xf>
    <xf numFmtId="49" fontId="5" fillId="0" borderId="24" xfId="4" applyNumberFormat="1" applyFont="1" applyFill="1" applyBorder="1" applyAlignment="1">
      <alignment vertical="top"/>
    </xf>
    <xf numFmtId="0" fontId="4" fillId="0" borderId="56" xfId="4" applyFont="1" applyBorder="1" applyAlignment="1">
      <alignment vertical="top"/>
    </xf>
    <xf numFmtId="0" fontId="4" fillId="0" borderId="42" xfId="4" applyFont="1" applyBorder="1" applyAlignment="1">
      <alignment vertical="top"/>
    </xf>
    <xf numFmtId="49" fontId="5" fillId="0" borderId="49" xfId="4" applyNumberFormat="1" applyFont="1" applyFill="1" applyBorder="1" applyAlignment="1">
      <alignment vertical="top"/>
    </xf>
    <xf numFmtId="0" fontId="4" fillId="0" borderId="26" xfId="4" applyFont="1" applyBorder="1" applyAlignment="1">
      <alignment vertical="top"/>
    </xf>
    <xf numFmtId="0" fontId="4" fillId="0" borderId="22" xfId="4" applyFont="1" applyBorder="1" applyAlignment="1">
      <alignment vertical="top"/>
    </xf>
    <xf numFmtId="0" fontId="4" fillId="0" borderId="28" xfId="4" applyFont="1" applyBorder="1" applyAlignment="1">
      <alignment vertical="top"/>
    </xf>
    <xf numFmtId="49" fontId="5" fillId="0" borderId="37" xfId="4" applyNumberFormat="1" applyFont="1" applyFill="1" applyBorder="1" applyAlignment="1">
      <alignment vertical="top"/>
    </xf>
    <xf numFmtId="2" fontId="5" fillId="5" borderId="49" xfId="4" applyNumberFormat="1" applyFont="1" applyFill="1" applyBorder="1" applyAlignment="1">
      <alignment horizontal="center" vertical="center"/>
    </xf>
    <xf numFmtId="49" fontId="5" fillId="14" borderId="5" xfId="4" applyNumberFormat="1" applyFont="1" applyFill="1" applyBorder="1" applyAlignment="1">
      <alignment vertical="top"/>
    </xf>
    <xf numFmtId="49" fontId="5" fillId="14" borderId="24" xfId="4" applyNumberFormat="1" applyFont="1" applyFill="1" applyBorder="1" applyAlignment="1">
      <alignment vertical="top"/>
    </xf>
    <xf numFmtId="49" fontId="5" fillId="14" borderId="49" xfId="4" applyNumberFormat="1" applyFont="1" applyFill="1" applyBorder="1" applyAlignment="1">
      <alignment vertical="top"/>
    </xf>
    <xf numFmtId="0" fontId="4" fillId="0" borderId="38" xfId="4" applyFont="1" applyBorder="1" applyAlignment="1">
      <alignment vertical="top"/>
    </xf>
    <xf numFmtId="0" fontId="4" fillId="0" borderId="52" xfId="4" applyFont="1" applyBorder="1" applyAlignment="1">
      <alignment vertical="top"/>
    </xf>
    <xf numFmtId="0" fontId="4" fillId="0" borderId="55" xfId="4" applyFont="1" applyBorder="1" applyAlignment="1">
      <alignment vertical="top"/>
    </xf>
    <xf numFmtId="49" fontId="5" fillId="0" borderId="0" xfId="4" applyNumberFormat="1" applyFont="1" applyFill="1" applyBorder="1" applyAlignment="1">
      <alignment vertical="top"/>
    </xf>
    <xf numFmtId="0" fontId="4" fillId="14" borderId="0" xfId="4" applyFont="1" applyFill="1" applyAlignment="1">
      <alignment vertical="top"/>
    </xf>
    <xf numFmtId="0" fontId="5" fillId="0" borderId="21" xfId="0" applyFont="1" applyFill="1" applyBorder="1" applyAlignment="1">
      <alignment horizontal="center" vertical="top"/>
    </xf>
    <xf numFmtId="49" fontId="10" fillId="0" borderId="0" xfId="0" applyNumberFormat="1" applyFont="1" applyBorder="1" applyAlignment="1">
      <alignment horizontal="left" vertical="top" wrapText="1"/>
    </xf>
    <xf numFmtId="0" fontId="5" fillId="0" borderId="23" xfId="0" applyFont="1" applyFill="1" applyBorder="1" applyAlignment="1">
      <alignment horizontal="center" vertical="top" wrapText="1"/>
    </xf>
    <xf numFmtId="0" fontId="5" fillId="14" borderId="5" xfId="0" applyFont="1" applyFill="1" applyBorder="1" applyAlignment="1">
      <alignment horizontal="center" vertical="top" wrapText="1"/>
    </xf>
    <xf numFmtId="164" fontId="5" fillId="0" borderId="49" xfId="4" applyNumberFormat="1" applyFont="1" applyFill="1" applyBorder="1" applyAlignment="1">
      <alignment horizontal="center" vertical="center"/>
    </xf>
    <xf numFmtId="0" fontId="5" fillId="0" borderId="24" xfId="0" applyFont="1" applyFill="1" applyBorder="1" applyAlignment="1">
      <alignment horizontal="center" vertical="top" wrapText="1"/>
    </xf>
    <xf numFmtId="49" fontId="5" fillId="13" borderId="24" xfId="4" applyNumberFormat="1" applyFont="1" applyFill="1" applyBorder="1" applyAlignment="1">
      <alignment vertical="top"/>
    </xf>
    <xf numFmtId="49" fontId="5" fillId="15" borderId="25" xfId="4" applyNumberFormat="1" applyFont="1" applyFill="1" applyBorder="1" applyAlignment="1">
      <alignment vertical="top"/>
    </xf>
    <xf numFmtId="49" fontId="5" fillId="21" borderId="24" xfId="4" applyNumberFormat="1" applyFont="1" applyFill="1" applyBorder="1" applyAlignment="1">
      <alignment vertical="top"/>
    </xf>
    <xf numFmtId="164" fontId="5" fillId="13" borderId="5" xfId="4" applyNumberFormat="1" applyFont="1" applyFill="1" applyBorder="1" applyAlignment="1">
      <alignment horizontal="center" vertical="center"/>
    </xf>
    <xf numFmtId="0" fontId="4" fillId="0" borderId="38" xfId="0" applyFont="1" applyBorder="1" applyAlignment="1">
      <alignment horizontal="center" wrapText="1"/>
    </xf>
    <xf numFmtId="164" fontId="4" fillId="16" borderId="66" xfId="0" applyNumberFormat="1" applyFont="1" applyFill="1" applyBorder="1" applyAlignment="1">
      <alignment horizontal="center" wrapText="1"/>
    </xf>
    <xf numFmtId="0" fontId="4" fillId="0" borderId="55" xfId="0" applyFont="1" applyBorder="1" applyAlignment="1">
      <alignment vertical="center" wrapText="1"/>
    </xf>
    <xf numFmtId="164" fontId="5" fillId="5" borderId="5" xfId="4" applyNumberFormat="1" applyFont="1" applyFill="1" applyBorder="1" applyAlignment="1">
      <alignment horizontal="center" vertical="center"/>
    </xf>
    <xf numFmtId="0" fontId="5" fillId="13" borderId="5" xfId="4" applyFont="1" applyFill="1" applyBorder="1" applyAlignment="1">
      <alignment horizontal="center" wrapText="1"/>
    </xf>
    <xf numFmtId="0" fontId="5" fillId="13" borderId="1" xfId="4" applyFont="1" applyFill="1" applyBorder="1" applyAlignment="1">
      <alignment horizontal="center" wrapText="1"/>
    </xf>
    <xf numFmtId="0" fontId="21" fillId="5" borderId="1" xfId="0" applyFont="1" applyFill="1" applyBorder="1" applyAlignment="1">
      <alignment horizontal="center" vertical="top"/>
    </xf>
    <xf numFmtId="49" fontId="5" fillId="0" borderId="0" xfId="4" applyNumberFormat="1" applyFont="1" applyFill="1" applyBorder="1" applyAlignment="1">
      <alignment horizontal="center" vertical="top"/>
    </xf>
    <xf numFmtId="49" fontId="5" fillId="14" borderId="5" xfId="4" applyNumberFormat="1" applyFont="1" applyFill="1" applyBorder="1" applyAlignment="1">
      <alignment horizontal="center" vertical="top"/>
    </xf>
    <xf numFmtId="49" fontId="5" fillId="13" borderId="23" xfId="4" applyNumberFormat="1" applyFont="1" applyFill="1" applyBorder="1" applyAlignment="1">
      <alignment horizontal="center" vertical="top"/>
    </xf>
    <xf numFmtId="49" fontId="5" fillId="15" borderId="48" xfId="4" applyNumberFormat="1" applyFont="1" applyFill="1" applyBorder="1" applyAlignment="1">
      <alignment horizontal="center" vertical="top"/>
    </xf>
    <xf numFmtId="49" fontId="5" fillId="21" borderId="23" xfId="4" applyNumberFormat="1" applyFont="1" applyFill="1" applyBorder="1" applyAlignment="1">
      <alignment horizontal="center" vertical="top"/>
    </xf>
    <xf numFmtId="164" fontId="4" fillId="0" borderId="5" xfId="4" applyNumberFormat="1" applyFont="1" applyFill="1" applyBorder="1" applyAlignment="1">
      <alignment horizontal="center" vertical="center"/>
    </xf>
    <xf numFmtId="0" fontId="4" fillId="0" borderId="46" xfId="4" applyFont="1" applyBorder="1" applyAlignment="1">
      <alignment horizontal="center" vertical="top"/>
    </xf>
    <xf numFmtId="49" fontId="5" fillId="14" borderId="24" xfId="4" applyNumberFormat="1" applyFont="1" applyFill="1" applyBorder="1" applyAlignment="1">
      <alignment horizontal="center" vertical="top"/>
    </xf>
    <xf numFmtId="0" fontId="4" fillId="0" borderId="34" xfId="4" applyFont="1" applyBorder="1" applyAlignment="1">
      <alignment vertical="top"/>
    </xf>
    <xf numFmtId="0" fontId="4" fillId="0" borderId="36" xfId="4" applyFont="1" applyBorder="1" applyAlignment="1">
      <alignment vertical="top"/>
    </xf>
    <xf numFmtId="0" fontId="5" fillId="13" borderId="21" xfId="0" applyFont="1" applyFill="1" applyBorder="1" applyAlignment="1">
      <alignment horizontal="center" vertical="center"/>
    </xf>
    <xf numFmtId="0" fontId="4" fillId="0" borderId="26" xfId="0" applyFont="1" applyBorder="1" applyAlignment="1">
      <alignment horizontal="center" wrapText="1"/>
    </xf>
    <xf numFmtId="164" fontId="4" fillId="16" borderId="27" xfId="0" applyNumberFormat="1" applyFont="1" applyFill="1" applyBorder="1" applyAlignment="1">
      <alignment horizontal="center" wrapText="1"/>
    </xf>
    <xf numFmtId="0" fontId="4" fillId="0" borderId="28" xfId="0" applyFont="1" applyBorder="1" applyAlignment="1">
      <alignment vertical="top" wrapText="1"/>
    </xf>
    <xf numFmtId="0" fontId="4" fillId="0" borderId="30" xfId="0" applyFont="1" applyBorder="1" applyAlignment="1">
      <alignment horizontal="center"/>
    </xf>
    <xf numFmtId="164" fontId="4" fillId="16" borderId="31" xfId="0" applyNumberFormat="1" applyFont="1" applyFill="1" applyBorder="1" applyAlignment="1">
      <alignment horizontal="center" wrapText="1"/>
    </xf>
    <xf numFmtId="0" fontId="4" fillId="0" borderId="32" xfId="0" applyFont="1" applyBorder="1" applyAlignment="1">
      <alignment vertical="top" wrapText="1"/>
    </xf>
    <xf numFmtId="0" fontId="4" fillId="0" borderId="43" xfId="4" applyFont="1" applyBorder="1" applyAlignment="1">
      <alignment vertical="top"/>
    </xf>
    <xf numFmtId="0" fontId="4" fillId="0" borderId="44" xfId="4" applyFont="1" applyBorder="1" applyAlignment="1">
      <alignment vertical="top"/>
    </xf>
    <xf numFmtId="0" fontId="4" fillId="0" borderId="45" xfId="4" applyFont="1" applyBorder="1" applyAlignment="1">
      <alignment vertical="top"/>
    </xf>
    <xf numFmtId="0" fontId="4" fillId="0" borderId="38" xfId="0" applyFont="1" applyBorder="1" applyAlignment="1">
      <alignment horizontal="center" vertical="center" wrapText="1"/>
    </xf>
    <xf numFmtId="0" fontId="4" fillId="16" borderId="66" xfId="0" applyFont="1" applyFill="1" applyBorder="1" applyAlignment="1">
      <alignment horizontal="center" vertical="center" wrapText="1"/>
    </xf>
    <xf numFmtId="0" fontId="4" fillId="0" borderId="55" xfId="0" applyFont="1" applyBorder="1" applyAlignment="1">
      <alignment horizontal="left" vertical="center" wrapText="1"/>
    </xf>
    <xf numFmtId="0" fontId="4" fillId="0" borderId="30" xfId="4" applyFont="1" applyBorder="1" applyAlignment="1">
      <alignment vertical="top"/>
    </xf>
    <xf numFmtId="0" fontId="4" fillId="0" borderId="41" xfId="4" applyFont="1" applyBorder="1" applyAlignment="1">
      <alignment vertical="top"/>
    </xf>
    <xf numFmtId="0" fontId="4" fillId="0" borderId="32" xfId="4" applyFont="1" applyBorder="1" applyAlignment="1">
      <alignment vertical="top"/>
    </xf>
    <xf numFmtId="49" fontId="4" fillId="0" borderId="63" xfId="0" applyNumberFormat="1" applyFont="1" applyFill="1" applyBorder="1" applyAlignment="1">
      <alignment horizontal="center" vertical="center"/>
    </xf>
    <xf numFmtId="49" fontId="4" fillId="0" borderId="70" xfId="0" applyNumberFormat="1" applyFont="1" applyFill="1" applyBorder="1" applyAlignment="1">
      <alignment horizontal="center" vertical="center"/>
    </xf>
    <xf numFmtId="0" fontId="4" fillId="0" borderId="4" xfId="9" applyFont="1" applyBorder="1" applyAlignment="1">
      <alignment vertical="top" wrapText="1"/>
    </xf>
    <xf numFmtId="49" fontId="5" fillId="15" borderId="4" xfId="4" applyNumberFormat="1" applyFont="1" applyFill="1" applyBorder="1" applyAlignment="1">
      <alignment horizontal="center" vertical="top"/>
    </xf>
    <xf numFmtId="0" fontId="21" fillId="0" borderId="0" xfId="0" applyFont="1" applyFill="1" applyBorder="1" applyAlignment="1">
      <alignment vertical="top"/>
    </xf>
    <xf numFmtId="0" fontId="21" fillId="9" borderId="25" xfId="0" applyFont="1" applyFill="1" applyBorder="1" applyAlignment="1">
      <alignment vertical="top"/>
    </xf>
    <xf numFmtId="0" fontId="21" fillId="9" borderId="18" xfId="0" applyFont="1" applyFill="1" applyBorder="1" applyAlignment="1">
      <alignment vertical="top"/>
    </xf>
    <xf numFmtId="0" fontId="21" fillId="9" borderId="3" xfId="0" applyFont="1" applyFill="1" applyBorder="1" applyAlignment="1">
      <alignment horizontal="center" vertical="top"/>
    </xf>
    <xf numFmtId="0" fontId="21" fillId="9" borderId="3" xfId="0" applyFont="1" applyFill="1" applyBorder="1" applyAlignment="1">
      <alignment vertical="top"/>
    </xf>
    <xf numFmtId="0" fontId="21" fillId="9" borderId="3" xfId="0" applyFont="1" applyFill="1" applyBorder="1" applyAlignment="1">
      <alignment vertical="center"/>
    </xf>
    <xf numFmtId="0" fontId="22" fillId="9" borderId="4" xfId="0" applyFont="1" applyFill="1" applyBorder="1" applyAlignment="1">
      <alignment vertical="top"/>
    </xf>
    <xf numFmtId="49" fontId="21" fillId="15" borderId="2" xfId="0" applyNumberFormat="1" applyFont="1" applyFill="1" applyBorder="1" applyAlignment="1">
      <alignment horizontal="center" vertical="top"/>
    </xf>
    <xf numFmtId="49" fontId="21" fillId="10" borderId="1" xfId="0" applyNumberFormat="1" applyFont="1" applyFill="1" applyBorder="1" applyAlignment="1">
      <alignment horizontal="center" vertical="top"/>
    </xf>
    <xf numFmtId="164" fontId="5" fillId="15" borderId="40" xfId="4" applyNumberFormat="1" applyFont="1" applyFill="1" applyBorder="1" applyAlignment="1">
      <alignment horizontal="center" vertical="top"/>
    </xf>
    <xf numFmtId="164" fontId="5" fillId="5" borderId="49" xfId="4" applyNumberFormat="1" applyFont="1" applyFill="1" applyBorder="1" applyAlignment="1">
      <alignment horizontal="center" vertical="top"/>
    </xf>
    <xf numFmtId="0" fontId="5" fillId="22" borderId="21" xfId="0" applyFont="1" applyFill="1" applyBorder="1" applyAlignment="1">
      <alignment horizontal="center" vertical="top"/>
    </xf>
    <xf numFmtId="49" fontId="5" fillId="0" borderId="17" xfId="4" applyNumberFormat="1" applyFont="1" applyFill="1" applyBorder="1" applyAlignment="1">
      <alignment horizontal="center" vertical="top"/>
    </xf>
    <xf numFmtId="49" fontId="5" fillId="0" borderId="5" xfId="4" applyNumberFormat="1" applyFont="1" applyBorder="1" applyAlignment="1">
      <alignment vertical="top"/>
    </xf>
    <xf numFmtId="0" fontId="4" fillId="14" borderId="5" xfId="0" applyFont="1" applyFill="1" applyBorder="1" applyAlignment="1">
      <alignment vertical="top" wrapText="1"/>
    </xf>
    <xf numFmtId="164" fontId="5" fillId="0" borderId="49" xfId="4" applyNumberFormat="1" applyFont="1" applyFill="1" applyBorder="1" applyAlignment="1">
      <alignment horizontal="center" vertical="top"/>
    </xf>
    <xf numFmtId="0" fontId="4" fillId="0" borderId="9" xfId="0" applyFont="1" applyBorder="1" applyAlignment="1">
      <alignment horizontal="center" vertical="top"/>
    </xf>
    <xf numFmtId="49" fontId="5" fillId="0" borderId="14" xfId="4" applyNumberFormat="1" applyFont="1" applyFill="1" applyBorder="1" applyAlignment="1">
      <alignment horizontal="center" vertical="top"/>
    </xf>
    <xf numFmtId="49" fontId="5" fillId="0" borderId="23" xfId="4" applyNumberFormat="1" applyFont="1" applyBorder="1" applyAlignment="1">
      <alignment vertical="top"/>
    </xf>
    <xf numFmtId="0" fontId="30" fillId="14" borderId="23" xfId="0" applyFont="1" applyFill="1" applyBorder="1" applyAlignment="1">
      <alignment vertical="top" wrapText="1"/>
    </xf>
    <xf numFmtId="164" fontId="4" fillId="16" borderId="52" xfId="0" applyNumberFormat="1" applyFont="1" applyFill="1" applyBorder="1" applyAlignment="1">
      <alignment horizontal="center" vertical="center" wrapText="1"/>
    </xf>
    <xf numFmtId="0" fontId="4" fillId="0" borderId="58" xfId="0" applyFont="1" applyBorder="1" applyAlignment="1">
      <alignment horizontal="center" vertical="top"/>
    </xf>
    <xf numFmtId="49" fontId="5" fillId="0" borderId="7" xfId="4" applyNumberFormat="1" applyFont="1" applyFill="1" applyBorder="1" applyAlignment="1">
      <alignment horizontal="center" vertical="top"/>
    </xf>
    <xf numFmtId="49" fontId="5" fillId="0" borderId="29" xfId="4" applyNumberFormat="1" applyFont="1" applyFill="1" applyBorder="1" applyAlignment="1">
      <alignment horizontal="center" vertical="top"/>
    </xf>
    <xf numFmtId="49" fontId="5" fillId="0" borderId="15" xfId="4" applyNumberFormat="1" applyFont="1" applyFill="1" applyBorder="1" applyAlignment="1">
      <alignment horizontal="center" vertical="top"/>
    </xf>
    <xf numFmtId="0" fontId="4" fillId="0" borderId="30" xfId="0" applyFont="1" applyBorder="1" applyAlignment="1">
      <alignment horizontal="center" vertical="center"/>
    </xf>
    <xf numFmtId="164" fontId="4" fillId="16" borderId="41" xfId="0" applyNumberFormat="1" applyFont="1" applyFill="1" applyBorder="1" applyAlignment="1">
      <alignment horizontal="center" vertical="center" wrapText="1"/>
    </xf>
    <xf numFmtId="0" fontId="4" fillId="12" borderId="32" xfId="0" applyFont="1" applyFill="1" applyBorder="1" applyAlignment="1">
      <alignment horizontal="left" vertical="top" wrapText="1"/>
    </xf>
    <xf numFmtId="164" fontId="5" fillId="0" borderId="4" xfId="4" applyNumberFormat="1" applyFont="1" applyFill="1" applyBorder="1" applyAlignment="1">
      <alignment horizontal="center" vertical="top"/>
    </xf>
    <xf numFmtId="0" fontId="4" fillId="0" borderId="1" xfId="0" applyFont="1" applyBorder="1" applyAlignment="1">
      <alignment horizontal="center" vertical="top"/>
    </xf>
    <xf numFmtId="49" fontId="5" fillId="0" borderId="33" xfId="4" applyNumberFormat="1" applyFont="1" applyFill="1" applyBorder="1" applyAlignment="1">
      <alignment horizontal="center" vertical="top"/>
    </xf>
    <xf numFmtId="2" fontId="5" fillId="0" borderId="49" xfId="4" applyNumberFormat="1" applyFont="1" applyFill="1" applyBorder="1" applyAlignment="1">
      <alignment horizontal="center" vertical="top"/>
    </xf>
    <xf numFmtId="164" fontId="4" fillId="0" borderId="22" xfId="0" applyNumberFormat="1" applyFont="1" applyFill="1" applyBorder="1" applyAlignment="1">
      <alignment horizontal="center" vertical="center" wrapText="1"/>
    </xf>
    <xf numFmtId="0" fontId="4" fillId="0" borderId="28" xfId="0" applyFont="1" applyFill="1" applyBorder="1" applyAlignment="1">
      <alignment horizontal="left" vertical="top" wrapText="1"/>
    </xf>
    <xf numFmtId="0" fontId="4" fillId="0" borderId="38" xfId="0" applyFont="1" applyFill="1" applyBorder="1" applyAlignment="1">
      <alignment horizontal="center" vertical="top" wrapText="1"/>
    </xf>
    <xf numFmtId="0" fontId="4" fillId="0" borderId="52" xfId="0" applyFont="1" applyFill="1" applyBorder="1" applyAlignment="1">
      <alignment horizontal="center" vertical="center" wrapText="1"/>
    </xf>
    <xf numFmtId="0" fontId="4" fillId="0" borderId="55" xfId="0" applyFont="1" applyFill="1" applyBorder="1" applyAlignment="1">
      <alignment horizontal="left" vertical="top" wrapText="1"/>
    </xf>
    <xf numFmtId="49" fontId="5" fillId="0" borderId="8" xfId="4" applyNumberFormat="1" applyFont="1" applyFill="1" applyBorder="1" applyAlignment="1">
      <alignment horizontal="center" vertical="top"/>
    </xf>
    <xf numFmtId="164" fontId="5" fillId="13" borderId="49" xfId="4" applyNumberFormat="1" applyFont="1" applyFill="1" applyBorder="1" applyAlignment="1">
      <alignment horizontal="center" vertical="top"/>
    </xf>
    <xf numFmtId="2" fontId="5" fillId="5" borderId="49" xfId="4" applyNumberFormat="1" applyFont="1" applyFill="1" applyBorder="1" applyAlignment="1">
      <alignment horizontal="center" vertical="top"/>
    </xf>
    <xf numFmtId="0" fontId="4" fillId="13" borderId="9" xfId="0" applyFont="1" applyFill="1" applyBorder="1" applyAlignment="1">
      <alignment horizontal="center" vertical="top"/>
    </xf>
    <xf numFmtId="49" fontId="5" fillId="0" borderId="46" xfId="4" applyNumberFormat="1" applyFont="1" applyFill="1" applyBorder="1" applyAlignment="1">
      <alignment horizontal="center" vertical="top"/>
    </xf>
    <xf numFmtId="164" fontId="5" fillId="5" borderId="4" xfId="4" applyNumberFormat="1" applyFont="1" applyFill="1" applyBorder="1" applyAlignment="1">
      <alignment horizontal="center" vertical="top"/>
    </xf>
    <xf numFmtId="0" fontId="4" fillId="13" borderId="16" xfId="0" applyFont="1" applyFill="1" applyBorder="1" applyAlignment="1">
      <alignment horizontal="center" vertical="top"/>
    </xf>
    <xf numFmtId="49" fontId="5" fillId="0" borderId="24" xfId="4" applyNumberFormat="1" applyFont="1" applyBorder="1" applyAlignment="1">
      <alignment vertical="top"/>
    </xf>
    <xf numFmtId="164" fontId="5" fillId="5" borderId="46" xfId="4" applyNumberFormat="1" applyFont="1" applyFill="1" applyBorder="1" applyAlignment="1">
      <alignment horizontal="center" vertical="top"/>
    </xf>
    <xf numFmtId="0" fontId="5" fillId="22" borderId="47" xfId="0" applyFont="1" applyFill="1" applyBorder="1" applyAlignment="1">
      <alignment horizontal="center" vertical="top"/>
    </xf>
    <xf numFmtId="0" fontId="4" fillId="12" borderId="67" xfId="0" applyFont="1" applyFill="1" applyBorder="1" applyAlignment="1">
      <alignment horizontal="center" vertical="center"/>
    </xf>
    <xf numFmtId="0" fontId="4" fillId="12" borderId="27" xfId="0" applyFont="1" applyFill="1" applyBorder="1" applyAlignment="1">
      <alignment horizontal="center" vertical="center" wrapText="1"/>
    </xf>
    <xf numFmtId="0" fontId="4" fillId="12" borderId="28" xfId="0" applyFont="1" applyFill="1" applyBorder="1" applyAlignment="1">
      <alignment vertical="top" wrapText="1"/>
    </xf>
    <xf numFmtId="0" fontId="4" fillId="0" borderId="16" xfId="0" applyFont="1" applyBorder="1" applyAlignment="1">
      <alignment horizontal="center" vertical="top"/>
    </xf>
    <xf numFmtId="0" fontId="4" fillId="12" borderId="67" xfId="0" applyFont="1" applyFill="1" applyBorder="1" applyAlignment="1">
      <alignment horizontal="center" vertical="top"/>
    </xf>
    <xf numFmtId="0" fontId="4" fillId="12" borderId="43" xfId="0" applyFont="1" applyFill="1" applyBorder="1" applyAlignment="1">
      <alignment horizontal="center" vertical="top"/>
    </xf>
    <xf numFmtId="0" fontId="4" fillId="12" borderId="66" xfId="0" applyFont="1" applyFill="1" applyBorder="1" applyAlignment="1">
      <alignment horizontal="center" vertical="center" wrapText="1"/>
    </xf>
    <xf numFmtId="0" fontId="4" fillId="12" borderId="55" xfId="0" applyFont="1" applyFill="1" applyBorder="1" applyAlignment="1">
      <alignment vertical="top" wrapText="1"/>
    </xf>
    <xf numFmtId="0" fontId="4" fillId="12" borderId="30" xfId="0" applyFont="1" applyFill="1" applyBorder="1" applyAlignment="1">
      <alignment horizontal="center" vertical="center" wrapText="1"/>
    </xf>
    <xf numFmtId="164" fontId="4" fillId="12" borderId="41" xfId="0" applyNumberFormat="1" applyFont="1" applyFill="1" applyBorder="1" applyAlignment="1">
      <alignment vertical="center" wrapText="1"/>
    </xf>
    <xf numFmtId="0" fontId="4" fillId="12" borderId="32" xfId="0" applyFont="1" applyFill="1" applyBorder="1" applyAlignment="1">
      <alignment vertical="center" wrapText="1"/>
    </xf>
    <xf numFmtId="164" fontId="23" fillId="12" borderId="52" xfId="0" applyNumberFormat="1" applyFont="1" applyFill="1" applyBorder="1" applyAlignment="1">
      <alignment vertical="center" wrapText="1"/>
    </xf>
    <xf numFmtId="0" fontId="23" fillId="12" borderId="55" xfId="0" applyFont="1" applyFill="1" applyBorder="1" applyAlignment="1">
      <alignment vertical="center" wrapText="1"/>
    </xf>
    <xf numFmtId="164" fontId="5" fillId="5" borderId="49" xfId="4" applyNumberFormat="1" applyFont="1" applyFill="1" applyBorder="1" applyAlignment="1">
      <alignment vertical="top"/>
    </xf>
    <xf numFmtId="49" fontId="5" fillId="13" borderId="5" xfId="4" applyNumberFormat="1" applyFont="1" applyFill="1" applyBorder="1" applyAlignment="1">
      <alignment vertical="top"/>
    </xf>
    <xf numFmtId="49" fontId="5" fillId="15" borderId="19" xfId="4" applyNumberFormat="1" applyFont="1" applyFill="1" applyBorder="1" applyAlignment="1">
      <alignment vertical="top"/>
    </xf>
    <xf numFmtId="164" fontId="5" fillId="0" borderId="49" xfId="4" applyNumberFormat="1" applyFont="1" applyFill="1" applyBorder="1" applyAlignment="1">
      <alignment vertical="top"/>
    </xf>
    <xf numFmtId="49" fontId="5" fillId="14" borderId="23" xfId="4" applyNumberFormat="1" applyFont="1" applyFill="1" applyBorder="1" applyAlignment="1">
      <alignment vertical="top"/>
    </xf>
    <xf numFmtId="164" fontId="4" fillId="12" borderId="54" xfId="0" applyNumberFormat="1" applyFont="1" applyFill="1" applyBorder="1" applyAlignment="1">
      <alignment horizontal="center" vertical="center" wrapText="1"/>
    </xf>
    <xf numFmtId="0" fontId="4" fillId="12" borderId="45" xfId="0" applyFont="1" applyFill="1" applyBorder="1" applyAlignment="1">
      <alignment vertical="center" wrapText="1"/>
    </xf>
    <xf numFmtId="164" fontId="4" fillId="12" borderId="22" xfId="0" applyNumberFormat="1" applyFont="1" applyFill="1" applyBorder="1" applyAlignment="1">
      <alignment horizontal="center" vertical="center" wrapText="1"/>
    </xf>
    <xf numFmtId="0" fontId="4" fillId="12" borderId="28" xfId="0" applyFont="1" applyFill="1" applyBorder="1" applyAlignment="1">
      <alignment vertical="center" wrapText="1"/>
    </xf>
    <xf numFmtId="49" fontId="5" fillId="0" borderId="58" xfId="4" applyNumberFormat="1" applyFont="1" applyFill="1" applyBorder="1" applyAlignment="1">
      <alignment horizontal="center" vertical="top"/>
    </xf>
    <xf numFmtId="0" fontId="23" fillId="12" borderId="59" xfId="0" applyFont="1" applyFill="1" applyBorder="1" applyAlignment="1">
      <alignment vertical="center" wrapText="1"/>
    </xf>
    <xf numFmtId="164" fontId="23" fillId="12" borderId="20" xfId="0" applyNumberFormat="1" applyFont="1" applyFill="1" applyBorder="1" applyAlignment="1">
      <alignment vertical="center" wrapText="1"/>
    </xf>
    <xf numFmtId="0" fontId="23" fillId="12" borderId="40" xfId="0" applyFont="1" applyFill="1" applyBorder="1" applyAlignment="1">
      <alignment vertical="center" wrapText="1"/>
    </xf>
    <xf numFmtId="0" fontId="5" fillId="0" borderId="0" xfId="0" applyFont="1" applyFill="1" applyBorder="1" applyAlignment="1">
      <alignment horizontal="center" vertical="top" wrapText="1"/>
    </xf>
    <xf numFmtId="0" fontId="5" fillId="14" borderId="5" xfId="0" applyFont="1" applyFill="1" applyBorder="1" applyAlignment="1">
      <alignment vertical="top" wrapText="1"/>
    </xf>
    <xf numFmtId="0" fontId="23" fillId="12" borderId="43" xfId="0" applyFont="1" applyFill="1" applyBorder="1" applyAlignment="1">
      <alignment vertical="center" wrapText="1"/>
    </xf>
    <xf numFmtId="164" fontId="23" fillId="12" borderId="54" xfId="0" applyNumberFormat="1" applyFont="1" applyFill="1" applyBorder="1" applyAlignment="1">
      <alignment vertical="center" wrapText="1"/>
    </xf>
    <xf numFmtId="0" fontId="23" fillId="12" borderId="45" xfId="0" applyFont="1" applyFill="1" applyBorder="1" applyAlignment="1">
      <alignment vertical="center" wrapText="1"/>
    </xf>
    <xf numFmtId="164" fontId="4" fillId="0" borderId="49" xfId="4" applyNumberFormat="1" applyFont="1" applyFill="1" applyBorder="1" applyAlignment="1">
      <alignment horizontal="center" vertical="top"/>
    </xf>
    <xf numFmtId="0" fontId="23" fillId="12" borderId="26" xfId="0" applyFont="1" applyFill="1" applyBorder="1" applyAlignment="1">
      <alignment vertical="center" wrapText="1"/>
    </xf>
    <xf numFmtId="164" fontId="23" fillId="12" borderId="22" xfId="0" applyNumberFormat="1" applyFont="1" applyFill="1" applyBorder="1" applyAlignment="1">
      <alignment horizontal="center" vertical="center" wrapText="1"/>
    </xf>
    <xf numFmtId="0" fontId="23" fillId="12" borderId="28" xfId="0" applyFont="1" applyFill="1" applyBorder="1" applyAlignment="1">
      <alignment vertical="center" wrapText="1"/>
    </xf>
    <xf numFmtId="0" fontId="5" fillId="13" borderId="1" xfId="0" applyFont="1" applyFill="1" applyBorder="1" applyAlignment="1">
      <alignment horizontal="center" vertical="top"/>
    </xf>
    <xf numFmtId="164" fontId="4" fillId="12" borderId="52" xfId="0" applyNumberFormat="1" applyFont="1" applyFill="1" applyBorder="1" applyAlignment="1">
      <alignment horizontal="center" vertical="center" wrapText="1"/>
    </xf>
    <xf numFmtId="0" fontId="4" fillId="0" borderId="47" xfId="0" applyFont="1" applyBorder="1" applyAlignment="1">
      <alignment horizontal="center" vertical="top"/>
    </xf>
    <xf numFmtId="164" fontId="4" fillId="12" borderId="7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wrapText="1"/>
    </xf>
    <xf numFmtId="0" fontId="4" fillId="0" borderId="63" xfId="0" applyFont="1" applyFill="1" applyBorder="1" applyAlignment="1">
      <alignment horizontal="center" vertical="center" wrapText="1"/>
    </xf>
    <xf numFmtId="164" fontId="4" fillId="0" borderId="70" xfId="0" applyNumberFormat="1" applyFont="1" applyFill="1" applyBorder="1" applyAlignment="1">
      <alignment horizontal="center" vertical="center" wrapText="1"/>
    </xf>
    <xf numFmtId="0" fontId="4" fillId="0" borderId="4" xfId="0" applyFont="1" applyFill="1" applyBorder="1" applyAlignment="1">
      <alignment vertical="center" wrapText="1"/>
    </xf>
    <xf numFmtId="49" fontId="5" fillId="0" borderId="62" xfId="4" applyNumberFormat="1" applyFont="1" applyFill="1" applyBorder="1" applyAlignment="1">
      <alignment horizontal="center" vertical="top"/>
    </xf>
    <xf numFmtId="49" fontId="5" fillId="0" borderId="12" xfId="4" applyNumberFormat="1" applyFont="1" applyFill="1" applyBorder="1" applyAlignment="1">
      <alignment horizontal="center" vertical="top"/>
    </xf>
    <xf numFmtId="0" fontId="9" fillId="14" borderId="23" xfId="0" applyFont="1" applyFill="1" applyBorder="1" applyAlignment="1">
      <alignment vertical="top" wrapText="1"/>
    </xf>
    <xf numFmtId="0" fontId="4" fillId="0" borderId="30" xfId="0" applyFont="1" applyFill="1" applyBorder="1" applyAlignment="1">
      <alignment horizontal="center" vertical="center" wrapText="1"/>
    </xf>
    <xf numFmtId="164" fontId="4" fillId="0" borderId="41" xfId="0" applyNumberFormat="1" applyFont="1" applyFill="1" applyBorder="1" applyAlignment="1">
      <alignment horizontal="center" vertical="center" wrapText="1"/>
    </xf>
    <xf numFmtId="0" fontId="4" fillId="0" borderId="33" xfId="0" applyFont="1" applyFill="1" applyBorder="1" applyAlignment="1">
      <alignment horizontal="left" vertical="center" wrapText="1"/>
    </xf>
    <xf numFmtId="164" fontId="4" fillId="0" borderId="52" xfId="0" applyNumberFormat="1" applyFont="1" applyFill="1" applyBorder="1" applyAlignment="1">
      <alignment horizontal="center" vertical="top" wrapText="1"/>
    </xf>
    <xf numFmtId="0" fontId="4" fillId="0" borderId="8" xfId="0" applyFont="1" applyFill="1" applyBorder="1" applyAlignment="1">
      <alignment vertical="top" wrapText="1"/>
    </xf>
    <xf numFmtId="0" fontId="4" fillId="0" borderId="38" xfId="0" applyFont="1" applyFill="1" applyBorder="1" applyAlignment="1">
      <alignment horizontal="center" vertical="center" wrapText="1"/>
    </xf>
    <xf numFmtId="164" fontId="4" fillId="0" borderId="52" xfId="0" applyNumberFormat="1" applyFont="1" applyFill="1" applyBorder="1" applyAlignment="1">
      <alignment horizontal="center" vertical="center" wrapText="1"/>
    </xf>
    <xf numFmtId="0" fontId="4" fillId="0" borderId="45" xfId="0" applyFont="1" applyFill="1" applyBorder="1" applyAlignment="1">
      <alignment vertical="center" wrapText="1"/>
    </xf>
    <xf numFmtId="49" fontId="5" fillId="0" borderId="23" xfId="4" applyNumberFormat="1" applyFont="1" applyBorder="1" applyAlignment="1">
      <alignment horizontal="center" vertical="top"/>
    </xf>
    <xf numFmtId="0" fontId="4" fillId="0" borderId="59" xfId="4" applyFont="1" applyBorder="1" applyAlignment="1">
      <alignment vertical="top"/>
    </xf>
    <xf numFmtId="0" fontId="4" fillId="0" borderId="36" xfId="0" applyFont="1" applyFill="1" applyBorder="1" applyAlignment="1">
      <alignment vertical="center" wrapText="1"/>
    </xf>
    <xf numFmtId="164" fontId="5" fillId="13" borderId="5" xfId="4" applyNumberFormat="1" applyFont="1" applyFill="1" applyBorder="1" applyAlignment="1">
      <alignment horizontal="center" vertical="top"/>
    </xf>
    <xf numFmtId="0" fontId="4" fillId="0" borderId="13" xfId="4" applyFont="1" applyBorder="1" applyAlignment="1">
      <alignment vertical="top"/>
    </xf>
    <xf numFmtId="0" fontId="4" fillId="0" borderId="15" xfId="4" applyFont="1" applyBorder="1" applyAlignment="1">
      <alignment vertical="top"/>
    </xf>
    <xf numFmtId="164" fontId="5" fillId="5" borderId="1" xfId="4" applyNumberFormat="1" applyFont="1" applyFill="1" applyBorder="1" applyAlignment="1">
      <alignment horizontal="center" vertical="top"/>
    </xf>
    <xf numFmtId="164" fontId="5" fillId="5" borderId="5" xfId="4" applyNumberFormat="1" applyFont="1" applyFill="1" applyBorder="1" applyAlignment="1">
      <alignment horizontal="center" vertical="top"/>
    </xf>
    <xf numFmtId="0" fontId="10" fillId="12" borderId="43" xfId="0" applyFont="1" applyFill="1" applyBorder="1" applyAlignment="1">
      <alignment horizontal="center" vertical="top" wrapText="1"/>
    </xf>
    <xf numFmtId="164" fontId="10" fillId="12" borderId="44" xfId="0" applyNumberFormat="1" applyFont="1" applyFill="1" applyBorder="1" applyAlignment="1">
      <alignment horizontal="center" vertical="center" wrapText="1"/>
    </xf>
    <xf numFmtId="0" fontId="10" fillId="0" borderId="26" xfId="4" applyFont="1" applyBorder="1" applyAlignment="1">
      <alignment horizontal="center" vertical="top"/>
    </xf>
    <xf numFmtId="0" fontId="10" fillId="0" borderId="22" xfId="4" applyFont="1" applyBorder="1" applyAlignment="1">
      <alignment horizontal="center" vertical="top"/>
    </xf>
    <xf numFmtId="0" fontId="10" fillId="0" borderId="28" xfId="4" applyFont="1" applyBorder="1" applyAlignment="1">
      <alignment horizontal="left" vertical="top"/>
    </xf>
    <xf numFmtId="49" fontId="4" fillId="0" borderId="5" xfId="4" applyNumberFormat="1" applyFont="1" applyBorder="1" applyAlignment="1">
      <alignment vertical="top"/>
    </xf>
    <xf numFmtId="49" fontId="4" fillId="0" borderId="23" xfId="4" applyNumberFormat="1" applyFont="1" applyBorder="1" applyAlignment="1">
      <alignment vertical="top"/>
    </xf>
    <xf numFmtId="0" fontId="10" fillId="12" borderId="38" xfId="0" applyFont="1" applyFill="1" applyBorder="1" applyAlignment="1">
      <alignment horizontal="center" vertical="center" wrapText="1"/>
    </xf>
    <xf numFmtId="0" fontId="10" fillId="12" borderId="55" xfId="0" applyFont="1" applyFill="1" applyBorder="1" applyAlignment="1">
      <alignment horizontal="left" vertical="top" wrapText="1"/>
    </xf>
    <xf numFmtId="49" fontId="5" fillId="0" borderId="61" xfId="4" applyNumberFormat="1" applyFont="1" applyFill="1" applyBorder="1" applyAlignment="1">
      <alignment horizontal="center" vertical="top"/>
    </xf>
    <xf numFmtId="164" fontId="4" fillId="0" borderId="31" xfId="0" applyNumberFormat="1" applyFont="1" applyFill="1" applyBorder="1" applyAlignment="1">
      <alignment horizontal="center" vertical="center" wrapText="1"/>
    </xf>
    <xf numFmtId="0" fontId="4" fillId="0" borderId="32" xfId="0" applyFont="1" applyFill="1" applyBorder="1" applyAlignment="1">
      <alignment horizontal="left" vertical="center" wrapText="1"/>
    </xf>
    <xf numFmtId="49" fontId="4" fillId="0" borderId="24" xfId="4" applyNumberFormat="1" applyFont="1" applyBorder="1" applyAlignment="1">
      <alignment vertical="top"/>
    </xf>
    <xf numFmtId="0" fontId="5" fillId="22" borderId="5" xfId="0" applyFont="1" applyFill="1" applyBorder="1" applyAlignment="1">
      <alignment horizontal="center" vertical="top"/>
    </xf>
    <xf numFmtId="49" fontId="5" fillId="0" borderId="21" xfId="4" applyNumberFormat="1" applyFont="1" applyFill="1" applyBorder="1" applyAlignment="1">
      <alignment horizontal="center" vertical="top"/>
    </xf>
    <xf numFmtId="49" fontId="5" fillId="0" borderId="5" xfId="4" applyNumberFormat="1" applyFont="1" applyFill="1" applyBorder="1" applyAlignment="1">
      <alignment horizontal="left" vertical="top"/>
    </xf>
    <xf numFmtId="49" fontId="5" fillId="0" borderId="23" xfId="4" applyNumberFormat="1" applyFont="1" applyFill="1" applyBorder="1" applyAlignment="1">
      <alignment horizontal="left" vertical="top"/>
    </xf>
    <xf numFmtId="164" fontId="10" fillId="12" borderId="22" xfId="0" applyNumberFormat="1" applyFont="1" applyFill="1" applyBorder="1" applyAlignment="1">
      <alignment horizontal="center" vertical="center" wrapText="1"/>
    </xf>
    <xf numFmtId="0" fontId="10" fillId="12" borderId="28" xfId="0" applyFont="1" applyFill="1" applyBorder="1" applyAlignment="1">
      <alignment vertical="center" wrapText="1"/>
    </xf>
    <xf numFmtId="49" fontId="5" fillId="0" borderId="24" xfId="4" applyNumberFormat="1" applyFont="1" applyFill="1" applyBorder="1" applyAlignment="1">
      <alignment horizontal="left" vertical="top"/>
    </xf>
    <xf numFmtId="164" fontId="4" fillId="0" borderId="66" xfId="0" applyNumberFormat="1" applyFont="1" applyFill="1" applyBorder="1" applyAlignment="1">
      <alignment horizontal="center" vertical="center" wrapText="1"/>
    </xf>
    <xf numFmtId="0" fontId="4" fillId="0" borderId="55" xfId="0" applyFont="1" applyFill="1" applyBorder="1" applyAlignment="1">
      <alignment horizontal="left" vertical="center" wrapText="1"/>
    </xf>
    <xf numFmtId="0" fontId="5" fillId="22" borderId="1" xfId="0" applyFont="1" applyFill="1" applyBorder="1" applyAlignment="1">
      <alignment horizontal="center" vertical="top"/>
    </xf>
    <xf numFmtId="164" fontId="10" fillId="12" borderId="66" xfId="0" applyNumberFormat="1" applyFont="1" applyFill="1" applyBorder="1" applyAlignment="1">
      <alignment horizontal="center" vertical="center" wrapText="1"/>
    </xf>
    <xf numFmtId="0" fontId="10" fillId="12" borderId="55" xfId="0" applyFont="1" applyFill="1" applyBorder="1" applyAlignment="1">
      <alignment horizontal="left" vertical="center" wrapText="1"/>
    </xf>
    <xf numFmtId="0" fontId="4" fillId="0" borderId="6" xfId="0" applyFont="1" applyFill="1" applyBorder="1" applyAlignment="1">
      <alignment horizontal="left" vertical="center" wrapText="1"/>
    </xf>
    <xf numFmtId="164" fontId="10" fillId="12" borderId="52" xfId="0" applyNumberFormat="1" applyFont="1" applyFill="1" applyBorder="1" applyAlignment="1">
      <alignment horizontal="center" vertical="center" wrapText="1"/>
    </xf>
    <xf numFmtId="49" fontId="5" fillId="0" borderId="49" xfId="4" applyNumberFormat="1" applyFont="1" applyFill="1" applyBorder="1" applyAlignment="1">
      <alignment horizontal="center" vertical="top"/>
    </xf>
    <xf numFmtId="49" fontId="5" fillId="0" borderId="37" xfId="4" applyNumberFormat="1" applyFont="1" applyFill="1" applyBorder="1" applyAlignment="1">
      <alignment horizontal="center" vertical="top"/>
    </xf>
    <xf numFmtId="0" fontId="4" fillId="0" borderId="55" xfId="0" applyFont="1" applyFill="1" applyBorder="1" applyAlignment="1">
      <alignment vertical="center" wrapText="1"/>
    </xf>
    <xf numFmtId="49" fontId="4" fillId="0" borderId="33" xfId="4" applyNumberFormat="1" applyFont="1" applyFill="1" applyBorder="1" applyAlignment="1">
      <alignment horizontal="center" vertical="top"/>
    </xf>
    <xf numFmtId="49" fontId="4" fillId="0" borderId="11" xfId="4" applyNumberFormat="1" applyFont="1" applyFill="1" applyBorder="1" applyAlignment="1">
      <alignment horizontal="center" vertical="top"/>
    </xf>
    <xf numFmtId="49" fontId="4" fillId="0" borderId="14" xfId="4" applyNumberFormat="1" applyFont="1" applyFill="1" applyBorder="1" applyAlignment="1">
      <alignment horizontal="center" vertical="top"/>
    </xf>
    <xf numFmtId="0" fontId="10" fillId="0" borderId="26" xfId="4" applyFont="1" applyBorder="1" applyAlignment="1">
      <alignment vertical="top"/>
    </xf>
    <xf numFmtId="0" fontId="10" fillId="0" borderId="22" xfId="4" applyFont="1" applyBorder="1" applyAlignment="1">
      <alignment vertical="top"/>
    </xf>
    <xf numFmtId="0" fontId="10" fillId="0" borderId="28" xfId="4" applyFont="1" applyBorder="1" applyAlignment="1">
      <alignment vertical="top"/>
    </xf>
    <xf numFmtId="0" fontId="10" fillId="12" borderId="55" xfId="0" applyFont="1" applyFill="1" applyBorder="1" applyAlignment="1">
      <alignment vertical="center" wrapText="1"/>
    </xf>
    <xf numFmtId="0" fontId="10" fillId="12" borderId="26" xfId="0" applyFont="1" applyFill="1" applyBorder="1" applyAlignment="1">
      <alignment horizontal="center" vertical="center" wrapText="1"/>
    </xf>
    <xf numFmtId="0" fontId="10" fillId="12" borderId="55" xfId="0" applyFont="1" applyFill="1" applyBorder="1" applyAlignment="1">
      <alignment vertical="top" wrapText="1"/>
    </xf>
    <xf numFmtId="0" fontId="10" fillId="12" borderId="67" xfId="0" applyFont="1" applyFill="1" applyBorder="1" applyAlignment="1">
      <alignment horizontal="center" vertical="center" wrapText="1"/>
    </xf>
    <xf numFmtId="164" fontId="10" fillId="12" borderId="71" xfId="0" applyNumberFormat="1" applyFont="1" applyFill="1" applyBorder="1" applyAlignment="1">
      <alignment horizontal="center" vertical="center" wrapText="1"/>
    </xf>
    <xf numFmtId="0" fontId="10" fillId="12" borderId="28" xfId="0" applyFont="1" applyFill="1" applyBorder="1" applyAlignment="1">
      <alignment horizontal="left" vertical="top" wrapText="1"/>
    </xf>
    <xf numFmtId="164" fontId="10" fillId="12" borderId="67" xfId="0" applyNumberFormat="1" applyFont="1" applyFill="1" applyBorder="1" applyAlignment="1">
      <alignment horizontal="center" vertical="center" wrapText="1"/>
    </xf>
    <xf numFmtId="0" fontId="4" fillId="0" borderId="26" xfId="4" applyFont="1" applyBorder="1" applyAlignment="1">
      <alignment horizontal="center" vertical="top"/>
    </xf>
    <xf numFmtId="0" fontId="4" fillId="0" borderId="22" xfId="4" applyFont="1" applyBorder="1" applyAlignment="1">
      <alignment horizontal="center" vertical="top"/>
    </xf>
    <xf numFmtId="0" fontId="4" fillId="0" borderId="38" xfId="4" applyFont="1" applyBorder="1" applyAlignment="1">
      <alignment horizontal="center" vertical="top"/>
    </xf>
    <xf numFmtId="0" fontId="4" fillId="0" borderId="52" xfId="4" applyFont="1" applyBorder="1" applyAlignment="1">
      <alignment horizontal="center" vertical="top"/>
    </xf>
    <xf numFmtId="0" fontId="10" fillId="12" borderId="59" xfId="0" applyFont="1" applyFill="1" applyBorder="1" applyAlignment="1">
      <alignment horizontal="center" vertical="center" wrapText="1"/>
    </xf>
    <xf numFmtId="164" fontId="10" fillId="12" borderId="20" xfId="0" applyNumberFormat="1" applyFont="1" applyFill="1" applyBorder="1" applyAlignment="1">
      <alignment horizontal="center" vertical="center" wrapText="1"/>
    </xf>
    <xf numFmtId="0" fontId="10" fillId="12" borderId="36" xfId="0" applyFont="1" applyFill="1" applyBorder="1" applyAlignment="1">
      <alignment vertical="top" wrapText="1"/>
    </xf>
    <xf numFmtId="2" fontId="5" fillId="13" borderId="49" xfId="4" applyNumberFormat="1" applyFont="1" applyFill="1" applyBorder="1" applyAlignment="1">
      <alignment horizontal="center" vertical="top"/>
    </xf>
    <xf numFmtId="49" fontId="5" fillId="13" borderId="17" xfId="4" applyNumberFormat="1" applyFont="1" applyFill="1" applyBorder="1" applyAlignment="1">
      <alignment horizontal="center" vertical="top"/>
    </xf>
    <xf numFmtId="0" fontId="4" fillId="12" borderId="38" xfId="0" applyFont="1" applyFill="1" applyBorder="1" applyAlignment="1">
      <alignment vertical="center" wrapText="1"/>
    </xf>
    <xf numFmtId="164" fontId="4" fillId="12" borderId="52" xfId="0" applyNumberFormat="1" applyFont="1" applyFill="1" applyBorder="1" applyAlignment="1">
      <alignment vertical="center" wrapText="1"/>
    </xf>
    <xf numFmtId="0" fontId="4" fillId="12" borderId="55" xfId="0" applyFont="1" applyFill="1" applyBorder="1" applyAlignment="1">
      <alignment vertical="center" wrapText="1"/>
    </xf>
    <xf numFmtId="49" fontId="5" fillId="13" borderId="0" xfId="4" applyNumberFormat="1" applyFont="1" applyFill="1" applyBorder="1" applyAlignment="1">
      <alignment horizontal="center" vertical="top"/>
    </xf>
    <xf numFmtId="0" fontId="4" fillId="12" borderId="43" xfId="0" applyFont="1" applyFill="1" applyBorder="1" applyAlignment="1">
      <alignment vertical="center" wrapText="1"/>
    </xf>
    <xf numFmtId="164" fontId="4" fillId="12" borderId="54" xfId="0" applyNumberFormat="1" applyFont="1" applyFill="1" applyBorder="1" applyAlignment="1">
      <alignment vertical="center" wrapText="1"/>
    </xf>
    <xf numFmtId="0" fontId="4" fillId="12" borderId="56" xfId="0" applyFont="1" applyFill="1" applyBorder="1" applyAlignment="1">
      <alignment vertical="center" wrapText="1"/>
    </xf>
    <xf numFmtId="164" fontId="4" fillId="12" borderId="57" xfId="0" applyNumberFormat="1" applyFont="1" applyFill="1" applyBorder="1" applyAlignment="1">
      <alignment vertical="center" wrapText="1"/>
    </xf>
    <xf numFmtId="0" fontId="4" fillId="12" borderId="42" xfId="0" applyFont="1" applyFill="1" applyBorder="1" applyAlignment="1">
      <alignment vertical="center" wrapText="1"/>
    </xf>
    <xf numFmtId="0" fontId="4" fillId="12" borderId="63" xfId="0" applyFont="1" applyFill="1" applyBorder="1" applyAlignment="1">
      <alignment horizontal="center" vertical="center" wrapText="1"/>
    </xf>
    <xf numFmtId="164" fontId="4" fillId="12" borderId="70" xfId="0" applyNumberFormat="1" applyFont="1" applyFill="1" applyBorder="1" applyAlignment="1">
      <alignment horizontal="center" vertical="center" wrapText="1"/>
    </xf>
    <xf numFmtId="0" fontId="4" fillId="12" borderId="65" xfId="0" applyFont="1" applyFill="1" applyBorder="1" applyAlignment="1">
      <alignment vertical="center" wrapText="1"/>
    </xf>
    <xf numFmtId="49" fontId="5" fillId="15" borderId="3" xfId="4" applyNumberFormat="1" applyFont="1" applyFill="1" applyBorder="1" applyAlignment="1">
      <alignment horizontal="center" vertical="top"/>
    </xf>
    <xf numFmtId="49" fontId="5" fillId="15" borderId="2" xfId="4" applyNumberFormat="1" applyFont="1" applyFill="1" applyBorder="1" applyAlignment="1">
      <alignment horizontal="center" vertical="top"/>
    </xf>
    <xf numFmtId="49" fontId="4" fillId="0" borderId="63" xfId="9" applyNumberFormat="1" applyFont="1" applyFill="1" applyBorder="1" applyAlignment="1">
      <alignment horizontal="center" vertical="top"/>
    </xf>
    <xf numFmtId="49" fontId="4" fillId="0" borderId="65" xfId="9" applyNumberFormat="1" applyFont="1" applyFill="1" applyBorder="1" applyAlignment="1">
      <alignment vertical="top" wrapText="1"/>
    </xf>
    <xf numFmtId="0" fontId="4" fillId="12" borderId="4" xfId="9" applyFont="1" applyFill="1" applyBorder="1" applyAlignment="1">
      <alignment horizontal="left" vertical="top" wrapText="1"/>
    </xf>
    <xf numFmtId="49" fontId="5" fillId="15" borderId="17" xfId="4" applyNumberFormat="1" applyFont="1" applyFill="1" applyBorder="1" applyAlignment="1">
      <alignment horizontal="center" vertical="top"/>
    </xf>
    <xf numFmtId="49" fontId="5" fillId="21" borderId="2" xfId="4" applyNumberFormat="1" applyFont="1" applyFill="1" applyBorder="1" applyAlignment="1">
      <alignment vertical="top"/>
    </xf>
    <xf numFmtId="49" fontId="5" fillId="21" borderId="3" xfId="4" applyNumberFormat="1" applyFont="1" applyFill="1" applyBorder="1" applyAlignment="1">
      <alignment vertical="top"/>
    </xf>
    <xf numFmtId="49" fontId="5" fillId="21" borderId="3" xfId="4" applyNumberFormat="1" applyFont="1" applyFill="1" applyBorder="1" applyAlignment="1">
      <alignment vertical="center"/>
    </xf>
    <xf numFmtId="49" fontId="22" fillId="21" borderId="3" xfId="4" applyNumberFormat="1" applyFont="1" applyFill="1" applyBorder="1" applyAlignment="1">
      <alignment vertical="top"/>
    </xf>
    <xf numFmtId="2" fontId="5" fillId="15" borderId="65" xfId="4" applyNumberFormat="1" applyFont="1" applyFill="1" applyBorder="1" applyAlignment="1">
      <alignment horizontal="center" vertical="top"/>
    </xf>
    <xf numFmtId="49" fontId="5" fillId="15" borderId="64" xfId="4" applyNumberFormat="1" applyFont="1" applyFill="1" applyBorder="1" applyAlignment="1">
      <alignment horizontal="center" vertical="top"/>
    </xf>
    <xf numFmtId="0" fontId="4" fillId="0" borderId="28" xfId="0" applyFont="1" applyFill="1" applyBorder="1" applyAlignment="1">
      <alignment vertical="top" wrapText="1"/>
    </xf>
    <xf numFmtId="0" fontId="30" fillId="14" borderId="0" xfId="4" applyFont="1" applyFill="1" applyAlignment="1">
      <alignment vertical="top"/>
    </xf>
    <xf numFmtId="2" fontId="9" fillId="0" borderId="49" xfId="4" applyNumberFormat="1" applyFont="1" applyFill="1" applyBorder="1" applyAlignment="1">
      <alignment horizontal="center" vertical="top"/>
    </xf>
    <xf numFmtId="0" fontId="10" fillId="0" borderId="26" xfId="0" applyFont="1" applyFill="1" applyBorder="1" applyAlignment="1">
      <alignment horizontal="center" vertical="center" wrapText="1"/>
    </xf>
    <xf numFmtId="164" fontId="10" fillId="0" borderId="22" xfId="0" applyNumberFormat="1" applyFont="1" applyFill="1" applyBorder="1" applyAlignment="1">
      <alignment horizontal="center" vertical="center" wrapText="1"/>
    </xf>
    <xf numFmtId="0" fontId="10" fillId="0" borderId="28" xfId="0" applyFont="1" applyFill="1" applyBorder="1" applyAlignment="1">
      <alignment vertical="top" wrapText="1"/>
    </xf>
    <xf numFmtId="0" fontId="4" fillId="0" borderId="26" xfId="4" applyFont="1" applyBorder="1" applyAlignment="1">
      <alignment horizontal="center" vertical="center"/>
    </xf>
    <xf numFmtId="0" fontId="10" fillId="0" borderId="28" xfId="0" applyFont="1" applyFill="1" applyBorder="1" applyAlignment="1">
      <alignment horizontal="left" vertical="center" wrapText="1"/>
    </xf>
    <xf numFmtId="0" fontId="30" fillId="14" borderId="23" xfId="0" applyFont="1" applyFill="1" applyBorder="1" applyAlignment="1">
      <alignment horizontal="left" vertical="top" wrapText="1"/>
    </xf>
    <xf numFmtId="0" fontId="4" fillId="0" borderId="22" xfId="4" applyFont="1" applyBorder="1" applyAlignment="1">
      <alignment horizontal="center" vertical="center"/>
    </xf>
    <xf numFmtId="0" fontId="4" fillId="0" borderId="51" xfId="4" applyFont="1" applyBorder="1" applyAlignment="1">
      <alignment horizontal="center" vertical="center"/>
    </xf>
    <xf numFmtId="0" fontId="4" fillId="0" borderId="28" xfId="0" applyFont="1" applyFill="1" applyBorder="1" applyAlignment="1">
      <alignment vertical="center"/>
    </xf>
    <xf numFmtId="0" fontId="4" fillId="0" borderId="32" xfId="0" applyFont="1" applyFill="1" applyBorder="1" applyAlignment="1">
      <alignment vertical="center"/>
    </xf>
    <xf numFmtId="0" fontId="4" fillId="0" borderId="67" xfId="4" applyFont="1" applyBorder="1" applyAlignment="1">
      <alignment horizontal="center" vertical="center"/>
    </xf>
    <xf numFmtId="0" fontId="4" fillId="0" borderId="71" xfId="4" applyFont="1" applyBorder="1" applyAlignment="1">
      <alignment horizontal="center" vertical="center"/>
    </xf>
    <xf numFmtId="0" fontId="4" fillId="0" borderId="28" xfId="0" applyFont="1" applyFill="1" applyBorder="1" applyAlignment="1">
      <alignment vertical="center" wrapText="1"/>
    </xf>
    <xf numFmtId="0" fontId="4" fillId="0" borderId="26" xfId="0" applyFont="1" applyFill="1" applyBorder="1" applyAlignment="1">
      <alignment horizontal="center" vertical="top" wrapText="1"/>
    </xf>
    <xf numFmtId="0" fontId="4" fillId="0" borderId="28" xfId="0" applyFont="1" applyFill="1" applyBorder="1" applyAlignment="1">
      <alignment horizontal="left" vertical="center" wrapText="1"/>
    </xf>
    <xf numFmtId="0" fontId="10" fillId="0" borderId="38" xfId="0" applyFont="1" applyFill="1" applyBorder="1" applyAlignment="1">
      <alignment horizontal="center" vertical="center" wrapText="1"/>
    </xf>
    <xf numFmtId="164" fontId="10" fillId="0" borderId="52" xfId="0" applyNumberFormat="1" applyFont="1" applyFill="1" applyBorder="1" applyAlignment="1">
      <alignment horizontal="center" vertical="center" wrapText="1"/>
    </xf>
    <xf numFmtId="0" fontId="10" fillId="0" borderId="55" xfId="0" applyFont="1" applyFill="1" applyBorder="1" applyAlignment="1">
      <alignment horizontal="left" vertical="center" wrapText="1"/>
    </xf>
    <xf numFmtId="0" fontId="30" fillId="0" borderId="0" xfId="4" applyFont="1" applyAlignment="1">
      <alignment vertical="top"/>
    </xf>
    <xf numFmtId="164" fontId="5" fillId="5" borderId="4" xfId="4" applyNumberFormat="1" applyFont="1" applyFill="1" applyBorder="1" applyAlignment="1">
      <alignment vertical="top"/>
    </xf>
    <xf numFmtId="0" fontId="5" fillId="13" borderId="2" xfId="4" applyFont="1" applyFill="1" applyBorder="1" applyAlignment="1">
      <alignment horizontal="right" wrapText="1"/>
    </xf>
    <xf numFmtId="49" fontId="5" fillId="15" borderId="25" xfId="4" applyNumberFormat="1" applyFont="1" applyFill="1" applyBorder="1" applyAlignment="1">
      <alignment horizontal="center" vertical="top"/>
    </xf>
    <xf numFmtId="49" fontId="5" fillId="21" borderId="24" xfId="4" applyNumberFormat="1" applyFont="1" applyFill="1" applyBorder="1" applyAlignment="1">
      <alignment horizontal="center" vertical="top"/>
    </xf>
    <xf numFmtId="0" fontId="56" fillId="14" borderId="23" xfId="0" applyFont="1" applyFill="1" applyBorder="1" applyAlignment="1">
      <alignment vertical="top" wrapText="1"/>
    </xf>
    <xf numFmtId="49" fontId="5" fillId="15" borderId="19" xfId="4" applyNumberFormat="1" applyFont="1" applyFill="1" applyBorder="1" applyAlignment="1">
      <alignment horizontal="center" vertical="top"/>
    </xf>
    <xf numFmtId="0" fontId="4" fillId="0" borderId="26" xfId="0" applyFont="1" applyBorder="1" applyAlignment="1">
      <alignment vertical="center" wrapText="1"/>
    </xf>
    <xf numFmtId="164" fontId="4" fillId="16" borderId="22" xfId="0" applyNumberFormat="1" applyFont="1" applyFill="1" applyBorder="1" applyAlignment="1">
      <alignment vertical="center" wrapText="1"/>
    </xf>
    <xf numFmtId="164" fontId="4" fillId="16" borderId="28" xfId="0" applyNumberFormat="1" applyFont="1" applyFill="1" applyBorder="1" applyAlignment="1">
      <alignment vertical="top" wrapText="1"/>
    </xf>
    <xf numFmtId="49" fontId="5" fillId="0" borderId="48" xfId="4" applyNumberFormat="1" applyFont="1" applyFill="1" applyBorder="1" applyAlignment="1">
      <alignment horizontal="center" vertical="top"/>
    </xf>
    <xf numFmtId="0" fontId="4" fillId="0" borderId="28" xfId="0" applyFont="1" applyBorder="1" applyAlignment="1">
      <alignment horizontal="justify" vertical="center"/>
    </xf>
    <xf numFmtId="49" fontId="5" fillId="0" borderId="25" xfId="4" applyNumberFormat="1" applyFont="1" applyFill="1" applyBorder="1" applyAlignment="1">
      <alignment horizontal="center" vertical="top"/>
    </xf>
    <xf numFmtId="0" fontId="57" fillId="0" borderId="59" xfId="0" applyFont="1" applyBorder="1" applyAlignment="1">
      <alignment horizontal="center" vertical="center"/>
    </xf>
    <xf numFmtId="0" fontId="57" fillId="0" borderId="20" xfId="0" applyFont="1" applyBorder="1" applyAlignment="1">
      <alignment horizontal="center" vertical="center"/>
    </xf>
    <xf numFmtId="164" fontId="23" fillId="0" borderId="40" xfId="0" applyNumberFormat="1" applyFont="1" applyFill="1" applyBorder="1" applyAlignment="1">
      <alignment vertical="top" wrapText="1"/>
    </xf>
    <xf numFmtId="0" fontId="4" fillId="0" borderId="63" xfId="0" applyFont="1" applyBorder="1" applyAlignment="1">
      <alignment horizontal="center" vertical="center" wrapText="1"/>
    </xf>
    <xf numFmtId="164" fontId="4" fillId="16" borderId="70" xfId="0" applyNumberFormat="1" applyFont="1" applyFill="1" applyBorder="1" applyAlignment="1">
      <alignment horizontal="center" vertical="center" wrapText="1"/>
    </xf>
    <xf numFmtId="164" fontId="4" fillId="0" borderId="65" xfId="0" applyNumberFormat="1" applyFont="1" applyFill="1" applyBorder="1" applyAlignment="1">
      <alignment vertical="top" wrapText="1"/>
    </xf>
    <xf numFmtId="164" fontId="5" fillId="0" borderId="46" xfId="4" applyNumberFormat="1" applyFont="1" applyFill="1" applyBorder="1" applyAlignment="1">
      <alignment horizontal="center" vertical="top"/>
    </xf>
    <xf numFmtId="0" fontId="4" fillId="0" borderId="24" xfId="0" applyFont="1" applyBorder="1" applyAlignment="1">
      <alignment horizontal="center" vertical="top"/>
    </xf>
    <xf numFmtId="0" fontId="4" fillId="0" borderId="28" xfId="4" applyFont="1" applyBorder="1" applyAlignment="1">
      <alignment vertical="top" wrapText="1"/>
    </xf>
    <xf numFmtId="0" fontId="4" fillId="0" borderId="22" xfId="0" applyFont="1" applyBorder="1" applyAlignment="1">
      <alignment horizontal="center" vertical="center"/>
    </xf>
    <xf numFmtId="0" fontId="4" fillId="0" borderId="28" xfId="0" applyFont="1" applyBorder="1" applyAlignment="1">
      <alignment horizontal="left" vertical="top"/>
    </xf>
    <xf numFmtId="49" fontId="10" fillId="0" borderId="0" xfId="0" applyNumberFormat="1" applyFont="1" applyBorder="1" applyAlignment="1">
      <alignment horizontal="center" vertical="top" wrapText="1"/>
    </xf>
    <xf numFmtId="0" fontId="4" fillId="0" borderId="26" xfId="0" applyFont="1" applyBorder="1" applyAlignment="1">
      <alignment horizontal="center" vertical="center"/>
    </xf>
    <xf numFmtId="0" fontId="4" fillId="0" borderId="13" xfId="0" applyFont="1" applyBorder="1" applyAlignment="1">
      <alignment horizontal="center" vertical="center" wrapText="1"/>
    </xf>
    <xf numFmtId="164" fontId="4" fillId="16" borderId="15" xfId="0" applyNumberFormat="1" applyFont="1" applyFill="1" applyBorder="1" applyAlignment="1">
      <alignment vertical="top" wrapText="1"/>
    </xf>
    <xf numFmtId="0" fontId="4" fillId="0" borderId="22" xfId="0" applyFont="1" applyBorder="1" applyAlignment="1">
      <alignment horizontal="center" vertical="center" wrapText="1"/>
    </xf>
    <xf numFmtId="0" fontId="4" fillId="0" borderId="15" xfId="0" applyFont="1" applyBorder="1" applyAlignment="1">
      <alignment vertical="top" wrapText="1"/>
    </xf>
    <xf numFmtId="0" fontId="5" fillId="0" borderId="13" xfId="0" applyFont="1" applyBorder="1" applyAlignment="1">
      <alignment horizontal="center" vertical="top"/>
    </xf>
    <xf numFmtId="0" fontId="48" fillId="0" borderId="22" xfId="0" applyFont="1" applyBorder="1" applyAlignment="1">
      <alignment vertical="top" wrapText="1"/>
    </xf>
    <xf numFmtId="0" fontId="48" fillId="0" borderId="15" xfId="0" applyFont="1" applyBorder="1" applyAlignment="1">
      <alignment vertical="top" wrapText="1"/>
    </xf>
    <xf numFmtId="0" fontId="4" fillId="0" borderId="6" xfId="0" applyFont="1" applyBorder="1" applyAlignment="1">
      <alignment horizontal="center" vertical="center" wrapText="1"/>
    </xf>
    <xf numFmtId="164" fontId="4" fillId="16" borderId="8" xfId="0" applyNumberFormat="1" applyFont="1" applyFill="1" applyBorder="1" applyAlignment="1">
      <alignment vertical="top" wrapText="1"/>
    </xf>
    <xf numFmtId="0" fontId="4" fillId="0" borderId="50" xfId="4" applyFont="1" applyBorder="1" applyAlignment="1">
      <alignment vertical="top"/>
    </xf>
    <xf numFmtId="0" fontId="4" fillId="0" borderId="29" xfId="4" applyFont="1" applyBorder="1" applyAlignment="1">
      <alignment vertical="top"/>
    </xf>
    <xf numFmtId="0" fontId="5" fillId="13" borderId="5" xfId="0" applyFont="1" applyFill="1" applyBorder="1" applyAlignment="1">
      <alignment horizontal="center" vertical="top"/>
    </xf>
    <xf numFmtId="49" fontId="5" fillId="13" borderId="19" xfId="4" applyNumberFormat="1" applyFont="1" applyFill="1" applyBorder="1" applyAlignment="1">
      <alignment horizontal="center" vertical="top"/>
    </xf>
    <xf numFmtId="0" fontId="4" fillId="13" borderId="58" xfId="4" applyFont="1" applyFill="1" applyBorder="1" applyAlignment="1">
      <alignment horizontal="center" vertical="top"/>
    </xf>
    <xf numFmtId="0" fontId="4" fillId="0" borderId="31" xfId="4" applyFont="1" applyBorder="1" applyAlignment="1">
      <alignment vertical="top"/>
    </xf>
    <xf numFmtId="0" fontId="4" fillId="13" borderId="16" xfId="4" applyFont="1" applyFill="1" applyBorder="1" applyAlignment="1">
      <alignment horizontal="center" vertical="top"/>
    </xf>
    <xf numFmtId="164" fontId="5" fillId="0" borderId="1" xfId="4" applyNumberFormat="1" applyFont="1" applyFill="1" applyBorder="1" applyAlignment="1">
      <alignment horizontal="center" vertical="top"/>
    </xf>
    <xf numFmtId="0" fontId="5" fillId="5" borderId="1" xfId="4" applyFont="1" applyFill="1" applyBorder="1" applyAlignment="1">
      <alignment horizontal="center" wrapText="1"/>
    </xf>
    <xf numFmtId="49" fontId="10" fillId="0" borderId="46" xfId="0" applyNumberFormat="1" applyFont="1" applyBorder="1" applyAlignment="1">
      <alignment horizontal="left" vertical="top" wrapText="1"/>
    </xf>
    <xf numFmtId="0" fontId="5" fillId="0" borderId="23" xfId="0" applyFont="1" applyFill="1" applyBorder="1" applyAlignment="1">
      <alignment horizontal="center" vertical="top"/>
    </xf>
    <xf numFmtId="164" fontId="4" fillId="0" borderId="16" xfId="4" applyNumberFormat="1" applyFont="1" applyFill="1" applyBorder="1" applyAlignment="1">
      <alignment horizontal="center" vertical="top"/>
    </xf>
    <xf numFmtId="164" fontId="5" fillId="13" borderId="1" xfId="4" applyNumberFormat="1" applyFont="1" applyFill="1" applyBorder="1" applyAlignment="1">
      <alignment horizontal="center" vertical="top"/>
    </xf>
    <xf numFmtId="0" fontId="30" fillId="13" borderId="0" xfId="0" applyFont="1" applyFill="1" applyBorder="1" applyAlignment="1">
      <alignment vertical="top" wrapText="1"/>
    </xf>
    <xf numFmtId="0" fontId="4" fillId="13" borderId="23" xfId="4" applyFont="1" applyFill="1" applyBorder="1" applyAlignment="1">
      <alignment horizontal="center" vertical="top"/>
    </xf>
    <xf numFmtId="0" fontId="22" fillId="13" borderId="0" xfId="0" applyFont="1" applyFill="1" applyBorder="1" applyAlignment="1">
      <alignment vertical="top" wrapText="1"/>
    </xf>
    <xf numFmtId="0" fontId="4" fillId="12" borderId="30" xfId="0" applyFont="1" applyFill="1" applyBorder="1" applyAlignment="1">
      <alignment horizontal="center" vertical="top"/>
    </xf>
    <xf numFmtId="0" fontId="4" fillId="0" borderId="41" xfId="0" applyFont="1" applyBorder="1" applyAlignment="1">
      <alignment horizontal="left" vertical="top" wrapText="1"/>
    </xf>
    <xf numFmtId="0" fontId="4" fillId="0" borderId="32" xfId="0" applyFont="1" applyBorder="1" applyAlignment="1">
      <alignment horizontal="left" vertical="top" wrapText="1"/>
    </xf>
    <xf numFmtId="0" fontId="22" fillId="13" borderId="18" xfId="0" applyFont="1" applyFill="1" applyBorder="1" applyAlignment="1">
      <alignment vertical="top" wrapText="1"/>
    </xf>
    <xf numFmtId="0" fontId="21" fillId="12" borderId="67" xfId="0" applyFont="1" applyFill="1" applyBorder="1" applyAlignment="1">
      <alignment vertical="top" wrapText="1"/>
    </xf>
    <xf numFmtId="0" fontId="4" fillId="0" borderId="71" xfId="0" applyFont="1" applyFill="1" applyBorder="1" applyAlignment="1">
      <alignment horizontal="center" vertical="top" wrapText="1"/>
    </xf>
    <xf numFmtId="0" fontId="4" fillId="0" borderId="69" xfId="0" applyFont="1" applyBorder="1" applyAlignment="1">
      <alignment vertical="top" wrapText="1"/>
    </xf>
    <xf numFmtId="49" fontId="5" fillId="21" borderId="5" xfId="4" applyNumberFormat="1" applyFont="1" applyFill="1" applyBorder="1" applyAlignment="1">
      <alignment vertical="top"/>
    </xf>
    <xf numFmtId="0" fontId="21" fillId="12" borderId="30" xfId="0" applyFont="1" applyFill="1" applyBorder="1" applyAlignment="1">
      <alignment vertical="top" wrapText="1"/>
    </xf>
    <xf numFmtId="0" fontId="4" fillId="0" borderId="41" xfId="0" applyFont="1" applyFill="1" applyBorder="1" applyAlignment="1">
      <alignment horizontal="center" vertical="top" wrapText="1"/>
    </xf>
    <xf numFmtId="0" fontId="22" fillId="9" borderId="2" xfId="0" applyFont="1" applyFill="1" applyBorder="1" applyAlignment="1">
      <alignment vertical="top" wrapText="1"/>
    </xf>
    <xf numFmtId="0" fontId="22" fillId="9" borderId="3" xfId="0" applyFont="1" applyFill="1" applyBorder="1" applyAlignment="1">
      <alignment vertical="top" wrapText="1"/>
    </xf>
    <xf numFmtId="0" fontId="22" fillId="9" borderId="3" xfId="0" applyFont="1" applyFill="1" applyBorder="1" applyAlignment="1">
      <alignment vertical="center" wrapText="1"/>
    </xf>
    <xf numFmtId="164" fontId="5" fillId="15" borderId="65" xfId="4" applyNumberFormat="1" applyFont="1" applyFill="1" applyBorder="1" applyAlignment="1">
      <alignment horizontal="center" vertical="top"/>
    </xf>
    <xf numFmtId="0" fontId="4" fillId="0" borderId="19" xfId="4" applyFont="1" applyFill="1" applyBorder="1" applyAlignment="1">
      <alignment vertical="top"/>
    </xf>
    <xf numFmtId="0" fontId="4" fillId="0" borderId="20" xfId="4" applyFont="1" applyFill="1" applyBorder="1" applyAlignment="1">
      <alignment vertical="top"/>
    </xf>
    <xf numFmtId="0" fontId="4" fillId="0" borderId="49" xfId="4" applyFont="1" applyFill="1" applyBorder="1" applyAlignment="1">
      <alignment vertical="top"/>
    </xf>
    <xf numFmtId="0" fontId="5" fillId="5" borderId="29" xfId="4" applyFont="1" applyFill="1" applyBorder="1" applyAlignment="1">
      <alignment horizontal="center" wrapText="1"/>
    </xf>
    <xf numFmtId="0" fontId="4" fillId="0" borderId="13" xfId="4" applyFont="1" applyFill="1" applyBorder="1" applyAlignment="1">
      <alignment vertical="top"/>
    </xf>
    <xf numFmtId="0" fontId="4" fillId="0" borderId="22" xfId="4" applyFont="1" applyFill="1" applyBorder="1" applyAlignment="1">
      <alignment vertical="top"/>
    </xf>
    <xf numFmtId="0" fontId="4" fillId="0" borderId="15" xfId="4" applyFont="1" applyFill="1" applyBorder="1" applyAlignment="1">
      <alignment vertical="top"/>
    </xf>
    <xf numFmtId="0" fontId="4" fillId="0" borderId="8" xfId="4" applyFont="1" applyBorder="1" applyAlignment="1">
      <alignment horizontal="center" vertical="top"/>
    </xf>
    <xf numFmtId="49" fontId="5" fillId="9" borderId="17" xfId="4" applyNumberFormat="1" applyFont="1" applyFill="1" applyBorder="1" applyAlignment="1">
      <alignment vertical="top"/>
    </xf>
    <xf numFmtId="0" fontId="23" fillId="0" borderId="13" xfId="0" applyFont="1" applyBorder="1" applyAlignment="1">
      <alignment horizontal="center" vertical="top"/>
    </xf>
    <xf numFmtId="164" fontId="23" fillId="16" borderId="22" xfId="0" applyNumberFormat="1" applyFont="1" applyFill="1" applyBorder="1" applyAlignment="1">
      <alignment horizontal="center" vertical="center" wrapText="1"/>
    </xf>
    <xf numFmtId="164" fontId="4" fillId="5" borderId="21" xfId="4" applyNumberFormat="1" applyFont="1" applyFill="1" applyBorder="1" applyAlignment="1">
      <alignment horizontal="center" vertical="top"/>
    </xf>
    <xf numFmtId="49" fontId="5" fillId="9" borderId="0" xfId="4" applyNumberFormat="1" applyFont="1" applyFill="1" applyBorder="1" applyAlignment="1">
      <alignment vertical="top"/>
    </xf>
    <xf numFmtId="0" fontId="4" fillId="0" borderId="38" xfId="0" applyFont="1" applyFill="1" applyBorder="1" applyAlignment="1">
      <alignment horizontal="left" vertical="top" wrapText="1"/>
    </xf>
    <xf numFmtId="0" fontId="4" fillId="0" borderId="46" xfId="0" applyFont="1" applyBorder="1" applyAlignment="1">
      <alignment horizontal="justify" vertical="center"/>
    </xf>
    <xf numFmtId="164" fontId="4" fillId="5" borderId="47" xfId="4" applyNumberFormat="1" applyFont="1" applyFill="1" applyBorder="1" applyAlignment="1">
      <alignment horizontal="center" vertical="top"/>
    </xf>
    <xf numFmtId="0" fontId="4" fillId="0" borderId="26"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15" xfId="0" applyFont="1" applyFill="1" applyBorder="1" applyAlignment="1">
      <alignment wrapText="1"/>
    </xf>
    <xf numFmtId="0" fontId="23" fillId="0" borderId="30" xfId="0" applyFont="1" applyFill="1" applyBorder="1" applyAlignment="1">
      <alignment horizontal="left" vertical="top" wrapText="1"/>
    </xf>
    <xf numFmtId="164" fontId="23" fillId="16" borderId="41" xfId="0" applyNumberFormat="1" applyFont="1" applyFill="1" applyBorder="1" applyAlignment="1">
      <alignment horizontal="center" vertical="center" wrapText="1"/>
    </xf>
    <xf numFmtId="0" fontId="4" fillId="0" borderId="32" xfId="0" applyFont="1" applyBorder="1" applyAlignment="1">
      <alignment horizontal="justify" vertical="center"/>
    </xf>
    <xf numFmtId="164" fontId="4" fillId="5" borderId="24" xfId="4" applyNumberFormat="1" applyFont="1" applyFill="1" applyBorder="1" applyAlignment="1">
      <alignment horizontal="center" vertical="top"/>
    </xf>
    <xf numFmtId="0" fontId="4" fillId="0" borderId="33" xfId="4" applyFont="1" applyBorder="1" applyAlignment="1">
      <alignment horizontal="center" vertical="top"/>
    </xf>
    <xf numFmtId="49" fontId="5" fillId="9" borderId="18" xfId="4" applyNumberFormat="1" applyFont="1" applyFill="1" applyBorder="1" applyAlignment="1">
      <alignment vertical="top"/>
    </xf>
    <xf numFmtId="0" fontId="21" fillId="5" borderId="0" xfId="0" applyFont="1" applyFill="1" applyBorder="1" applyAlignment="1">
      <alignment horizontal="center" vertical="top"/>
    </xf>
    <xf numFmtId="49" fontId="4" fillId="0" borderId="23" xfId="4" applyNumberFormat="1" applyFont="1" applyBorder="1" applyAlignment="1">
      <alignment horizontal="center" vertical="top"/>
    </xf>
    <xf numFmtId="49" fontId="5" fillId="13" borderId="74" xfId="4" applyNumberFormat="1" applyFont="1" applyFill="1" applyBorder="1" applyAlignment="1">
      <alignment vertical="top"/>
    </xf>
    <xf numFmtId="49" fontId="5" fillId="9" borderId="44" xfId="4" applyNumberFormat="1" applyFont="1" applyFill="1" applyBorder="1" applyAlignment="1">
      <alignment vertical="top"/>
    </xf>
    <xf numFmtId="2" fontId="4" fillId="0" borderId="58" xfId="4" applyNumberFormat="1" applyFont="1" applyFill="1" applyBorder="1" applyAlignment="1">
      <alignment horizontal="center" vertical="top"/>
    </xf>
    <xf numFmtId="164" fontId="4" fillId="0" borderId="58" xfId="4" applyNumberFormat="1" applyFont="1" applyFill="1" applyBorder="1" applyAlignment="1">
      <alignment horizontal="center" vertical="top"/>
    </xf>
    <xf numFmtId="0" fontId="4" fillId="0" borderId="26" xfId="4" applyFont="1" applyFill="1" applyBorder="1" applyAlignment="1">
      <alignment vertical="top"/>
    </xf>
    <xf numFmtId="0" fontId="4" fillId="0" borderId="28" xfId="4" applyFont="1" applyFill="1" applyBorder="1" applyAlignment="1">
      <alignment vertical="top"/>
    </xf>
    <xf numFmtId="164" fontId="4" fillId="5" borderId="1" xfId="4" applyNumberFormat="1" applyFont="1" applyFill="1" applyBorder="1" applyAlignment="1">
      <alignment horizontal="center" vertical="top"/>
    </xf>
    <xf numFmtId="49" fontId="4" fillId="0" borderId="23" xfId="4" applyNumberFormat="1" applyFont="1" applyFill="1" applyBorder="1" applyAlignment="1">
      <alignment horizontal="center" vertical="top"/>
    </xf>
    <xf numFmtId="0" fontId="23" fillId="14" borderId="6" xfId="4" applyFont="1" applyFill="1" applyBorder="1" applyAlignment="1">
      <alignment vertical="top" wrapText="1"/>
    </xf>
    <xf numFmtId="164" fontId="4" fillId="0" borderId="23" xfId="4" applyNumberFormat="1" applyFont="1" applyFill="1" applyBorder="1" applyAlignment="1">
      <alignment horizontal="center" vertical="top"/>
    </xf>
    <xf numFmtId="0" fontId="4" fillId="0" borderId="26" xfId="0" applyFont="1" applyFill="1" applyBorder="1" applyAlignment="1">
      <alignment vertical="center" wrapText="1"/>
    </xf>
    <xf numFmtId="164" fontId="4" fillId="0" borderId="22" xfId="0" applyNumberFormat="1" applyFont="1" applyFill="1" applyBorder="1" applyAlignment="1">
      <alignment vertical="center" wrapText="1"/>
    </xf>
    <xf numFmtId="164" fontId="23" fillId="12" borderId="22" xfId="0" applyNumberFormat="1" applyFont="1" applyFill="1" applyBorder="1" applyAlignment="1">
      <alignment vertical="center" wrapText="1"/>
    </xf>
    <xf numFmtId="0" fontId="23" fillId="12" borderId="28" xfId="0" applyFont="1" applyFill="1" applyBorder="1" applyAlignment="1">
      <alignment wrapText="1"/>
    </xf>
    <xf numFmtId="49" fontId="5" fillId="13" borderId="80" xfId="4" applyNumberFormat="1" applyFont="1" applyFill="1" applyBorder="1" applyAlignment="1">
      <alignment vertical="top"/>
    </xf>
    <xf numFmtId="49" fontId="5" fillId="9" borderId="60" xfId="4" applyNumberFormat="1" applyFont="1" applyFill="1" applyBorder="1" applyAlignment="1">
      <alignment vertical="top"/>
    </xf>
    <xf numFmtId="0" fontId="4" fillId="12" borderId="28" xfId="0" applyFont="1" applyFill="1" applyBorder="1" applyAlignment="1">
      <alignment wrapText="1"/>
    </xf>
    <xf numFmtId="164" fontId="4" fillId="13" borderId="58" xfId="4" applyNumberFormat="1" applyFont="1" applyFill="1" applyBorder="1" applyAlignment="1">
      <alignment horizontal="center" vertical="top"/>
    </xf>
    <xf numFmtId="0" fontId="21" fillId="13" borderId="17" xfId="0" applyFont="1" applyFill="1" applyBorder="1" applyAlignment="1">
      <alignment horizontal="center" vertical="top"/>
    </xf>
    <xf numFmtId="164" fontId="4" fillId="5" borderId="58" xfId="4" applyNumberFormat="1" applyFont="1" applyFill="1" applyBorder="1" applyAlignment="1">
      <alignment horizontal="center" vertical="top"/>
    </xf>
    <xf numFmtId="0" fontId="4" fillId="13" borderId="8" xfId="4" applyFont="1" applyFill="1" applyBorder="1" applyAlignment="1">
      <alignment horizontal="center" vertical="top"/>
    </xf>
    <xf numFmtId="0" fontId="4" fillId="0" borderId="30" xfId="0" applyFont="1" applyBorder="1" applyAlignment="1">
      <alignment horizontal="left" vertical="top" wrapText="1"/>
    </xf>
    <xf numFmtId="0" fontId="4" fillId="0" borderId="37" xfId="0" applyFont="1" applyBorder="1" applyAlignment="1">
      <alignment horizontal="left" wrapText="1"/>
    </xf>
    <xf numFmtId="164" fontId="4" fillId="5" borderId="16" xfId="4" applyNumberFormat="1" applyFont="1" applyFill="1" applyBorder="1" applyAlignment="1">
      <alignment horizontal="center" vertical="top"/>
    </xf>
    <xf numFmtId="49" fontId="5" fillId="0" borderId="24" xfId="4" applyNumberFormat="1" applyFont="1" applyBorder="1" applyAlignment="1">
      <alignment horizontal="center" vertical="top"/>
    </xf>
    <xf numFmtId="164" fontId="4" fillId="5" borderId="3" xfId="4" applyNumberFormat="1" applyFont="1" applyFill="1" applyBorder="1" applyAlignment="1">
      <alignment horizontal="center" vertical="top"/>
    </xf>
    <xf numFmtId="49" fontId="4" fillId="0" borderId="49" xfId="4" applyNumberFormat="1" applyFont="1" applyBorder="1" applyAlignment="1">
      <alignment horizontal="center" vertical="top"/>
    </xf>
    <xf numFmtId="49" fontId="5" fillId="13" borderId="77" xfId="4" applyNumberFormat="1" applyFont="1" applyFill="1" applyBorder="1" applyAlignment="1">
      <alignment vertical="top"/>
    </xf>
    <xf numFmtId="49" fontId="5" fillId="15" borderId="39" xfId="4" applyNumberFormat="1" applyFont="1" applyFill="1" applyBorder="1" applyAlignment="1">
      <alignment vertical="top"/>
    </xf>
    <xf numFmtId="164" fontId="4" fillId="5" borderId="0" xfId="4" applyNumberFormat="1" applyFont="1" applyFill="1" applyBorder="1" applyAlignment="1">
      <alignment horizontal="center" vertical="top"/>
    </xf>
    <xf numFmtId="49" fontId="4" fillId="0" borderId="46" xfId="4" applyNumberFormat="1" applyFont="1" applyBorder="1" applyAlignment="1">
      <alignment horizontal="center" vertical="top"/>
    </xf>
    <xf numFmtId="49" fontId="5" fillId="15" borderId="44" xfId="4" applyNumberFormat="1" applyFont="1" applyFill="1" applyBorder="1" applyAlignment="1">
      <alignment vertical="top"/>
    </xf>
    <xf numFmtId="0" fontId="5" fillId="0" borderId="26" xfId="0" applyFont="1" applyFill="1" applyBorder="1" applyAlignment="1">
      <alignment horizontal="center" vertical="center"/>
    </xf>
    <xf numFmtId="0" fontId="4" fillId="0" borderId="9" xfId="4" applyFont="1" applyBorder="1" applyAlignment="1">
      <alignment horizontal="center" vertical="top"/>
    </xf>
    <xf numFmtId="0" fontId="4" fillId="0" borderId="30"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16" xfId="4" applyFont="1" applyBorder="1" applyAlignment="1">
      <alignment horizontal="center" vertical="top"/>
    </xf>
    <xf numFmtId="49" fontId="4" fillId="0" borderId="37" xfId="4" applyNumberFormat="1" applyFont="1" applyBorder="1" applyAlignment="1">
      <alignment horizontal="center" vertical="top"/>
    </xf>
    <xf numFmtId="49" fontId="5" fillId="15" borderId="60" xfId="4" applyNumberFormat="1" applyFont="1" applyFill="1" applyBorder="1" applyAlignment="1">
      <alignment vertical="top"/>
    </xf>
    <xf numFmtId="0" fontId="23" fillId="0" borderId="34" xfId="0" applyFont="1" applyFill="1" applyBorder="1" applyAlignment="1">
      <alignment horizontal="center" vertical="center" wrapText="1"/>
    </xf>
    <xf numFmtId="164" fontId="23" fillId="16" borderId="51" xfId="0" applyNumberFormat="1" applyFont="1" applyFill="1" applyBorder="1" applyAlignment="1">
      <alignment horizontal="center" vertical="center" wrapText="1"/>
    </xf>
    <xf numFmtId="164" fontId="4" fillId="16" borderId="36" xfId="0" applyNumberFormat="1" applyFont="1" applyFill="1" applyBorder="1" applyAlignment="1">
      <alignment horizontal="left" vertical="center" wrapText="1"/>
    </xf>
    <xf numFmtId="164" fontId="4" fillId="13" borderId="11" xfId="4" applyNumberFormat="1" applyFont="1" applyFill="1" applyBorder="1" applyAlignment="1">
      <alignment horizontal="center" vertical="top"/>
    </xf>
    <xf numFmtId="0" fontId="21" fillId="13" borderId="24" xfId="0" applyFont="1" applyFill="1" applyBorder="1" applyAlignment="1">
      <alignment horizontal="center" vertical="top"/>
    </xf>
    <xf numFmtId="49" fontId="10" fillId="0" borderId="46" xfId="0" applyNumberFormat="1" applyFont="1" applyBorder="1" applyAlignment="1">
      <alignment horizontal="center" vertical="top" wrapText="1"/>
    </xf>
    <xf numFmtId="0" fontId="5" fillId="13" borderId="19" xfId="0" applyFont="1" applyFill="1" applyBorder="1" applyAlignment="1">
      <alignment horizontal="left" vertical="top" wrapText="1"/>
    </xf>
    <xf numFmtId="49" fontId="4" fillId="13" borderId="49" xfId="4" applyNumberFormat="1" applyFont="1" applyFill="1" applyBorder="1" applyAlignment="1">
      <alignment vertical="top"/>
    </xf>
    <xf numFmtId="0" fontId="23" fillId="0" borderId="26" xfId="0" applyFont="1" applyFill="1" applyBorder="1" applyAlignment="1">
      <alignment horizontal="center" vertical="center" wrapText="1"/>
    </xf>
    <xf numFmtId="164" fontId="4" fillId="16" borderId="28" xfId="0" applyNumberFormat="1" applyFont="1" applyFill="1" applyBorder="1" applyAlignment="1">
      <alignment horizontal="left" vertical="center" wrapText="1"/>
    </xf>
    <xf numFmtId="164" fontId="4" fillId="5" borderId="14" xfId="4" applyNumberFormat="1" applyFont="1" applyFill="1" applyBorder="1" applyAlignment="1">
      <alignment horizontal="center" vertical="top"/>
    </xf>
    <xf numFmtId="49" fontId="4" fillId="13" borderId="23" xfId="4" applyNumberFormat="1" applyFont="1" applyFill="1" applyBorder="1" applyAlignment="1">
      <alignment horizontal="center" vertical="top"/>
    </xf>
    <xf numFmtId="0" fontId="5" fillId="13" borderId="48" xfId="0" applyFont="1" applyFill="1" applyBorder="1" applyAlignment="1">
      <alignment horizontal="left" vertical="top" wrapText="1"/>
    </xf>
    <xf numFmtId="49" fontId="4" fillId="13" borderId="46" xfId="4" applyNumberFormat="1" applyFont="1" applyFill="1" applyBorder="1" applyAlignment="1">
      <alignment vertical="top"/>
    </xf>
    <xf numFmtId="0" fontId="23" fillId="0" borderId="38" xfId="0" applyFont="1" applyFill="1" applyBorder="1" applyAlignment="1">
      <alignment horizontal="center" vertical="center" wrapText="1"/>
    </xf>
    <xf numFmtId="164" fontId="23" fillId="16" borderId="52" xfId="0" applyNumberFormat="1" applyFont="1" applyFill="1" applyBorder="1" applyAlignment="1">
      <alignment horizontal="center" vertical="center" wrapText="1"/>
    </xf>
    <xf numFmtId="0" fontId="4" fillId="0" borderId="55" xfId="0" applyFont="1" applyBorder="1" applyAlignment="1">
      <alignment horizontal="left" vertical="top" wrapText="1"/>
    </xf>
    <xf numFmtId="164" fontId="4" fillId="5" borderId="7" xfId="4" applyNumberFormat="1" applyFont="1" applyFill="1" applyBorder="1" applyAlignment="1">
      <alignment horizontal="center" vertical="top"/>
    </xf>
    <xf numFmtId="164" fontId="5" fillId="5" borderId="17" xfId="4" applyNumberFormat="1" applyFont="1" applyFill="1" applyBorder="1" applyAlignment="1">
      <alignment horizontal="center" vertical="top"/>
    </xf>
    <xf numFmtId="49" fontId="4" fillId="0" borderId="5" xfId="4" applyNumberFormat="1" applyFont="1" applyFill="1" applyBorder="1" applyAlignment="1">
      <alignment horizontal="center" vertical="top"/>
    </xf>
    <xf numFmtId="49" fontId="4" fillId="14" borderId="5" xfId="4" applyNumberFormat="1" applyFont="1" applyFill="1" applyBorder="1" applyAlignment="1">
      <alignment horizontal="center" vertical="top"/>
    </xf>
    <xf numFmtId="49" fontId="5" fillId="13" borderId="17" xfId="4" applyNumberFormat="1" applyFont="1" applyFill="1" applyBorder="1" applyAlignment="1">
      <alignment vertical="top"/>
    </xf>
    <xf numFmtId="49" fontId="4" fillId="0" borderId="24" xfId="4" applyNumberFormat="1" applyFont="1" applyFill="1" applyBorder="1" applyAlignment="1">
      <alignment horizontal="center" vertical="top"/>
    </xf>
    <xf numFmtId="49" fontId="5" fillId="13" borderId="0" xfId="4" applyNumberFormat="1" applyFont="1" applyFill="1" applyBorder="1" applyAlignment="1">
      <alignment vertical="top"/>
    </xf>
    <xf numFmtId="49" fontId="5" fillId="15" borderId="0" xfId="4" applyNumberFormat="1" applyFont="1" applyFill="1" applyBorder="1" applyAlignment="1">
      <alignment horizontal="center" vertical="top"/>
    </xf>
    <xf numFmtId="0" fontId="5" fillId="13" borderId="1" xfId="4" applyFont="1" applyFill="1" applyBorder="1" applyAlignment="1">
      <alignment horizontal="right" wrapText="1"/>
    </xf>
    <xf numFmtId="0" fontId="4" fillId="0" borderId="26" xfId="0" applyFont="1" applyBorder="1" applyAlignment="1">
      <alignment horizontal="center" vertical="top"/>
    </xf>
    <xf numFmtId="0" fontId="4" fillId="0" borderId="22" xfId="0" applyFont="1" applyBorder="1" applyAlignment="1">
      <alignment horizontal="center" vertical="top" wrapText="1"/>
    </xf>
    <xf numFmtId="164" fontId="4" fillId="5" borderId="46" xfId="4" applyNumberFormat="1" applyFont="1" applyFill="1" applyBorder="1" applyAlignment="1">
      <alignment horizontal="center" vertical="top"/>
    </xf>
    <xf numFmtId="164" fontId="4" fillId="5" borderId="15" xfId="4" applyNumberFormat="1" applyFont="1" applyFill="1" applyBorder="1" applyAlignment="1">
      <alignment horizontal="center" vertical="top"/>
    </xf>
    <xf numFmtId="0" fontId="4" fillId="12" borderId="41" xfId="0" applyFont="1" applyFill="1" applyBorder="1" applyAlignment="1">
      <alignment horizontal="center" vertical="center" wrapText="1"/>
    </xf>
    <xf numFmtId="164" fontId="4" fillId="5" borderId="37" xfId="4" applyNumberFormat="1" applyFont="1" applyFill="1" applyBorder="1" applyAlignment="1">
      <alignment horizontal="center" vertical="top"/>
    </xf>
    <xf numFmtId="0" fontId="4" fillId="12" borderId="63" xfId="0" applyFont="1" applyFill="1" applyBorder="1" applyAlignment="1">
      <alignment horizontal="center" vertical="top" wrapText="1"/>
    </xf>
    <xf numFmtId="0" fontId="5" fillId="12" borderId="70" xfId="0" applyFont="1" applyFill="1" applyBorder="1" applyAlignment="1">
      <alignment vertical="top" wrapText="1"/>
    </xf>
    <xf numFmtId="0" fontId="4" fillId="0" borderId="65" xfId="0" applyFont="1" applyBorder="1" applyAlignment="1">
      <alignment horizontal="left" vertical="top" wrapText="1"/>
    </xf>
    <xf numFmtId="49" fontId="5" fillId="0" borderId="2" xfId="4" applyNumberFormat="1" applyFont="1" applyFill="1" applyBorder="1" applyAlignment="1">
      <alignment vertical="top"/>
    </xf>
    <xf numFmtId="49" fontId="5" fillId="0" borderId="3" xfId="4" applyNumberFormat="1" applyFont="1" applyFill="1" applyBorder="1" applyAlignment="1">
      <alignment vertical="top"/>
    </xf>
    <xf numFmtId="49" fontId="5" fillId="0" borderId="3" xfId="4" applyNumberFormat="1" applyFont="1" applyFill="1" applyBorder="1" applyAlignment="1">
      <alignment vertical="center"/>
    </xf>
    <xf numFmtId="49" fontId="5" fillId="0" borderId="4" xfId="4" applyNumberFormat="1" applyFont="1" applyFill="1" applyBorder="1" applyAlignment="1">
      <alignment vertical="top"/>
    </xf>
    <xf numFmtId="49" fontId="5" fillId="15" borderId="18" xfId="4" applyNumberFormat="1" applyFont="1" applyFill="1" applyBorder="1" applyAlignment="1">
      <alignment horizontal="center" vertical="top"/>
    </xf>
    <xf numFmtId="49" fontId="5" fillId="15" borderId="2" xfId="4" applyNumberFormat="1" applyFont="1" applyFill="1" applyBorder="1" applyAlignment="1">
      <alignment vertical="top"/>
    </xf>
    <xf numFmtId="49" fontId="5" fillId="15" borderId="3" xfId="4" applyNumberFormat="1" applyFont="1" applyFill="1" applyBorder="1" applyAlignment="1">
      <alignment vertical="top"/>
    </xf>
    <xf numFmtId="49" fontId="5" fillId="15" borderId="3" xfId="4" applyNumberFormat="1" applyFont="1" applyFill="1" applyBorder="1" applyAlignment="1">
      <alignment vertical="center"/>
    </xf>
    <xf numFmtId="49" fontId="22" fillId="15" borderId="3" xfId="4" applyNumberFormat="1" applyFont="1" applyFill="1" applyBorder="1" applyAlignment="1">
      <alignment vertical="top"/>
    </xf>
    <xf numFmtId="49" fontId="22" fillId="15" borderId="4" xfId="4" applyNumberFormat="1" applyFont="1" applyFill="1" applyBorder="1" applyAlignment="1">
      <alignment vertical="top"/>
    </xf>
    <xf numFmtId="0" fontId="4" fillId="12" borderId="63"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65" xfId="0" applyFont="1" applyFill="1" applyBorder="1" applyAlignment="1">
      <alignment vertical="top"/>
    </xf>
    <xf numFmtId="49" fontId="5" fillId="21" borderId="5" xfId="4" applyNumberFormat="1" applyFont="1" applyFill="1" applyBorder="1" applyAlignment="1">
      <alignment horizontal="center" vertical="top" wrapText="1"/>
    </xf>
    <xf numFmtId="164" fontId="5" fillId="21" borderId="65" xfId="4" applyNumberFormat="1" applyFont="1" applyFill="1" applyBorder="1" applyAlignment="1">
      <alignment horizontal="center" vertical="center"/>
    </xf>
    <xf numFmtId="0" fontId="4" fillId="0" borderId="17" xfId="4" applyFont="1" applyBorder="1" applyAlignment="1">
      <alignment vertical="top"/>
    </xf>
    <xf numFmtId="0" fontId="4" fillId="0" borderId="6" xfId="0" applyFont="1" applyBorder="1" applyAlignment="1">
      <alignment horizontal="center" vertical="top"/>
    </xf>
    <xf numFmtId="49" fontId="5" fillId="15" borderId="0" xfId="4" applyNumberFormat="1" applyFont="1" applyFill="1" applyBorder="1" applyAlignment="1">
      <alignment vertical="top"/>
    </xf>
    <xf numFmtId="0" fontId="5" fillId="13" borderId="2" xfId="0" applyFont="1" applyFill="1" applyBorder="1" applyAlignment="1">
      <alignment horizontal="center" vertical="top"/>
    </xf>
    <xf numFmtId="0" fontId="5" fillId="13" borderId="19" xfId="0" applyFont="1" applyFill="1" applyBorder="1" applyAlignment="1">
      <alignment vertical="top" wrapText="1"/>
    </xf>
    <xf numFmtId="49" fontId="5" fillId="13" borderId="19" xfId="4" applyNumberFormat="1" applyFont="1" applyFill="1" applyBorder="1" applyAlignment="1">
      <alignment vertical="top"/>
    </xf>
    <xf numFmtId="0" fontId="23" fillId="0" borderId="26" xfId="0" applyFont="1" applyFill="1" applyBorder="1" applyAlignment="1">
      <alignment horizontal="left" vertical="top" wrapText="1"/>
    </xf>
    <xf numFmtId="0" fontId="23" fillId="0" borderId="28" xfId="0" applyFont="1" applyBorder="1"/>
    <xf numFmtId="0" fontId="4" fillId="0" borderId="10" xfId="0" applyFont="1" applyBorder="1" applyAlignment="1">
      <alignment horizontal="center" vertical="top"/>
    </xf>
    <xf numFmtId="0" fontId="5" fillId="13" borderId="48" xfId="0" applyFont="1" applyFill="1" applyBorder="1" applyAlignment="1">
      <alignment vertical="top" wrapText="1"/>
    </xf>
    <xf numFmtId="49" fontId="5" fillId="13" borderId="48" xfId="4" applyNumberFormat="1" applyFont="1" applyFill="1" applyBorder="1" applyAlignment="1">
      <alignment vertical="top"/>
    </xf>
    <xf numFmtId="0" fontId="4" fillId="0" borderId="55" xfId="0" applyFont="1" applyBorder="1" applyAlignment="1">
      <alignment horizontal="left" vertical="top"/>
    </xf>
    <xf numFmtId="0" fontId="4" fillId="0" borderId="13" xfId="0" applyFont="1" applyBorder="1" applyAlignment="1">
      <alignment horizontal="center" vertical="top"/>
    </xf>
    <xf numFmtId="0" fontId="4" fillId="0" borderId="40" xfId="4" applyFont="1" applyBorder="1" applyAlignment="1">
      <alignment vertical="top"/>
    </xf>
    <xf numFmtId="49" fontId="5" fillId="14" borderId="19" xfId="4" applyNumberFormat="1" applyFont="1" applyFill="1" applyBorder="1" applyAlignment="1">
      <alignment horizontal="center" vertical="top"/>
    </xf>
    <xf numFmtId="49" fontId="5" fillId="14" borderId="48" xfId="4" applyNumberFormat="1" applyFont="1" applyFill="1" applyBorder="1" applyAlignment="1">
      <alignment horizontal="center" vertical="top"/>
    </xf>
    <xf numFmtId="49" fontId="9" fillId="13" borderId="0" xfId="4" applyNumberFormat="1" applyFont="1" applyFill="1" applyBorder="1" applyAlignment="1">
      <alignment vertical="top"/>
    </xf>
    <xf numFmtId="0" fontId="4" fillId="0" borderId="30" xfId="0" applyFont="1" applyFill="1" applyBorder="1" applyAlignment="1">
      <alignment horizontal="center" vertical="top" wrapText="1"/>
    </xf>
    <xf numFmtId="0" fontId="5" fillId="13" borderId="18" xfId="0" applyFont="1" applyFill="1" applyBorder="1" applyAlignment="1">
      <alignment horizontal="left" vertical="top" wrapText="1"/>
    </xf>
    <xf numFmtId="49" fontId="4" fillId="12" borderId="63" xfId="0" applyNumberFormat="1" applyFont="1" applyFill="1" applyBorder="1" applyAlignment="1">
      <alignment horizontal="center" vertical="center" wrapText="1"/>
    </xf>
    <xf numFmtId="0" fontId="4" fillId="0" borderId="65" xfId="0" applyFont="1" applyFill="1" applyBorder="1" applyAlignment="1">
      <alignment vertical="top" wrapText="1"/>
    </xf>
    <xf numFmtId="0" fontId="4" fillId="9" borderId="19" xfId="4" applyFont="1" applyFill="1" applyBorder="1" applyAlignment="1">
      <alignment vertical="top"/>
    </xf>
    <xf numFmtId="0" fontId="4" fillId="9" borderId="17" xfId="4" applyFont="1" applyFill="1" applyBorder="1" applyAlignment="1">
      <alignment vertical="top"/>
    </xf>
    <xf numFmtId="49" fontId="21" fillId="9" borderId="3" xfId="0" applyNumberFormat="1" applyFont="1" applyFill="1" applyBorder="1" applyAlignment="1">
      <alignment vertical="top" wrapText="1"/>
    </xf>
    <xf numFmtId="49" fontId="21" fillId="9" borderId="3" xfId="0" applyNumberFormat="1" applyFont="1" applyFill="1" applyBorder="1" applyAlignment="1">
      <alignment vertical="center" wrapText="1"/>
    </xf>
    <xf numFmtId="49" fontId="5" fillId="14" borderId="46" xfId="4" applyNumberFormat="1" applyFont="1" applyFill="1" applyBorder="1" applyAlignment="1">
      <alignment vertical="top"/>
    </xf>
    <xf numFmtId="49" fontId="5" fillId="14" borderId="37" xfId="4" applyNumberFormat="1" applyFont="1" applyFill="1" applyBorder="1" applyAlignment="1">
      <alignment vertical="top"/>
    </xf>
    <xf numFmtId="49" fontId="4" fillId="12" borderId="67" xfId="0" applyNumberFormat="1" applyFont="1" applyFill="1" applyBorder="1" applyAlignment="1">
      <alignment horizontal="center" vertical="top" wrapText="1"/>
    </xf>
    <xf numFmtId="0" fontId="4" fillId="0" borderId="69" xfId="0" applyFont="1" applyBorder="1" applyAlignment="1">
      <alignment horizontal="left" vertical="top" wrapText="1"/>
    </xf>
    <xf numFmtId="49" fontId="4" fillId="12" borderId="26" xfId="0" applyNumberFormat="1" applyFont="1" applyFill="1" applyBorder="1" applyAlignment="1">
      <alignment horizontal="center" vertical="top" wrapText="1"/>
    </xf>
    <xf numFmtId="49" fontId="4" fillId="0" borderId="22" xfId="0" applyNumberFormat="1" applyFont="1" applyFill="1" applyBorder="1" applyAlignment="1">
      <alignment horizontal="center" vertical="center" wrapText="1"/>
    </xf>
    <xf numFmtId="49" fontId="4" fillId="12" borderId="30" xfId="0" applyNumberFormat="1" applyFont="1" applyFill="1" applyBorder="1" applyAlignment="1">
      <alignment horizontal="center" vertical="top" wrapText="1"/>
    </xf>
    <xf numFmtId="49" fontId="21" fillId="9" borderId="2" xfId="0" applyNumberFormat="1" applyFont="1" applyFill="1" applyBorder="1" applyAlignment="1">
      <alignment vertical="top" wrapText="1"/>
    </xf>
    <xf numFmtId="49" fontId="22" fillId="9" borderId="3" xfId="0" applyNumberFormat="1" applyFont="1" applyFill="1" applyBorder="1" applyAlignment="1">
      <alignment vertical="top" wrapText="1"/>
    </xf>
    <xf numFmtId="49" fontId="22" fillId="9" borderId="3" xfId="0" applyNumberFormat="1" applyFont="1" applyFill="1" applyBorder="1" applyAlignment="1">
      <alignment vertical="center" wrapText="1"/>
    </xf>
    <xf numFmtId="0" fontId="22" fillId="9" borderId="4" xfId="0" applyFont="1" applyFill="1" applyBorder="1" applyAlignment="1">
      <alignment vertical="center"/>
    </xf>
    <xf numFmtId="49" fontId="22" fillId="15" borderId="2" xfId="0" applyNumberFormat="1" applyFont="1" applyFill="1" applyBorder="1" applyAlignment="1">
      <alignment horizontal="center" vertical="top"/>
    </xf>
    <xf numFmtId="49" fontId="22" fillId="21" borderId="1" xfId="0" applyNumberFormat="1" applyFont="1" applyFill="1" applyBorder="1" applyAlignment="1">
      <alignment horizontal="center" vertical="top"/>
    </xf>
    <xf numFmtId="0" fontId="4" fillId="0" borderId="33" xfId="4" applyFont="1" applyBorder="1" applyAlignment="1">
      <alignment horizontal="center" vertical="center"/>
    </xf>
    <xf numFmtId="0" fontId="5" fillId="13" borderId="17" xfId="0" applyFont="1" applyFill="1" applyBorder="1" applyAlignment="1">
      <alignment vertical="top" wrapText="1"/>
    </xf>
    <xf numFmtId="0" fontId="4" fillId="0" borderId="8" xfId="4" applyFont="1" applyBorder="1" applyAlignment="1">
      <alignment horizontal="center" vertical="center"/>
    </xf>
    <xf numFmtId="0" fontId="4" fillId="0" borderId="53" xfId="4" applyFont="1" applyBorder="1" applyAlignment="1">
      <alignment vertical="top"/>
    </xf>
    <xf numFmtId="0" fontId="4" fillId="0" borderId="62" xfId="4" applyFont="1" applyBorder="1" applyAlignment="1">
      <alignment vertical="top"/>
    </xf>
    <xf numFmtId="0" fontId="4" fillId="0" borderId="33" xfId="4" applyFont="1" applyBorder="1" applyAlignment="1">
      <alignment vertical="top"/>
    </xf>
    <xf numFmtId="0" fontId="4" fillId="0" borderId="2" xfId="4" applyFont="1" applyBorder="1" applyAlignment="1">
      <alignment vertical="top"/>
    </xf>
    <xf numFmtId="0" fontId="4" fillId="0" borderId="65" xfId="0" applyFont="1" applyBorder="1" applyAlignment="1">
      <alignment horizontal="justify" vertical="center"/>
    </xf>
    <xf numFmtId="0" fontId="62" fillId="0" borderId="0" xfId="0" applyFont="1" applyFill="1" applyBorder="1" applyAlignment="1">
      <alignment vertical="top" wrapText="1"/>
    </xf>
    <xf numFmtId="0" fontId="62" fillId="9" borderId="2" xfId="0" applyFont="1" applyFill="1" applyBorder="1" applyAlignment="1">
      <alignment vertical="top" wrapText="1"/>
    </xf>
    <xf numFmtId="0" fontId="62" fillId="9" borderId="3" xfId="0" applyFont="1" applyFill="1" applyBorder="1" applyAlignment="1">
      <alignment vertical="top" wrapText="1"/>
    </xf>
    <xf numFmtId="0" fontId="63" fillId="9" borderId="3" xfId="0" applyFont="1" applyFill="1" applyBorder="1" applyAlignment="1">
      <alignment vertical="top" wrapText="1"/>
    </xf>
    <xf numFmtId="0" fontId="63" fillId="9" borderId="3" xfId="0" applyFont="1" applyFill="1" applyBorder="1" applyAlignment="1">
      <alignment vertical="center" wrapText="1"/>
    </xf>
    <xf numFmtId="0" fontId="4" fillId="0" borderId="48" xfId="4" applyFont="1" applyFill="1" applyBorder="1" applyAlignment="1">
      <alignment vertical="top"/>
    </xf>
    <xf numFmtId="164" fontId="5" fillId="0" borderId="16" xfId="4" applyNumberFormat="1" applyFont="1" applyFill="1" applyBorder="1" applyAlignment="1">
      <alignment horizontal="center" vertical="top"/>
    </xf>
    <xf numFmtId="0" fontId="21" fillId="0" borderId="16" xfId="0" applyFont="1" applyFill="1" applyBorder="1" applyAlignment="1">
      <alignment horizontal="center" vertical="top"/>
    </xf>
    <xf numFmtId="49" fontId="5" fillId="14" borderId="19" xfId="4" applyNumberFormat="1" applyFont="1" applyFill="1" applyBorder="1" applyAlignment="1">
      <alignment vertical="top"/>
    </xf>
    <xf numFmtId="0" fontId="4" fillId="0" borderId="54" xfId="4" applyFont="1" applyFill="1" applyBorder="1" applyAlignment="1">
      <alignment vertical="top"/>
    </xf>
    <xf numFmtId="0" fontId="4" fillId="0" borderId="37" xfId="4" applyFont="1" applyBorder="1" applyAlignment="1">
      <alignment horizontal="center" vertical="center"/>
    </xf>
    <xf numFmtId="49" fontId="5" fillId="14" borderId="25" xfId="4" applyNumberFormat="1" applyFont="1" applyFill="1" applyBorder="1" applyAlignment="1">
      <alignment vertical="top"/>
    </xf>
    <xf numFmtId="0" fontId="4" fillId="0" borderId="57" xfId="4" applyFont="1" applyFill="1" applyBorder="1" applyAlignment="1">
      <alignment vertical="top"/>
    </xf>
    <xf numFmtId="0" fontId="5" fillId="13" borderId="5" xfId="0" applyFont="1" applyFill="1" applyBorder="1" applyAlignment="1">
      <alignment vertical="top" wrapText="1"/>
    </xf>
    <xf numFmtId="0" fontId="23" fillId="0" borderId="59" xfId="0" applyFont="1" applyFill="1" applyBorder="1" applyAlignment="1">
      <alignment horizontal="center" vertical="top"/>
    </xf>
    <xf numFmtId="164" fontId="4" fillId="16" borderId="51" xfId="0" applyNumberFormat="1" applyFont="1" applyFill="1" applyBorder="1" applyAlignment="1">
      <alignment horizontal="center" vertical="top" wrapText="1"/>
    </xf>
    <xf numFmtId="164" fontId="4" fillId="5" borderId="12" xfId="4" applyNumberFormat="1" applyFont="1" applyFill="1" applyBorder="1" applyAlignment="1">
      <alignment horizontal="center" vertical="top"/>
    </xf>
    <xf numFmtId="0" fontId="5" fillId="13" borderId="23" xfId="0" applyFont="1" applyFill="1" applyBorder="1" applyAlignment="1">
      <alignment vertical="top" wrapText="1"/>
    </xf>
    <xf numFmtId="164" fontId="4" fillId="16" borderId="22" xfId="0" applyNumberFormat="1" applyFont="1" applyFill="1" applyBorder="1" applyAlignment="1">
      <alignment horizontal="center" vertical="top" wrapText="1"/>
    </xf>
    <xf numFmtId="0" fontId="4" fillId="0" borderId="15" xfId="0" applyFont="1" applyBorder="1" applyAlignment="1">
      <alignment horizontal="justify" vertical="center"/>
    </xf>
    <xf numFmtId="0" fontId="4" fillId="0" borderId="33" xfId="0" applyFont="1" applyBorder="1" applyAlignment="1">
      <alignment horizontal="justify" vertical="center"/>
    </xf>
    <xf numFmtId="0" fontId="5" fillId="13" borderId="24" xfId="0" applyFont="1" applyFill="1" applyBorder="1" applyAlignment="1">
      <alignment vertical="top" wrapText="1"/>
    </xf>
    <xf numFmtId="0" fontId="30" fillId="0" borderId="0" xfId="4" applyFont="1" applyFill="1" applyBorder="1" applyAlignment="1">
      <alignment vertical="top"/>
    </xf>
    <xf numFmtId="2" fontId="5" fillId="13" borderId="1" xfId="4" applyNumberFormat="1" applyFont="1" applyFill="1" applyBorder="1" applyAlignment="1">
      <alignment horizontal="center" vertical="top"/>
    </xf>
    <xf numFmtId="49" fontId="5" fillId="13" borderId="49" xfId="4" applyNumberFormat="1" applyFont="1" applyFill="1" applyBorder="1" applyAlignment="1">
      <alignment vertical="top"/>
    </xf>
    <xf numFmtId="49" fontId="5" fillId="9" borderId="19" xfId="4" applyNumberFormat="1" applyFont="1" applyFill="1" applyBorder="1" applyAlignment="1">
      <alignment vertical="top"/>
    </xf>
    <xf numFmtId="164" fontId="4" fillId="5" borderId="29" xfId="4" applyNumberFormat="1" applyFont="1" applyFill="1" applyBorder="1" applyAlignment="1">
      <alignment horizontal="center" vertical="top"/>
    </xf>
    <xf numFmtId="0" fontId="21" fillId="5" borderId="17" xfId="0" applyFont="1" applyFill="1" applyBorder="1" applyAlignment="1">
      <alignment horizontal="center" vertical="top"/>
    </xf>
    <xf numFmtId="49" fontId="4" fillId="0" borderId="5" xfId="4" applyNumberFormat="1" applyFont="1" applyBorder="1" applyAlignment="1">
      <alignment horizontal="center" vertical="top"/>
    </xf>
    <xf numFmtId="49" fontId="5" fillId="0" borderId="5" xfId="4" applyNumberFormat="1" applyFont="1" applyBorder="1" applyAlignment="1">
      <alignment horizontal="center" vertical="top"/>
    </xf>
    <xf numFmtId="0" fontId="23" fillId="14" borderId="5" xfId="0" applyFont="1" applyFill="1" applyBorder="1" applyAlignment="1">
      <alignment vertical="top" wrapText="1"/>
    </xf>
    <xf numFmtId="49" fontId="5" fillId="13" borderId="46" xfId="4" applyNumberFormat="1" applyFont="1" applyFill="1" applyBorder="1" applyAlignment="1">
      <alignment vertical="top"/>
    </xf>
    <xf numFmtId="49" fontId="5" fillId="9" borderId="48" xfId="4" applyNumberFormat="1" applyFont="1" applyFill="1" applyBorder="1" applyAlignment="1">
      <alignment vertical="top"/>
    </xf>
    <xf numFmtId="2" fontId="4" fillId="0" borderId="8" xfId="4" applyNumberFormat="1" applyFont="1" applyFill="1" applyBorder="1" applyAlignment="1">
      <alignment horizontal="center" vertical="top"/>
    </xf>
    <xf numFmtId="0" fontId="23" fillId="14" borderId="23" xfId="0" applyFont="1" applyFill="1" applyBorder="1" applyAlignment="1">
      <alignment vertical="top" wrapText="1"/>
    </xf>
    <xf numFmtId="164" fontId="4" fillId="16" borderId="15" xfId="0" applyNumberFormat="1" applyFont="1" applyFill="1" applyBorder="1" applyAlignment="1">
      <alignment horizontal="left" vertical="center" wrapText="1"/>
    </xf>
    <xf numFmtId="164" fontId="4" fillId="0" borderId="8" xfId="4" applyNumberFormat="1" applyFont="1" applyFill="1" applyBorder="1" applyAlignment="1">
      <alignment horizontal="center" vertical="top"/>
    </xf>
    <xf numFmtId="0" fontId="4" fillId="0" borderId="46" xfId="0" applyFont="1" applyBorder="1" applyAlignment="1">
      <alignment horizontal="left" vertical="top" wrapText="1"/>
    </xf>
    <xf numFmtId="0" fontId="4" fillId="0" borderId="63" xfId="4" applyFont="1" applyFill="1" applyBorder="1" applyAlignment="1">
      <alignment vertical="top"/>
    </xf>
    <xf numFmtId="0" fontId="4" fillId="0" borderId="70" xfId="4" applyFont="1" applyFill="1" applyBorder="1" applyAlignment="1">
      <alignment vertical="top"/>
    </xf>
    <xf numFmtId="0" fontId="4" fillId="0" borderId="4" xfId="4" applyFont="1" applyFill="1" applyBorder="1" applyAlignment="1">
      <alignment vertical="top"/>
    </xf>
    <xf numFmtId="164" fontId="4" fillId="5" borderId="4" xfId="4" applyNumberFormat="1" applyFont="1" applyFill="1" applyBorder="1" applyAlignment="1">
      <alignment horizontal="center" vertical="top"/>
    </xf>
    <xf numFmtId="0" fontId="23" fillId="14" borderId="19" xfId="4" applyFont="1" applyFill="1" applyBorder="1" applyAlignment="1">
      <alignment vertical="top" wrapText="1"/>
    </xf>
    <xf numFmtId="49" fontId="5" fillId="0" borderId="19" xfId="4" applyNumberFormat="1" applyFont="1" applyFill="1" applyBorder="1" applyAlignment="1">
      <alignment vertical="top"/>
    </xf>
    <xf numFmtId="164" fontId="4" fillId="0" borderId="5" xfId="4" applyNumberFormat="1" applyFont="1" applyFill="1" applyBorder="1" applyAlignment="1">
      <alignment horizontal="center" vertical="top"/>
    </xf>
    <xf numFmtId="0" fontId="4" fillId="12" borderId="38" xfId="3" applyFont="1" applyFill="1" applyBorder="1" applyAlignment="1">
      <alignment horizontal="center" vertical="top"/>
    </xf>
    <xf numFmtId="0" fontId="4" fillId="12" borderId="52" xfId="3" applyFont="1" applyFill="1" applyBorder="1" applyAlignment="1">
      <alignment horizontal="center" vertical="top"/>
    </xf>
    <xf numFmtId="0" fontId="4" fillId="12" borderId="55" xfId="3" applyFont="1" applyFill="1" applyBorder="1" applyAlignment="1">
      <alignment vertical="top" wrapText="1"/>
    </xf>
    <xf numFmtId="0" fontId="4" fillId="0" borderId="38" xfId="0" applyFont="1" applyBorder="1" applyAlignment="1">
      <alignment horizontal="center" vertical="top"/>
    </xf>
    <xf numFmtId="49" fontId="5" fillId="13" borderId="37" xfId="4" applyNumberFormat="1" applyFont="1" applyFill="1" applyBorder="1" applyAlignment="1">
      <alignment vertical="top"/>
    </xf>
    <xf numFmtId="49" fontId="5" fillId="9" borderId="25" xfId="4" applyNumberFormat="1" applyFont="1" applyFill="1" applyBorder="1" applyAlignment="1">
      <alignment vertical="top"/>
    </xf>
    <xf numFmtId="0" fontId="4" fillId="0" borderId="30" xfId="0" applyFont="1" applyBorder="1" applyAlignment="1">
      <alignment horizontal="center" vertical="top"/>
    </xf>
    <xf numFmtId="0" fontId="4" fillId="0" borderId="41" xfId="0" applyFont="1" applyBorder="1" applyAlignment="1">
      <alignment horizontal="center" vertical="top" wrapText="1"/>
    </xf>
    <xf numFmtId="164" fontId="4" fillId="0" borderId="16" xfId="4" applyNumberFormat="1" applyFont="1" applyFill="1" applyBorder="1" applyAlignment="1">
      <alignment vertical="top"/>
    </xf>
    <xf numFmtId="49" fontId="5" fillId="13" borderId="2" xfId="4" applyNumberFormat="1" applyFont="1" applyFill="1" applyBorder="1" applyAlignment="1">
      <alignment vertical="top" wrapText="1"/>
    </xf>
    <xf numFmtId="49" fontId="5" fillId="13" borderId="3" xfId="4" applyNumberFormat="1" applyFont="1" applyFill="1" applyBorder="1" applyAlignment="1">
      <alignment vertical="top" wrapText="1"/>
    </xf>
    <xf numFmtId="49" fontId="5" fillId="13" borderId="4" xfId="4" applyNumberFormat="1" applyFont="1" applyFill="1" applyBorder="1" applyAlignment="1">
      <alignment vertical="top" wrapText="1"/>
    </xf>
    <xf numFmtId="0" fontId="4" fillId="0" borderId="30" xfId="4" applyFont="1" applyFill="1" applyBorder="1" applyAlignment="1">
      <alignment horizontal="center" vertical="top"/>
    </xf>
    <xf numFmtId="0" fontId="4" fillId="0" borderId="33" xfId="0" applyFont="1" applyFill="1" applyBorder="1" applyAlignment="1">
      <alignment vertical="top" wrapText="1"/>
    </xf>
    <xf numFmtId="49" fontId="5" fillId="0" borderId="17" xfId="4" applyNumberFormat="1" applyFont="1" applyFill="1" applyBorder="1" applyAlignment="1">
      <alignment vertical="top"/>
    </xf>
    <xf numFmtId="0" fontId="4" fillId="0" borderId="63" xfId="0" applyFont="1" applyFill="1" applyBorder="1" applyAlignment="1">
      <alignment horizontal="center" vertical="top" wrapText="1"/>
    </xf>
    <xf numFmtId="0" fontId="4" fillId="0" borderId="70" xfId="0" applyFont="1" applyFill="1" applyBorder="1" applyAlignment="1">
      <alignment horizontal="center" vertical="top" wrapText="1"/>
    </xf>
    <xf numFmtId="0" fontId="4" fillId="0" borderId="65" xfId="0" applyFont="1" applyFill="1" applyBorder="1" applyAlignment="1">
      <alignment horizontal="justify" vertical="center"/>
    </xf>
    <xf numFmtId="49" fontId="5" fillId="0" borderId="25" xfId="4" applyNumberFormat="1" applyFont="1" applyFill="1" applyBorder="1" applyAlignment="1">
      <alignment vertical="top"/>
    </xf>
    <xf numFmtId="49" fontId="5" fillId="0" borderId="18" xfId="4" applyNumberFormat="1" applyFont="1" applyFill="1" applyBorder="1" applyAlignment="1">
      <alignment vertical="top"/>
    </xf>
    <xf numFmtId="0" fontId="5" fillId="13" borderId="29" xfId="4" applyFont="1" applyFill="1" applyBorder="1" applyAlignment="1">
      <alignment horizontal="right" wrapText="1"/>
    </xf>
    <xf numFmtId="0" fontId="4" fillId="0" borderId="38" xfId="0" applyFont="1" applyFill="1" applyBorder="1" applyAlignment="1">
      <alignment horizontal="center" vertical="center"/>
    </xf>
    <xf numFmtId="0" fontId="4" fillId="0" borderId="8" xfId="4" applyFont="1" applyBorder="1" applyAlignment="1">
      <alignment vertical="top"/>
    </xf>
    <xf numFmtId="0" fontId="4" fillId="0" borderId="8" xfId="4" applyFont="1" applyBorder="1" applyAlignment="1">
      <alignment vertical="top" wrapText="1"/>
    </xf>
    <xf numFmtId="0" fontId="4" fillId="0" borderId="12" xfId="4" applyFont="1" applyBorder="1" applyAlignment="1">
      <alignment vertical="top"/>
    </xf>
    <xf numFmtId="164" fontId="4" fillId="0" borderId="46" xfId="4" applyNumberFormat="1" applyFont="1" applyFill="1" applyBorder="1" applyAlignment="1">
      <alignment horizontal="center" vertical="top"/>
    </xf>
    <xf numFmtId="0" fontId="4" fillId="0" borderId="38" xfId="0" applyFont="1" applyFill="1" applyBorder="1" applyAlignment="1">
      <alignment vertical="center" wrapText="1"/>
    </xf>
    <xf numFmtId="164" fontId="4" fillId="0" borderId="52" xfId="0" applyNumberFormat="1" applyFont="1" applyFill="1" applyBorder="1" applyAlignment="1">
      <alignment vertical="center" wrapText="1"/>
    </xf>
    <xf numFmtId="0" fontId="4" fillId="0" borderId="67" xfId="0" applyFont="1" applyFill="1" applyBorder="1" applyAlignment="1">
      <alignment horizontal="center" vertical="center" wrapText="1"/>
    </xf>
    <xf numFmtId="164" fontId="4" fillId="0" borderId="71" xfId="0" applyNumberFormat="1" applyFont="1" applyFill="1" applyBorder="1" applyAlignment="1">
      <alignment horizontal="center" vertical="center" wrapText="1"/>
    </xf>
    <xf numFmtId="0" fontId="4" fillId="0" borderId="15" xfId="4" applyFont="1" applyBorder="1" applyAlignment="1">
      <alignment vertical="top" wrapText="1"/>
    </xf>
    <xf numFmtId="164" fontId="4" fillId="0" borderId="8" xfId="4" applyNumberFormat="1" applyFont="1" applyFill="1" applyBorder="1" applyAlignment="1">
      <alignment vertical="top"/>
    </xf>
    <xf numFmtId="0" fontId="4" fillId="12" borderId="59" xfId="0" applyFont="1" applyFill="1" applyBorder="1" applyAlignment="1">
      <alignment horizontal="center" vertical="center" wrapText="1"/>
    </xf>
    <xf numFmtId="0" fontId="4" fillId="0" borderId="49" xfId="0" applyFont="1" applyFill="1" applyBorder="1" applyAlignment="1">
      <alignment vertical="center" wrapText="1"/>
    </xf>
    <xf numFmtId="0" fontId="4" fillId="0" borderId="3" xfId="0" applyFont="1" applyBorder="1" applyAlignment="1">
      <alignment horizontal="center" vertical="center"/>
    </xf>
    <xf numFmtId="0" fontId="4" fillId="0" borderId="64" xfId="0" applyFont="1" applyFill="1" applyBorder="1" applyAlignment="1">
      <alignment vertical="center" wrapText="1"/>
    </xf>
    <xf numFmtId="49" fontId="5" fillId="21" borderId="1" xfId="4" applyNumberFormat="1" applyFont="1" applyFill="1" applyBorder="1" applyAlignment="1">
      <alignment horizontal="center" vertical="top" wrapText="1"/>
    </xf>
    <xf numFmtId="0" fontId="4" fillId="0" borderId="48" xfId="4" applyFont="1" applyBorder="1" applyAlignment="1">
      <alignment horizontal="center" vertical="center" textRotation="90"/>
    </xf>
    <xf numFmtId="0" fontId="4" fillId="0" borderId="5" xfId="4" applyFont="1" applyBorder="1" applyAlignment="1">
      <alignment horizontal="center" vertical="center" textRotation="90"/>
    </xf>
    <xf numFmtId="0" fontId="4" fillId="0" borderId="0" xfId="4" applyFont="1" applyBorder="1" applyAlignment="1">
      <alignment horizontal="center" vertical="center"/>
    </xf>
    <xf numFmtId="0" fontId="4" fillId="0" borderId="0" xfId="4" applyFont="1" applyAlignment="1">
      <alignment vertical="center"/>
    </xf>
    <xf numFmtId="0" fontId="3" fillId="0" borderId="0" xfId="6" applyAlignment="1">
      <alignment horizontal="center" vertical="center"/>
    </xf>
    <xf numFmtId="0" fontId="44" fillId="0" borderId="0" xfId="6" applyFont="1" applyAlignment="1">
      <alignment horizontal="center" vertical="center"/>
    </xf>
    <xf numFmtId="2" fontId="42" fillId="0" borderId="47" xfId="6" applyNumberFormat="1" applyFont="1" applyBorder="1" applyAlignment="1">
      <alignment vertical="top" wrapText="1"/>
    </xf>
    <xf numFmtId="0" fontId="14" fillId="0" borderId="0" xfId="6" applyFont="1" applyAlignment="1">
      <alignment horizontal="center" vertical="center" wrapText="1"/>
    </xf>
    <xf numFmtId="2" fontId="42" fillId="0" borderId="9" xfId="6" applyNumberFormat="1" applyFont="1" applyBorder="1" applyAlignment="1">
      <alignment vertical="top" wrapText="1"/>
    </xf>
    <xf numFmtId="2" fontId="15" fillId="0" borderId="0" xfId="6" applyNumberFormat="1" applyFont="1" applyAlignment="1">
      <alignment vertical="top"/>
    </xf>
    <xf numFmtId="0" fontId="5" fillId="0" borderId="1" xfId="12" applyFont="1" applyBorder="1" applyAlignment="1">
      <alignment horizontal="center" vertical="center" wrapText="1"/>
    </xf>
    <xf numFmtId="0" fontId="13" fillId="0" borderId="0" xfId="6" applyFont="1" applyAlignment="1">
      <alignment horizontal="center" vertical="center"/>
    </xf>
    <xf numFmtId="0" fontId="12" fillId="4" borderId="2" xfId="6" applyFont="1" applyFill="1" applyBorder="1" applyAlignment="1">
      <alignment horizontal="center" vertical="center"/>
    </xf>
    <xf numFmtId="0" fontId="12" fillId="4" borderId="3" xfId="6" applyFont="1" applyFill="1" applyBorder="1" applyAlignment="1">
      <alignment vertical="top"/>
    </xf>
    <xf numFmtId="0" fontId="12" fillId="4" borderId="4" xfId="6" applyFont="1" applyFill="1" applyBorder="1" applyAlignment="1">
      <alignment vertical="top"/>
    </xf>
    <xf numFmtId="2" fontId="22" fillId="4" borderId="1" xfId="6" applyNumberFormat="1" applyFont="1" applyFill="1" applyBorder="1" applyAlignment="1">
      <alignment horizontal="center" vertical="top"/>
    </xf>
    <xf numFmtId="0" fontId="35" fillId="11" borderId="19" xfId="6" applyFont="1" applyFill="1" applyBorder="1" applyAlignment="1">
      <alignment horizontal="center" vertical="center"/>
    </xf>
    <xf numFmtId="0" fontId="35" fillId="11" borderId="17" xfId="6" applyFont="1" applyFill="1" applyBorder="1" applyAlignment="1">
      <alignment horizontal="center" vertical="top"/>
    </xf>
    <xf numFmtId="164" fontId="22" fillId="11" borderId="5" xfId="6" applyNumberFormat="1" applyFont="1" applyFill="1" applyBorder="1" applyAlignment="1">
      <alignment horizontal="center" vertical="top"/>
    </xf>
    <xf numFmtId="0" fontId="22" fillId="11" borderId="5" xfId="6" applyFont="1" applyFill="1" applyBorder="1" applyAlignment="1">
      <alignment horizontal="center" vertical="top"/>
    </xf>
    <xf numFmtId="0" fontId="22" fillId="9" borderId="19" xfId="6" applyFont="1" applyFill="1" applyBorder="1" applyAlignment="1">
      <alignment horizontal="center" vertical="center" wrapText="1"/>
    </xf>
    <xf numFmtId="0" fontId="22" fillId="9" borderId="17" xfId="6" applyFont="1" applyFill="1" applyBorder="1" applyAlignment="1">
      <alignment horizontal="left" vertical="top" wrapText="1"/>
    </xf>
    <xf numFmtId="0" fontId="22" fillId="9" borderId="5" xfId="6" applyFont="1" applyFill="1" applyBorder="1" applyAlignment="1">
      <alignment horizontal="center" vertical="top"/>
    </xf>
    <xf numFmtId="43" fontId="4" fillId="0" borderId="19" xfId="1" applyFont="1" applyBorder="1" applyAlignment="1">
      <alignment horizontal="center" vertical="center"/>
    </xf>
    <xf numFmtId="43" fontId="4" fillId="0" borderId="51" xfId="1" applyFont="1" applyBorder="1" applyAlignment="1">
      <alignment horizontal="left" vertical="top"/>
    </xf>
    <xf numFmtId="43" fontId="4" fillId="0" borderId="17" xfId="1" applyFont="1" applyBorder="1" applyAlignment="1">
      <alignment horizontal="left" vertical="top"/>
    </xf>
    <xf numFmtId="164" fontId="22" fillId="22" borderId="5" xfId="6" applyNumberFormat="1" applyFont="1" applyFill="1" applyBorder="1" applyAlignment="1">
      <alignment horizontal="center" vertical="top"/>
    </xf>
    <xf numFmtId="0" fontId="22" fillId="22" borderId="1" xfId="6" applyFont="1" applyFill="1" applyBorder="1" applyAlignment="1">
      <alignment horizontal="center" vertical="top"/>
    </xf>
    <xf numFmtId="43" fontId="4" fillId="0" borderId="26" xfId="1" applyFont="1" applyBorder="1" applyAlignment="1">
      <alignment horizontal="center" vertical="center"/>
    </xf>
    <xf numFmtId="43" fontId="4" fillId="0" borderId="22" xfId="1" applyFont="1" applyBorder="1" applyAlignment="1">
      <alignment horizontal="left" vertical="top"/>
    </xf>
    <xf numFmtId="43" fontId="4" fillId="0" borderId="27" xfId="1" applyFont="1" applyBorder="1" applyAlignment="1">
      <alignment horizontal="left" vertical="top"/>
    </xf>
    <xf numFmtId="164" fontId="22" fillId="0" borderId="21" xfId="6" applyNumberFormat="1" applyFont="1" applyFill="1" applyBorder="1" applyAlignment="1">
      <alignment horizontal="center" vertical="top"/>
    </xf>
    <xf numFmtId="0" fontId="3" fillId="0" borderId="23" xfId="6" applyBorder="1"/>
    <xf numFmtId="0" fontId="4" fillId="0" borderId="67" xfId="1" applyNumberFormat="1" applyFont="1" applyBorder="1" applyAlignment="1">
      <alignment horizontal="center" vertical="center" wrapText="1"/>
    </xf>
    <xf numFmtId="43" fontId="4" fillId="16" borderId="68" xfId="1" applyFont="1" applyFill="1" applyBorder="1" applyAlignment="1">
      <alignment horizontal="center" vertical="center" wrapText="1"/>
    </xf>
    <xf numFmtId="43" fontId="4" fillId="16" borderId="68" xfId="1" applyFont="1" applyFill="1" applyBorder="1" applyAlignment="1">
      <alignment horizontal="left" vertical="top" wrapText="1"/>
    </xf>
    <xf numFmtId="164" fontId="12" fillId="0" borderId="16" xfId="6" applyNumberFormat="1" applyFont="1" applyBorder="1" applyAlignment="1">
      <alignment horizontal="center" vertical="top"/>
    </xf>
    <xf numFmtId="0" fontId="12" fillId="0" borderId="16" xfId="6" applyFont="1" applyBorder="1" applyAlignment="1">
      <alignment horizontal="center" vertical="top"/>
    </xf>
    <xf numFmtId="43" fontId="4" fillId="0" borderId="66" xfId="1" applyFont="1" applyBorder="1" applyAlignment="1">
      <alignment wrapText="1"/>
    </xf>
    <xf numFmtId="43" fontId="4" fillId="12" borderId="26" xfId="1" applyFont="1" applyFill="1" applyBorder="1" applyAlignment="1">
      <alignment horizontal="center" vertical="center" wrapText="1"/>
    </xf>
    <xf numFmtId="43" fontId="4" fillId="16" borderId="52" xfId="1" applyFont="1" applyFill="1" applyBorder="1" applyAlignment="1">
      <alignment horizontal="center" vertical="center" wrapText="1"/>
    </xf>
    <xf numFmtId="43" fontId="4" fillId="0" borderId="28" xfId="1" applyFont="1" applyBorder="1" applyAlignment="1">
      <alignment wrapText="1"/>
    </xf>
    <xf numFmtId="43" fontId="4" fillId="0" borderId="38" xfId="1" applyFont="1" applyBorder="1" applyAlignment="1">
      <alignment horizontal="center" vertical="center"/>
    </xf>
    <xf numFmtId="43" fontId="4" fillId="0" borderId="52" xfId="1" applyFont="1" applyBorder="1" applyAlignment="1">
      <alignment horizontal="left" vertical="top"/>
    </xf>
    <xf numFmtId="43" fontId="4" fillId="0" borderId="66" xfId="1" applyFont="1" applyBorder="1" applyAlignment="1">
      <alignment horizontal="left" vertical="top"/>
    </xf>
    <xf numFmtId="0" fontId="22" fillId="22" borderId="5" xfId="6" applyFont="1" applyFill="1" applyBorder="1" applyAlignment="1">
      <alignment horizontal="center" vertical="top"/>
    </xf>
    <xf numFmtId="164" fontId="22" fillId="0" borderId="9" xfId="6" applyNumberFormat="1" applyFont="1" applyFill="1" applyBorder="1" applyAlignment="1">
      <alignment horizontal="center" vertical="top"/>
    </xf>
    <xf numFmtId="0" fontId="3" fillId="0" borderId="58" xfId="6" applyBorder="1"/>
    <xf numFmtId="0" fontId="4" fillId="12" borderId="30" xfId="1" applyNumberFormat="1" applyFont="1" applyFill="1" applyBorder="1" applyAlignment="1">
      <alignment horizontal="center" vertical="center" wrapText="1"/>
    </xf>
    <xf numFmtId="43" fontId="4" fillId="16" borderId="41" xfId="1" applyFont="1" applyFill="1" applyBorder="1" applyAlignment="1">
      <alignment horizontal="center" vertical="center" wrapText="1"/>
    </xf>
    <xf numFmtId="43" fontId="4" fillId="0" borderId="31" xfId="1" applyFont="1" applyBorder="1" applyAlignment="1">
      <alignment vertical="center" wrapText="1"/>
    </xf>
    <xf numFmtId="0" fontId="4" fillId="0" borderId="63" xfId="1" applyNumberFormat="1" applyFont="1" applyBorder="1" applyAlignment="1">
      <alignment horizontal="center" vertical="center"/>
    </xf>
    <xf numFmtId="43" fontId="4" fillId="0" borderId="64" xfId="1" applyFont="1" applyBorder="1" applyAlignment="1">
      <alignment horizontal="left" vertical="top"/>
    </xf>
    <xf numFmtId="43" fontId="4" fillId="0" borderId="65" xfId="1" applyFont="1" applyBorder="1" applyAlignment="1">
      <alignment horizontal="left" vertical="top"/>
    </xf>
    <xf numFmtId="164" fontId="22" fillId="13" borderId="1" xfId="6" applyNumberFormat="1" applyFont="1" applyFill="1" applyBorder="1" applyAlignment="1">
      <alignment horizontal="center" vertical="top"/>
    </xf>
    <xf numFmtId="0" fontId="22" fillId="13" borderId="1" xfId="6" applyFont="1" applyFill="1" applyBorder="1" applyAlignment="1">
      <alignment horizontal="center" vertical="top"/>
    </xf>
    <xf numFmtId="49" fontId="12" fillId="0" borderId="49" xfId="6" applyNumberFormat="1" applyFont="1" applyBorder="1" applyAlignment="1">
      <alignment horizontal="center" vertical="top"/>
    </xf>
    <xf numFmtId="43" fontId="4" fillId="16" borderId="68" xfId="1" applyFont="1" applyFill="1" applyBorder="1" applyAlignment="1">
      <alignment horizontal="left" vertical="center" wrapText="1"/>
    </xf>
    <xf numFmtId="43" fontId="4" fillId="16" borderId="69" xfId="1" applyFont="1" applyFill="1" applyBorder="1" applyAlignment="1">
      <alignment horizontal="left" vertical="top" wrapText="1"/>
    </xf>
    <xf numFmtId="0" fontId="12" fillId="13" borderId="47" xfId="6" applyFont="1" applyFill="1" applyBorder="1" applyAlignment="1">
      <alignment horizontal="center" vertical="top"/>
    </xf>
    <xf numFmtId="49" fontId="12" fillId="0" borderId="46" xfId="6" applyNumberFormat="1" applyFont="1" applyBorder="1" applyAlignment="1">
      <alignment horizontal="center" vertical="top"/>
    </xf>
    <xf numFmtId="0" fontId="4" fillId="12" borderId="26" xfId="1" applyNumberFormat="1" applyFont="1" applyFill="1" applyBorder="1" applyAlignment="1">
      <alignment horizontal="center" vertical="center" wrapText="1"/>
    </xf>
    <xf numFmtId="43" fontId="4" fillId="0" borderId="0" xfId="1" applyFont="1" applyBorder="1" applyAlignment="1">
      <alignment wrapText="1"/>
    </xf>
    <xf numFmtId="0" fontId="12" fillId="13" borderId="9" xfId="6" applyFont="1" applyFill="1" applyBorder="1" applyAlignment="1">
      <alignment horizontal="center" vertical="top"/>
    </xf>
    <xf numFmtId="43" fontId="4" fillId="0" borderId="32" xfId="1" applyFont="1" applyBorder="1" applyAlignment="1">
      <alignment vertical="center" wrapText="1"/>
    </xf>
    <xf numFmtId="0" fontId="12" fillId="13" borderId="16" xfId="6" applyFont="1" applyFill="1" applyBorder="1" applyAlignment="1">
      <alignment horizontal="center" vertical="top"/>
    </xf>
    <xf numFmtId="0" fontId="12" fillId="0" borderId="24" xfId="11" applyFont="1" applyBorder="1" applyAlignment="1">
      <alignment vertical="top" wrapText="1"/>
    </xf>
    <xf numFmtId="0" fontId="4" fillId="0" borderId="43" xfId="1" applyNumberFormat="1" applyFont="1" applyBorder="1" applyAlignment="1">
      <alignment horizontal="center" vertical="center"/>
    </xf>
    <xf numFmtId="43" fontId="4" fillId="0" borderId="44" xfId="1" applyFont="1" applyBorder="1" applyAlignment="1">
      <alignment horizontal="left" vertical="top"/>
    </xf>
    <xf numFmtId="43" fontId="0" fillId="0" borderId="45" xfId="1" applyFont="1" applyBorder="1" applyAlignment="1">
      <alignment vertical="top" wrapText="1"/>
    </xf>
    <xf numFmtId="164" fontId="22" fillId="22" borderId="23" xfId="6" applyNumberFormat="1" applyFont="1" applyFill="1" applyBorder="1" applyAlignment="1">
      <alignment horizontal="center" vertical="top"/>
    </xf>
    <xf numFmtId="0" fontId="22" fillId="22" borderId="21" xfId="6" applyFont="1" applyFill="1" applyBorder="1" applyAlignment="1">
      <alignment horizontal="center" vertical="top"/>
    </xf>
    <xf numFmtId="49" fontId="12" fillId="0" borderId="0" xfId="6" applyNumberFormat="1" applyFont="1" applyBorder="1" applyAlignment="1">
      <alignment horizontal="center" vertical="top"/>
    </xf>
    <xf numFmtId="49" fontId="12" fillId="0" borderId="23" xfId="6" applyNumberFormat="1" applyFont="1" applyBorder="1" applyAlignment="1">
      <alignment horizontal="center" vertical="top"/>
    </xf>
    <xf numFmtId="49" fontId="8" fillId="0" borderId="23" xfId="6" applyNumberFormat="1" applyFont="1" applyBorder="1" applyAlignment="1">
      <alignment horizontal="center" vertical="top" textRotation="90"/>
    </xf>
    <xf numFmtId="49" fontId="22" fillId="15" borderId="23" xfId="6" applyNumberFormat="1" applyFont="1" applyFill="1" applyBorder="1" applyAlignment="1">
      <alignment horizontal="center" vertical="top"/>
    </xf>
    <xf numFmtId="49" fontId="22" fillId="10" borderId="46" xfId="6" applyNumberFormat="1" applyFont="1" applyFill="1" applyBorder="1" applyAlignment="1">
      <alignment horizontal="center" vertical="top"/>
    </xf>
    <xf numFmtId="0" fontId="27" fillId="12" borderId="24" xfId="6" applyFont="1" applyFill="1" applyBorder="1" applyAlignment="1">
      <alignment horizontal="center" vertical="top" wrapText="1"/>
    </xf>
    <xf numFmtId="0" fontId="4" fillId="0" borderId="26" xfId="1" applyNumberFormat="1" applyFont="1" applyBorder="1" applyAlignment="1">
      <alignment horizontal="center" vertical="center"/>
    </xf>
    <xf numFmtId="164" fontId="22" fillId="13" borderId="21" xfId="6" applyNumberFormat="1" applyFont="1" applyFill="1" applyBorder="1" applyAlignment="1">
      <alignment horizontal="center" vertical="top"/>
    </xf>
    <xf numFmtId="0" fontId="22" fillId="13" borderId="21" xfId="6" applyFont="1" applyFill="1" applyBorder="1" applyAlignment="1">
      <alignment horizontal="center" vertical="top"/>
    </xf>
    <xf numFmtId="49" fontId="12" fillId="0" borderId="17" xfId="6" applyNumberFormat="1" applyFont="1" applyBorder="1" applyAlignment="1">
      <alignment horizontal="center" vertical="top"/>
    </xf>
    <xf numFmtId="0" fontId="4" fillId="12" borderId="43" xfId="1" applyNumberFormat="1" applyFont="1" applyFill="1" applyBorder="1" applyAlignment="1">
      <alignment vertical="center" wrapText="1"/>
    </xf>
    <xf numFmtId="43" fontId="4" fillId="16" borderId="44" xfId="1" applyFont="1" applyFill="1" applyBorder="1" applyAlignment="1">
      <alignment horizontal="center" vertical="center" wrapText="1"/>
    </xf>
    <xf numFmtId="0" fontId="12" fillId="0" borderId="0" xfId="11" applyFont="1" applyBorder="1" applyAlignment="1">
      <alignment vertical="top" wrapText="1"/>
    </xf>
    <xf numFmtId="0" fontId="12" fillId="0" borderId="48" xfId="11" applyFont="1" applyBorder="1" applyAlignment="1">
      <alignment vertical="top" wrapText="1"/>
    </xf>
    <xf numFmtId="43" fontId="4" fillId="0" borderId="59" xfId="1" applyFont="1" applyBorder="1" applyAlignment="1">
      <alignment horizontal="center" vertical="center"/>
    </xf>
    <xf numFmtId="43" fontId="4" fillId="0" borderId="20" xfId="1" applyFont="1" applyBorder="1" applyAlignment="1">
      <alignment horizontal="left" vertical="top"/>
    </xf>
    <xf numFmtId="43" fontId="4" fillId="0" borderId="49" xfId="1" applyFont="1" applyBorder="1" applyAlignment="1">
      <alignment horizontal="left" vertical="top" wrapText="1"/>
    </xf>
    <xf numFmtId="0" fontId="12" fillId="0" borderId="5" xfId="11" applyFont="1" applyBorder="1" applyAlignment="1">
      <alignment vertical="top" wrapText="1"/>
    </xf>
    <xf numFmtId="49" fontId="12" fillId="0" borderId="5" xfId="6" applyNumberFormat="1" applyFont="1" applyBorder="1" applyAlignment="1">
      <alignment vertical="top"/>
    </xf>
    <xf numFmtId="0" fontId="27" fillId="12" borderId="0" xfId="6" applyFont="1" applyFill="1" applyBorder="1" applyAlignment="1">
      <alignment horizontal="center" vertical="top" wrapText="1"/>
    </xf>
    <xf numFmtId="49" fontId="22" fillId="14" borderId="5" xfId="6" applyNumberFormat="1" applyFont="1" applyFill="1" applyBorder="1" applyAlignment="1">
      <alignment vertical="top"/>
    </xf>
    <xf numFmtId="43" fontId="4" fillId="0" borderId="56" xfId="1" applyFont="1" applyBorder="1" applyAlignment="1">
      <alignment horizontal="center" vertical="center"/>
    </xf>
    <xf numFmtId="43" fontId="4" fillId="0" borderId="57" xfId="1" applyFont="1" applyBorder="1" applyAlignment="1">
      <alignment horizontal="left" vertical="top"/>
    </xf>
    <xf numFmtId="43" fontId="4" fillId="0" borderId="37" xfId="1" applyFont="1" applyBorder="1" applyAlignment="1">
      <alignment horizontal="left" vertical="top" wrapText="1"/>
    </xf>
    <xf numFmtId="49" fontId="12" fillId="0" borderId="24" xfId="6" applyNumberFormat="1" applyFont="1" applyBorder="1" applyAlignment="1">
      <alignment vertical="top"/>
    </xf>
    <xf numFmtId="49" fontId="22" fillId="14" borderId="24" xfId="6" applyNumberFormat="1" applyFont="1" applyFill="1" applyBorder="1" applyAlignment="1">
      <alignment vertical="top"/>
    </xf>
    <xf numFmtId="43" fontId="4" fillId="0" borderId="67" xfId="1" applyFont="1" applyBorder="1" applyAlignment="1">
      <alignment horizontal="center" vertical="center"/>
    </xf>
    <xf numFmtId="43" fontId="4" fillId="0" borderId="71" xfId="1" applyFont="1" applyBorder="1" applyAlignment="1">
      <alignment horizontal="left" vertical="top"/>
    </xf>
    <xf numFmtId="43" fontId="4" fillId="0" borderId="12" xfId="1" applyFont="1" applyBorder="1" applyAlignment="1">
      <alignment horizontal="left" vertical="top" wrapText="1"/>
    </xf>
    <xf numFmtId="164" fontId="22" fillId="13" borderId="47" xfId="6" applyNumberFormat="1" applyFont="1" applyFill="1" applyBorder="1" applyAlignment="1">
      <alignment horizontal="center" vertical="top"/>
    </xf>
    <xf numFmtId="0" fontId="12" fillId="0" borderId="23" xfId="11" applyFont="1" applyBorder="1" applyAlignment="1">
      <alignment vertical="top" wrapText="1"/>
    </xf>
    <xf numFmtId="49" fontId="12" fillId="0" borderId="23" xfId="6" applyNumberFormat="1" applyFont="1" applyBorder="1" applyAlignment="1">
      <alignment vertical="top"/>
    </xf>
    <xf numFmtId="43" fontId="4" fillId="0" borderId="22" xfId="1" applyFont="1" applyBorder="1" applyAlignment="1">
      <alignment wrapText="1"/>
    </xf>
    <xf numFmtId="43" fontId="4" fillId="12" borderId="30" xfId="1" applyFont="1" applyFill="1" applyBorder="1" applyAlignment="1">
      <alignment horizontal="center" vertical="center" wrapText="1"/>
    </xf>
    <xf numFmtId="43" fontId="4" fillId="0" borderId="63" xfId="1" applyFont="1" applyBorder="1" applyAlignment="1">
      <alignment horizontal="center" vertical="center" wrapText="1"/>
    </xf>
    <xf numFmtId="43" fontId="4" fillId="0" borderId="70" xfId="1" applyFont="1" applyBorder="1" applyAlignment="1">
      <alignment horizontal="center" vertical="center" wrapText="1"/>
    </xf>
    <xf numFmtId="43" fontId="4" fillId="0" borderId="4" xfId="1" applyFont="1" applyBorder="1" applyAlignment="1">
      <alignment vertical="top" wrapText="1"/>
    </xf>
    <xf numFmtId="0" fontId="63" fillId="0" borderId="3" xfId="6" applyFont="1" applyBorder="1" applyAlignment="1">
      <alignment vertical="top" wrapText="1"/>
    </xf>
    <xf numFmtId="0" fontId="63" fillId="0" borderId="3" xfId="6" applyFont="1" applyBorder="1" applyAlignment="1">
      <alignment vertical="top" textRotation="90" wrapText="1"/>
    </xf>
    <xf numFmtId="49" fontId="22" fillId="0" borderId="3" xfId="6" applyNumberFormat="1" applyFont="1" applyBorder="1" applyAlignment="1">
      <alignment vertical="top" wrapText="1"/>
    </xf>
    <xf numFmtId="0" fontId="22" fillId="0" borderId="3" xfId="6" applyFont="1" applyBorder="1"/>
    <xf numFmtId="0" fontId="22" fillId="0" borderId="4" xfId="6" applyFont="1" applyBorder="1"/>
    <xf numFmtId="43" fontId="48" fillId="9" borderId="2" xfId="1" applyFont="1" applyFill="1" applyBorder="1" applyAlignment="1">
      <alignment horizontal="center" vertical="center" wrapText="1"/>
    </xf>
    <xf numFmtId="43" fontId="48" fillId="9" borderId="3" xfId="1" applyFont="1" applyFill="1" applyBorder="1" applyAlignment="1">
      <alignment vertical="top" wrapText="1"/>
    </xf>
    <xf numFmtId="0" fontId="63" fillId="9" borderId="3" xfId="6" applyFont="1" applyFill="1" applyBorder="1" applyAlignment="1">
      <alignment vertical="top" wrapText="1"/>
    </xf>
    <xf numFmtId="0" fontId="63" fillId="9" borderId="3" xfId="6" applyFont="1" applyFill="1" applyBorder="1" applyAlignment="1">
      <alignment vertical="top" textRotation="90" wrapText="1"/>
    </xf>
    <xf numFmtId="49" fontId="22" fillId="9" borderId="3" xfId="6" applyNumberFormat="1" applyFont="1" applyFill="1" applyBorder="1" applyAlignment="1">
      <alignment vertical="top" wrapText="1"/>
    </xf>
    <xf numFmtId="0" fontId="22" fillId="9" borderId="3" xfId="6" applyFont="1" applyFill="1" applyBorder="1"/>
    <xf numFmtId="49" fontId="22" fillId="15" borderId="1" xfId="6" applyNumberFormat="1" applyFont="1" applyFill="1" applyBorder="1" applyAlignment="1">
      <alignment horizontal="center" vertical="top"/>
    </xf>
    <xf numFmtId="43" fontId="4" fillId="9" borderId="2" xfId="1" applyFont="1" applyFill="1" applyBorder="1" applyAlignment="1">
      <alignment horizontal="center" vertical="center"/>
    </xf>
    <xf numFmtId="43" fontId="4" fillId="9" borderId="3" xfId="1" applyFont="1" applyFill="1" applyBorder="1" applyAlignment="1">
      <alignment vertical="top"/>
    </xf>
    <xf numFmtId="43" fontId="4" fillId="9" borderId="4" xfId="1" applyFont="1" applyFill="1" applyBorder="1" applyAlignment="1">
      <alignment vertical="top"/>
    </xf>
    <xf numFmtId="164" fontId="22" fillId="9" borderId="1" xfId="6" applyNumberFormat="1" applyFont="1" applyFill="1" applyBorder="1" applyAlignment="1">
      <alignment horizontal="center" vertical="top"/>
    </xf>
    <xf numFmtId="0" fontId="22" fillId="9" borderId="1" xfId="6" applyFont="1" applyFill="1" applyBorder="1" applyAlignment="1">
      <alignment horizontal="center" vertical="top"/>
    </xf>
    <xf numFmtId="43" fontId="4" fillId="0" borderId="20" xfId="1" applyFont="1" applyBorder="1" applyAlignment="1">
      <alignment horizontal="center" vertical="top"/>
    </xf>
    <xf numFmtId="43" fontId="4" fillId="0" borderId="49" xfId="1" applyFont="1" applyBorder="1" applyAlignment="1">
      <alignment horizontal="left" vertical="top"/>
    </xf>
    <xf numFmtId="164" fontId="22" fillId="0" borderId="5" xfId="6" applyNumberFormat="1" applyFont="1" applyFill="1" applyBorder="1" applyAlignment="1">
      <alignment horizontal="center" vertical="top"/>
    </xf>
    <xf numFmtId="0" fontId="12" fillId="0" borderId="24" xfId="6" applyFont="1" applyBorder="1" applyAlignment="1">
      <alignment horizontal="center" vertical="top"/>
    </xf>
    <xf numFmtId="43" fontId="4" fillId="0" borderId="13" xfId="1" applyFont="1" applyBorder="1" applyAlignment="1">
      <alignment horizontal="center" vertical="center"/>
    </xf>
    <xf numFmtId="43" fontId="4" fillId="0" borderId="22" xfId="1" applyFont="1" applyBorder="1" applyAlignment="1">
      <alignment horizontal="center" vertical="top"/>
    </xf>
    <xf numFmtId="43" fontId="4" fillId="0" borderId="15" xfId="1" applyFont="1" applyBorder="1" applyAlignment="1">
      <alignment horizontal="left" vertical="top"/>
    </xf>
    <xf numFmtId="0" fontId="4" fillId="12" borderId="53" xfId="1" applyNumberFormat="1" applyFont="1" applyFill="1" applyBorder="1" applyAlignment="1">
      <alignment horizontal="center" vertical="center" wrapText="1"/>
    </xf>
    <xf numFmtId="43" fontId="4" fillId="0" borderId="0" xfId="1" applyFont="1" applyBorder="1" applyAlignment="1">
      <alignment vertical="top" wrapText="1"/>
    </xf>
    <xf numFmtId="0" fontId="4" fillId="0" borderId="19" xfId="1" applyNumberFormat="1" applyFont="1" applyBorder="1" applyAlignment="1">
      <alignment horizontal="center" vertical="center"/>
    </xf>
    <xf numFmtId="164" fontId="22" fillId="22" borderId="19" xfId="6" applyNumberFormat="1" applyFont="1" applyFill="1" applyBorder="1" applyAlignment="1">
      <alignment horizontal="center" vertical="top"/>
    </xf>
    <xf numFmtId="0" fontId="4" fillId="12" borderId="6" xfId="1" applyNumberFormat="1" applyFont="1" applyFill="1" applyBorder="1" applyAlignment="1">
      <alignment horizontal="center" vertical="center"/>
    </xf>
    <xf numFmtId="43" fontId="4" fillId="0" borderId="52" xfId="1" applyFont="1" applyBorder="1" applyAlignment="1">
      <alignment horizontal="center" vertical="center" wrapText="1"/>
    </xf>
    <xf numFmtId="43" fontId="4" fillId="0" borderId="8" xfId="1" applyFont="1" applyBorder="1" applyAlignment="1">
      <alignment horizontal="left" vertical="top" wrapText="1"/>
    </xf>
    <xf numFmtId="164" fontId="12" fillId="12" borderId="19" xfId="6" applyNumberFormat="1" applyFont="1" applyFill="1" applyBorder="1" applyAlignment="1">
      <alignment horizontal="center" vertical="top"/>
    </xf>
    <xf numFmtId="0" fontId="12" fillId="0" borderId="25" xfId="6" applyFont="1" applyBorder="1" applyAlignment="1">
      <alignment horizontal="center" vertical="top"/>
    </xf>
    <xf numFmtId="0" fontId="4" fillId="0" borderId="13" xfId="1" applyNumberFormat="1" applyFont="1" applyBorder="1" applyAlignment="1">
      <alignment horizontal="center" vertical="center"/>
    </xf>
    <xf numFmtId="0" fontId="0" fillId="0" borderId="13" xfId="1" applyNumberFormat="1" applyFont="1" applyBorder="1" applyAlignment="1">
      <alignment horizontal="center" vertical="center"/>
    </xf>
    <xf numFmtId="43" fontId="4" fillId="0" borderId="22" xfId="1" applyFont="1" applyBorder="1" applyAlignment="1">
      <alignment horizontal="center" vertical="center" wrapText="1"/>
    </xf>
    <xf numFmtId="43" fontId="0" fillId="0" borderId="8" xfId="1" applyFont="1" applyBorder="1"/>
    <xf numFmtId="0" fontId="22" fillId="13" borderId="29" xfId="6" applyFont="1" applyFill="1" applyBorder="1" applyAlignment="1">
      <alignment horizontal="center" vertical="top"/>
    </xf>
    <xf numFmtId="0" fontId="4" fillId="12" borderId="13" xfId="1" applyNumberFormat="1" applyFont="1" applyFill="1" applyBorder="1" applyAlignment="1">
      <alignment horizontal="center" vertical="center"/>
    </xf>
    <xf numFmtId="43" fontId="4" fillId="0" borderId="15" xfId="1" applyFont="1" applyBorder="1" applyAlignment="1">
      <alignment horizontal="left" vertical="top" wrapText="1"/>
    </xf>
    <xf numFmtId="0" fontId="12" fillId="12" borderId="0" xfId="6" applyFont="1" applyFill="1" applyBorder="1" applyAlignment="1">
      <alignment horizontal="center" vertical="top"/>
    </xf>
    <xf numFmtId="0" fontId="4" fillId="12" borderId="53" xfId="1" applyNumberFormat="1" applyFont="1" applyFill="1" applyBorder="1" applyAlignment="1">
      <alignment horizontal="center" vertical="center"/>
    </xf>
    <xf numFmtId="43" fontId="4" fillId="0" borderId="41" xfId="1" applyFont="1" applyBorder="1" applyAlignment="1">
      <alignment horizontal="center" vertical="center" wrapText="1"/>
    </xf>
    <xf numFmtId="49" fontId="22" fillId="13" borderId="24" xfId="6" applyNumberFormat="1" applyFont="1" applyFill="1" applyBorder="1" applyAlignment="1">
      <alignment horizontal="center" vertical="top" wrapText="1"/>
    </xf>
    <xf numFmtId="0" fontId="4" fillId="0" borderId="63" xfId="1" applyNumberFormat="1" applyFont="1" applyBorder="1" applyAlignment="1">
      <alignment horizontal="center" vertical="center" wrapText="1"/>
    </xf>
    <xf numFmtId="43" fontId="4" fillId="0" borderId="70" xfId="1" applyFont="1" applyBorder="1" applyAlignment="1">
      <alignment horizontal="center" vertical="center"/>
    </xf>
    <xf numFmtId="43" fontId="4" fillId="0" borderId="4" xfId="1" applyFont="1" applyBorder="1" applyAlignment="1">
      <alignment wrapText="1"/>
    </xf>
    <xf numFmtId="0" fontId="22" fillId="0" borderId="3" xfId="6" applyFont="1" applyBorder="1" applyAlignment="1">
      <alignment vertical="top"/>
    </xf>
    <xf numFmtId="43" fontId="48" fillId="9" borderId="25" xfId="1" applyFont="1" applyFill="1" applyBorder="1" applyAlignment="1">
      <alignment horizontal="center" vertical="center" wrapText="1"/>
    </xf>
    <xf numFmtId="43" fontId="48" fillId="9" borderId="18" xfId="1" applyFont="1" applyFill="1" applyBorder="1" applyAlignment="1">
      <alignment vertical="top" wrapText="1"/>
    </xf>
    <xf numFmtId="0" fontId="67" fillId="9" borderId="3" xfId="6" applyFont="1" applyFill="1" applyBorder="1" applyAlignment="1">
      <alignment vertical="top"/>
    </xf>
    <xf numFmtId="0" fontId="67" fillId="9" borderId="4" xfId="6" applyFont="1" applyFill="1" applyBorder="1" applyAlignment="1">
      <alignment vertical="top"/>
    </xf>
    <xf numFmtId="43" fontId="4" fillId="9" borderId="19" xfId="1" applyFont="1" applyFill="1" applyBorder="1" applyAlignment="1">
      <alignment horizontal="center" vertical="center"/>
    </xf>
    <xf numFmtId="43" fontId="4" fillId="9" borderId="17" xfId="1" applyFont="1" applyFill="1" applyBorder="1" applyAlignment="1">
      <alignment horizontal="left" vertical="top"/>
    </xf>
    <xf numFmtId="43" fontId="4" fillId="9" borderId="49" xfId="1" applyFont="1" applyFill="1" applyBorder="1" applyAlignment="1">
      <alignment horizontal="center" vertical="top"/>
    </xf>
    <xf numFmtId="164" fontId="22" fillId="9" borderId="5" xfId="6" applyNumberFormat="1" applyFont="1" applyFill="1" applyBorder="1" applyAlignment="1">
      <alignment horizontal="center" vertical="top"/>
    </xf>
    <xf numFmtId="0" fontId="27" fillId="9" borderId="17" xfId="6" applyFont="1" applyFill="1" applyBorder="1" applyAlignment="1">
      <alignment horizontal="center" vertical="top" wrapText="1"/>
    </xf>
    <xf numFmtId="0" fontId="27" fillId="9" borderId="49" xfId="6" applyFont="1" applyFill="1" applyBorder="1" applyAlignment="1">
      <alignment horizontal="center" vertical="top" wrapText="1"/>
    </xf>
    <xf numFmtId="49" fontId="22" fillId="15" borderId="5" xfId="6" applyNumberFormat="1" applyFont="1" applyFill="1" applyBorder="1" applyAlignment="1">
      <alignment horizontal="center" vertical="top"/>
    </xf>
    <xf numFmtId="49" fontId="22" fillId="10" borderId="49" xfId="6" applyNumberFormat="1" applyFont="1" applyFill="1" applyBorder="1" applyAlignment="1">
      <alignment horizontal="center" vertical="top"/>
    </xf>
    <xf numFmtId="0" fontId="22" fillId="22" borderId="19" xfId="6" applyFont="1" applyFill="1" applyBorder="1" applyAlignment="1">
      <alignment horizontal="center" vertical="top"/>
    </xf>
    <xf numFmtId="49" fontId="12" fillId="0" borderId="5" xfId="6" applyNumberFormat="1" applyFont="1" applyBorder="1" applyAlignment="1">
      <alignment horizontal="center" vertical="top"/>
    </xf>
    <xf numFmtId="43" fontId="4" fillId="12" borderId="13" xfId="1" applyFont="1" applyFill="1" applyBorder="1" applyAlignment="1">
      <alignment horizontal="center" vertical="center" wrapText="1"/>
    </xf>
    <xf numFmtId="43" fontId="4" fillId="16" borderId="22" xfId="1" applyFont="1" applyFill="1" applyBorder="1" applyAlignment="1">
      <alignment horizontal="center" vertical="center" wrapText="1"/>
    </xf>
    <xf numFmtId="43" fontId="4" fillId="0" borderId="14" xfId="1" applyFont="1" applyBorder="1" applyAlignment="1">
      <alignment vertical="top" wrapText="1"/>
    </xf>
    <xf numFmtId="0" fontId="12" fillId="0" borderId="53" xfId="6" applyFont="1" applyBorder="1" applyAlignment="1">
      <alignment horizontal="center" vertical="top"/>
    </xf>
    <xf numFmtId="49" fontId="12" fillId="0" borderId="50" xfId="6" applyNumberFormat="1" applyFont="1" applyBorder="1" applyAlignment="1">
      <alignment horizontal="center" vertical="top"/>
    </xf>
    <xf numFmtId="43" fontId="4" fillId="12" borderId="6" xfId="1" applyFont="1" applyFill="1" applyBorder="1" applyAlignment="1">
      <alignment horizontal="center" vertical="center" wrapText="1"/>
    </xf>
    <xf numFmtId="43" fontId="4" fillId="0" borderId="7" xfId="1" applyFont="1" applyBorder="1" applyAlignment="1">
      <alignment wrapText="1"/>
    </xf>
    <xf numFmtId="0" fontId="12" fillId="0" borderId="6" xfId="6" applyFont="1" applyBorder="1" applyAlignment="1">
      <alignment horizontal="center" vertical="top"/>
    </xf>
    <xf numFmtId="43" fontId="4" fillId="0" borderId="27" xfId="1" applyFont="1" applyBorder="1" applyAlignment="1">
      <alignment vertical="center" wrapText="1"/>
    </xf>
    <xf numFmtId="43" fontId="4" fillId="0" borderId="34" xfId="1" applyFont="1" applyBorder="1" applyAlignment="1">
      <alignment horizontal="center" vertical="center"/>
    </xf>
    <xf numFmtId="43" fontId="4" fillId="0" borderId="35" xfId="1" applyFont="1" applyBorder="1" applyAlignment="1">
      <alignment horizontal="left" vertical="top"/>
    </xf>
    <xf numFmtId="43" fontId="4" fillId="0" borderId="36" xfId="1" applyFont="1" applyBorder="1" applyAlignment="1">
      <alignment horizontal="left" vertical="top"/>
    </xf>
    <xf numFmtId="164" fontId="22" fillId="13" borderId="19" xfId="6" applyNumberFormat="1" applyFont="1" applyFill="1" applyBorder="1" applyAlignment="1">
      <alignment horizontal="center" vertical="top"/>
    </xf>
    <xf numFmtId="0" fontId="22" fillId="13" borderId="5" xfId="6" applyFont="1" applyFill="1" applyBorder="1" applyAlignment="1">
      <alignment horizontal="center" vertical="top"/>
    </xf>
    <xf numFmtId="0" fontId="27" fillId="13" borderId="17" xfId="6" applyFont="1" applyFill="1" applyBorder="1" applyAlignment="1">
      <alignment vertical="top" wrapText="1"/>
    </xf>
    <xf numFmtId="164" fontId="12" fillId="13" borderId="6" xfId="6" applyNumberFormat="1" applyFont="1" applyFill="1" applyBorder="1" applyAlignment="1">
      <alignment horizontal="center" vertical="top"/>
    </xf>
    <xf numFmtId="164" fontId="12" fillId="13" borderId="53" xfId="6" applyNumberFormat="1" applyFont="1" applyFill="1" applyBorder="1" applyAlignment="1">
      <alignment horizontal="center" vertical="top"/>
    </xf>
    <xf numFmtId="43" fontId="4" fillId="0" borderId="43" xfId="1" applyFont="1" applyBorder="1" applyAlignment="1">
      <alignment horizontal="center" vertical="center"/>
    </xf>
    <xf numFmtId="164" fontId="22" fillId="22" borderId="48" xfId="6" applyNumberFormat="1" applyFont="1" applyFill="1" applyBorder="1" applyAlignment="1">
      <alignment horizontal="center" vertical="top"/>
    </xf>
    <xf numFmtId="0" fontId="5" fillId="13" borderId="23" xfId="6" applyFont="1" applyFill="1" applyBorder="1" applyAlignment="1">
      <alignment horizontal="center" textRotation="90" wrapText="1"/>
    </xf>
    <xf numFmtId="0" fontId="27" fillId="12" borderId="46" xfId="6" applyFont="1" applyFill="1" applyBorder="1" applyAlignment="1">
      <alignment horizontal="center" vertical="top" wrapText="1"/>
    </xf>
    <xf numFmtId="43" fontId="4" fillId="0" borderId="28" xfId="1" applyFont="1" applyBorder="1" applyAlignment="1">
      <alignment horizontal="left" vertical="top"/>
    </xf>
    <xf numFmtId="164" fontId="12" fillId="0" borderId="53" xfId="6" applyNumberFormat="1" applyFont="1" applyBorder="1" applyAlignment="1">
      <alignment horizontal="center" vertical="top"/>
    </xf>
    <xf numFmtId="43" fontId="4" fillId="16" borderId="30" xfId="1" applyFont="1" applyFill="1" applyBorder="1" applyAlignment="1">
      <alignment horizontal="center" vertical="center" wrapText="1"/>
    </xf>
    <xf numFmtId="43" fontId="4" fillId="0" borderId="31" xfId="1" applyFont="1" applyBorder="1" applyAlignment="1">
      <alignment horizontal="left" vertical="top" wrapText="1"/>
    </xf>
    <xf numFmtId="43" fontId="4" fillId="12" borderId="38" xfId="1" applyFont="1" applyFill="1" applyBorder="1" applyAlignment="1">
      <alignment horizontal="center" vertical="center" wrapText="1"/>
    </xf>
    <xf numFmtId="43" fontId="0" fillId="9" borderId="2" xfId="1" applyFont="1" applyFill="1" applyBorder="1" applyAlignment="1">
      <alignment horizontal="center" vertical="top" wrapText="1"/>
    </xf>
    <xf numFmtId="43" fontId="0" fillId="9" borderId="3" xfId="1" applyFont="1" applyFill="1" applyBorder="1" applyAlignment="1">
      <alignment vertical="top" wrapText="1"/>
    </xf>
    <xf numFmtId="0" fontId="27" fillId="9" borderId="3" xfId="6" applyFont="1" applyFill="1" applyBorder="1" applyAlignment="1">
      <alignment vertical="top" wrapText="1"/>
    </xf>
    <xf numFmtId="0" fontId="27" fillId="9" borderId="3" xfId="6" applyFont="1" applyFill="1" applyBorder="1" applyAlignment="1">
      <alignment vertical="top" textRotation="90" wrapText="1"/>
    </xf>
    <xf numFmtId="0" fontId="12" fillId="9" borderId="3" xfId="6" applyFont="1" applyFill="1" applyBorder="1" applyAlignment="1">
      <alignment vertical="top" wrapText="1"/>
    </xf>
    <xf numFmtId="43" fontId="4" fillId="0" borderId="35" xfId="1" applyFont="1" applyBorder="1" applyAlignment="1">
      <alignment horizontal="center" vertical="center" wrapText="1"/>
    </xf>
    <xf numFmtId="43" fontId="4" fillId="0" borderId="21" xfId="1" applyFont="1" applyBorder="1" applyAlignment="1">
      <alignment vertical="top" wrapText="1"/>
    </xf>
    <xf numFmtId="0" fontId="22" fillId="0" borderId="17" xfId="6" applyFont="1" applyBorder="1" applyAlignment="1">
      <alignment horizontal="left" vertical="top"/>
    </xf>
    <xf numFmtId="0" fontId="22" fillId="0" borderId="17" xfId="6" applyFont="1" applyBorder="1" applyAlignment="1">
      <alignment horizontal="left" vertical="top" textRotation="90"/>
    </xf>
    <xf numFmtId="0" fontId="12" fillId="0" borderId="17" xfId="6" applyFont="1" applyBorder="1" applyAlignment="1">
      <alignment horizontal="left" vertical="top"/>
    </xf>
    <xf numFmtId="0" fontId="22" fillId="0" borderId="49" xfId="6" applyFont="1" applyBorder="1" applyAlignment="1">
      <alignment vertical="top"/>
    </xf>
    <xf numFmtId="0" fontId="4" fillId="0" borderId="38" xfId="1" applyNumberFormat="1" applyFont="1" applyBorder="1" applyAlignment="1">
      <alignment horizontal="center" vertical="center"/>
    </xf>
    <xf numFmtId="43" fontId="4" fillId="0" borderId="66" xfId="1" applyFont="1" applyBorder="1" applyAlignment="1">
      <alignment horizontal="center" vertical="center"/>
    </xf>
    <xf numFmtId="43" fontId="4" fillId="0" borderId="16" xfId="1" applyFont="1" applyBorder="1" applyAlignment="1">
      <alignment vertical="top" wrapText="1"/>
    </xf>
    <xf numFmtId="0" fontId="22" fillId="0" borderId="18" xfId="6" applyFont="1" applyBorder="1" applyAlignment="1">
      <alignment horizontal="left" vertical="top"/>
    </xf>
    <xf numFmtId="0" fontId="22" fillId="0" borderId="18" xfId="6" applyFont="1" applyBorder="1" applyAlignment="1">
      <alignment horizontal="left" vertical="top" textRotation="90"/>
    </xf>
    <xf numFmtId="0" fontId="12" fillId="0" borderId="18" xfId="6" applyFont="1" applyBorder="1" applyAlignment="1">
      <alignment horizontal="left" vertical="top"/>
    </xf>
    <xf numFmtId="0" fontId="22" fillId="0" borderId="37" xfId="6" applyFont="1" applyBorder="1" applyAlignment="1">
      <alignment vertical="top"/>
    </xf>
    <xf numFmtId="0" fontId="22" fillId="10" borderId="2" xfId="6" applyFont="1" applyFill="1" applyBorder="1" applyAlignment="1">
      <alignment horizontal="center" vertical="center"/>
    </xf>
    <xf numFmtId="0" fontId="27" fillId="11" borderId="3" xfId="6" applyFont="1" applyFill="1" applyBorder="1"/>
    <xf numFmtId="0" fontId="22" fillId="10" borderId="3" xfId="6" applyFont="1" applyFill="1" applyBorder="1" applyAlignment="1">
      <alignment horizontal="left" vertical="top" textRotation="90"/>
    </xf>
    <xf numFmtId="0" fontId="22" fillId="11" borderId="3" xfId="6" applyFont="1" applyFill="1" applyBorder="1" applyAlignment="1">
      <alignment horizontal="left" vertical="top"/>
    </xf>
    <xf numFmtId="0" fontId="67" fillId="11" borderId="3" xfId="6" applyFont="1" applyFill="1" applyBorder="1" applyAlignment="1">
      <alignment vertical="center"/>
    </xf>
    <xf numFmtId="2" fontId="41" fillId="3" borderId="1" xfId="6" applyNumberFormat="1" applyFont="1" applyFill="1" applyBorder="1" applyAlignment="1">
      <alignment vertical="top" wrapText="1"/>
    </xf>
    <xf numFmtId="2" fontId="43" fillId="7" borderId="1" xfId="6" applyNumberFormat="1" applyFont="1" applyFill="1" applyBorder="1" applyAlignment="1">
      <alignment vertical="top" wrapText="1"/>
    </xf>
    <xf numFmtId="2" fontId="42" fillId="0" borderId="21" xfId="6" applyNumberFormat="1" applyFont="1" applyBorder="1" applyAlignment="1">
      <alignment vertical="top" wrapText="1"/>
    </xf>
    <xf numFmtId="49" fontId="11" fillId="11" borderId="19" xfId="9" applyNumberFormat="1" applyFont="1" applyFill="1" applyBorder="1" applyAlignment="1">
      <alignment vertical="top"/>
    </xf>
    <xf numFmtId="49" fontId="11" fillId="11" borderId="17" xfId="9" applyNumberFormat="1" applyFont="1" applyFill="1" applyBorder="1" applyAlignment="1">
      <alignment vertical="top"/>
    </xf>
    <xf numFmtId="164" fontId="11" fillId="11" borderId="5" xfId="9" applyNumberFormat="1" applyFont="1" applyFill="1" applyBorder="1" applyAlignment="1">
      <alignment horizontal="center" vertical="top"/>
    </xf>
    <xf numFmtId="49" fontId="14" fillId="10" borderId="42" xfId="6" applyNumberFormat="1" applyFont="1" applyFill="1" applyBorder="1" applyAlignment="1">
      <alignment horizontal="center" vertical="top" wrapText="1"/>
    </xf>
    <xf numFmtId="0" fontId="10" fillId="9" borderId="2" xfId="6" applyFont="1" applyFill="1" applyBorder="1" applyAlignment="1">
      <alignment vertical="top"/>
    </xf>
    <xf numFmtId="0" fontId="10" fillId="9" borderId="3" xfId="6" applyFont="1" applyFill="1" applyBorder="1" applyAlignment="1">
      <alignment vertical="top"/>
    </xf>
    <xf numFmtId="0" fontId="10" fillId="9" borderId="4" xfId="6" applyFont="1" applyFill="1" applyBorder="1" applyAlignment="1">
      <alignment vertical="top"/>
    </xf>
    <xf numFmtId="164" fontId="11" fillId="9" borderId="1" xfId="6" applyNumberFormat="1" applyFont="1" applyFill="1" applyBorder="1" applyAlignment="1">
      <alignment horizontal="center" vertical="top"/>
    </xf>
    <xf numFmtId="0" fontId="11" fillId="9" borderId="1" xfId="6" applyFont="1" applyFill="1" applyBorder="1" applyAlignment="1">
      <alignment horizontal="center" vertical="top"/>
    </xf>
    <xf numFmtId="49" fontId="11" fillId="15" borderId="1" xfId="6" applyNumberFormat="1" applyFont="1" applyFill="1" applyBorder="1" applyAlignment="1">
      <alignment horizontal="center" vertical="top"/>
    </xf>
    <xf numFmtId="9" fontId="10" fillId="0" borderId="19" xfId="6" applyNumberFormat="1" applyFont="1" applyBorder="1" applyAlignment="1">
      <alignment horizontal="center" vertical="top"/>
    </xf>
    <xf numFmtId="0" fontId="10" fillId="0" borderId="20" xfId="6" applyFont="1" applyBorder="1" applyAlignment="1">
      <alignment horizontal="center" vertical="top"/>
    </xf>
    <xf numFmtId="0" fontId="10" fillId="0" borderId="49" xfId="6" applyFont="1" applyBorder="1" applyAlignment="1">
      <alignment horizontal="left" vertical="top"/>
    </xf>
    <xf numFmtId="164" fontId="11" fillId="22" borderId="5" xfId="6" applyNumberFormat="1" applyFont="1" applyFill="1" applyBorder="1" applyAlignment="1">
      <alignment horizontal="center" vertical="top"/>
    </xf>
    <xf numFmtId="0" fontId="11" fillId="22" borderId="21" xfId="6" applyFont="1" applyFill="1" applyBorder="1" applyAlignment="1">
      <alignment horizontal="center" vertical="top"/>
    </xf>
    <xf numFmtId="0" fontId="5" fillId="13" borderId="0" xfId="6" applyFont="1" applyFill="1" applyBorder="1" applyAlignment="1">
      <alignment horizontal="center" vertical="center" textRotation="90" wrapText="1"/>
    </xf>
    <xf numFmtId="9" fontId="10" fillId="0" borderId="13" xfId="6" applyNumberFormat="1" applyFont="1" applyBorder="1" applyAlignment="1">
      <alignment horizontal="center" vertical="top"/>
    </xf>
    <xf numFmtId="0" fontId="10" fillId="0" borderId="22" xfId="6" applyFont="1" applyBorder="1" applyAlignment="1">
      <alignment horizontal="center" vertical="top"/>
    </xf>
    <xf numFmtId="0" fontId="10" fillId="0" borderId="15" xfId="6" applyFont="1" applyBorder="1" applyAlignment="1">
      <alignment horizontal="left" vertical="top"/>
    </xf>
    <xf numFmtId="164" fontId="4" fillId="0" borderId="5" xfId="6" applyNumberFormat="1" applyFont="1" applyFill="1" applyBorder="1" applyAlignment="1">
      <alignment horizontal="center" vertical="top"/>
    </xf>
    <xf numFmtId="0" fontId="10" fillId="0" borderId="16" xfId="6" applyFont="1" applyBorder="1" applyAlignment="1">
      <alignment horizontal="center" vertical="center"/>
    </xf>
    <xf numFmtId="0" fontId="10" fillId="0" borderId="53" xfId="6" applyFont="1" applyBorder="1" applyAlignment="1">
      <alignment horizontal="center" vertical="center" wrapText="1"/>
    </xf>
    <xf numFmtId="0" fontId="4" fillId="0" borderId="41" xfId="6" applyFont="1" applyBorder="1" applyAlignment="1">
      <alignment horizontal="center" vertical="center"/>
    </xf>
    <xf numFmtId="0" fontId="4" fillId="12" borderId="33" xfId="6" applyFont="1" applyFill="1" applyBorder="1" applyAlignment="1">
      <alignment horizontal="left" vertical="top" wrapText="1"/>
    </xf>
    <xf numFmtId="164" fontId="10" fillId="13" borderId="16" xfId="6" applyNumberFormat="1" applyFont="1" applyFill="1" applyBorder="1" applyAlignment="1">
      <alignment horizontal="center" vertical="center"/>
    </xf>
    <xf numFmtId="0" fontId="10" fillId="13" borderId="16" xfId="6" applyFont="1" applyFill="1" applyBorder="1" applyAlignment="1">
      <alignment horizontal="center" vertical="center"/>
    </xf>
    <xf numFmtId="9" fontId="10" fillId="0" borderId="59" xfId="6" applyNumberFormat="1" applyFont="1" applyBorder="1" applyAlignment="1">
      <alignment horizontal="center" vertical="top"/>
    </xf>
    <xf numFmtId="0" fontId="10" fillId="0" borderId="20" xfId="6" applyFont="1" applyBorder="1" applyAlignment="1">
      <alignment horizontal="left" vertical="top"/>
    </xf>
    <xf numFmtId="0" fontId="10" fillId="0" borderId="17" xfId="6" applyFont="1" applyBorder="1" applyAlignment="1">
      <alignment horizontal="left" vertical="top" wrapText="1"/>
    </xf>
    <xf numFmtId="164" fontId="11" fillId="22" borderId="5" xfId="6" applyNumberFormat="1" applyFont="1" applyFill="1" applyBorder="1" applyAlignment="1">
      <alignment horizontal="center" vertical="center"/>
    </xf>
    <xf numFmtId="0" fontId="11" fillId="22" borderId="21" xfId="6" applyFont="1" applyFill="1" applyBorder="1" applyAlignment="1">
      <alignment horizontal="center" vertical="center"/>
    </xf>
    <xf numFmtId="0" fontId="5" fillId="13" borderId="5" xfId="6" applyFont="1" applyFill="1" applyBorder="1" applyAlignment="1">
      <alignment horizontal="center" vertical="center" textRotation="90" wrapText="1"/>
    </xf>
    <xf numFmtId="9" fontId="10" fillId="0" borderId="43" xfId="6" applyNumberFormat="1" applyFont="1" applyBorder="1" applyAlignment="1">
      <alignment horizontal="center" vertical="top"/>
    </xf>
    <xf numFmtId="0" fontId="10" fillId="0" borderId="54" xfId="6" applyFont="1" applyBorder="1" applyAlignment="1">
      <alignment horizontal="left" vertical="top"/>
    </xf>
    <xf numFmtId="0" fontId="10" fillId="0" borderId="0" xfId="6" applyFont="1" applyBorder="1" applyAlignment="1">
      <alignment horizontal="left" vertical="top" wrapText="1"/>
    </xf>
    <xf numFmtId="164" fontId="10" fillId="0" borderId="58" xfId="6" applyNumberFormat="1" applyFont="1" applyBorder="1" applyAlignment="1">
      <alignment horizontal="center" vertical="center"/>
    </xf>
    <xf numFmtId="0" fontId="10" fillId="0" borderId="58" xfId="6" applyFont="1" applyBorder="1" applyAlignment="1">
      <alignment horizontal="center" vertical="top"/>
    </xf>
    <xf numFmtId="0" fontId="5" fillId="13" borderId="23" xfId="6" applyFont="1" applyFill="1" applyBorder="1" applyAlignment="1">
      <alignment horizontal="center" vertical="center" textRotation="90" wrapText="1"/>
    </xf>
    <xf numFmtId="9" fontId="10" fillId="0" borderId="26" xfId="6" applyNumberFormat="1" applyFont="1" applyBorder="1" applyAlignment="1">
      <alignment horizontal="center" vertical="top"/>
    </xf>
    <xf numFmtId="0" fontId="10" fillId="0" borderId="22" xfId="6" applyFont="1" applyBorder="1" applyAlignment="1">
      <alignment horizontal="left" vertical="top"/>
    </xf>
    <xf numFmtId="0" fontId="10" fillId="0" borderId="15" xfId="6" applyFont="1" applyBorder="1" applyAlignment="1">
      <alignment horizontal="left" vertical="top" wrapText="1"/>
    </xf>
    <xf numFmtId="164" fontId="11" fillId="13" borderId="21" xfId="6" applyNumberFormat="1" applyFont="1" applyFill="1" applyBorder="1" applyAlignment="1">
      <alignment horizontal="center" vertical="center"/>
    </xf>
    <xf numFmtId="0" fontId="11" fillId="13" borderId="21" xfId="6" applyFont="1" applyFill="1" applyBorder="1" applyAlignment="1">
      <alignment horizontal="center" vertical="center"/>
    </xf>
    <xf numFmtId="0" fontId="10" fillId="0" borderId="30" xfId="6" applyFont="1" applyBorder="1" applyAlignment="1">
      <alignment horizontal="center" vertical="center" wrapText="1"/>
    </xf>
    <xf numFmtId="0" fontId="4" fillId="0" borderId="18" xfId="6" applyFont="1" applyBorder="1" applyAlignment="1">
      <alignment horizontal="left" vertical="top" wrapText="1"/>
    </xf>
    <xf numFmtId="0" fontId="3" fillId="0" borderId="59" xfId="6" applyFont="1" applyBorder="1"/>
    <xf numFmtId="0" fontId="3" fillId="0" borderId="20" xfId="6" applyBorder="1"/>
    <xf numFmtId="0" fontId="3" fillId="0" borderId="49" xfId="6" applyFont="1" applyBorder="1" applyAlignment="1">
      <alignment horizontal="left" vertical="top" wrapText="1"/>
    </xf>
    <xf numFmtId="164" fontId="11" fillId="22" borderId="1" xfId="6" applyNumberFormat="1" applyFont="1" applyFill="1" applyBorder="1" applyAlignment="1">
      <alignment horizontal="center" vertical="top"/>
    </xf>
    <xf numFmtId="0" fontId="3" fillId="0" borderId="43" xfId="6" applyFont="1" applyBorder="1"/>
    <xf numFmtId="0" fontId="3" fillId="0" borderId="71" xfId="6" applyBorder="1"/>
    <xf numFmtId="0" fontId="3" fillId="0" borderId="0" xfId="6" applyFont="1" applyBorder="1" applyAlignment="1">
      <alignment horizontal="left" vertical="top" wrapText="1"/>
    </xf>
    <xf numFmtId="164" fontId="10" fillId="0" borderId="23" xfId="6" applyNumberFormat="1" applyFont="1" applyBorder="1" applyAlignment="1">
      <alignment horizontal="center" vertical="top"/>
    </xf>
    <xf numFmtId="0" fontId="3" fillId="0" borderId="26" xfId="6" applyFont="1" applyBorder="1"/>
    <xf numFmtId="0" fontId="3" fillId="0" borderId="22" xfId="6" applyBorder="1"/>
    <xf numFmtId="0" fontId="3" fillId="0" borderId="15" xfId="6" applyFont="1" applyBorder="1" applyAlignment="1">
      <alignment horizontal="left" vertical="top" wrapText="1"/>
    </xf>
    <xf numFmtId="0" fontId="10" fillId="0" borderId="41" xfId="6" applyFont="1" applyBorder="1" applyAlignment="1">
      <alignment horizontal="center" vertical="center" wrapText="1"/>
    </xf>
    <xf numFmtId="0" fontId="4" fillId="0" borderId="33" xfId="6" applyFont="1" applyBorder="1" applyAlignment="1">
      <alignment horizontal="left" vertical="top" wrapText="1"/>
    </xf>
    <xf numFmtId="0" fontId="4" fillId="12" borderId="63" xfId="6" applyFont="1" applyFill="1" applyBorder="1" applyAlignment="1">
      <alignment horizontal="center" vertical="center" wrapText="1"/>
    </xf>
    <xf numFmtId="0" fontId="4" fillId="0" borderId="64" xfId="6" applyFont="1" applyBorder="1" applyAlignment="1">
      <alignment vertical="top"/>
    </xf>
    <xf numFmtId="0" fontId="41" fillId="0" borderId="3" xfId="6" applyFont="1" applyBorder="1" applyAlignment="1">
      <alignment vertical="top" wrapText="1"/>
    </xf>
    <xf numFmtId="0" fontId="41" fillId="0" borderId="3" xfId="6" applyFont="1" applyBorder="1" applyAlignment="1">
      <alignment vertical="top" textRotation="90" wrapText="1"/>
    </xf>
    <xf numFmtId="49" fontId="5" fillId="0" borderId="3" xfId="6" applyNumberFormat="1" applyFont="1" applyBorder="1" applyAlignment="1">
      <alignment vertical="top" wrapText="1"/>
    </xf>
    <xf numFmtId="0" fontId="5" fillId="0" borderId="3" xfId="6" applyFont="1" applyBorder="1" applyAlignment="1">
      <alignment vertical="top"/>
    </xf>
    <xf numFmtId="0" fontId="5" fillId="0" borderId="4" xfId="6" applyFont="1" applyBorder="1" applyAlignment="1">
      <alignment vertical="top"/>
    </xf>
    <xf numFmtId="0" fontId="41" fillId="9" borderId="2" xfId="6" applyFont="1" applyFill="1" applyBorder="1" applyAlignment="1">
      <alignment vertical="top" wrapText="1"/>
    </xf>
    <xf numFmtId="0" fontId="41" fillId="9" borderId="3" xfId="6" applyFont="1" applyFill="1" applyBorder="1" applyAlignment="1">
      <alignment vertical="top" wrapText="1"/>
    </xf>
    <xf numFmtId="0" fontId="41" fillId="9" borderId="3" xfId="6" applyFont="1" applyFill="1" applyBorder="1" applyAlignment="1">
      <alignment vertical="top" textRotation="90" wrapText="1"/>
    </xf>
    <xf numFmtId="49" fontId="5" fillId="9" borderId="3" xfId="6" applyNumberFormat="1" applyFont="1" applyFill="1" applyBorder="1" applyAlignment="1">
      <alignment vertical="top" wrapText="1"/>
    </xf>
    <xf numFmtId="0" fontId="70" fillId="9" borderId="3" xfId="6" applyFont="1" applyFill="1" applyBorder="1" applyAlignment="1">
      <alignment vertical="top"/>
    </xf>
    <xf numFmtId="9" fontId="10" fillId="9" borderId="2" xfId="6" applyNumberFormat="1" applyFont="1" applyFill="1" applyBorder="1" applyAlignment="1">
      <alignment horizontal="center" vertical="top"/>
    </xf>
    <xf numFmtId="0" fontId="10" fillId="9" borderId="3" xfId="6" applyFont="1" applyFill="1" applyBorder="1" applyAlignment="1">
      <alignment horizontal="left" vertical="top"/>
    </xf>
    <xf numFmtId="0" fontId="10" fillId="9" borderId="4" xfId="6" applyFont="1" applyFill="1" applyBorder="1" applyAlignment="1">
      <alignment horizontal="left" vertical="top"/>
    </xf>
    <xf numFmtId="164" fontId="10" fillId="0" borderId="16" xfId="6" applyNumberFormat="1" applyFont="1" applyBorder="1" applyAlignment="1">
      <alignment horizontal="center" vertical="top"/>
    </xf>
    <xf numFmtId="0" fontId="10" fillId="0" borderId="16" xfId="6" applyFont="1" applyBorder="1" applyAlignment="1">
      <alignment horizontal="center" vertical="top"/>
    </xf>
    <xf numFmtId="9" fontId="10" fillId="0" borderId="50" xfId="6" applyNumberFormat="1" applyFont="1" applyBorder="1" applyAlignment="1">
      <alignment horizontal="center" vertical="top"/>
    </xf>
    <xf numFmtId="0" fontId="10" fillId="0" borderId="51" xfId="6" applyFont="1" applyBorder="1" applyAlignment="1">
      <alignment horizontal="left" vertical="top"/>
    </xf>
    <xf numFmtId="0" fontId="10" fillId="0" borderId="61" xfId="6" applyFont="1" applyBorder="1" applyAlignment="1">
      <alignment horizontal="left" vertical="top" wrapText="1"/>
    </xf>
    <xf numFmtId="49" fontId="11" fillId="14" borderId="49" xfId="6" applyNumberFormat="1" applyFont="1" applyFill="1" applyBorder="1" applyAlignment="1">
      <alignment horizontal="center" vertical="top" wrapText="1"/>
    </xf>
    <xf numFmtId="0" fontId="4" fillId="0" borderId="41" xfId="6" applyFont="1" applyBorder="1" applyAlignment="1">
      <alignment vertical="top"/>
    </xf>
    <xf numFmtId="49" fontId="11" fillId="14" borderId="37" xfId="6" applyNumberFormat="1" applyFont="1" applyFill="1" applyBorder="1" applyAlignment="1">
      <alignment horizontal="center" vertical="top" wrapText="1"/>
    </xf>
    <xf numFmtId="9" fontId="10" fillId="0" borderId="48" xfId="6" applyNumberFormat="1" applyFont="1" applyBorder="1" applyAlignment="1">
      <alignment horizontal="left" vertical="top"/>
    </xf>
    <xf numFmtId="0" fontId="4" fillId="0" borderId="54" xfId="6" applyFont="1" applyBorder="1" applyAlignment="1">
      <alignment horizontal="left" vertical="top"/>
    </xf>
    <xf numFmtId="0" fontId="10" fillId="0" borderId="0" xfId="6" applyFont="1" applyBorder="1" applyAlignment="1">
      <alignment horizontal="left" vertical="top"/>
    </xf>
    <xf numFmtId="164" fontId="11" fillId="22" borderId="23" xfId="6" applyNumberFormat="1" applyFont="1" applyFill="1" applyBorder="1" applyAlignment="1">
      <alignment horizontal="center" vertical="top"/>
    </xf>
    <xf numFmtId="0" fontId="11" fillId="22" borderId="5" xfId="6" applyFont="1" applyFill="1" applyBorder="1" applyAlignment="1">
      <alignment horizontal="center" vertical="top"/>
    </xf>
    <xf numFmtId="0" fontId="4" fillId="14" borderId="23" xfId="6" applyFont="1" applyFill="1" applyBorder="1" applyAlignment="1">
      <alignment horizontal="left" vertical="top" wrapText="1"/>
    </xf>
    <xf numFmtId="0" fontId="16" fillId="14" borderId="0" xfId="6" applyFont="1" applyFill="1" applyBorder="1" applyAlignment="1">
      <alignment horizontal="center" vertical="top" wrapText="1"/>
    </xf>
    <xf numFmtId="49" fontId="11" fillId="13" borderId="5" xfId="6" applyNumberFormat="1" applyFont="1" applyFill="1" applyBorder="1" applyAlignment="1">
      <alignment vertical="top" wrapText="1"/>
    </xf>
    <xf numFmtId="164" fontId="10" fillId="0" borderId="58" xfId="6" applyNumberFormat="1" applyFont="1" applyBorder="1" applyAlignment="1">
      <alignment horizontal="center" vertical="top"/>
    </xf>
    <xf numFmtId="49" fontId="11" fillId="14" borderId="24" xfId="6" applyNumberFormat="1" applyFont="1" applyFill="1" applyBorder="1" applyAlignment="1">
      <alignment horizontal="center" vertical="top"/>
    </xf>
    <xf numFmtId="49" fontId="11" fillId="13" borderId="24" xfId="6" applyNumberFormat="1" applyFont="1" applyFill="1" applyBorder="1" applyAlignment="1">
      <alignment horizontal="center" vertical="top"/>
    </xf>
    <xf numFmtId="9" fontId="10" fillId="0" borderId="13" xfId="6" applyNumberFormat="1" applyFont="1" applyBorder="1" applyAlignment="1">
      <alignment horizontal="left" vertical="top"/>
    </xf>
    <xf numFmtId="0" fontId="4" fillId="0" borderId="22" xfId="6" applyFont="1" applyBorder="1" applyAlignment="1">
      <alignment horizontal="left" vertical="top"/>
    </xf>
    <xf numFmtId="164" fontId="11" fillId="13" borderId="5" xfId="6" applyNumberFormat="1" applyFont="1" applyFill="1" applyBorder="1" applyAlignment="1">
      <alignment horizontal="center" vertical="top"/>
    </xf>
    <xf numFmtId="0" fontId="11" fillId="13" borderId="5" xfId="6" applyFont="1" applyFill="1" applyBorder="1" applyAlignment="1">
      <alignment horizontal="center" vertical="top"/>
    </xf>
    <xf numFmtId="49" fontId="10" fillId="16" borderId="13" xfId="6" applyNumberFormat="1" applyFont="1" applyFill="1" applyBorder="1" applyAlignment="1">
      <alignment horizontal="center" vertical="center" wrapText="1"/>
    </xf>
    <xf numFmtId="0" fontId="4" fillId="0" borderId="52" xfId="6" applyFont="1" applyBorder="1" applyAlignment="1">
      <alignment vertical="top"/>
    </xf>
    <xf numFmtId="49" fontId="10" fillId="16" borderId="13" xfId="6" applyNumberFormat="1" applyFont="1" applyFill="1" applyBorder="1" applyAlignment="1">
      <alignment vertical="center" wrapText="1"/>
    </xf>
    <xf numFmtId="49" fontId="10" fillId="16" borderId="6" xfId="6" applyNumberFormat="1" applyFont="1" applyFill="1" applyBorder="1" applyAlignment="1">
      <alignment horizontal="center" vertical="center" wrapText="1"/>
    </xf>
    <xf numFmtId="0" fontId="10" fillId="0" borderId="39" xfId="6" applyFont="1" applyBorder="1" applyAlignment="1">
      <alignment horizontal="left" vertical="top"/>
    </xf>
    <xf numFmtId="0" fontId="16" fillId="12" borderId="23" xfId="6" applyFont="1" applyFill="1" applyBorder="1" applyAlignment="1">
      <alignment horizontal="center" vertical="top" wrapText="1"/>
    </xf>
    <xf numFmtId="0" fontId="10" fillId="0" borderId="44" xfId="6" applyFont="1" applyBorder="1" applyAlignment="1">
      <alignment horizontal="left" vertical="top"/>
    </xf>
    <xf numFmtId="164" fontId="11" fillId="0" borderId="9" xfId="6" applyNumberFormat="1" applyFont="1" applyFill="1" applyBorder="1" applyAlignment="1">
      <alignment horizontal="center" vertical="top"/>
    </xf>
    <xf numFmtId="0" fontId="11" fillId="0" borderId="23" xfId="6" applyFont="1" applyFill="1" applyBorder="1" applyAlignment="1">
      <alignment horizontal="center" vertical="top"/>
    </xf>
    <xf numFmtId="0" fontId="10" fillId="0" borderId="38" xfId="6" applyFont="1" applyBorder="1" applyAlignment="1">
      <alignment horizontal="center" vertical="center" wrapText="1"/>
    </xf>
    <xf numFmtId="164" fontId="4" fillId="16" borderId="52" xfId="6" applyNumberFormat="1" applyFont="1" applyFill="1" applyBorder="1" applyAlignment="1">
      <alignment horizontal="center" vertical="center" wrapText="1"/>
    </xf>
    <xf numFmtId="0" fontId="4" fillId="0" borderId="22" xfId="6" applyFont="1" applyBorder="1" applyAlignment="1">
      <alignment horizontal="left" vertical="top" wrapText="1"/>
    </xf>
    <xf numFmtId="49" fontId="11" fillId="13" borderId="46" xfId="6" applyNumberFormat="1" applyFont="1" applyFill="1" applyBorder="1" applyAlignment="1">
      <alignment horizontal="center" vertical="top"/>
    </xf>
    <xf numFmtId="9" fontId="10" fillId="0" borderId="34" xfId="6" applyNumberFormat="1" applyFont="1" applyBorder="1" applyAlignment="1">
      <alignment horizontal="center" vertical="top"/>
    </xf>
    <xf numFmtId="0" fontId="10" fillId="0" borderId="35" xfId="6" applyFont="1" applyBorder="1" applyAlignment="1">
      <alignment horizontal="left" vertical="top"/>
    </xf>
    <xf numFmtId="0" fontId="16" fillId="0" borderId="27" xfId="6" applyFont="1" applyBorder="1" applyAlignment="1">
      <alignment vertical="top" wrapText="1"/>
    </xf>
    <xf numFmtId="2" fontId="10" fillId="13" borderId="9" xfId="6" applyNumberFormat="1" applyFont="1" applyFill="1" applyBorder="1" applyAlignment="1">
      <alignment horizontal="center" vertical="center"/>
    </xf>
    <xf numFmtId="0" fontId="10" fillId="0" borderId="26" xfId="6" applyFont="1" applyBorder="1" applyAlignment="1">
      <alignment horizontal="left" vertical="top" wrapText="1"/>
    </xf>
    <xf numFmtId="164" fontId="4" fillId="16" borderId="22" xfId="6" applyNumberFormat="1" applyFont="1" applyFill="1" applyBorder="1" applyAlignment="1">
      <alignment horizontal="center" vertical="center" wrapText="1"/>
    </xf>
    <xf numFmtId="0" fontId="4" fillId="0" borderId="27" xfId="6" applyFont="1" applyBorder="1" applyAlignment="1">
      <alignment horizontal="left" vertical="top" wrapText="1"/>
    </xf>
    <xf numFmtId="164" fontId="10" fillId="13" borderId="9" xfId="6" applyNumberFormat="1" applyFont="1" applyFill="1" applyBorder="1" applyAlignment="1">
      <alignment horizontal="center" vertical="center"/>
    </xf>
    <xf numFmtId="164" fontId="10" fillId="13" borderId="58" xfId="6" applyNumberFormat="1" applyFont="1" applyFill="1" applyBorder="1" applyAlignment="1">
      <alignment horizontal="center" vertical="center"/>
    </xf>
    <xf numFmtId="164" fontId="4" fillId="16" borderId="41" xfId="6" applyNumberFormat="1" applyFont="1" applyFill="1" applyBorder="1" applyAlignment="1">
      <alignment horizontal="center" vertical="center" wrapText="1"/>
    </xf>
    <xf numFmtId="0" fontId="4" fillId="0" borderId="63" xfId="6" applyFont="1" applyBorder="1" applyAlignment="1">
      <alignment horizontal="center" vertical="top" wrapText="1"/>
    </xf>
    <xf numFmtId="0" fontId="4" fillId="0" borderId="70" xfId="6" applyFont="1" applyBorder="1" applyAlignment="1">
      <alignment vertical="top"/>
    </xf>
    <xf numFmtId="0" fontId="4" fillId="0" borderId="4" xfId="6" applyFont="1" applyBorder="1" applyAlignment="1">
      <alignment vertical="top"/>
    </xf>
    <xf numFmtId="0" fontId="5" fillId="0" borderId="3" xfId="6" applyFont="1" applyBorder="1" applyAlignment="1">
      <alignment vertical="center"/>
    </xf>
    <xf numFmtId="0" fontId="5" fillId="0" borderId="3" xfId="6" applyFont="1" applyBorder="1" applyAlignment="1">
      <alignment vertical="center" textRotation="90"/>
    </xf>
    <xf numFmtId="0" fontId="5" fillId="0" borderId="4" xfId="6" applyFont="1" applyBorder="1" applyAlignment="1">
      <alignment vertical="center"/>
    </xf>
    <xf numFmtId="0" fontId="16" fillId="9" borderId="2" xfId="6" applyFont="1" applyFill="1" applyBorder="1" applyAlignment="1">
      <alignment vertical="top" wrapText="1"/>
    </xf>
    <xf numFmtId="0" fontId="16" fillId="9" borderId="3" xfId="6" applyFont="1" applyFill="1" applyBorder="1" applyAlignment="1">
      <alignment vertical="top" wrapText="1"/>
    </xf>
    <xf numFmtId="0" fontId="16" fillId="9" borderId="3" xfId="6" applyFont="1" applyFill="1" applyBorder="1" applyAlignment="1">
      <alignment vertical="top" textRotation="90" wrapText="1"/>
    </xf>
    <xf numFmtId="0" fontId="4" fillId="9" borderId="3" xfId="6" applyFont="1" applyFill="1" applyBorder="1" applyAlignment="1">
      <alignment vertical="top" wrapText="1"/>
    </xf>
    <xf numFmtId="0" fontId="5" fillId="9" borderId="0" xfId="6" applyFont="1" applyFill="1" applyBorder="1"/>
    <xf numFmtId="0" fontId="5" fillId="9" borderId="0" xfId="6" applyFont="1" applyFill="1" applyBorder="1" applyAlignment="1">
      <alignment vertical="top"/>
    </xf>
    <xf numFmtId="0" fontId="4" fillId="0" borderId="2" xfId="6" applyFont="1" applyBorder="1" applyAlignment="1">
      <alignment horizontal="center" vertical="center"/>
    </xf>
    <xf numFmtId="0" fontId="10" fillId="0" borderId="1" xfId="6" applyFont="1" applyBorder="1" applyAlignment="1">
      <alignment horizontal="center" vertical="center"/>
    </xf>
    <xf numFmtId="0" fontId="10" fillId="0" borderId="1" xfId="6" applyFont="1" applyBorder="1" applyAlignment="1">
      <alignment vertical="center" wrapText="1"/>
    </xf>
    <xf numFmtId="0" fontId="11" fillId="0" borderId="17" xfId="6" applyFont="1" applyBorder="1" applyAlignment="1">
      <alignment horizontal="left" vertical="top"/>
    </xf>
    <xf numFmtId="0" fontId="19" fillId="0" borderId="17" xfId="6" applyFont="1" applyBorder="1" applyAlignment="1">
      <alignment horizontal="left" vertical="top"/>
    </xf>
    <xf numFmtId="0" fontId="19" fillId="0" borderId="17" xfId="6" applyFont="1" applyBorder="1" applyAlignment="1">
      <alignment horizontal="left" vertical="top" textRotation="90"/>
    </xf>
    <xf numFmtId="0" fontId="20" fillId="0" borderId="17" xfId="6" applyFont="1" applyBorder="1" applyAlignment="1">
      <alignment horizontal="left" vertical="top"/>
    </xf>
    <xf numFmtId="0" fontId="19" fillId="0" borderId="49" xfId="6" applyFont="1" applyBorder="1" applyAlignment="1">
      <alignment vertical="top"/>
    </xf>
    <xf numFmtId="49" fontId="11" fillId="11" borderId="5" xfId="6" applyNumberFormat="1" applyFont="1" applyFill="1" applyBorder="1" applyAlignment="1">
      <alignment horizontal="center" vertical="top" wrapText="1"/>
    </xf>
    <xf numFmtId="0" fontId="11" fillId="10" borderId="2" xfId="6" applyFont="1" applyFill="1" applyBorder="1" applyAlignment="1">
      <alignment horizontal="left" vertical="top"/>
    </xf>
    <xf numFmtId="0" fontId="23" fillId="11" borderId="3" xfId="6" applyFont="1" applyFill="1" applyBorder="1"/>
    <xf numFmtId="0" fontId="21" fillId="10" borderId="3" xfId="6" applyFont="1" applyFill="1" applyBorder="1" applyAlignment="1">
      <alignment horizontal="left" vertical="top"/>
    </xf>
    <xf numFmtId="0" fontId="21" fillId="10" borderId="3" xfId="6" applyFont="1" applyFill="1" applyBorder="1" applyAlignment="1">
      <alignment horizontal="left"/>
    </xf>
    <xf numFmtId="0" fontId="21" fillId="10" borderId="3" xfId="6" applyFont="1" applyFill="1" applyBorder="1" applyAlignment="1">
      <alignment horizontal="left" textRotation="90"/>
    </xf>
    <xf numFmtId="0" fontId="21" fillId="11" borderId="3" xfId="6" applyFont="1" applyFill="1" applyBorder="1" applyAlignment="1">
      <alignment horizontal="left"/>
    </xf>
    <xf numFmtId="0" fontId="21" fillId="11" borderId="4" xfId="6" applyFont="1" applyFill="1" applyBorder="1" applyAlignment="1"/>
    <xf numFmtId="0" fontId="3" fillId="0" borderId="0" xfId="6" applyAlignment="1">
      <alignment horizontal="center" vertical="top"/>
    </xf>
    <xf numFmtId="0" fontId="48" fillId="0" borderId="0" xfId="6" applyFont="1"/>
    <xf numFmtId="2" fontId="48" fillId="3" borderId="1" xfId="6" applyNumberFormat="1" applyFont="1" applyFill="1" applyBorder="1" applyAlignment="1">
      <alignment horizontal="center"/>
    </xf>
    <xf numFmtId="2" fontId="42" fillId="0" borderId="24" xfId="6" applyNumberFormat="1" applyFont="1" applyBorder="1" applyAlignment="1">
      <alignment horizontal="center" vertical="top" wrapText="1"/>
    </xf>
    <xf numFmtId="0" fontId="8" fillId="0" borderId="0" xfId="6" applyFont="1" applyAlignment="1">
      <alignment horizontal="center" vertical="top"/>
    </xf>
    <xf numFmtId="0" fontId="11" fillId="0" borderId="3" xfId="6" applyFont="1" applyBorder="1" applyAlignment="1">
      <alignment horizontal="center" vertical="top" wrapText="1"/>
    </xf>
    <xf numFmtId="2" fontId="3" fillId="0" borderId="0" xfId="6" applyNumberFormat="1" applyFont="1" applyAlignment="1">
      <alignment horizontal="center"/>
    </xf>
    <xf numFmtId="49" fontId="13" fillId="0" borderId="0" xfId="6" applyNumberFormat="1" applyFont="1" applyAlignment="1">
      <alignment horizontal="right" vertical="top"/>
    </xf>
    <xf numFmtId="2" fontId="10" fillId="0" borderId="0" xfId="6" applyNumberFormat="1" applyFont="1" applyAlignment="1">
      <alignment horizontal="center" vertical="top"/>
    </xf>
    <xf numFmtId="49" fontId="10" fillId="0" borderId="0" xfId="6" applyNumberFormat="1" applyFont="1" applyAlignment="1">
      <alignment horizontal="center" vertical="top"/>
    </xf>
    <xf numFmtId="2" fontId="10" fillId="0" borderId="0" xfId="6" applyNumberFormat="1" applyFont="1" applyBorder="1" applyAlignment="1">
      <alignment horizontal="center" vertical="top"/>
    </xf>
    <xf numFmtId="49" fontId="10" fillId="0" borderId="0" xfId="6" applyNumberFormat="1" applyFont="1" applyBorder="1" applyAlignment="1">
      <alignment horizontal="center" vertical="top"/>
    </xf>
    <xf numFmtId="49" fontId="10" fillId="0" borderId="18" xfId="6" applyNumberFormat="1" applyFont="1" applyBorder="1" applyAlignment="1">
      <alignment horizontal="center" vertical="top"/>
    </xf>
    <xf numFmtId="49" fontId="71" fillId="11" borderId="19" xfId="9" applyNumberFormat="1" applyFont="1" applyFill="1" applyBorder="1" applyAlignment="1">
      <alignment vertical="top"/>
    </xf>
    <xf numFmtId="49" fontId="71" fillId="11" borderId="17" xfId="9" applyNumberFormat="1" applyFont="1" applyFill="1" applyBorder="1" applyAlignment="1">
      <alignment vertical="top"/>
    </xf>
    <xf numFmtId="49" fontId="71" fillId="11" borderId="49" xfId="9" applyNumberFormat="1" applyFont="1" applyFill="1" applyBorder="1" applyAlignment="1">
      <alignment vertical="top"/>
    </xf>
    <xf numFmtId="0" fontId="13" fillId="9" borderId="2" xfId="6" applyFont="1" applyFill="1" applyBorder="1" applyAlignment="1">
      <alignment vertical="top" wrapText="1"/>
    </xf>
    <xf numFmtId="0" fontId="13" fillId="9" borderId="3" xfId="6" applyFont="1" applyFill="1" applyBorder="1" applyAlignment="1">
      <alignment vertical="top" wrapText="1"/>
    </xf>
    <xf numFmtId="0" fontId="13" fillId="9" borderId="4" xfId="6" applyFont="1" applyFill="1" applyBorder="1" applyAlignment="1">
      <alignment vertical="top" wrapText="1"/>
    </xf>
    <xf numFmtId="164" fontId="11" fillId="9" borderId="5" xfId="6" applyNumberFormat="1" applyFont="1" applyFill="1" applyBorder="1" applyAlignment="1">
      <alignment horizontal="center" vertical="top"/>
    </xf>
    <xf numFmtId="0" fontId="11" fillId="9" borderId="5" xfId="6" applyFont="1" applyFill="1" applyBorder="1" applyAlignment="1">
      <alignment horizontal="center" vertical="top"/>
    </xf>
    <xf numFmtId="9" fontId="30" fillId="0" borderId="34" xfId="6" applyNumberFormat="1" applyFont="1" applyBorder="1" applyAlignment="1">
      <alignment horizontal="center" vertical="top" wrapText="1"/>
    </xf>
    <xf numFmtId="0" fontId="30" fillId="0" borderId="51" xfId="6" applyFont="1" applyBorder="1" applyAlignment="1">
      <alignment horizontal="center" vertical="top" wrapText="1"/>
    </xf>
    <xf numFmtId="0" fontId="30" fillId="0" borderId="29" xfId="6" applyFont="1" applyBorder="1" applyAlignment="1">
      <alignment horizontal="left" vertical="top" wrapText="1"/>
    </xf>
    <xf numFmtId="164" fontId="11" fillId="22" borderId="21" xfId="6" applyNumberFormat="1" applyFont="1" applyFill="1" applyBorder="1" applyAlignment="1">
      <alignment horizontal="center" vertical="top"/>
    </xf>
    <xf numFmtId="0" fontId="11" fillId="22" borderId="1" xfId="6" applyFont="1" applyFill="1" applyBorder="1" applyAlignment="1">
      <alignment horizontal="center" vertical="top"/>
    </xf>
    <xf numFmtId="49" fontId="10" fillId="0" borderId="5" xfId="6" applyNumberFormat="1" applyFont="1" applyBorder="1" applyAlignment="1">
      <alignment horizontal="center" vertical="top"/>
    </xf>
    <xf numFmtId="0" fontId="4" fillId="0" borderId="67" xfId="6" applyFont="1" applyBorder="1" applyAlignment="1">
      <alignment horizontal="center" vertical="top" wrapText="1"/>
    </xf>
    <xf numFmtId="0" fontId="4" fillId="0" borderId="71" xfId="6" applyFont="1" applyBorder="1" applyAlignment="1">
      <alignment horizontal="center" vertical="center" wrapText="1"/>
    </xf>
    <xf numFmtId="0" fontId="4" fillId="0" borderId="46" xfId="6" applyFont="1" applyBorder="1" applyAlignment="1">
      <alignment vertical="top" wrapText="1"/>
    </xf>
    <xf numFmtId="49" fontId="10" fillId="0" borderId="23" xfId="6" applyNumberFormat="1" applyFont="1" applyBorder="1" applyAlignment="1">
      <alignment horizontal="center" vertical="top"/>
    </xf>
    <xf numFmtId="0" fontId="4" fillId="0" borderId="26" xfId="6" applyFont="1" applyBorder="1" applyAlignment="1">
      <alignment horizontal="center" vertical="top" wrapText="1"/>
    </xf>
    <xf numFmtId="0" fontId="4" fillId="0" borderId="22" xfId="6" applyFont="1" applyBorder="1" applyAlignment="1">
      <alignment horizontal="center" vertical="center" wrapText="1"/>
    </xf>
    <xf numFmtId="0" fontId="4" fillId="0" borderId="28" xfId="6" applyFont="1" applyBorder="1" applyAlignment="1">
      <alignment vertical="top" wrapText="1"/>
    </xf>
    <xf numFmtId="0" fontId="4" fillId="0" borderId="53" xfId="6" applyFont="1" applyBorder="1" applyAlignment="1">
      <alignment vertical="top" wrapText="1"/>
    </xf>
    <xf numFmtId="0" fontId="11" fillId="13" borderId="23" xfId="6" applyFont="1" applyFill="1" applyBorder="1" applyAlignment="1">
      <alignment horizontal="center" vertical="top"/>
    </xf>
    <xf numFmtId="9" fontId="30" fillId="0" borderId="48" xfId="6" applyNumberFormat="1" applyFont="1" applyBorder="1" applyAlignment="1">
      <alignment horizontal="center" vertical="top" wrapText="1"/>
    </xf>
    <xf numFmtId="0" fontId="30" fillId="0" borderId="44" xfId="6" applyFont="1" applyBorder="1" applyAlignment="1">
      <alignment horizontal="center" vertical="top" wrapText="1"/>
    </xf>
    <xf numFmtId="0" fontId="30" fillId="0" borderId="45" xfId="6" applyFont="1" applyBorder="1" applyAlignment="1">
      <alignment horizontal="left" vertical="top" wrapText="1"/>
    </xf>
    <xf numFmtId="164" fontId="11" fillId="0" borderId="1" xfId="6" applyNumberFormat="1" applyFont="1" applyFill="1" applyBorder="1" applyAlignment="1">
      <alignment horizontal="center" vertical="top"/>
    </xf>
    <xf numFmtId="0" fontId="30" fillId="0" borderId="35" xfId="6" applyFont="1" applyBorder="1" applyAlignment="1">
      <alignment horizontal="center" vertical="top" wrapText="1"/>
    </xf>
    <xf numFmtId="0" fontId="30" fillId="0" borderId="36" xfId="6" applyFont="1" applyBorder="1" applyAlignment="1">
      <alignment horizontal="left" vertical="top" wrapText="1"/>
    </xf>
    <xf numFmtId="0" fontId="16" fillId="14" borderId="49" xfId="6" applyFont="1" applyFill="1" applyBorder="1" applyAlignment="1">
      <alignment horizontal="center" vertical="top" wrapText="1"/>
    </xf>
    <xf numFmtId="0" fontId="4" fillId="0" borderId="38" xfId="6" applyFont="1" applyBorder="1" applyAlignment="1">
      <alignment horizontal="center" vertical="top" wrapText="1"/>
    </xf>
    <xf numFmtId="0" fontId="4" fillId="0" borderId="52" xfId="6" applyFont="1" applyBorder="1" applyAlignment="1">
      <alignment horizontal="center" vertical="top" wrapText="1"/>
    </xf>
    <xf numFmtId="49" fontId="11" fillId="14" borderId="46" xfId="6" applyNumberFormat="1" applyFont="1" applyFill="1" applyBorder="1" applyAlignment="1">
      <alignment horizontal="center" vertical="top" wrapText="1"/>
    </xf>
    <xf numFmtId="0" fontId="4" fillId="0" borderId="30" xfId="6" applyFont="1" applyBorder="1" applyAlignment="1">
      <alignment horizontal="center" vertical="top" wrapText="1"/>
    </xf>
    <xf numFmtId="0" fontId="8" fillId="0" borderId="70" xfId="6" applyFont="1" applyBorder="1" applyAlignment="1">
      <alignment vertical="center" wrapText="1"/>
    </xf>
    <xf numFmtId="0" fontId="5" fillId="0" borderId="3" xfId="6" applyFont="1" applyBorder="1" applyAlignment="1">
      <alignment vertical="top" wrapText="1"/>
    </xf>
    <xf numFmtId="0" fontId="5" fillId="0" borderId="3" xfId="6" applyFont="1" applyBorder="1" applyAlignment="1">
      <alignment horizontal="center" vertical="top" wrapText="1"/>
    </xf>
    <xf numFmtId="0" fontId="5" fillId="0" borderId="3" xfId="6" applyFont="1" applyBorder="1" applyAlignment="1">
      <alignment vertical="top" textRotation="90" wrapText="1"/>
    </xf>
    <xf numFmtId="0" fontId="5" fillId="9" borderId="2" xfId="6" applyFont="1" applyFill="1" applyBorder="1" applyAlignment="1">
      <alignment vertical="top" wrapText="1"/>
    </xf>
    <xf numFmtId="0" fontId="5" fillId="9" borderId="3" xfId="6" applyFont="1" applyFill="1" applyBorder="1" applyAlignment="1">
      <alignment vertical="top" wrapText="1"/>
    </xf>
    <xf numFmtId="0" fontId="5" fillId="9" borderId="3" xfId="6" applyFont="1" applyFill="1" applyBorder="1" applyAlignment="1">
      <alignment horizontal="center" vertical="top" wrapText="1"/>
    </xf>
    <xf numFmtId="0" fontId="5" fillId="9" borderId="3" xfId="6" applyFont="1" applyFill="1" applyBorder="1" applyAlignment="1">
      <alignment vertical="top" textRotation="90" wrapText="1"/>
    </xf>
    <xf numFmtId="49" fontId="14" fillId="9" borderId="49" xfId="6" applyNumberFormat="1" applyFont="1" applyFill="1" applyBorder="1" applyAlignment="1">
      <alignment horizontal="center" vertical="top"/>
    </xf>
    <xf numFmtId="164" fontId="4" fillId="0" borderId="43" xfId="6" applyNumberFormat="1" applyFont="1" applyBorder="1" applyAlignment="1">
      <alignment horizontal="center" vertical="top"/>
    </xf>
    <xf numFmtId="0" fontId="4" fillId="0" borderId="54" xfId="6" applyFont="1" applyBorder="1" applyAlignment="1">
      <alignment horizontal="center" vertical="center"/>
    </xf>
    <xf numFmtId="0" fontId="4" fillId="0" borderId="0" xfId="6" applyFont="1" applyBorder="1" applyAlignment="1">
      <alignment vertical="top" wrapText="1"/>
    </xf>
    <xf numFmtId="0" fontId="22" fillId="11" borderId="2" xfId="6" applyFont="1" applyFill="1" applyBorder="1" applyAlignment="1">
      <alignment vertical="top"/>
    </xf>
    <xf numFmtId="0" fontId="22" fillId="11" borderId="3" xfId="6" applyFont="1" applyFill="1" applyBorder="1" applyAlignment="1">
      <alignment vertical="top"/>
    </xf>
    <xf numFmtId="0" fontId="22" fillId="11" borderId="3" xfId="6" applyFont="1" applyFill="1" applyBorder="1" applyAlignment="1">
      <alignment horizontal="center" vertical="top"/>
    </xf>
    <xf numFmtId="0" fontId="22" fillId="11" borderId="3" xfId="6" applyFont="1" applyFill="1" applyBorder="1" applyAlignment="1">
      <alignment vertical="top" textRotation="90"/>
    </xf>
    <xf numFmtId="0" fontId="48" fillId="11" borderId="3" xfId="6" applyFont="1" applyFill="1" applyBorder="1" applyAlignment="1">
      <alignment vertical="top"/>
    </xf>
    <xf numFmtId="0" fontId="22" fillId="11" borderId="4" xfId="6" applyFont="1" applyFill="1" applyBorder="1" applyAlignment="1">
      <alignment vertical="top"/>
    </xf>
    <xf numFmtId="49" fontId="11" fillId="11" borderId="2" xfId="9" applyNumberFormat="1" applyFont="1" applyFill="1" applyBorder="1" applyAlignment="1">
      <alignment vertical="top"/>
    </xf>
    <xf numFmtId="49" fontId="11" fillId="11" borderId="3" xfId="9" applyNumberFormat="1" applyFont="1" applyFill="1" applyBorder="1" applyAlignment="1">
      <alignment vertical="top"/>
    </xf>
    <xf numFmtId="49" fontId="11" fillId="11" borderId="4" xfId="9" applyNumberFormat="1" applyFont="1" applyFill="1" applyBorder="1" applyAlignment="1">
      <alignment vertical="top"/>
    </xf>
    <xf numFmtId="164" fontId="11" fillId="11" borderId="1" xfId="9" applyNumberFormat="1" applyFont="1" applyFill="1" applyBorder="1" applyAlignment="1">
      <alignment horizontal="center" vertical="top"/>
    </xf>
    <xf numFmtId="49" fontId="14" fillId="10" borderId="1" xfId="6" applyNumberFormat="1" applyFont="1" applyFill="1" applyBorder="1" applyAlignment="1">
      <alignment horizontal="center" vertical="top" wrapText="1"/>
    </xf>
    <xf numFmtId="0" fontId="10" fillId="0" borderId="49" xfId="6" applyFont="1" applyBorder="1" applyAlignment="1">
      <alignment horizontal="left" vertical="top" wrapText="1"/>
    </xf>
    <xf numFmtId="49" fontId="15" fillId="0" borderId="0" xfId="6" applyNumberFormat="1" applyFont="1" applyBorder="1" applyAlignment="1">
      <alignment horizontal="center" vertical="center" textRotation="90"/>
    </xf>
    <xf numFmtId="1" fontId="10" fillId="0" borderId="19" xfId="6" applyNumberFormat="1" applyFont="1" applyBorder="1" applyAlignment="1">
      <alignment horizontal="center" vertical="top"/>
    </xf>
    <xf numFmtId="164" fontId="11" fillId="0" borderId="0" xfId="6" applyNumberFormat="1" applyFont="1" applyFill="1" applyBorder="1" applyAlignment="1">
      <alignment horizontal="center" vertical="top"/>
    </xf>
    <xf numFmtId="0" fontId="4" fillId="0" borderId="48" xfId="11" applyFont="1" applyBorder="1" applyAlignment="1">
      <alignment vertical="top" wrapText="1"/>
    </xf>
    <xf numFmtId="49" fontId="11" fillId="14" borderId="24" xfId="6" applyNumberFormat="1" applyFont="1" applyFill="1" applyBorder="1" applyAlignment="1">
      <alignment vertical="top" wrapText="1"/>
    </xf>
    <xf numFmtId="49" fontId="11" fillId="13" borderId="37" xfId="6" applyNumberFormat="1" applyFont="1" applyFill="1" applyBorder="1" applyAlignment="1">
      <alignment vertical="top" wrapText="1"/>
    </xf>
    <xf numFmtId="0" fontId="4" fillId="14" borderId="5" xfId="6" applyFont="1" applyFill="1" applyBorder="1" applyAlignment="1">
      <alignment horizontal="left" vertical="top" wrapText="1"/>
    </xf>
    <xf numFmtId="0" fontId="4" fillId="14" borderId="23" xfId="11" applyFont="1" applyFill="1" applyBorder="1" applyAlignment="1">
      <alignment vertical="top" wrapText="1"/>
    </xf>
    <xf numFmtId="49" fontId="11" fillId="14" borderId="23" xfId="6" applyNumberFormat="1" applyFont="1" applyFill="1" applyBorder="1" applyAlignment="1">
      <alignment vertical="top" wrapText="1"/>
    </xf>
    <xf numFmtId="0" fontId="4" fillId="14" borderId="24" xfId="11" applyFont="1" applyFill="1" applyBorder="1" applyAlignment="1">
      <alignment vertical="top" wrapText="1"/>
    </xf>
    <xf numFmtId="0" fontId="4" fillId="14" borderId="48" xfId="6" applyFont="1" applyFill="1" applyBorder="1" applyAlignment="1">
      <alignment horizontal="left" vertical="top" wrapText="1"/>
    </xf>
    <xf numFmtId="0" fontId="8" fillId="0" borderId="64" xfId="13" applyFont="1" applyBorder="1" applyAlignment="1">
      <alignment horizontal="left" vertical="top" wrapText="1"/>
    </xf>
    <xf numFmtId="0" fontId="10" fillId="0" borderId="29" xfId="6" applyFont="1" applyBorder="1" applyAlignment="1">
      <alignment horizontal="left" vertical="top" wrapText="1"/>
    </xf>
    <xf numFmtId="49" fontId="10" fillId="0" borderId="21" xfId="6" applyNumberFormat="1" applyFont="1" applyBorder="1" applyAlignment="1">
      <alignment horizontal="center" vertical="top"/>
    </xf>
    <xf numFmtId="1" fontId="10" fillId="0" borderId="53" xfId="6" applyNumberFormat="1" applyFont="1" applyBorder="1" applyAlignment="1">
      <alignment horizontal="center" vertical="top"/>
    </xf>
    <xf numFmtId="0" fontId="10" fillId="0" borderId="41" xfId="6" applyFont="1" applyBorder="1" applyAlignment="1">
      <alignment horizontal="left" vertical="top"/>
    </xf>
    <xf numFmtId="0" fontId="10" fillId="0" borderId="33" xfId="6" applyFont="1" applyBorder="1" applyAlignment="1">
      <alignment horizontal="left" vertical="top" wrapText="1"/>
    </xf>
    <xf numFmtId="164" fontId="11" fillId="0" borderId="18" xfId="6" applyNumberFormat="1" applyFont="1" applyFill="1" applyBorder="1" applyAlignment="1">
      <alignment horizontal="center" vertical="top"/>
    </xf>
    <xf numFmtId="164" fontId="11" fillId="22" borderId="78" xfId="6" applyNumberFormat="1" applyFont="1" applyFill="1" applyBorder="1" applyAlignment="1">
      <alignment horizontal="center" vertical="top"/>
    </xf>
    <xf numFmtId="0" fontId="11" fillId="22" borderId="29" xfId="6" applyFont="1" applyFill="1" applyBorder="1" applyAlignment="1">
      <alignment horizontal="center" vertical="top"/>
    </xf>
    <xf numFmtId="1" fontId="10" fillId="0" borderId="30" xfId="6" applyNumberFormat="1" applyFont="1" applyBorder="1" applyAlignment="1">
      <alignment horizontal="center" vertical="top"/>
    </xf>
    <xf numFmtId="164" fontId="11" fillId="0" borderId="81" xfId="6" applyNumberFormat="1" applyFont="1" applyFill="1" applyBorder="1" applyAlignment="1">
      <alignment horizontal="center" vertical="top"/>
    </xf>
    <xf numFmtId="0" fontId="4" fillId="0" borderId="30" xfId="6" applyFont="1" applyBorder="1" applyAlignment="1">
      <alignment horizontal="center" vertical="top"/>
    </xf>
    <xf numFmtId="0" fontId="10" fillId="0" borderId="41" xfId="6" applyFont="1" applyBorder="1" applyAlignment="1">
      <alignment horizontal="center" vertical="top" wrapText="1"/>
    </xf>
    <xf numFmtId="0" fontId="10" fillId="0" borderId="28" xfId="6" applyFont="1" applyBorder="1" applyAlignment="1">
      <alignment horizontal="left" vertical="top" wrapText="1"/>
    </xf>
    <xf numFmtId="164" fontId="11" fillId="0" borderId="76" xfId="6" applyNumberFormat="1" applyFont="1" applyFill="1" applyBorder="1" applyAlignment="1">
      <alignment horizontal="center" vertical="top"/>
    </xf>
    <xf numFmtId="0" fontId="10" fillId="0" borderId="9" xfId="6" applyFont="1" applyBorder="1" applyAlignment="1">
      <alignment horizontal="center" vertical="top"/>
    </xf>
    <xf numFmtId="9" fontId="10" fillId="0" borderId="67" xfId="6" applyNumberFormat="1" applyFont="1" applyBorder="1" applyAlignment="1">
      <alignment horizontal="center" vertical="top"/>
    </xf>
    <xf numFmtId="0" fontId="10" fillId="0" borderId="71" xfId="6" applyFont="1" applyBorder="1" applyAlignment="1">
      <alignment horizontal="left" vertical="top"/>
    </xf>
    <xf numFmtId="0" fontId="10" fillId="0" borderId="69" xfId="6" applyFont="1" applyBorder="1" applyAlignment="1">
      <alignment horizontal="left" vertical="top" wrapText="1"/>
    </xf>
    <xf numFmtId="164" fontId="11" fillId="22" borderId="75" xfId="6" applyNumberFormat="1" applyFont="1" applyFill="1" applyBorder="1" applyAlignment="1">
      <alignment horizontal="center" vertical="top"/>
    </xf>
    <xf numFmtId="0" fontId="11" fillId="22" borderId="12" xfId="6" applyFont="1" applyFill="1" applyBorder="1" applyAlignment="1">
      <alignment horizontal="center" vertical="top"/>
    </xf>
    <xf numFmtId="164" fontId="71" fillId="0" borderId="76" xfId="6" applyNumberFormat="1" applyFont="1" applyFill="1" applyBorder="1" applyAlignment="1">
      <alignment horizontal="center" vertical="top"/>
    </xf>
    <xf numFmtId="0" fontId="4" fillId="0" borderId="41" xfId="6" applyFont="1" applyBorder="1" applyAlignment="1">
      <alignment horizontal="center" vertical="center" wrapText="1"/>
    </xf>
    <xf numFmtId="0" fontId="4" fillId="0" borderId="33" xfId="6" applyFont="1" applyBorder="1" applyAlignment="1">
      <alignment wrapText="1"/>
    </xf>
    <xf numFmtId="0" fontId="4" fillId="0" borderId="41" xfId="6" applyFont="1" applyBorder="1" applyAlignment="1">
      <alignment horizontal="center" vertical="top"/>
    </xf>
    <xf numFmtId="49" fontId="10" fillId="0" borderId="24" xfId="6" applyNumberFormat="1" applyFont="1" applyBorder="1" applyAlignment="1">
      <alignment horizontal="center" vertical="top"/>
    </xf>
    <xf numFmtId="0" fontId="10" fillId="0" borderId="40" xfId="6" applyFont="1" applyBorder="1" applyAlignment="1">
      <alignment horizontal="left" vertical="top" wrapText="1"/>
    </xf>
    <xf numFmtId="0" fontId="11" fillId="13" borderId="29" xfId="6" applyFont="1" applyFill="1" applyBorder="1" applyAlignment="1">
      <alignment horizontal="center" vertical="top"/>
    </xf>
    <xf numFmtId="0" fontId="10" fillId="0" borderId="13" xfId="6" applyFont="1" applyBorder="1" applyAlignment="1">
      <alignment horizontal="center" vertical="top"/>
    </xf>
    <xf numFmtId="0" fontId="4" fillId="0" borderId="15" xfId="6" applyFont="1" applyBorder="1" applyAlignment="1">
      <alignment wrapText="1"/>
    </xf>
    <xf numFmtId="164" fontId="13" fillId="13" borderId="9" xfId="6" applyNumberFormat="1" applyFont="1" applyFill="1" applyBorder="1" applyAlignment="1">
      <alignment horizontal="center" vertical="top"/>
    </xf>
    <xf numFmtId="0" fontId="10" fillId="0" borderId="53" xfId="6" applyFont="1" applyBorder="1" applyAlignment="1">
      <alignment horizontal="center" vertical="top"/>
    </xf>
    <xf numFmtId="0" fontId="3" fillId="0" borderId="43" xfId="6" applyFont="1" applyBorder="1" applyAlignment="1">
      <alignment horizontal="center" vertical="top" wrapText="1"/>
    </xf>
    <xf numFmtId="0" fontId="8" fillId="0" borderId="54" xfId="6" applyFont="1" applyBorder="1" applyAlignment="1">
      <alignment horizontal="center" vertical="top" wrapText="1"/>
    </xf>
    <xf numFmtId="0" fontId="3" fillId="0" borderId="30" xfId="6" applyFont="1" applyBorder="1" applyAlignment="1">
      <alignment horizontal="center" vertical="top" wrapText="1"/>
    </xf>
    <xf numFmtId="0" fontId="8" fillId="0" borderId="41" xfId="6" applyFont="1" applyBorder="1" applyAlignment="1">
      <alignment horizontal="center" vertical="top" wrapText="1"/>
    </xf>
    <xf numFmtId="0" fontId="4" fillId="0" borderId="32" xfId="6" applyFont="1" applyBorder="1" applyAlignment="1">
      <alignment wrapText="1"/>
    </xf>
    <xf numFmtId="0" fontId="41" fillId="9" borderId="3" xfId="6" applyFont="1" applyFill="1" applyBorder="1" applyAlignment="1">
      <alignment horizontal="center" vertical="top" wrapText="1"/>
    </xf>
    <xf numFmtId="0" fontId="70" fillId="9" borderId="4" xfId="6" applyFont="1" applyFill="1" applyBorder="1" applyAlignment="1">
      <alignment vertical="top"/>
    </xf>
    <xf numFmtId="0" fontId="10" fillId="0" borderId="51" xfId="6" applyFont="1" applyBorder="1" applyAlignment="1">
      <alignment horizontal="center" vertical="top"/>
    </xf>
    <xf numFmtId="0" fontId="73" fillId="0" borderId="36" xfId="6" applyFont="1" applyBorder="1" applyAlignment="1">
      <alignment horizontal="left" vertical="top" wrapText="1"/>
    </xf>
    <xf numFmtId="0" fontId="11" fillId="22" borderId="50" xfId="6" applyFont="1" applyFill="1" applyBorder="1" applyAlignment="1">
      <alignment horizontal="center" vertical="top"/>
    </xf>
    <xf numFmtId="0" fontId="4" fillId="14" borderId="5" xfId="11" applyFont="1" applyFill="1" applyBorder="1" applyAlignment="1">
      <alignment vertical="top" wrapText="1"/>
    </xf>
    <xf numFmtId="0" fontId="73" fillId="0" borderId="28" xfId="6" applyFont="1" applyBorder="1" applyAlignment="1">
      <alignment horizontal="left" vertical="top" wrapText="1"/>
    </xf>
    <xf numFmtId="0" fontId="10" fillId="0" borderId="6" xfId="6" applyFont="1" applyBorder="1" applyAlignment="1">
      <alignment horizontal="center" vertical="top"/>
    </xf>
    <xf numFmtId="0" fontId="8" fillId="0" borderId="22" xfId="6" applyFont="1" applyBorder="1" applyAlignment="1">
      <alignment horizontal="center" vertical="top" wrapText="1"/>
    </xf>
    <xf numFmtId="0" fontId="4" fillId="0" borderId="15" xfId="6" applyFont="1" applyBorder="1" applyAlignment="1">
      <alignment vertical="center" wrapText="1"/>
    </xf>
    <xf numFmtId="0" fontId="3" fillId="0" borderId="0" xfId="6" applyFill="1" applyBorder="1"/>
    <xf numFmtId="0" fontId="11" fillId="0" borderId="0" xfId="6" applyFont="1" applyFill="1" applyBorder="1" applyAlignment="1">
      <alignment horizontal="center" vertical="top"/>
    </xf>
    <xf numFmtId="0" fontId="73" fillId="0" borderId="29" xfId="6" applyFont="1" applyBorder="1" applyAlignment="1">
      <alignment horizontal="left" vertical="top" wrapText="1"/>
    </xf>
    <xf numFmtId="2" fontId="10" fillId="0" borderId="0" xfId="6" applyNumberFormat="1" applyFont="1" applyFill="1" applyBorder="1" applyAlignment="1">
      <alignment horizontal="center" vertical="top"/>
    </xf>
    <xf numFmtId="0" fontId="10" fillId="0" borderId="0" xfId="6" applyFont="1" applyFill="1" applyBorder="1" applyAlignment="1">
      <alignment horizontal="center" vertical="top"/>
    </xf>
    <xf numFmtId="0" fontId="4" fillId="0" borderId="8" xfId="6" applyFont="1" applyBorder="1" applyAlignment="1">
      <alignment vertical="center" wrapText="1"/>
    </xf>
    <xf numFmtId="2" fontId="10" fillId="13" borderId="58" xfId="6" applyNumberFormat="1" applyFont="1" applyFill="1" applyBorder="1" applyAlignment="1">
      <alignment horizontal="center" vertical="top"/>
    </xf>
    <xf numFmtId="2" fontId="10" fillId="13" borderId="9" xfId="6" applyNumberFormat="1" applyFont="1" applyFill="1" applyBorder="1" applyAlignment="1">
      <alignment horizontal="center" vertical="top"/>
    </xf>
    <xf numFmtId="0" fontId="25" fillId="0" borderId="0" xfId="6" applyFont="1" applyFill="1"/>
    <xf numFmtId="164" fontId="10" fillId="0" borderId="0" xfId="6" applyNumberFormat="1" applyFont="1" applyFill="1" applyBorder="1" applyAlignment="1">
      <alignment horizontal="center" vertical="top"/>
    </xf>
    <xf numFmtId="49" fontId="10" fillId="0" borderId="17" xfId="6" applyNumberFormat="1" applyFont="1" applyBorder="1" applyAlignment="1">
      <alignment horizontal="center" vertical="top"/>
    </xf>
    <xf numFmtId="49" fontId="15" fillId="0" borderId="5" xfId="6" applyNumberFormat="1" applyFont="1" applyBorder="1" applyAlignment="1">
      <alignment horizontal="center" vertical="top" textRotation="90"/>
    </xf>
    <xf numFmtId="0" fontId="63" fillId="14" borderId="19" xfId="6" applyFont="1" applyFill="1" applyBorder="1" applyAlignment="1">
      <alignment vertical="top" wrapText="1"/>
    </xf>
    <xf numFmtId="0" fontId="16" fillId="14" borderId="19" xfId="6" applyFont="1" applyFill="1" applyBorder="1" applyAlignment="1">
      <alignment horizontal="center" vertical="top" wrapText="1"/>
    </xf>
    <xf numFmtId="49" fontId="15" fillId="0" borderId="23" xfId="6" applyNumberFormat="1" applyFont="1" applyBorder="1" applyAlignment="1">
      <alignment horizontal="center" vertical="top" textRotation="90"/>
    </xf>
    <xf numFmtId="49" fontId="11" fillId="15" borderId="24" xfId="6" applyNumberFormat="1" applyFont="1" applyFill="1" applyBorder="1" applyAlignment="1">
      <alignment horizontal="center" vertical="top"/>
    </xf>
    <xf numFmtId="49" fontId="10" fillId="0" borderId="46" xfId="6" applyNumberFormat="1" applyFont="1" applyBorder="1" applyAlignment="1">
      <alignment horizontal="center" vertical="top"/>
    </xf>
    <xf numFmtId="0" fontId="10" fillId="0" borderId="38" xfId="6" applyFont="1" applyBorder="1" applyAlignment="1">
      <alignment horizontal="left" vertical="top" wrapText="1"/>
    </xf>
    <xf numFmtId="0" fontId="4" fillId="0" borderId="52" xfId="6" applyFont="1" applyBorder="1" applyAlignment="1">
      <alignment horizontal="center" vertical="center" wrapText="1"/>
    </xf>
    <xf numFmtId="164" fontId="13" fillId="13" borderId="58" xfId="6" applyNumberFormat="1" applyFont="1" applyFill="1" applyBorder="1" applyAlignment="1">
      <alignment horizontal="center" vertical="top"/>
    </xf>
    <xf numFmtId="0" fontId="10" fillId="0" borderId="30" xfId="6" applyFont="1" applyBorder="1" applyAlignment="1">
      <alignment horizontal="left" vertical="top" wrapText="1"/>
    </xf>
    <xf numFmtId="0" fontId="4" fillId="0" borderId="18" xfId="11" applyFont="1" applyBorder="1" applyAlignment="1">
      <alignment vertical="top" wrapText="1"/>
    </xf>
    <xf numFmtId="49" fontId="10" fillId="16" borderId="59" xfId="6" applyNumberFormat="1" applyFont="1" applyFill="1" applyBorder="1" applyAlignment="1">
      <alignment vertical="center" wrapText="1"/>
    </xf>
    <xf numFmtId="0" fontId="4" fillId="0" borderId="20" xfId="6" applyFont="1" applyBorder="1" applyAlignment="1">
      <alignment horizontal="center" vertical="top" wrapText="1"/>
    </xf>
    <xf numFmtId="0" fontId="4" fillId="0" borderId="49" xfId="6" applyFont="1" applyBorder="1" applyAlignment="1">
      <alignment vertical="center" wrapText="1"/>
    </xf>
    <xf numFmtId="0" fontId="11" fillId="22" borderId="23" xfId="6" applyFont="1" applyFill="1" applyBorder="1" applyAlignment="1">
      <alignment horizontal="center" vertical="top"/>
    </xf>
    <xf numFmtId="0" fontId="63" fillId="14" borderId="5" xfId="6" applyFont="1" applyFill="1" applyBorder="1" applyAlignment="1">
      <alignment vertical="top" wrapText="1"/>
    </xf>
    <xf numFmtId="49" fontId="10" fillId="16" borderId="43" xfId="6" applyNumberFormat="1" applyFont="1" applyFill="1" applyBorder="1" applyAlignment="1">
      <alignment vertical="center" wrapText="1"/>
    </xf>
    <xf numFmtId="164" fontId="11" fillId="0" borderId="58" xfId="6" applyNumberFormat="1" applyFont="1" applyFill="1" applyBorder="1" applyAlignment="1">
      <alignment horizontal="center" vertical="top"/>
    </xf>
    <xf numFmtId="0" fontId="63" fillId="14" borderId="23" xfId="6" applyFont="1" applyFill="1" applyBorder="1" applyAlignment="1">
      <alignment vertical="top" wrapText="1"/>
    </xf>
    <xf numFmtId="49" fontId="11" fillId="14" borderId="0" xfId="6" applyNumberFormat="1" applyFont="1" applyFill="1" applyBorder="1" applyAlignment="1">
      <alignment vertical="top" wrapText="1"/>
    </xf>
    <xf numFmtId="0" fontId="4" fillId="0" borderId="58" xfId="6" applyFont="1" applyFill="1" applyBorder="1" applyAlignment="1">
      <alignment horizontal="center" vertical="top"/>
    </xf>
    <xf numFmtId="0" fontId="4" fillId="0" borderId="28" xfId="6" applyFont="1" applyBorder="1" applyAlignment="1">
      <alignment vertical="center" wrapText="1"/>
    </xf>
    <xf numFmtId="49" fontId="10" fillId="16" borderId="56" xfId="6" applyNumberFormat="1" applyFont="1" applyFill="1" applyBorder="1" applyAlignment="1">
      <alignment vertical="center" wrapText="1"/>
    </xf>
    <xf numFmtId="0" fontId="4" fillId="0" borderId="33" xfId="6" applyFont="1" applyBorder="1" applyAlignment="1">
      <alignment vertical="center" wrapText="1"/>
    </xf>
    <xf numFmtId="0" fontId="63" fillId="14" borderId="17" xfId="6" applyFont="1" applyFill="1" applyBorder="1" applyAlignment="1">
      <alignment vertical="top" wrapText="1"/>
    </xf>
    <xf numFmtId="49" fontId="10" fillId="16" borderId="26" xfId="6" applyNumberFormat="1" applyFont="1" applyFill="1" applyBorder="1" applyAlignment="1">
      <alignment vertical="center" wrapText="1"/>
    </xf>
    <xf numFmtId="0" fontId="63" fillId="14" borderId="0" xfId="6" applyFont="1" applyFill="1" applyBorder="1" applyAlignment="1">
      <alignment vertical="top" wrapText="1"/>
    </xf>
    <xf numFmtId="49" fontId="14" fillId="10" borderId="23" xfId="6" applyNumberFormat="1" applyFont="1" applyFill="1" applyBorder="1" applyAlignment="1">
      <alignment horizontal="center" vertical="top"/>
    </xf>
    <xf numFmtId="49" fontId="10" fillId="16" borderId="30" xfId="6" applyNumberFormat="1" applyFont="1" applyFill="1" applyBorder="1" applyAlignment="1">
      <alignment vertical="center" wrapText="1"/>
    </xf>
    <xf numFmtId="0" fontId="4" fillId="14" borderId="0" xfId="11" applyFont="1" applyFill="1" applyBorder="1" applyAlignment="1">
      <alignment vertical="top" wrapText="1"/>
    </xf>
    <xf numFmtId="49" fontId="10" fillId="16" borderId="43" xfId="6" applyNumberFormat="1" applyFont="1" applyFill="1" applyBorder="1" applyAlignment="1">
      <alignment horizontal="center" vertical="center" wrapText="1"/>
    </xf>
    <xf numFmtId="0" fontId="4" fillId="0" borderId="54" xfId="6" applyFont="1" applyBorder="1" applyAlignment="1">
      <alignment horizontal="center" vertical="top" wrapText="1"/>
    </xf>
    <xf numFmtId="0" fontId="4" fillId="0" borderId="46" xfId="6" applyFont="1" applyBorder="1" applyAlignment="1">
      <alignment horizontal="left" vertical="center" wrapText="1"/>
    </xf>
    <xf numFmtId="49" fontId="10" fillId="16" borderId="26" xfId="6" applyNumberFormat="1" applyFont="1" applyFill="1" applyBorder="1" applyAlignment="1">
      <alignment horizontal="center" vertical="center" wrapText="1"/>
    </xf>
    <xf numFmtId="0" fontId="4" fillId="0" borderId="15" xfId="6" applyFont="1" applyBorder="1" applyAlignment="1">
      <alignment horizontal="left" vertical="center" wrapText="1"/>
    </xf>
    <xf numFmtId="49" fontId="11" fillId="13" borderId="23" xfId="6" applyNumberFormat="1" applyFont="1" applyFill="1" applyBorder="1" applyAlignment="1">
      <alignment horizontal="center" vertical="top" wrapText="1"/>
    </xf>
    <xf numFmtId="0" fontId="4" fillId="0" borderId="28" xfId="6" applyFont="1" applyBorder="1" applyAlignment="1">
      <alignment horizontal="left" vertical="center" wrapText="1"/>
    </xf>
    <xf numFmtId="49" fontId="10" fillId="16" borderId="38" xfId="6" applyNumberFormat="1" applyFont="1" applyFill="1" applyBorder="1" applyAlignment="1">
      <alignment horizontal="center" vertical="center" wrapText="1"/>
    </xf>
    <xf numFmtId="0" fontId="4" fillId="0" borderId="55" xfId="6" applyFont="1" applyBorder="1" applyAlignment="1">
      <alignment horizontal="left" vertical="center" wrapText="1"/>
    </xf>
    <xf numFmtId="0" fontId="4" fillId="0" borderId="8" xfId="6" applyFont="1" applyBorder="1" applyAlignment="1">
      <alignment horizontal="left" vertical="center" wrapText="1"/>
    </xf>
    <xf numFmtId="0" fontId="10" fillId="0" borderId="27" xfId="6" applyFont="1" applyBorder="1" applyAlignment="1">
      <alignment horizontal="center" vertical="top"/>
    </xf>
    <xf numFmtId="0" fontId="4" fillId="0" borderId="27" xfId="6" applyFont="1" applyBorder="1" applyAlignment="1">
      <alignment horizontal="center" vertical="top"/>
    </xf>
    <xf numFmtId="0" fontId="4" fillId="0" borderId="27" xfId="6" applyFont="1" applyBorder="1" applyAlignment="1">
      <alignment horizontal="center" vertical="center"/>
    </xf>
    <xf numFmtId="0" fontId="4" fillId="0" borderId="28" xfId="6" applyFont="1" applyBorder="1" applyAlignment="1">
      <alignment horizontal="left" vertical="top" wrapText="1"/>
    </xf>
    <xf numFmtId="49" fontId="10" fillId="16" borderId="30" xfId="6" applyNumberFormat="1" applyFont="1" applyFill="1" applyBorder="1" applyAlignment="1">
      <alignment horizontal="center" vertical="center" wrapText="1"/>
    </xf>
    <xf numFmtId="0" fontId="10" fillId="0" borderId="41" xfId="6" applyFont="1" applyBorder="1" applyAlignment="1">
      <alignment horizontal="center" vertical="center"/>
    </xf>
    <xf numFmtId="0" fontId="4" fillId="0" borderId="31" xfId="6" applyFont="1" applyBorder="1" applyAlignment="1">
      <alignment horizontal="left" vertical="top" wrapText="1"/>
    </xf>
    <xf numFmtId="49" fontId="11" fillId="13" borderId="24" xfId="6" applyNumberFormat="1" applyFont="1" applyFill="1" applyBorder="1" applyAlignment="1">
      <alignment horizontal="center" vertical="top" wrapText="1"/>
    </xf>
    <xf numFmtId="49" fontId="4" fillId="16" borderId="19" xfId="6" applyNumberFormat="1" applyFont="1" applyFill="1" applyBorder="1" applyAlignment="1">
      <alignment vertical="center" wrapText="1"/>
    </xf>
    <xf numFmtId="0" fontId="4" fillId="0" borderId="20" xfId="6" applyFont="1" applyBorder="1" applyAlignment="1">
      <alignment horizontal="center" vertical="top"/>
    </xf>
    <xf numFmtId="0" fontId="3" fillId="0" borderId="40" xfId="6" applyFont="1" applyBorder="1" applyAlignment="1">
      <alignment vertical="top" wrapText="1"/>
    </xf>
    <xf numFmtId="49" fontId="4" fillId="16" borderId="25" xfId="6" applyNumberFormat="1" applyFont="1" applyFill="1" applyBorder="1" applyAlignment="1">
      <alignment vertical="center" wrapText="1"/>
    </xf>
    <xf numFmtId="0" fontId="4" fillId="0" borderId="57" xfId="6" applyFont="1" applyBorder="1" applyAlignment="1">
      <alignment horizontal="center" vertical="top"/>
    </xf>
    <xf numFmtId="0" fontId="3" fillId="0" borderId="42" xfId="6" applyFont="1" applyBorder="1" applyAlignment="1">
      <alignment vertical="top" wrapText="1"/>
    </xf>
    <xf numFmtId="49" fontId="4" fillId="16" borderId="43" xfId="6" applyNumberFormat="1" applyFont="1" applyFill="1" applyBorder="1" applyAlignment="1">
      <alignment vertical="center" wrapText="1"/>
    </xf>
    <xf numFmtId="0" fontId="4" fillId="0" borderId="44" xfId="6" applyFont="1" applyBorder="1" applyAlignment="1">
      <alignment horizontal="center" vertical="top"/>
    </xf>
    <xf numFmtId="0" fontId="3" fillId="0" borderId="45" xfId="6" applyFont="1" applyBorder="1" applyAlignment="1">
      <alignment vertical="top" wrapText="1"/>
    </xf>
    <xf numFmtId="0" fontId="11" fillId="13" borderId="58" xfId="6" applyFont="1" applyFill="1" applyBorder="1" applyAlignment="1">
      <alignment horizontal="center" vertical="top"/>
    </xf>
    <xf numFmtId="49" fontId="4" fillId="0" borderId="30" xfId="6" applyNumberFormat="1" applyFont="1" applyFill="1" applyBorder="1" applyAlignment="1">
      <alignment horizontal="center" vertical="center" wrapText="1"/>
    </xf>
    <xf numFmtId="0" fontId="4" fillId="0" borderId="32" xfId="6" applyFont="1" applyFill="1" applyBorder="1" applyAlignment="1">
      <alignment vertical="top" wrapText="1"/>
    </xf>
    <xf numFmtId="0" fontId="4" fillId="0" borderId="39" xfId="6" applyFont="1" applyBorder="1" applyAlignment="1">
      <alignment horizontal="center" vertical="top"/>
    </xf>
    <xf numFmtId="0" fontId="10" fillId="0" borderId="39" xfId="6" applyFont="1" applyBorder="1" applyAlignment="1">
      <alignment horizontal="left" vertical="top" wrapText="1"/>
    </xf>
    <xf numFmtId="49" fontId="11" fillId="14" borderId="17" xfId="6" applyNumberFormat="1" applyFont="1" applyFill="1" applyBorder="1" applyAlignment="1">
      <alignment vertical="top" wrapText="1"/>
    </xf>
    <xf numFmtId="49" fontId="10" fillId="16" borderId="38" xfId="6" applyNumberFormat="1" applyFont="1" applyFill="1" applyBorder="1" applyAlignment="1">
      <alignment vertical="center" wrapText="1"/>
    </xf>
    <xf numFmtId="0" fontId="10" fillId="0" borderId="44" xfId="6" applyFont="1" applyBorder="1" applyAlignment="1">
      <alignment horizontal="left" vertical="top" wrapText="1"/>
    </xf>
    <xf numFmtId="0" fontId="13" fillId="0" borderId="44" xfId="6" applyFont="1" applyBorder="1" applyAlignment="1">
      <alignment horizontal="left" vertical="top" wrapText="1"/>
    </xf>
    <xf numFmtId="0" fontId="4" fillId="0" borderId="60" xfId="6" applyFont="1" applyBorder="1" applyAlignment="1">
      <alignment horizontal="center" vertical="top"/>
    </xf>
    <xf numFmtId="0" fontId="10" fillId="0" borderId="60" xfId="6" applyFont="1" applyBorder="1" applyAlignment="1">
      <alignment horizontal="left" vertical="top" wrapText="1"/>
    </xf>
    <xf numFmtId="0" fontId="4" fillId="0" borderId="25" xfId="11" applyFont="1" applyBorder="1" applyAlignment="1">
      <alignment vertical="top" wrapText="1"/>
    </xf>
    <xf numFmtId="49" fontId="10" fillId="16" borderId="48" xfId="6" applyNumberFormat="1" applyFont="1" applyFill="1" applyBorder="1" applyAlignment="1">
      <alignment vertical="center" wrapText="1"/>
    </xf>
    <xf numFmtId="0" fontId="4" fillId="0" borderId="54" xfId="6" applyFont="1" applyBorder="1" applyAlignment="1">
      <alignment horizontal="center" vertical="top"/>
    </xf>
    <xf numFmtId="0" fontId="4" fillId="0" borderId="22" xfId="6" applyFont="1" applyBorder="1" applyAlignment="1">
      <alignment horizontal="center" vertical="top"/>
    </xf>
    <xf numFmtId="0" fontId="4" fillId="0" borderId="22" xfId="6" applyFont="1" applyBorder="1" applyAlignment="1">
      <alignment horizontal="center" vertical="center"/>
    </xf>
    <xf numFmtId="49" fontId="10" fillId="16" borderId="53" xfId="6" applyNumberFormat="1" applyFont="1" applyFill="1" applyBorder="1" applyAlignment="1">
      <alignment horizontal="center" vertical="center" wrapText="1"/>
    </xf>
    <xf numFmtId="0" fontId="4" fillId="0" borderId="16" xfId="11" applyFont="1" applyBorder="1" applyAlignment="1">
      <alignment vertical="top" wrapText="1"/>
    </xf>
    <xf numFmtId="0" fontId="4" fillId="0" borderId="59" xfId="6" applyFont="1" applyBorder="1" applyAlignment="1">
      <alignment horizontal="center" vertical="top" wrapText="1"/>
    </xf>
    <xf numFmtId="0" fontId="4" fillId="0" borderId="49" xfId="6" applyFont="1" applyBorder="1" applyAlignment="1">
      <alignment horizontal="justify" vertical="center"/>
    </xf>
    <xf numFmtId="0" fontId="16" fillId="0" borderId="17" xfId="6" applyFont="1" applyBorder="1" applyAlignment="1">
      <alignment vertical="top" wrapText="1"/>
    </xf>
    <xf numFmtId="0" fontId="16" fillId="0" borderId="17" xfId="6" applyFont="1" applyBorder="1" applyAlignment="1">
      <alignment horizontal="center" vertical="top" wrapText="1"/>
    </xf>
    <xf numFmtId="0" fontId="16" fillId="0" borderId="17" xfId="6" applyFont="1" applyBorder="1" applyAlignment="1">
      <alignment vertical="top" textRotation="90" wrapText="1"/>
    </xf>
    <xf numFmtId="49" fontId="5" fillId="0" borderId="17" xfId="6" applyNumberFormat="1" applyFont="1" applyBorder="1" applyAlignment="1">
      <alignment vertical="top" wrapText="1"/>
    </xf>
    <xf numFmtId="0" fontId="5" fillId="0" borderId="17" xfId="6" applyFont="1" applyBorder="1" applyAlignment="1">
      <alignment vertical="center"/>
    </xf>
    <xf numFmtId="0" fontId="5" fillId="0" borderId="49" xfId="6" applyFont="1" applyBorder="1" applyAlignment="1">
      <alignment vertical="center"/>
    </xf>
    <xf numFmtId="49" fontId="11" fillId="9" borderId="49" xfId="6" applyNumberFormat="1" applyFont="1" applyFill="1" applyBorder="1" applyAlignment="1">
      <alignment horizontal="center" vertical="top"/>
    </xf>
    <xf numFmtId="0" fontId="16" fillId="0" borderId="0" xfId="6" applyFont="1" applyBorder="1" applyAlignment="1">
      <alignment vertical="top" wrapText="1"/>
    </xf>
    <xf numFmtId="0" fontId="16" fillId="0" borderId="0" xfId="6" applyFont="1" applyBorder="1" applyAlignment="1">
      <alignment horizontal="center" vertical="top" wrapText="1"/>
    </xf>
    <xf numFmtId="0" fontId="16" fillId="0" borderId="0" xfId="6" applyFont="1" applyBorder="1" applyAlignment="1">
      <alignment vertical="top" textRotation="90" wrapText="1"/>
    </xf>
    <xf numFmtId="49" fontId="5" fillId="0" borderId="0" xfId="6" applyNumberFormat="1" applyFont="1" applyBorder="1" applyAlignment="1">
      <alignment vertical="top" wrapText="1"/>
    </xf>
    <xf numFmtId="0" fontId="5" fillId="0" borderId="0" xfId="6" applyFont="1" applyBorder="1" applyAlignment="1">
      <alignment vertical="center"/>
    </xf>
    <xf numFmtId="0" fontId="5" fillId="0" borderId="46" xfId="6" applyFont="1" applyBorder="1" applyAlignment="1">
      <alignment vertical="center"/>
    </xf>
    <xf numFmtId="49" fontId="11" fillId="9" borderId="46" xfId="6" applyNumberFormat="1" applyFont="1" applyFill="1" applyBorder="1" applyAlignment="1">
      <alignment horizontal="center" vertical="top"/>
    </xf>
    <xf numFmtId="0" fontId="4" fillId="0" borderId="46" xfId="6" applyFont="1" applyBorder="1" applyAlignment="1">
      <alignment horizontal="left" vertical="top" wrapText="1"/>
    </xf>
    <xf numFmtId="0" fontId="16" fillId="0" borderId="19" xfId="6" applyFont="1" applyBorder="1" applyAlignment="1">
      <alignment vertical="top" wrapText="1"/>
    </xf>
    <xf numFmtId="0" fontId="4" fillId="0" borderId="15" xfId="6" applyFont="1" applyBorder="1" applyAlignment="1">
      <alignment horizontal="justify" vertical="center"/>
    </xf>
    <xf numFmtId="0" fontId="16" fillId="0" borderId="48" xfId="6" applyFont="1" applyBorder="1" applyAlignment="1">
      <alignment vertical="top" wrapText="1"/>
    </xf>
    <xf numFmtId="0" fontId="18" fillId="0" borderId="26" xfId="6" applyFont="1" applyBorder="1" applyAlignment="1">
      <alignment vertical="top" wrapText="1"/>
    </xf>
    <xf numFmtId="0" fontId="4" fillId="0" borderId="33" xfId="6" applyFont="1" applyBorder="1" applyAlignment="1">
      <alignment horizontal="justify" vertical="center"/>
    </xf>
    <xf numFmtId="0" fontId="16" fillId="0" borderId="25" xfId="6" applyFont="1" applyBorder="1" applyAlignment="1">
      <alignment vertical="top" wrapText="1"/>
    </xf>
    <xf numFmtId="0" fontId="16" fillId="0" borderId="18" xfId="6" applyFont="1" applyBorder="1" applyAlignment="1">
      <alignment vertical="top" wrapText="1"/>
    </xf>
    <xf numFmtId="0" fontId="16" fillId="0" borderId="18" xfId="6" applyFont="1" applyBorder="1" applyAlignment="1">
      <alignment horizontal="center" vertical="top" wrapText="1"/>
    </xf>
    <xf numFmtId="0" fontId="16" fillId="0" borderId="18" xfId="6" applyFont="1" applyBorder="1" applyAlignment="1">
      <alignment vertical="top" textRotation="90" wrapText="1"/>
    </xf>
    <xf numFmtId="49" fontId="5" fillId="0" borderId="18" xfId="6" applyNumberFormat="1" applyFont="1" applyBorder="1" applyAlignment="1">
      <alignment vertical="top" wrapText="1"/>
    </xf>
    <xf numFmtId="0" fontId="5" fillId="0" borderId="18" xfId="6" applyFont="1" applyBorder="1" applyAlignment="1">
      <alignment vertical="center"/>
    </xf>
    <xf numFmtId="0" fontId="5" fillId="0" borderId="37" xfId="6" applyFont="1" applyBorder="1" applyAlignment="1">
      <alignment vertical="center"/>
    </xf>
    <xf numFmtId="0" fontId="16" fillId="9" borderId="3" xfId="6" applyFont="1" applyFill="1" applyBorder="1" applyAlignment="1">
      <alignment horizontal="center" vertical="top" wrapText="1"/>
    </xf>
    <xf numFmtId="0" fontId="36" fillId="9" borderId="3" xfId="6" applyFont="1" applyFill="1" applyBorder="1" applyAlignment="1">
      <alignment vertical="top" wrapText="1"/>
    </xf>
    <xf numFmtId="0" fontId="4" fillId="0" borderId="34" xfId="6" applyFont="1" applyBorder="1" applyAlignment="1">
      <alignment horizontal="left" vertical="top"/>
    </xf>
    <xf numFmtId="0" fontId="4" fillId="0" borderId="49" xfId="6" applyFont="1" applyBorder="1" applyAlignment="1">
      <alignment vertical="top" wrapText="1"/>
    </xf>
    <xf numFmtId="0" fontId="11" fillId="10" borderId="3" xfId="6" applyFont="1" applyFill="1" applyBorder="1" applyAlignment="1">
      <alignment horizontal="left" vertical="top"/>
    </xf>
    <xf numFmtId="0" fontId="19" fillId="10" borderId="3" xfId="6" applyFont="1" applyFill="1" applyBorder="1" applyAlignment="1">
      <alignment horizontal="left" vertical="top"/>
    </xf>
    <xf numFmtId="0" fontId="19" fillId="10" borderId="3" xfId="6" applyFont="1" applyFill="1" applyBorder="1" applyAlignment="1">
      <alignment horizontal="center" vertical="top"/>
    </xf>
    <xf numFmtId="0" fontId="19" fillId="10" borderId="3" xfId="6" applyFont="1" applyFill="1" applyBorder="1" applyAlignment="1">
      <alignment horizontal="left" vertical="top" textRotation="90"/>
    </xf>
    <xf numFmtId="0" fontId="20" fillId="10" borderId="3" xfId="6" applyFont="1" applyFill="1" applyBorder="1" applyAlignment="1">
      <alignment horizontal="left" vertical="top"/>
    </xf>
    <xf numFmtId="0" fontId="19" fillId="11" borderId="3" xfId="6" applyFont="1" applyFill="1" applyBorder="1" applyAlignment="1">
      <alignment horizontal="left" vertical="top"/>
    </xf>
    <xf numFmtId="0" fontId="19" fillId="11" borderId="4" xfId="6" applyFont="1" applyFill="1" applyBorder="1" applyAlignment="1">
      <alignment vertical="top"/>
    </xf>
    <xf numFmtId="0" fontId="21" fillId="0" borderId="0" xfId="6" applyFont="1" applyAlignment="1">
      <alignment horizontal="center" vertical="top"/>
    </xf>
    <xf numFmtId="0" fontId="35" fillId="0" borderId="0" xfId="6" applyFont="1" applyAlignment="1">
      <alignment horizontal="center" vertical="top"/>
    </xf>
    <xf numFmtId="49" fontId="12" fillId="0" borderId="0" xfId="6" applyNumberFormat="1" applyFont="1" applyAlignment="1">
      <alignment vertical="top"/>
    </xf>
    <xf numFmtId="49" fontId="12" fillId="0" borderId="18" xfId="6" applyNumberFormat="1" applyFont="1" applyBorder="1" applyAlignment="1">
      <alignment vertical="top" textRotation="90"/>
    </xf>
    <xf numFmtId="0" fontId="12" fillId="4" borderId="2" xfId="6" applyFont="1" applyFill="1" applyBorder="1" applyAlignment="1">
      <alignment vertical="top"/>
    </xf>
    <xf numFmtId="49" fontId="22" fillId="11" borderId="19" xfId="9" applyNumberFormat="1" applyFont="1" applyFill="1" applyBorder="1" applyAlignment="1">
      <alignment vertical="top"/>
    </xf>
    <xf numFmtId="49" fontId="22" fillId="11" borderId="17" xfId="9" applyNumberFormat="1" applyFont="1" applyFill="1" applyBorder="1" applyAlignment="1">
      <alignment vertical="top"/>
    </xf>
    <xf numFmtId="164" fontId="22" fillId="11" borderId="5" xfId="9" applyNumberFormat="1" applyFont="1" applyFill="1" applyBorder="1" applyAlignment="1">
      <alignment horizontal="center" vertical="top"/>
    </xf>
    <xf numFmtId="49" fontId="22" fillId="10" borderId="42" xfId="6" applyNumberFormat="1" applyFont="1" applyFill="1" applyBorder="1" applyAlignment="1">
      <alignment horizontal="center" vertical="top" wrapText="1"/>
    </xf>
    <xf numFmtId="0" fontId="12" fillId="9" borderId="2" xfId="6" applyFont="1" applyFill="1" applyBorder="1" applyAlignment="1">
      <alignment vertical="top"/>
    </xf>
    <xf numFmtId="0" fontId="12" fillId="9" borderId="3" xfId="6" applyFont="1" applyFill="1" applyBorder="1" applyAlignment="1">
      <alignment vertical="top"/>
    </xf>
    <xf numFmtId="0" fontId="12" fillId="9" borderId="4" xfId="6" applyFont="1" applyFill="1" applyBorder="1" applyAlignment="1">
      <alignment vertical="top"/>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49" xfId="6" applyFont="1" applyBorder="1" applyAlignment="1">
      <alignment horizontal="center" vertical="top"/>
    </xf>
    <xf numFmtId="164" fontId="22" fillId="22" borderId="1" xfId="6" applyNumberFormat="1" applyFont="1" applyFill="1" applyBorder="1" applyAlignment="1">
      <alignment horizontal="center" vertical="top"/>
    </xf>
    <xf numFmtId="0" fontId="22" fillId="0" borderId="0" xfId="6" applyFont="1" applyBorder="1" applyAlignment="1">
      <alignment horizontal="center" vertical="top" wrapText="1"/>
    </xf>
    <xf numFmtId="0" fontId="12" fillId="0" borderId="13" xfId="6" applyFont="1" applyBorder="1" applyAlignment="1">
      <alignment horizontal="center" vertical="top"/>
    </xf>
    <xf numFmtId="0" fontId="12" fillId="0" borderId="22" xfId="6" applyFont="1" applyBorder="1" applyAlignment="1">
      <alignment horizontal="center" vertical="top"/>
    </xf>
    <xf numFmtId="0" fontId="12" fillId="0" borderId="15" xfId="6" applyFont="1" applyBorder="1" applyAlignment="1">
      <alignment horizontal="center" vertical="top"/>
    </xf>
    <xf numFmtId="164" fontId="12" fillId="0" borderId="42" xfId="6" applyNumberFormat="1" applyFont="1" applyBorder="1" applyAlignment="1">
      <alignment horizontal="center" vertical="top"/>
    </xf>
    <xf numFmtId="0" fontId="12" fillId="0" borderId="33" xfId="6" applyFont="1" applyBorder="1" applyAlignment="1">
      <alignment horizontal="center" vertical="top"/>
    </xf>
    <xf numFmtId="49" fontId="22" fillId="14" borderId="23" xfId="6" applyNumberFormat="1" applyFont="1" applyFill="1" applyBorder="1" applyAlignment="1">
      <alignment horizontal="center" vertical="top"/>
    </xf>
    <xf numFmtId="0" fontId="4" fillId="0" borderId="13" xfId="6" applyFont="1" applyBorder="1" applyAlignment="1">
      <alignment horizontal="center" vertical="top"/>
    </xf>
    <xf numFmtId="0" fontId="4" fillId="0" borderId="15" xfId="6" applyFont="1" applyBorder="1" applyAlignment="1">
      <alignment horizontal="center" vertical="top"/>
    </xf>
    <xf numFmtId="164" fontId="22" fillId="0" borderId="36" xfId="6" applyNumberFormat="1" applyFont="1" applyBorder="1" applyAlignment="1">
      <alignment horizontal="center" vertical="top"/>
    </xf>
    <xf numFmtId="0" fontId="12" fillId="0" borderId="46" xfId="6" applyFont="1" applyBorder="1" applyAlignment="1">
      <alignment horizontal="center" vertical="top"/>
    </xf>
    <xf numFmtId="0" fontId="4" fillId="0" borderId="53" xfId="6" applyFont="1" applyBorder="1" applyAlignment="1">
      <alignment horizontal="center" vertical="center"/>
    </xf>
    <xf numFmtId="164" fontId="4" fillId="0" borderId="41" xfId="9" applyNumberFormat="1" applyFont="1" applyBorder="1" applyAlignment="1">
      <alignment horizontal="center" vertical="center"/>
    </xf>
    <xf numFmtId="0" fontId="4" fillId="0" borderId="33" xfId="9" applyFont="1" applyBorder="1" applyAlignment="1">
      <alignment vertical="top" wrapText="1"/>
    </xf>
    <xf numFmtId="0" fontId="12" fillId="0" borderId="1" xfId="6" applyFont="1" applyBorder="1" applyAlignment="1">
      <alignment horizontal="center" vertical="top"/>
    </xf>
    <xf numFmtId="49" fontId="22" fillId="14" borderId="24" xfId="6" applyNumberFormat="1" applyFont="1" applyFill="1" applyBorder="1" applyAlignment="1">
      <alignment horizontal="center" vertical="top"/>
    </xf>
    <xf numFmtId="49" fontId="22" fillId="15" borderId="4" xfId="6" applyNumberFormat="1" applyFont="1" applyFill="1" applyBorder="1" applyAlignment="1">
      <alignment horizontal="center" vertical="top"/>
    </xf>
    <xf numFmtId="0" fontId="4" fillId="12" borderId="2" xfId="6" applyFont="1" applyFill="1" applyBorder="1" applyAlignment="1">
      <alignment horizontal="center" vertical="center"/>
    </xf>
    <xf numFmtId="0" fontId="4" fillId="12" borderId="3" xfId="6" applyFont="1" applyFill="1" applyBorder="1" applyAlignment="1">
      <alignment horizontal="center" vertical="center" wrapText="1"/>
    </xf>
    <xf numFmtId="0" fontId="4" fillId="12" borderId="4" xfId="6" applyFont="1" applyFill="1" applyBorder="1" applyAlignment="1">
      <alignment horizontal="left" vertical="top" wrapText="1"/>
    </xf>
    <xf numFmtId="164" fontId="12" fillId="0" borderId="5" xfId="6" applyNumberFormat="1" applyFont="1" applyFill="1" applyBorder="1" applyAlignment="1">
      <alignment horizontal="center" vertical="top"/>
    </xf>
    <xf numFmtId="0" fontId="4" fillId="12" borderId="63" xfId="6" applyFont="1" applyFill="1" applyBorder="1" applyAlignment="1">
      <alignment horizontal="center" vertical="center"/>
    </xf>
    <xf numFmtId="0" fontId="4" fillId="12" borderId="64" xfId="6" applyFont="1" applyFill="1" applyBorder="1" applyAlignment="1">
      <alignment horizontal="center" vertical="center" wrapText="1"/>
    </xf>
    <xf numFmtId="0" fontId="4" fillId="12" borderId="65" xfId="6" applyFont="1" applyFill="1" applyBorder="1" applyAlignment="1">
      <alignment horizontal="left" vertical="top" wrapText="1"/>
    </xf>
    <xf numFmtId="164" fontId="22" fillId="22" borderId="21" xfId="6" applyNumberFormat="1" applyFont="1" applyFill="1" applyBorder="1" applyAlignment="1">
      <alignment horizontal="center" vertical="top"/>
    </xf>
    <xf numFmtId="0" fontId="22" fillId="22" borderId="29" xfId="6" applyFont="1" applyFill="1" applyBorder="1" applyAlignment="1">
      <alignment horizontal="center" vertical="top"/>
    </xf>
    <xf numFmtId="0" fontId="12" fillId="13" borderId="5" xfId="6" applyFont="1" applyFill="1" applyBorder="1" applyAlignment="1">
      <alignment vertical="top" wrapText="1"/>
    </xf>
    <xf numFmtId="49" fontId="22" fillId="14" borderId="5" xfId="6" applyNumberFormat="1" applyFont="1" applyFill="1" applyBorder="1" applyAlignment="1">
      <alignment horizontal="center" vertical="top" wrapText="1"/>
    </xf>
    <xf numFmtId="0" fontId="4" fillId="12" borderId="34" xfId="6" applyFont="1" applyFill="1" applyBorder="1" applyAlignment="1">
      <alignment horizontal="center" vertical="center"/>
    </xf>
    <xf numFmtId="164" fontId="4" fillId="12" borderId="35" xfId="6" applyNumberFormat="1" applyFont="1" applyFill="1" applyBorder="1" applyAlignment="1">
      <alignment horizontal="center" vertical="center" wrapText="1"/>
    </xf>
    <xf numFmtId="0" fontId="4" fillId="12" borderId="36" xfId="6" applyFont="1" applyFill="1" applyBorder="1" applyAlignment="1">
      <alignment vertical="center" wrapText="1"/>
    </xf>
    <xf numFmtId="164" fontId="12" fillId="0" borderId="47" xfId="6" applyNumberFormat="1" applyFont="1" applyBorder="1" applyAlignment="1">
      <alignment horizontal="center" vertical="top"/>
    </xf>
    <xf numFmtId="0" fontId="12" fillId="0" borderId="12" xfId="6" applyFont="1" applyBorder="1" applyAlignment="1">
      <alignment horizontal="center" vertical="top"/>
    </xf>
    <xf numFmtId="0" fontId="12" fillId="13" borderId="23" xfId="6" applyFont="1" applyFill="1" applyBorder="1" applyAlignment="1">
      <alignment vertical="top" wrapText="1"/>
    </xf>
    <xf numFmtId="49" fontId="4" fillId="12" borderId="38" xfId="6" applyNumberFormat="1" applyFont="1" applyFill="1" applyBorder="1" applyAlignment="1">
      <alignment horizontal="center" vertical="center" wrapText="1"/>
    </xf>
    <xf numFmtId="164" fontId="4" fillId="12" borderId="66" xfId="6" applyNumberFormat="1" applyFont="1" applyFill="1" applyBorder="1" applyAlignment="1">
      <alignment horizontal="left" vertical="center" wrapText="1"/>
    </xf>
    <xf numFmtId="164" fontId="12" fillId="0" borderId="58" xfId="6" applyNumberFormat="1" applyFont="1" applyBorder="1" applyAlignment="1">
      <alignment horizontal="center" vertical="top"/>
    </xf>
    <xf numFmtId="0" fontId="12" fillId="0" borderId="58" xfId="6" applyFont="1" applyBorder="1" applyAlignment="1">
      <alignment horizontal="center" vertical="top"/>
    </xf>
    <xf numFmtId="0" fontId="35" fillId="13" borderId="23" xfId="6" applyFont="1" applyFill="1" applyBorder="1" applyAlignment="1">
      <alignment vertical="top" wrapText="1"/>
    </xf>
    <xf numFmtId="49" fontId="4" fillId="12" borderId="26" xfId="6" applyNumberFormat="1" applyFont="1" applyFill="1" applyBorder="1" applyAlignment="1">
      <alignment horizontal="center" vertical="center"/>
    </xf>
    <xf numFmtId="164" fontId="12" fillId="0" borderId="9" xfId="6" applyNumberFormat="1" applyFont="1" applyBorder="1" applyAlignment="1">
      <alignment horizontal="center" vertical="top"/>
    </xf>
    <xf numFmtId="0" fontId="12" fillId="0" borderId="9" xfId="6" applyFont="1" applyBorder="1" applyAlignment="1">
      <alignment horizontal="center" vertical="top"/>
    </xf>
    <xf numFmtId="0" fontId="4" fillId="12" borderId="26" xfId="6" applyFont="1" applyFill="1" applyBorder="1" applyAlignment="1">
      <alignment horizontal="center" vertical="center"/>
    </xf>
    <xf numFmtId="0" fontId="4" fillId="12" borderId="28" xfId="6" applyFont="1" applyFill="1" applyBorder="1" applyAlignment="1">
      <alignment horizontal="justify" vertical="center"/>
    </xf>
    <xf numFmtId="0" fontId="4" fillId="12" borderId="55" xfId="6" applyFont="1" applyFill="1" applyBorder="1" applyAlignment="1">
      <alignment horizontal="justify" vertical="center"/>
    </xf>
    <xf numFmtId="0" fontId="4" fillId="12" borderId="30" xfId="6" applyFont="1" applyFill="1" applyBorder="1" applyAlignment="1">
      <alignment horizontal="center" vertical="center" wrapText="1"/>
    </xf>
    <xf numFmtId="0" fontId="4" fillId="12" borderId="32" xfId="6" applyFont="1" applyFill="1" applyBorder="1" applyAlignment="1">
      <alignment horizontal="justify" vertical="center"/>
    </xf>
    <xf numFmtId="164" fontId="12" fillId="0" borderId="23" xfId="6" applyNumberFormat="1" applyFont="1" applyBorder="1" applyAlignment="1">
      <alignment horizontal="center" vertical="top"/>
    </xf>
    <xf numFmtId="0" fontId="22" fillId="13" borderId="24" xfId="6" applyFont="1" applyFill="1" applyBorder="1" applyAlignment="1">
      <alignment vertical="top" wrapText="1"/>
    </xf>
    <xf numFmtId="0" fontId="12" fillId="0" borderId="34" xfId="6" applyFont="1" applyBorder="1" applyAlignment="1">
      <alignment horizontal="center" vertical="center" wrapText="1"/>
    </xf>
    <xf numFmtId="164" fontId="12" fillId="16" borderId="35" xfId="6" applyNumberFormat="1" applyFont="1" applyFill="1" applyBorder="1" applyAlignment="1">
      <alignment horizontal="center" vertical="center" wrapText="1"/>
    </xf>
    <xf numFmtId="0" fontId="12" fillId="0" borderId="36" xfId="6" applyFont="1" applyBorder="1" applyAlignment="1">
      <alignment vertical="center" wrapText="1"/>
    </xf>
    <xf numFmtId="164" fontId="12" fillId="0" borderId="5" xfId="6" applyNumberFormat="1" applyFont="1" applyBorder="1" applyAlignment="1">
      <alignment horizontal="center" vertical="top"/>
    </xf>
    <xf numFmtId="49" fontId="22" fillId="12" borderId="5" xfId="6" applyNumberFormat="1" applyFont="1" applyFill="1" applyBorder="1" applyAlignment="1">
      <alignment vertical="top" wrapText="1"/>
    </xf>
    <xf numFmtId="49" fontId="22" fillId="13" borderId="5" xfId="6" applyNumberFormat="1" applyFont="1" applyFill="1" applyBorder="1" applyAlignment="1">
      <alignment vertical="top" wrapText="1"/>
    </xf>
    <xf numFmtId="49" fontId="22" fillId="10" borderId="5" xfId="6" applyNumberFormat="1" applyFont="1" applyFill="1" applyBorder="1" applyAlignment="1">
      <alignment vertical="top"/>
    </xf>
    <xf numFmtId="0" fontId="4" fillId="0" borderId="30" xfId="6" applyFont="1" applyBorder="1" applyAlignment="1">
      <alignment horizontal="center" vertical="center" wrapText="1"/>
    </xf>
    <xf numFmtId="164" fontId="4" fillId="16" borderId="31" xfId="6" applyNumberFormat="1" applyFont="1" applyFill="1" applyBorder="1" applyAlignment="1">
      <alignment horizontal="center" vertical="center" wrapText="1"/>
    </xf>
    <xf numFmtId="49" fontId="22" fillId="12" borderId="24" xfId="6" applyNumberFormat="1" applyFont="1" applyFill="1" applyBorder="1" applyAlignment="1">
      <alignment vertical="top" wrapText="1"/>
    </xf>
    <xf numFmtId="0" fontId="12" fillId="0" borderId="67" xfId="6" applyFont="1" applyBorder="1" applyAlignment="1">
      <alignment horizontal="center" vertical="center" wrapText="1"/>
    </xf>
    <xf numFmtId="164" fontId="12" fillId="16" borderId="68" xfId="6" applyNumberFormat="1" applyFont="1" applyFill="1" applyBorder="1" applyAlignment="1">
      <alignment horizontal="center" vertical="center" wrapText="1"/>
    </xf>
    <xf numFmtId="0" fontId="12" fillId="0" borderId="69" xfId="6" applyFont="1" applyBorder="1" applyAlignment="1">
      <alignment vertical="center" wrapText="1"/>
    </xf>
    <xf numFmtId="0" fontId="22" fillId="22" borderId="23" xfId="6" applyFont="1" applyFill="1" applyBorder="1" applyAlignment="1">
      <alignment horizontal="center" vertical="top"/>
    </xf>
    <xf numFmtId="49" fontId="22" fillId="12" borderId="23" xfId="6" applyNumberFormat="1" applyFont="1" applyFill="1" applyBorder="1" applyAlignment="1">
      <alignment vertical="top" wrapText="1"/>
    </xf>
    <xf numFmtId="49" fontId="4" fillId="0" borderId="48" xfId="6" applyNumberFormat="1" applyFont="1" applyBorder="1" applyAlignment="1">
      <alignment horizontal="center" vertical="center"/>
    </xf>
    <xf numFmtId="164" fontId="4" fillId="16" borderId="66" xfId="6" applyNumberFormat="1" applyFont="1" applyFill="1" applyBorder="1" applyAlignment="1">
      <alignment horizontal="center" vertical="center" wrapText="1"/>
    </xf>
    <xf numFmtId="0" fontId="12" fillId="0" borderId="26" xfId="6" applyFont="1" applyBorder="1" applyAlignment="1">
      <alignment horizontal="center" vertical="center" wrapText="1"/>
    </xf>
    <xf numFmtId="164" fontId="12" fillId="16" borderId="22" xfId="6" applyNumberFormat="1" applyFont="1" applyFill="1" applyBorder="1" applyAlignment="1">
      <alignment horizontal="center" vertical="center" wrapText="1"/>
    </xf>
    <xf numFmtId="164" fontId="12" fillId="16" borderId="71" xfId="6" applyNumberFormat="1" applyFont="1" applyFill="1" applyBorder="1" applyAlignment="1">
      <alignment horizontal="center" vertical="center" wrapText="1"/>
    </xf>
    <xf numFmtId="0" fontId="4" fillId="0" borderId="38" xfId="6" applyFont="1" applyBorder="1" applyAlignment="1">
      <alignment horizontal="center" vertical="center" wrapText="1"/>
    </xf>
    <xf numFmtId="0" fontId="4" fillId="0" borderId="55" xfId="6" applyFont="1" applyBorder="1" applyAlignment="1">
      <alignment vertical="center" wrapText="1"/>
    </xf>
    <xf numFmtId="0" fontId="12" fillId="0" borderId="28" xfId="6" applyFont="1" applyBorder="1" applyAlignment="1">
      <alignment vertical="center" wrapText="1"/>
    </xf>
    <xf numFmtId="0" fontId="4" fillId="14" borderId="5" xfId="11" applyFont="1" applyFill="1" applyBorder="1" applyAlignment="1">
      <alignment horizontal="left" vertical="top" wrapText="1"/>
    </xf>
    <xf numFmtId="0" fontId="4" fillId="12" borderId="30" xfId="6" applyFont="1" applyFill="1" applyBorder="1" applyAlignment="1">
      <alignment horizontal="center" vertical="center"/>
    </xf>
    <xf numFmtId="0" fontId="4" fillId="12" borderId="41" xfId="6" applyFont="1" applyFill="1" applyBorder="1" applyAlignment="1">
      <alignment horizontal="center" vertical="center" wrapText="1"/>
    </xf>
    <xf numFmtId="0" fontId="4" fillId="0" borderId="0" xfId="6" applyFont="1"/>
    <xf numFmtId="0" fontId="4" fillId="14" borderId="23" xfId="11" applyFont="1" applyFill="1" applyBorder="1" applyAlignment="1">
      <alignment horizontal="left" vertical="top" wrapText="1"/>
    </xf>
    <xf numFmtId="164" fontId="4" fillId="16" borderId="64" xfId="6" applyNumberFormat="1" applyFont="1" applyFill="1" applyBorder="1" applyAlignment="1">
      <alignment horizontal="center" vertical="center" wrapText="1"/>
    </xf>
    <xf numFmtId="0" fontId="22" fillId="13" borderId="4" xfId="6" applyFont="1" applyFill="1" applyBorder="1" applyAlignment="1">
      <alignment horizontal="center" vertical="top"/>
    </xf>
    <xf numFmtId="0" fontId="3" fillId="0" borderId="19" xfId="6" applyBorder="1"/>
    <xf numFmtId="0" fontId="3" fillId="0" borderId="49" xfId="6" applyBorder="1"/>
    <xf numFmtId="0" fontId="12" fillId="13" borderId="58" xfId="6" applyFont="1" applyFill="1" applyBorder="1" applyAlignment="1">
      <alignment horizontal="center" vertical="top"/>
    </xf>
    <xf numFmtId="0" fontId="12" fillId="0" borderId="30" xfId="6" applyFont="1" applyBorder="1" applyAlignment="1">
      <alignment horizontal="center" vertical="center"/>
    </xf>
    <xf numFmtId="164" fontId="12" fillId="16" borderId="31" xfId="6" applyNumberFormat="1" applyFont="1" applyFill="1" applyBorder="1" applyAlignment="1">
      <alignment horizontal="center" vertical="center" wrapText="1"/>
    </xf>
    <xf numFmtId="0" fontId="4" fillId="12" borderId="32" xfId="6" applyFont="1" applyFill="1" applyBorder="1" applyAlignment="1">
      <alignment vertical="center" wrapText="1"/>
    </xf>
    <xf numFmtId="0" fontId="4" fillId="12" borderId="48" xfId="6" applyFont="1" applyFill="1" applyBorder="1" applyAlignment="1">
      <alignment horizontal="center" vertical="center" wrapText="1"/>
    </xf>
    <xf numFmtId="0" fontId="4" fillId="12" borderId="54" xfId="6" applyFont="1" applyFill="1" applyBorder="1" applyAlignment="1">
      <alignment horizontal="center" vertical="center" wrapText="1"/>
    </xf>
    <xf numFmtId="0" fontId="22" fillId="0" borderId="17" xfId="6" applyFont="1" applyBorder="1" applyAlignment="1">
      <alignment vertical="top"/>
    </xf>
    <xf numFmtId="0" fontId="22" fillId="0" borderId="17" xfId="6" applyFont="1" applyBorder="1" applyAlignment="1">
      <alignment horizontal="center" vertical="top"/>
    </xf>
    <xf numFmtId="0" fontId="22" fillId="0" borderId="17" xfId="6" applyFont="1" applyBorder="1" applyAlignment="1">
      <alignment vertical="top" textRotation="90"/>
    </xf>
    <xf numFmtId="0" fontId="4" fillId="12" borderId="53" xfId="6" applyFont="1" applyFill="1" applyBorder="1" applyAlignment="1">
      <alignment horizontal="center" vertical="center" wrapText="1"/>
    </xf>
    <xf numFmtId="0" fontId="4" fillId="12" borderId="33" xfId="6" applyFont="1" applyFill="1" applyBorder="1" applyAlignment="1">
      <alignment wrapText="1"/>
    </xf>
    <xf numFmtId="0" fontId="22" fillId="0" borderId="18" xfId="6" applyFont="1" applyBorder="1" applyAlignment="1">
      <alignment vertical="top"/>
    </xf>
    <xf numFmtId="0" fontId="22" fillId="0" borderId="18" xfId="6" applyFont="1" applyBorder="1" applyAlignment="1">
      <alignment vertical="top" textRotation="90"/>
    </xf>
    <xf numFmtId="0" fontId="22" fillId="9" borderId="2" xfId="6" applyFont="1" applyFill="1" applyBorder="1" applyAlignment="1">
      <alignment vertical="top"/>
    </xf>
    <xf numFmtId="0" fontId="22" fillId="9" borderId="3" xfId="6" applyFont="1" applyFill="1" applyBorder="1" applyAlignment="1">
      <alignment vertical="top" textRotation="90"/>
    </xf>
    <xf numFmtId="1" fontId="12" fillId="0" borderId="34" xfId="6" applyNumberFormat="1" applyFont="1" applyBorder="1" applyAlignment="1">
      <alignment horizontal="center" vertical="center"/>
    </xf>
    <xf numFmtId="0" fontId="12" fillId="0" borderId="40" xfId="6" applyFont="1" applyBorder="1" applyAlignment="1">
      <alignment horizontal="justify" vertical="center"/>
    </xf>
    <xf numFmtId="164" fontId="12" fillId="0" borderId="61" xfId="6" applyNumberFormat="1" applyFont="1" applyBorder="1" applyAlignment="1">
      <alignment horizontal="center" vertical="top"/>
    </xf>
    <xf numFmtId="0" fontId="4" fillId="0" borderId="26" xfId="6" applyFont="1" applyBorder="1" applyAlignment="1">
      <alignment horizontal="center" vertical="center"/>
    </xf>
    <xf numFmtId="0" fontId="4" fillId="0" borderId="27" xfId="6" applyFont="1" applyBorder="1" applyAlignment="1">
      <alignment horizontal="center" vertical="center" wrapText="1"/>
    </xf>
    <xf numFmtId="0" fontId="4" fillId="0" borderId="28" xfId="6" applyFont="1" applyBorder="1" applyAlignment="1">
      <alignment horizontal="justify" vertical="center"/>
    </xf>
    <xf numFmtId="164" fontId="12" fillId="0" borderId="11" xfId="6" applyNumberFormat="1" applyFont="1" applyBorder="1" applyAlignment="1">
      <alignment horizontal="center" vertical="top"/>
    </xf>
    <xf numFmtId="1" fontId="12" fillId="0" borderId="67" xfId="6" applyNumberFormat="1" applyFont="1" applyBorder="1" applyAlignment="1">
      <alignment horizontal="center" vertical="center"/>
    </xf>
    <xf numFmtId="0" fontId="4" fillId="0" borderId="45" xfId="6" applyFont="1" applyBorder="1" applyAlignment="1">
      <alignment horizontal="justify" vertical="center"/>
    </xf>
    <xf numFmtId="1" fontId="4" fillId="0" borderId="67" xfId="6" applyNumberFormat="1" applyFont="1" applyBorder="1" applyAlignment="1">
      <alignment horizontal="center" vertical="center"/>
    </xf>
    <xf numFmtId="164" fontId="4" fillId="16" borderId="68" xfId="6" applyNumberFormat="1" applyFont="1" applyFill="1" applyBorder="1" applyAlignment="1">
      <alignment horizontal="center" vertical="center" wrapText="1"/>
    </xf>
    <xf numFmtId="0" fontId="4" fillId="0" borderId="28" xfId="6" applyFont="1" applyBorder="1" applyAlignment="1">
      <alignment wrapText="1"/>
    </xf>
    <xf numFmtId="0" fontId="4" fillId="0" borderId="69" xfId="6" applyFont="1" applyBorder="1" applyAlignment="1">
      <alignment horizontal="justify" vertical="center"/>
    </xf>
    <xf numFmtId="0" fontId="4" fillId="0" borderId="56" xfId="6" applyFont="1" applyBorder="1" applyAlignment="1">
      <alignment horizontal="center" vertical="center" wrapText="1"/>
    </xf>
    <xf numFmtId="0" fontId="4" fillId="0" borderId="60" xfId="6" applyFont="1" applyBorder="1" applyAlignment="1">
      <alignment horizontal="center" vertical="center" wrapText="1"/>
    </xf>
    <xf numFmtId="0" fontId="4" fillId="0" borderId="38" xfId="6" applyFont="1" applyBorder="1" applyAlignment="1">
      <alignment horizontal="center" vertical="center"/>
    </xf>
    <xf numFmtId="0" fontId="4" fillId="0" borderId="66" xfId="6" applyFont="1" applyBorder="1" applyAlignment="1">
      <alignment horizontal="center" vertical="center"/>
    </xf>
    <xf numFmtId="0" fontId="4" fillId="0" borderId="55" xfId="6" applyFont="1" applyBorder="1" applyAlignment="1">
      <alignment wrapText="1"/>
    </xf>
    <xf numFmtId="164" fontId="12" fillId="0" borderId="0" xfId="6" applyNumberFormat="1" applyFont="1" applyBorder="1" applyAlignment="1">
      <alignment horizontal="center" vertical="top"/>
    </xf>
    <xf numFmtId="1" fontId="12" fillId="0" borderId="26" xfId="6" applyNumberFormat="1" applyFont="1" applyBorder="1" applyAlignment="1">
      <alignment horizontal="center" vertical="center"/>
    </xf>
    <xf numFmtId="164" fontId="12" fillId="16" borderId="27" xfId="6" applyNumberFormat="1" applyFont="1" applyFill="1" applyBorder="1" applyAlignment="1">
      <alignment horizontal="center" vertical="center" wrapText="1"/>
    </xf>
    <xf numFmtId="0" fontId="4" fillId="0" borderId="55" xfId="6" applyFont="1" applyBorder="1" applyAlignment="1">
      <alignment horizontal="justify" vertical="center"/>
    </xf>
    <xf numFmtId="164" fontId="12" fillId="0" borderId="14" xfId="6" applyNumberFormat="1" applyFont="1" applyBorder="1" applyAlignment="1">
      <alignment horizontal="center" vertical="top"/>
    </xf>
    <xf numFmtId="0" fontId="4" fillId="14" borderId="58" xfId="11" applyFont="1" applyFill="1" applyBorder="1" applyAlignment="1">
      <alignment horizontal="left" vertical="top" wrapText="1"/>
    </xf>
    <xf numFmtId="49" fontId="22" fillId="12" borderId="58" xfId="6" applyNumberFormat="1" applyFont="1" applyFill="1" applyBorder="1" applyAlignment="1">
      <alignment horizontal="center" vertical="top" wrapText="1"/>
    </xf>
    <xf numFmtId="49" fontId="22" fillId="14" borderId="58" xfId="6" applyNumberFormat="1" applyFont="1" applyFill="1" applyBorder="1" applyAlignment="1">
      <alignment horizontal="center" vertical="top" wrapText="1"/>
    </xf>
    <xf numFmtId="49" fontId="22" fillId="13" borderId="7" xfId="6" applyNumberFormat="1" applyFont="1" applyFill="1" applyBorder="1" applyAlignment="1">
      <alignment vertical="top" wrapText="1"/>
    </xf>
    <xf numFmtId="1" fontId="4" fillId="0" borderId="56" xfId="6" applyNumberFormat="1" applyFont="1" applyBorder="1" applyAlignment="1">
      <alignment horizontal="center" vertical="center"/>
    </xf>
    <xf numFmtId="164" fontId="4" fillId="16" borderId="60" xfId="6" applyNumberFormat="1" applyFont="1" applyFill="1" applyBorder="1" applyAlignment="1">
      <alignment horizontal="center" vertical="center" wrapText="1"/>
    </xf>
    <xf numFmtId="0" fontId="4" fillId="0" borderId="32" xfId="6" applyFont="1" applyBorder="1" applyAlignment="1">
      <alignment horizontal="justify" vertical="center"/>
    </xf>
    <xf numFmtId="164" fontId="12" fillId="0" borderId="18" xfId="6" applyNumberFormat="1" applyFont="1" applyBorder="1" applyAlignment="1">
      <alignment horizontal="center" vertical="top"/>
    </xf>
    <xf numFmtId="49" fontId="12" fillId="0" borderId="37" xfId="6" applyNumberFormat="1" applyFont="1" applyBorder="1" applyAlignment="1">
      <alignment horizontal="center" vertical="top"/>
    </xf>
    <xf numFmtId="0" fontId="4" fillId="14" borderId="24" xfId="11" applyFont="1" applyFill="1" applyBorder="1" applyAlignment="1">
      <alignment horizontal="left" vertical="top" wrapText="1"/>
    </xf>
    <xf numFmtId="49" fontId="22" fillId="13" borderId="11" xfId="6" applyNumberFormat="1" applyFont="1" applyFill="1" applyBorder="1" applyAlignment="1">
      <alignment vertical="top" wrapText="1"/>
    </xf>
    <xf numFmtId="164" fontId="22" fillId="13" borderId="50" xfId="6" applyNumberFormat="1" applyFont="1" applyFill="1" applyBorder="1" applyAlignment="1">
      <alignment horizontal="center" vertical="top"/>
    </xf>
    <xf numFmtId="164" fontId="12" fillId="13" borderId="13" xfId="6" applyNumberFormat="1" applyFont="1" applyFill="1" applyBorder="1" applyAlignment="1">
      <alignment horizontal="center" vertical="top"/>
    </xf>
    <xf numFmtId="0" fontId="4" fillId="0" borderId="42" xfId="6" applyFont="1" applyBorder="1" applyAlignment="1">
      <alignment vertical="center" wrapText="1"/>
    </xf>
    <xf numFmtId="9" fontId="12" fillId="0" borderId="43" xfId="6" applyNumberFormat="1" applyFont="1" applyBorder="1" applyAlignment="1">
      <alignment horizontal="left" vertical="top"/>
    </xf>
    <xf numFmtId="0" fontId="12" fillId="0" borderId="44" xfId="6" applyFont="1" applyBorder="1" applyAlignment="1">
      <alignment horizontal="left" vertical="top"/>
    </xf>
    <xf numFmtId="0" fontId="12" fillId="0" borderId="45" xfId="6" applyFont="1" applyBorder="1" applyAlignment="1">
      <alignment horizontal="left" vertical="top"/>
    </xf>
    <xf numFmtId="49" fontId="4" fillId="0" borderId="46" xfId="6" applyNumberFormat="1" applyFont="1" applyFill="1" applyBorder="1" applyAlignment="1">
      <alignment horizontal="left" vertical="top" wrapText="1"/>
    </xf>
    <xf numFmtId="49" fontId="18" fillId="0" borderId="23" xfId="6" applyNumberFormat="1" applyFont="1" applyBorder="1" applyAlignment="1">
      <alignment horizontal="center" vertical="center" textRotation="90"/>
    </xf>
    <xf numFmtId="9" fontId="12" fillId="0" borderId="34" xfId="6" applyNumberFormat="1" applyFont="1" applyBorder="1" applyAlignment="1">
      <alignment horizontal="left" vertical="top"/>
    </xf>
    <xf numFmtId="0" fontId="12" fillId="0" borderId="35" xfId="6" applyFont="1" applyBorder="1" applyAlignment="1">
      <alignment horizontal="left" vertical="top"/>
    </xf>
    <xf numFmtId="0" fontId="12" fillId="0" borderId="36" xfId="6" applyFont="1" applyBorder="1" applyAlignment="1">
      <alignment horizontal="left" vertical="top"/>
    </xf>
    <xf numFmtId="0" fontId="4" fillId="16" borderId="26" xfId="6" applyFont="1" applyFill="1" applyBorder="1" applyAlignment="1">
      <alignment horizontal="center" vertical="center" wrapText="1"/>
    </xf>
    <xf numFmtId="0" fontId="4" fillId="16" borderId="30" xfId="6" applyFont="1" applyFill="1" applyBorder="1" applyAlignment="1">
      <alignment horizontal="center" vertical="center" wrapText="1"/>
    </xf>
    <xf numFmtId="9" fontId="4" fillId="0" borderId="43" xfId="6" applyNumberFormat="1" applyFont="1" applyBorder="1" applyAlignment="1">
      <alignment horizontal="center" vertical="top"/>
    </xf>
    <xf numFmtId="0" fontId="4" fillId="0" borderId="44" xfId="6" applyFont="1" applyBorder="1" applyAlignment="1">
      <alignment horizontal="left" vertical="top"/>
    </xf>
    <xf numFmtId="0" fontId="4" fillId="0" borderId="45" xfId="6" applyFont="1" applyBorder="1" applyAlignment="1">
      <alignment horizontal="left" vertical="top"/>
    </xf>
    <xf numFmtId="49" fontId="22" fillId="11" borderId="46" xfId="6" applyNumberFormat="1" applyFont="1" applyFill="1" applyBorder="1" applyAlignment="1">
      <alignment horizontal="center" vertical="top"/>
    </xf>
    <xf numFmtId="164" fontId="22" fillId="0" borderId="16" xfId="6" applyNumberFormat="1" applyFont="1" applyFill="1" applyBorder="1" applyAlignment="1">
      <alignment horizontal="center" vertical="top"/>
    </xf>
    <xf numFmtId="9" fontId="4" fillId="0" borderId="34" xfId="6" applyNumberFormat="1" applyFont="1" applyBorder="1" applyAlignment="1">
      <alignment horizontal="center" vertical="top"/>
    </xf>
    <xf numFmtId="0" fontId="4" fillId="0" borderId="35" xfId="6" applyFont="1" applyBorder="1" applyAlignment="1">
      <alignment horizontal="left" vertical="top"/>
    </xf>
    <xf numFmtId="0" fontId="4" fillId="0" borderId="36" xfId="6" applyFont="1" applyBorder="1" applyAlignment="1">
      <alignment horizontal="left" vertical="top"/>
    </xf>
    <xf numFmtId="0" fontId="12" fillId="0" borderId="47" xfId="6" applyFont="1" applyBorder="1" applyAlignment="1">
      <alignment horizontal="center" vertical="top"/>
    </xf>
    <xf numFmtId="0" fontId="4" fillId="12" borderId="56" xfId="9" applyFont="1" applyFill="1" applyBorder="1" applyAlignment="1">
      <alignment horizontal="center" vertical="center" wrapText="1"/>
    </xf>
    <xf numFmtId="0" fontId="4" fillId="12" borderId="57" xfId="9" applyFont="1" applyFill="1" applyBorder="1" applyAlignment="1">
      <alignment horizontal="center" vertical="center" wrapText="1"/>
    </xf>
    <xf numFmtId="0" fontId="4" fillId="12" borderId="42" xfId="9" applyFont="1" applyFill="1" applyBorder="1" applyAlignment="1">
      <alignment horizontal="justify" vertical="center"/>
    </xf>
    <xf numFmtId="0" fontId="63" fillId="0" borderId="2" xfId="6" applyFont="1" applyBorder="1" applyAlignment="1">
      <alignment vertical="top" wrapText="1"/>
    </xf>
    <xf numFmtId="49" fontId="22" fillId="9" borderId="23" xfId="6" applyNumberFormat="1" applyFont="1" applyFill="1" applyBorder="1" applyAlignment="1">
      <alignment horizontal="center" vertical="top"/>
    </xf>
    <xf numFmtId="0" fontId="4" fillId="12" borderId="34" xfId="6" applyFont="1" applyFill="1" applyBorder="1" applyAlignment="1">
      <alignment horizontal="center" vertical="top" wrapText="1"/>
    </xf>
    <xf numFmtId="0" fontId="4" fillId="0" borderId="51" xfId="6" applyFont="1" applyBorder="1" applyAlignment="1">
      <alignment horizontal="center" vertical="center" wrapText="1"/>
    </xf>
    <xf numFmtId="0" fontId="4" fillId="0" borderId="36" xfId="6" applyFont="1" applyBorder="1" applyAlignment="1">
      <alignment horizontal="justify" vertical="center"/>
    </xf>
    <xf numFmtId="0" fontId="63" fillId="0" borderId="0" xfId="6" applyFont="1" applyBorder="1" applyAlignment="1">
      <alignment vertical="top" wrapText="1"/>
    </xf>
    <xf numFmtId="0" fontId="63" fillId="0" borderId="0" xfId="6" applyFont="1" applyBorder="1" applyAlignment="1">
      <alignment vertical="top" textRotation="90" wrapText="1"/>
    </xf>
    <xf numFmtId="49" fontId="22" fillId="0" borderId="0" xfId="6" applyNumberFormat="1" applyFont="1" applyBorder="1" applyAlignment="1">
      <alignment vertical="top" wrapText="1"/>
    </xf>
    <xf numFmtId="0" fontId="22" fillId="0" borderId="0" xfId="6" applyFont="1" applyBorder="1" applyAlignment="1">
      <alignment vertical="top"/>
    </xf>
    <xf numFmtId="0" fontId="22" fillId="0" borderId="46" xfId="6" applyFont="1" applyBorder="1" applyAlignment="1">
      <alignment vertical="top"/>
    </xf>
    <xf numFmtId="49" fontId="22" fillId="11" borderId="23" xfId="6" applyNumberFormat="1" applyFont="1" applyFill="1" applyBorder="1" applyAlignment="1">
      <alignment horizontal="center" vertical="top"/>
    </xf>
    <xf numFmtId="0" fontId="4" fillId="0" borderId="52" xfId="6" applyFont="1" applyBorder="1" applyAlignment="1">
      <alignment horizontal="center" vertical="center"/>
    </xf>
    <xf numFmtId="0" fontId="4" fillId="0" borderId="8" xfId="6" applyFont="1" applyBorder="1" applyAlignment="1">
      <alignment horizontal="justify" vertical="center"/>
    </xf>
    <xf numFmtId="49" fontId="22" fillId="10" borderId="23" xfId="6" applyNumberFormat="1" applyFont="1" applyFill="1" applyBorder="1" applyAlignment="1">
      <alignment horizontal="center" vertical="top"/>
    </xf>
    <xf numFmtId="0" fontId="48" fillId="12" borderId="30" xfId="6" applyFont="1" applyFill="1" applyBorder="1" applyAlignment="1">
      <alignment vertical="top" wrapText="1"/>
    </xf>
    <xf numFmtId="0" fontId="63" fillId="0" borderId="18" xfId="6" applyFont="1" applyBorder="1" applyAlignment="1">
      <alignment vertical="top" wrapText="1"/>
    </xf>
    <xf numFmtId="0" fontId="63" fillId="0" borderId="18" xfId="6" applyFont="1" applyBorder="1" applyAlignment="1">
      <alignment vertical="top" textRotation="90" wrapText="1"/>
    </xf>
    <xf numFmtId="49" fontId="22" fillId="0" borderId="18" xfId="6" applyNumberFormat="1" applyFont="1" applyBorder="1" applyAlignment="1">
      <alignment vertical="top" wrapText="1"/>
    </xf>
    <xf numFmtId="0" fontId="22" fillId="10" borderId="2" xfId="6" applyFont="1" applyFill="1" applyBorder="1" applyAlignment="1">
      <alignment horizontal="left" vertical="top"/>
    </xf>
    <xf numFmtId="0" fontId="22" fillId="11" borderId="3" xfId="6" applyFont="1" applyFill="1" applyBorder="1" applyAlignment="1">
      <alignment horizontal="left" vertical="top" textRotation="90"/>
    </xf>
    <xf numFmtId="0" fontId="22" fillId="11" borderId="3" xfId="6" applyFont="1" applyFill="1" applyBorder="1"/>
    <xf numFmtId="0" fontId="4" fillId="0" borderId="17" xfId="6" applyFont="1" applyBorder="1" applyAlignment="1"/>
    <xf numFmtId="0" fontId="49" fillId="0" borderId="0" xfId="8" applyFill="1" applyBorder="1"/>
    <xf numFmtId="164" fontId="5" fillId="0" borderId="0" xfId="8" applyNumberFormat="1" applyFont="1" applyFill="1" applyBorder="1" applyAlignment="1">
      <alignment vertical="top" wrapText="1"/>
    </xf>
    <xf numFmtId="164" fontId="5" fillId="23" borderId="1" xfId="8" applyNumberFormat="1" applyFont="1" applyFill="1" applyBorder="1" applyAlignment="1">
      <alignment vertical="top" wrapText="1"/>
    </xf>
    <xf numFmtId="164" fontId="4" fillId="0" borderId="0" xfId="8" applyNumberFormat="1" applyFont="1" applyFill="1" applyBorder="1" applyAlignment="1">
      <alignment vertical="top" wrapText="1"/>
    </xf>
    <xf numFmtId="164" fontId="4" fillId="0" borderId="16" xfId="8" applyNumberFormat="1" applyFont="1" applyBorder="1" applyAlignment="1">
      <alignment vertical="top" wrapText="1"/>
    </xf>
    <xf numFmtId="164" fontId="5" fillId="7" borderId="1" xfId="8" applyNumberFormat="1" applyFont="1" applyFill="1" applyBorder="1" applyAlignment="1">
      <alignment vertical="top" wrapText="1"/>
    </xf>
    <xf numFmtId="164" fontId="4" fillId="0" borderId="21" xfId="8" applyNumberFormat="1" applyFont="1" applyBorder="1" applyAlignment="1">
      <alignment vertical="top" wrapText="1"/>
    </xf>
    <xf numFmtId="164" fontId="4" fillId="0" borderId="47" xfId="8" applyNumberFormat="1" applyFont="1" applyBorder="1" applyAlignment="1">
      <alignment vertical="top" wrapText="1"/>
    </xf>
    <xf numFmtId="0" fontId="10" fillId="0" borderId="0" xfId="8" applyFont="1" applyAlignment="1">
      <alignment vertical="top"/>
    </xf>
    <xf numFmtId="164" fontId="4" fillId="0" borderId="9" xfId="8" applyNumberFormat="1" applyFont="1" applyBorder="1" applyAlignment="1">
      <alignment vertical="top" wrapText="1"/>
    </xf>
    <xf numFmtId="164" fontId="4" fillId="0" borderId="0" xfId="5" applyNumberFormat="1" applyFont="1" applyFill="1" applyBorder="1" applyAlignment="1">
      <alignment vertical="top" wrapText="1"/>
    </xf>
    <xf numFmtId="164" fontId="4" fillId="0" borderId="9" xfId="5" applyNumberFormat="1" applyFont="1" applyBorder="1" applyAlignment="1">
      <alignment vertical="top" wrapText="1"/>
    </xf>
    <xf numFmtId="0" fontId="74" fillId="0" borderId="0" xfId="8" applyFont="1" applyFill="1" applyBorder="1" applyAlignment="1">
      <alignment vertical="center" wrapText="1"/>
    </xf>
    <xf numFmtId="0" fontId="5" fillId="0" borderId="0" xfId="4" applyFont="1" applyFill="1" applyBorder="1" applyAlignment="1">
      <alignment horizontal="center" vertical="center" wrapText="1"/>
    </xf>
    <xf numFmtId="0" fontId="10" fillId="4" borderId="2" xfId="8" applyFont="1" applyFill="1" applyBorder="1" applyAlignment="1">
      <alignment vertical="top"/>
    </xf>
    <xf numFmtId="0" fontId="10" fillId="4" borderId="3" xfId="8" applyFont="1" applyFill="1" applyBorder="1" applyAlignment="1">
      <alignment vertical="top"/>
    </xf>
    <xf numFmtId="0" fontId="10" fillId="4" borderId="4" xfId="8" applyFont="1" applyFill="1" applyBorder="1" applyAlignment="1">
      <alignment vertical="top"/>
    </xf>
    <xf numFmtId="164" fontId="11" fillId="4" borderId="1" xfId="8" applyNumberFormat="1" applyFont="1" applyFill="1" applyBorder="1" applyAlignment="1">
      <alignment horizontal="center" vertical="top"/>
    </xf>
    <xf numFmtId="49" fontId="11" fillId="11" borderId="49" xfId="9" applyNumberFormat="1" applyFont="1" applyFill="1" applyBorder="1" applyAlignment="1">
      <alignment vertical="top"/>
    </xf>
    <xf numFmtId="49" fontId="11" fillId="10" borderId="42" xfId="8" applyNumberFormat="1" applyFont="1" applyFill="1" applyBorder="1" applyAlignment="1">
      <alignment horizontal="center" vertical="top" wrapText="1"/>
    </xf>
    <xf numFmtId="0" fontId="10" fillId="9" borderId="2" xfId="8" applyFont="1" applyFill="1" applyBorder="1" applyAlignment="1">
      <alignment vertical="top"/>
    </xf>
    <xf numFmtId="0" fontId="10" fillId="9" borderId="3" xfId="8" applyFont="1" applyFill="1" applyBorder="1" applyAlignment="1">
      <alignment vertical="top"/>
    </xf>
    <xf numFmtId="0" fontId="10" fillId="9" borderId="4" xfId="8" applyFont="1" applyFill="1" applyBorder="1" applyAlignment="1">
      <alignment vertical="top"/>
    </xf>
    <xf numFmtId="164" fontId="11" fillId="9" borderId="1" xfId="8" applyNumberFormat="1" applyFont="1" applyFill="1" applyBorder="1" applyAlignment="1">
      <alignment horizontal="center" vertical="top"/>
    </xf>
    <xf numFmtId="0" fontId="11" fillId="9" borderId="1" xfId="8" applyFont="1" applyFill="1" applyBorder="1" applyAlignment="1">
      <alignment horizontal="center" vertical="top"/>
    </xf>
    <xf numFmtId="49" fontId="11" fillId="15" borderId="1" xfId="8" applyNumberFormat="1" applyFont="1" applyFill="1" applyBorder="1" applyAlignment="1">
      <alignment horizontal="center" vertical="top"/>
    </xf>
    <xf numFmtId="49" fontId="11" fillId="10" borderId="4" xfId="8" applyNumberFormat="1" applyFont="1" applyFill="1" applyBorder="1" applyAlignment="1">
      <alignment horizontal="center" vertical="top"/>
    </xf>
    <xf numFmtId="0" fontId="10" fillId="0" borderId="19" xfId="8" applyFont="1" applyBorder="1" applyAlignment="1">
      <alignment horizontal="center" vertical="top" wrapText="1"/>
    </xf>
    <xf numFmtId="164" fontId="4" fillId="16" borderId="20" xfId="8" applyNumberFormat="1" applyFont="1" applyFill="1" applyBorder="1" applyAlignment="1">
      <alignment horizontal="center" vertical="top" wrapText="1"/>
    </xf>
    <xf numFmtId="0" fontId="4" fillId="0" borderId="49" xfId="8" applyFont="1" applyBorder="1" applyAlignment="1">
      <alignment horizontal="left" vertical="top" wrapText="1"/>
    </xf>
    <xf numFmtId="164" fontId="11" fillId="22" borderId="5" xfId="8" applyNumberFormat="1" applyFont="1" applyFill="1" applyBorder="1" applyAlignment="1">
      <alignment horizontal="center" vertical="top"/>
    </xf>
    <xf numFmtId="0" fontId="11" fillId="22" borderId="21" xfId="8" applyFont="1" applyFill="1" applyBorder="1" applyAlignment="1">
      <alignment horizontal="center" vertical="top"/>
    </xf>
    <xf numFmtId="49" fontId="11" fillId="12" borderId="5" xfId="8" applyNumberFormat="1" applyFont="1" applyFill="1" applyBorder="1" applyAlignment="1">
      <alignment vertical="top" wrapText="1"/>
    </xf>
    <xf numFmtId="0" fontId="10" fillId="0" borderId="13" xfId="8" applyFont="1" applyBorder="1" applyAlignment="1">
      <alignment horizontal="center" vertical="top" wrapText="1"/>
    </xf>
    <xf numFmtId="164" fontId="4" fillId="16" borderId="22" xfId="8" applyNumberFormat="1" applyFont="1" applyFill="1" applyBorder="1" applyAlignment="1">
      <alignment horizontal="center" vertical="top" wrapText="1"/>
    </xf>
    <xf numFmtId="0" fontId="4" fillId="0" borderId="15" xfId="8" applyFont="1" applyBorder="1" applyAlignment="1">
      <alignment horizontal="left" vertical="top" wrapText="1"/>
    </xf>
    <xf numFmtId="164" fontId="11" fillId="0" borderId="5" xfId="8" applyNumberFormat="1" applyFont="1" applyFill="1" applyBorder="1" applyAlignment="1">
      <alignment horizontal="center" vertical="top"/>
    </xf>
    <xf numFmtId="0" fontId="10" fillId="0" borderId="9" xfId="8" applyFont="1" applyBorder="1" applyAlignment="1">
      <alignment horizontal="center" vertical="top"/>
    </xf>
    <xf numFmtId="49" fontId="11" fillId="12" borderId="23" xfId="8" applyNumberFormat="1" applyFont="1" applyFill="1" applyBorder="1" applyAlignment="1">
      <alignment vertical="top" wrapText="1"/>
    </xf>
    <xf numFmtId="164" fontId="4" fillId="0" borderId="16" xfId="8" applyNumberFormat="1" applyFont="1" applyFill="1" applyBorder="1" applyAlignment="1">
      <alignment horizontal="center" vertical="top"/>
    </xf>
    <xf numFmtId="0" fontId="10" fillId="0" borderId="16" xfId="8" applyFont="1" applyBorder="1" applyAlignment="1">
      <alignment horizontal="center" vertical="top"/>
    </xf>
    <xf numFmtId="49" fontId="11" fillId="12" borderId="24" xfId="8" applyNumberFormat="1" applyFont="1" applyFill="1" applyBorder="1" applyAlignment="1">
      <alignment vertical="top" wrapText="1"/>
    </xf>
    <xf numFmtId="164" fontId="11" fillId="22" borderId="21" xfId="8" applyNumberFormat="1" applyFont="1" applyFill="1" applyBorder="1" applyAlignment="1">
      <alignment horizontal="center" vertical="top"/>
    </xf>
    <xf numFmtId="164" fontId="10" fillId="0" borderId="9" xfId="8" applyNumberFormat="1" applyFont="1" applyBorder="1" applyAlignment="1">
      <alignment horizontal="center" vertical="top"/>
    </xf>
    <xf numFmtId="164" fontId="10" fillId="0" borderId="58" xfId="8" applyNumberFormat="1" applyFont="1" applyBorder="1" applyAlignment="1">
      <alignment horizontal="center" vertical="top"/>
    </xf>
    <xf numFmtId="49" fontId="10" fillId="16" borderId="26" xfId="8" applyNumberFormat="1" applyFont="1" applyFill="1" applyBorder="1" applyAlignment="1">
      <alignment horizontal="center" vertical="center" wrapText="1"/>
    </xf>
    <xf numFmtId="0" fontId="4" fillId="12" borderId="28" xfId="8" applyFont="1" applyFill="1" applyBorder="1" applyAlignment="1">
      <alignment vertical="center" wrapText="1"/>
    </xf>
    <xf numFmtId="164" fontId="11" fillId="6" borderId="29" xfId="8" applyNumberFormat="1" applyFont="1" applyFill="1" applyBorder="1" applyAlignment="1">
      <alignment horizontal="center" vertical="top"/>
    </xf>
    <xf numFmtId="0" fontId="11" fillId="22" borderId="49" xfId="8" applyFont="1" applyFill="1" applyBorder="1" applyAlignment="1">
      <alignment horizontal="center" vertical="top"/>
    </xf>
    <xf numFmtId="0" fontId="4" fillId="0" borderId="13" xfId="11" applyFont="1" applyBorder="1" applyAlignment="1">
      <alignment vertical="top" wrapText="1"/>
    </xf>
    <xf numFmtId="49" fontId="6" fillId="0" borderId="5" xfId="8" applyNumberFormat="1" applyFont="1" applyBorder="1" applyAlignment="1">
      <alignment horizontal="center" vertical="top" wrapText="1"/>
    </xf>
    <xf numFmtId="0" fontId="10" fillId="0" borderId="67" xfId="8" applyFont="1" applyBorder="1" applyAlignment="1">
      <alignment horizontal="center" vertical="center"/>
    </xf>
    <xf numFmtId="0" fontId="4" fillId="0" borderId="71" xfId="8" applyFont="1" applyBorder="1" applyAlignment="1">
      <alignment horizontal="center" vertical="center"/>
    </xf>
    <xf numFmtId="0" fontId="4" fillId="0" borderId="69" xfId="8" applyFont="1" applyBorder="1" applyAlignment="1">
      <alignment vertical="center" wrapText="1"/>
    </xf>
    <xf numFmtId="164" fontId="4" fillId="0" borderId="33" xfId="8" applyNumberFormat="1" applyFont="1" applyFill="1" applyBorder="1" applyAlignment="1">
      <alignment horizontal="center" vertical="top"/>
    </xf>
    <xf numFmtId="0" fontId="4" fillId="0" borderId="53" xfId="11" applyFont="1" applyBorder="1" applyAlignment="1">
      <alignment vertical="top" wrapText="1"/>
    </xf>
    <xf numFmtId="49" fontId="6" fillId="0" borderId="24" xfId="8" applyNumberFormat="1" applyFont="1" applyBorder="1" applyAlignment="1">
      <alignment horizontal="center" vertical="top" wrapText="1"/>
    </xf>
    <xf numFmtId="49" fontId="6" fillId="0" borderId="17" xfId="8" applyNumberFormat="1" applyFont="1" applyBorder="1" applyAlignment="1">
      <alignment vertical="top" wrapText="1"/>
    </xf>
    <xf numFmtId="0" fontId="10" fillId="0" borderId="38" xfId="8" applyFont="1" applyBorder="1" applyAlignment="1">
      <alignment horizontal="center" vertical="center"/>
    </xf>
    <xf numFmtId="0" fontId="4" fillId="0" borderId="52" xfId="8" applyFont="1" applyBorder="1" applyAlignment="1">
      <alignment horizontal="center" vertical="center"/>
    </xf>
    <xf numFmtId="0" fontId="4" fillId="0" borderId="55" xfId="8" applyFont="1" applyBorder="1" applyAlignment="1">
      <alignment vertical="center" wrapText="1"/>
    </xf>
    <xf numFmtId="164" fontId="4" fillId="0" borderId="15" xfId="8" applyNumberFormat="1" applyFont="1" applyFill="1" applyBorder="1" applyAlignment="1">
      <alignment horizontal="center" vertical="top"/>
    </xf>
    <xf numFmtId="0" fontId="10" fillId="0" borderId="8" xfId="8" applyFont="1" applyBorder="1" applyAlignment="1">
      <alignment horizontal="center" vertical="top"/>
    </xf>
    <xf numFmtId="49" fontId="6" fillId="0" borderId="0" xfId="8" applyNumberFormat="1" applyFont="1" applyBorder="1" applyAlignment="1">
      <alignment vertical="top" wrapText="1"/>
    </xf>
    <xf numFmtId="49" fontId="6" fillId="0" borderId="23" xfId="8" applyNumberFormat="1" applyFont="1" applyBorder="1" applyAlignment="1">
      <alignment horizontal="center" vertical="top" wrapText="1"/>
    </xf>
    <xf numFmtId="49" fontId="10" fillId="16" borderId="30" xfId="8" applyNumberFormat="1" applyFont="1" applyFill="1" applyBorder="1" applyAlignment="1">
      <alignment horizontal="center" vertical="center" wrapText="1"/>
    </xf>
    <xf numFmtId="0" fontId="4" fillId="12" borderId="32" xfId="8" applyFont="1" applyFill="1" applyBorder="1" applyAlignment="1">
      <alignment vertical="center" wrapText="1"/>
    </xf>
    <xf numFmtId="49" fontId="6" fillId="0" borderId="18" xfId="8" applyNumberFormat="1" applyFont="1" applyBorder="1" applyAlignment="1">
      <alignment vertical="top" wrapText="1"/>
    </xf>
    <xf numFmtId="164" fontId="10" fillId="0" borderId="0" xfId="8" applyNumberFormat="1" applyFont="1" applyFill="1" applyBorder="1" applyAlignment="1">
      <alignment horizontal="center" vertical="top"/>
    </xf>
    <xf numFmtId="0" fontId="11" fillId="0" borderId="0" xfId="8" applyFont="1" applyFill="1" applyBorder="1" applyAlignment="1">
      <alignment horizontal="center" vertical="top"/>
    </xf>
    <xf numFmtId="0" fontId="10" fillId="0" borderId="43" xfId="8" applyFont="1" applyBorder="1" applyAlignment="1">
      <alignment vertical="center"/>
    </xf>
    <xf numFmtId="0" fontId="4" fillId="0" borderId="54" xfId="8" applyFont="1" applyBorder="1" applyAlignment="1">
      <alignment vertical="center"/>
    </xf>
    <xf numFmtId="0" fontId="4" fillId="0" borderId="45" xfId="8" applyFont="1" applyBorder="1" applyAlignment="1">
      <alignment vertical="center" wrapText="1"/>
    </xf>
    <xf numFmtId="164" fontId="10" fillId="13" borderId="23" xfId="8" applyNumberFormat="1" applyFont="1" applyFill="1" applyBorder="1" applyAlignment="1">
      <alignment horizontal="center" vertical="top"/>
    </xf>
    <xf numFmtId="0" fontId="11" fillId="13" borderId="29" xfId="8" applyFont="1" applyFill="1" applyBorder="1" applyAlignment="1">
      <alignment horizontal="center" vertical="top"/>
    </xf>
    <xf numFmtId="49" fontId="6" fillId="0" borderId="23" xfId="8" applyNumberFormat="1" applyFont="1" applyBorder="1" applyAlignment="1">
      <alignment vertical="top" wrapText="1"/>
    </xf>
    <xf numFmtId="49" fontId="11" fillId="13" borderId="0" xfId="8" applyNumberFormat="1" applyFont="1" applyFill="1" applyBorder="1" applyAlignment="1">
      <alignment vertical="top" wrapText="1"/>
    </xf>
    <xf numFmtId="0" fontId="10" fillId="0" borderId="0" xfId="8" applyFont="1" applyFill="1" applyBorder="1" applyAlignment="1">
      <alignment horizontal="center" vertical="top"/>
    </xf>
    <xf numFmtId="164" fontId="10" fillId="13" borderId="58" xfId="8" applyNumberFormat="1" applyFont="1" applyFill="1" applyBorder="1" applyAlignment="1">
      <alignment horizontal="center" vertical="top"/>
    </xf>
    <xf numFmtId="0" fontId="10" fillId="13" borderId="9" xfId="8" applyFont="1" applyFill="1" applyBorder="1" applyAlignment="1">
      <alignment horizontal="center" vertical="top"/>
    </xf>
    <xf numFmtId="49" fontId="6" fillId="0" borderId="48" xfId="8" applyNumberFormat="1" applyFont="1" applyBorder="1" applyAlignment="1">
      <alignment vertical="top" wrapText="1"/>
    </xf>
    <xf numFmtId="0" fontId="4" fillId="0" borderId="71" xfId="8" applyFont="1" applyBorder="1" applyAlignment="1">
      <alignment vertical="center"/>
    </xf>
    <xf numFmtId="0" fontId="10" fillId="13" borderId="8" xfId="8" applyFont="1" applyFill="1" applyBorder="1" applyAlignment="1">
      <alignment horizontal="center" vertical="top"/>
    </xf>
    <xf numFmtId="0" fontId="10" fillId="0" borderId="30" xfId="8" applyFont="1" applyBorder="1" applyAlignment="1">
      <alignment horizontal="center" vertical="center"/>
    </xf>
    <xf numFmtId="0" fontId="4" fillId="0" borderId="41" xfId="8" applyFont="1" applyBorder="1" applyAlignment="1">
      <alignment horizontal="center" vertical="center"/>
    </xf>
    <xf numFmtId="164" fontId="10" fillId="13" borderId="16" xfId="8" applyNumberFormat="1" applyFont="1" applyFill="1" applyBorder="1" applyAlignment="1">
      <alignment horizontal="center" vertical="top"/>
    </xf>
    <xf numFmtId="0" fontId="10" fillId="13" borderId="16" xfId="8" applyFont="1" applyFill="1" applyBorder="1" applyAlignment="1">
      <alignment horizontal="center" vertical="top"/>
    </xf>
    <xf numFmtId="49" fontId="6" fillId="0" borderId="24" xfId="8" applyNumberFormat="1" applyFont="1" applyBorder="1" applyAlignment="1">
      <alignment vertical="top" wrapText="1"/>
    </xf>
    <xf numFmtId="49" fontId="11" fillId="13" borderId="18" xfId="8" applyNumberFormat="1" applyFont="1" applyFill="1" applyBorder="1" applyAlignment="1">
      <alignment vertical="top" wrapText="1"/>
    </xf>
    <xf numFmtId="0" fontId="4" fillId="12" borderId="59" xfId="8" applyFont="1" applyFill="1" applyBorder="1" applyAlignment="1">
      <alignment horizontal="center" vertical="center" wrapText="1"/>
    </xf>
    <xf numFmtId="0" fontId="4" fillId="0" borderId="70" xfId="8" applyFont="1" applyBorder="1" applyAlignment="1">
      <alignment horizontal="center" vertical="center"/>
    </xf>
    <xf numFmtId="0" fontId="4" fillId="0" borderId="65" xfId="8" applyFont="1" applyBorder="1" applyAlignment="1">
      <alignment horizontal="justify" vertical="center"/>
    </xf>
    <xf numFmtId="0" fontId="41" fillId="0" borderId="3" xfId="8" applyFont="1" applyBorder="1" applyAlignment="1">
      <alignment vertical="top" wrapText="1"/>
    </xf>
    <xf numFmtId="49" fontId="5" fillId="0" borderId="3" xfId="8" applyNumberFormat="1" applyFont="1" applyBorder="1" applyAlignment="1">
      <alignment vertical="top" wrapText="1"/>
    </xf>
    <xf numFmtId="0" fontId="5" fillId="0" borderId="3" xfId="8" applyFont="1" applyBorder="1" applyAlignment="1">
      <alignment vertical="top"/>
    </xf>
    <xf numFmtId="0" fontId="5" fillId="0" borderId="4" xfId="8" applyFont="1" applyBorder="1" applyAlignment="1">
      <alignment vertical="top"/>
    </xf>
    <xf numFmtId="49" fontId="11" fillId="15" borderId="24" xfId="8" applyNumberFormat="1" applyFont="1" applyFill="1" applyBorder="1" applyAlignment="1">
      <alignment horizontal="center" vertical="top"/>
    </xf>
    <xf numFmtId="49" fontId="11" fillId="10" borderId="37" xfId="8" applyNumberFormat="1" applyFont="1" applyFill="1" applyBorder="1" applyAlignment="1">
      <alignment horizontal="center" vertical="top"/>
    </xf>
    <xf numFmtId="0" fontId="26" fillId="9" borderId="2" xfId="8" applyFont="1" applyFill="1" applyBorder="1" applyAlignment="1">
      <alignment vertical="top" wrapText="1"/>
    </xf>
    <xf numFmtId="0" fontId="26" fillId="9" borderId="3" xfId="8" applyFont="1" applyFill="1" applyBorder="1" applyAlignment="1">
      <alignment vertical="top" wrapText="1"/>
    </xf>
    <xf numFmtId="49" fontId="22" fillId="9" borderId="3" xfId="8" applyNumberFormat="1" applyFont="1" applyFill="1" applyBorder="1" applyAlignment="1">
      <alignment vertical="top" wrapText="1"/>
    </xf>
    <xf numFmtId="9" fontId="10" fillId="9" borderId="2" xfId="8" applyNumberFormat="1" applyFont="1" applyFill="1" applyBorder="1" applyAlignment="1">
      <alignment horizontal="center" vertical="top"/>
    </xf>
    <xf numFmtId="0" fontId="10" fillId="9" borderId="3" xfId="8" applyFont="1" applyFill="1" applyBorder="1" applyAlignment="1">
      <alignment horizontal="left" vertical="top"/>
    </xf>
    <xf numFmtId="0" fontId="10" fillId="9" borderId="4" xfId="8" applyFont="1" applyFill="1" applyBorder="1" applyAlignment="1">
      <alignment horizontal="left" vertical="top"/>
    </xf>
    <xf numFmtId="0" fontId="10" fillId="0" borderId="59" xfId="8" applyFont="1" applyBorder="1" applyAlignment="1">
      <alignment horizontal="center" vertical="center" wrapText="1"/>
    </xf>
    <xf numFmtId="0" fontId="4" fillId="0" borderId="20" xfId="8" applyFont="1" applyBorder="1" applyAlignment="1">
      <alignment horizontal="center" vertical="center"/>
    </xf>
    <xf numFmtId="164" fontId="11" fillId="22" borderId="1" xfId="8" applyNumberFormat="1" applyFont="1" applyFill="1" applyBorder="1" applyAlignment="1">
      <alignment horizontal="center" vertical="top"/>
    </xf>
    <xf numFmtId="0" fontId="4" fillId="0" borderId="14" xfId="11" applyFont="1" applyBorder="1" applyAlignment="1">
      <alignment vertical="top" wrapText="1"/>
    </xf>
    <xf numFmtId="49" fontId="6" fillId="0" borderId="5" xfId="8" applyNumberFormat="1" applyFont="1" applyBorder="1" applyAlignment="1">
      <alignment horizontal="center" vertical="top"/>
    </xf>
    <xf numFmtId="49" fontId="11" fillId="12" borderId="23" xfId="8" applyNumberFormat="1" applyFont="1" applyFill="1" applyBorder="1" applyAlignment="1">
      <alignment horizontal="center" vertical="top" wrapText="1"/>
    </xf>
    <xf numFmtId="49" fontId="11" fillId="13" borderId="17" xfId="8" applyNumberFormat="1" applyFont="1" applyFill="1" applyBorder="1" applyAlignment="1">
      <alignment vertical="top" wrapText="1"/>
    </xf>
    <xf numFmtId="0" fontId="10" fillId="0" borderId="56" xfId="8" applyFont="1" applyBorder="1" applyAlignment="1">
      <alignment horizontal="center" vertical="center" wrapText="1"/>
    </xf>
    <xf numFmtId="0" fontId="4" fillId="0" borderId="57" xfId="8" applyFont="1" applyBorder="1" applyAlignment="1">
      <alignment horizontal="center" vertical="center"/>
    </xf>
    <xf numFmtId="0" fontId="4" fillId="0" borderId="42" xfId="8" applyFont="1" applyBorder="1" applyAlignment="1">
      <alignment vertical="center" wrapText="1"/>
    </xf>
    <xf numFmtId="164" fontId="4" fillId="0" borderId="23" xfId="8" applyNumberFormat="1" applyFont="1" applyFill="1" applyBorder="1" applyAlignment="1">
      <alignment horizontal="center" vertical="top"/>
    </xf>
    <xf numFmtId="0" fontId="4" fillId="0" borderId="62" xfId="11" applyFont="1" applyBorder="1" applyAlignment="1">
      <alignment vertical="top" wrapText="1"/>
    </xf>
    <xf numFmtId="49" fontId="6" fillId="0" borderId="23" xfId="8" applyNumberFormat="1" applyFont="1" applyBorder="1" applyAlignment="1">
      <alignment horizontal="center" vertical="top"/>
    </xf>
    <xf numFmtId="49" fontId="6" fillId="0" borderId="17" xfId="8" applyNumberFormat="1" applyFont="1" applyBorder="1" applyAlignment="1">
      <alignment vertical="top"/>
    </xf>
    <xf numFmtId="0" fontId="10" fillId="0" borderId="43" xfId="8" applyFont="1" applyBorder="1" applyAlignment="1">
      <alignment horizontal="center" vertical="center" wrapText="1"/>
    </xf>
    <xf numFmtId="0" fontId="4" fillId="0" borderId="54" xfId="8" applyFont="1" applyBorder="1" applyAlignment="1">
      <alignment horizontal="center" vertical="center"/>
    </xf>
    <xf numFmtId="49" fontId="6" fillId="0" borderId="0" xfId="8" applyNumberFormat="1" applyFont="1" applyBorder="1" applyAlignment="1">
      <alignment vertical="top"/>
    </xf>
    <xf numFmtId="49" fontId="6" fillId="0" borderId="24" xfId="8" applyNumberFormat="1" applyFont="1" applyBorder="1" applyAlignment="1">
      <alignment horizontal="center" vertical="top"/>
    </xf>
    <xf numFmtId="0" fontId="11" fillId="22" borderId="17" xfId="8" applyFont="1" applyFill="1" applyBorder="1" applyAlignment="1">
      <alignment horizontal="center" vertical="top"/>
    </xf>
    <xf numFmtId="49" fontId="6" fillId="0" borderId="19" xfId="8" applyNumberFormat="1" applyFont="1" applyBorder="1" applyAlignment="1">
      <alignment vertical="top"/>
    </xf>
    <xf numFmtId="0" fontId="10" fillId="0" borderId="43" xfId="8" applyFont="1" applyBorder="1" applyAlignment="1">
      <alignment horizontal="center" vertical="center" wrapText="1"/>
    </xf>
    <xf numFmtId="0" fontId="10" fillId="0" borderId="21" xfId="8" applyFont="1" applyBorder="1" applyAlignment="1">
      <alignment horizontal="center" vertical="top"/>
    </xf>
    <xf numFmtId="164" fontId="4" fillId="0" borderId="9" xfId="8" applyNumberFormat="1" applyFont="1" applyFill="1" applyBorder="1" applyAlignment="1">
      <alignment horizontal="center" vertical="top"/>
    </xf>
    <xf numFmtId="0" fontId="10" fillId="0" borderId="58" xfId="8" applyFont="1" applyBorder="1" applyAlignment="1">
      <alignment horizontal="center" vertical="top"/>
    </xf>
    <xf numFmtId="164" fontId="11" fillId="0" borderId="0" xfId="8" applyNumberFormat="1" applyFont="1" applyFill="1" applyBorder="1" applyAlignment="1">
      <alignment horizontal="center" vertical="top"/>
    </xf>
    <xf numFmtId="164" fontId="11" fillId="13" borderId="21" xfId="8" applyNumberFormat="1" applyFont="1" applyFill="1" applyBorder="1" applyAlignment="1">
      <alignment horizontal="center" vertical="top"/>
    </xf>
    <xf numFmtId="0" fontId="11" fillId="13" borderId="21" xfId="8" applyFont="1" applyFill="1" applyBorder="1" applyAlignment="1">
      <alignment horizontal="center" vertical="top"/>
    </xf>
    <xf numFmtId="164" fontId="4" fillId="16" borderId="54" xfId="8" applyNumberFormat="1" applyFont="1" applyFill="1" applyBorder="1" applyAlignment="1">
      <alignment horizontal="center" vertical="center" wrapText="1"/>
    </xf>
    <xf numFmtId="164" fontId="10" fillId="13" borderId="9" xfId="8" applyNumberFormat="1" applyFont="1" applyFill="1" applyBorder="1" applyAlignment="1">
      <alignment horizontal="center" vertical="top"/>
    </xf>
    <xf numFmtId="0" fontId="10" fillId="13" borderId="58" xfId="8" applyFont="1" applyFill="1" applyBorder="1" applyAlignment="1">
      <alignment horizontal="center" vertical="top"/>
    </xf>
    <xf numFmtId="0" fontId="10" fillId="12" borderId="30" xfId="8" applyFont="1" applyFill="1" applyBorder="1" applyAlignment="1">
      <alignment horizontal="center" vertical="center" wrapText="1"/>
    </xf>
    <xf numFmtId="0" fontId="4" fillId="0" borderId="32" xfId="8" applyFont="1" applyBorder="1" applyAlignment="1">
      <alignment horizontal="justify" vertical="center"/>
    </xf>
    <xf numFmtId="164" fontId="11" fillId="6" borderId="23" xfId="8" applyNumberFormat="1" applyFont="1" applyFill="1" applyBorder="1" applyAlignment="1">
      <alignment horizontal="center" vertical="top"/>
    </xf>
    <xf numFmtId="0" fontId="11" fillId="6" borderId="21" xfId="8" applyFont="1" applyFill="1" applyBorder="1" applyAlignment="1">
      <alignment horizontal="center" vertical="top"/>
    </xf>
    <xf numFmtId="49" fontId="6" fillId="0" borderId="5" xfId="8" applyNumberFormat="1" applyFont="1" applyBorder="1" applyAlignment="1">
      <alignment vertical="top"/>
    </xf>
    <xf numFmtId="49" fontId="11" fillId="14" borderId="5" xfId="8" applyNumberFormat="1" applyFont="1" applyFill="1" applyBorder="1" applyAlignment="1">
      <alignment vertical="top" wrapText="1"/>
    </xf>
    <xf numFmtId="0" fontId="10" fillId="0" borderId="30" xfId="8" applyFont="1" applyBorder="1" applyAlignment="1">
      <alignment horizontal="center" vertical="center" wrapText="1"/>
    </xf>
    <xf numFmtId="49" fontId="11" fillId="14" borderId="24" xfId="8" applyNumberFormat="1" applyFont="1" applyFill="1" applyBorder="1" applyAlignment="1">
      <alignment vertical="top" wrapText="1"/>
    </xf>
    <xf numFmtId="0" fontId="10" fillId="0" borderId="59" xfId="8" applyFont="1" applyBorder="1" applyAlignment="1">
      <alignment vertical="center" wrapText="1"/>
    </xf>
    <xf numFmtId="0" fontId="4" fillId="0" borderId="20" xfId="8" applyFont="1" applyBorder="1" applyAlignment="1">
      <alignment vertical="center"/>
    </xf>
    <xf numFmtId="0" fontId="10" fillId="0" borderId="67" xfId="8" applyFont="1" applyBorder="1" applyAlignment="1">
      <alignment vertical="center" wrapText="1"/>
    </xf>
    <xf numFmtId="0" fontId="10" fillId="12" borderId="26" xfId="8" applyFont="1" applyFill="1" applyBorder="1" applyAlignment="1">
      <alignment horizontal="center" vertical="center" wrapText="1"/>
    </xf>
    <xf numFmtId="0" fontId="4" fillId="0" borderId="22" xfId="8" applyFont="1" applyBorder="1" applyAlignment="1">
      <alignment horizontal="center" vertical="center"/>
    </xf>
    <xf numFmtId="0" fontId="4" fillId="0" borderId="28" xfId="8" applyFont="1" applyBorder="1" applyAlignment="1">
      <alignment horizontal="justify" vertical="center"/>
    </xf>
    <xf numFmtId="0" fontId="10" fillId="0" borderId="67" xfId="8" applyFont="1" applyBorder="1" applyAlignment="1">
      <alignment horizontal="center" vertical="center" wrapText="1"/>
    </xf>
    <xf numFmtId="49" fontId="10" fillId="16" borderId="34" xfId="8" applyNumberFormat="1" applyFont="1" applyFill="1" applyBorder="1" applyAlignment="1">
      <alignment horizontal="center" vertical="center" wrapText="1"/>
    </xf>
    <xf numFmtId="0" fontId="4" fillId="12" borderId="36" xfId="8" applyFont="1" applyFill="1" applyBorder="1" applyAlignment="1">
      <alignment vertical="center" wrapText="1"/>
    </xf>
    <xf numFmtId="164" fontId="11" fillId="6" borderId="15" xfId="8" applyNumberFormat="1" applyFont="1" applyFill="1" applyBorder="1" applyAlignment="1">
      <alignment horizontal="center" vertical="top"/>
    </xf>
    <xf numFmtId="0" fontId="16" fillId="12" borderId="5" xfId="8" applyFont="1" applyFill="1" applyBorder="1" applyAlignment="1">
      <alignment horizontal="center" vertical="top" wrapText="1"/>
    </xf>
    <xf numFmtId="49" fontId="10" fillId="16" borderId="43" xfId="8" applyNumberFormat="1" applyFont="1" applyFill="1" applyBorder="1" applyAlignment="1">
      <alignment horizontal="center" vertical="center" wrapText="1"/>
    </xf>
    <xf numFmtId="0" fontId="4" fillId="12" borderId="45" xfId="8" applyFont="1" applyFill="1" applyBorder="1" applyAlignment="1">
      <alignment vertical="center" wrapText="1"/>
    </xf>
    <xf numFmtId="164" fontId="4" fillId="0" borderId="8" xfId="8" applyNumberFormat="1" applyFont="1" applyFill="1" applyBorder="1" applyAlignment="1">
      <alignment horizontal="center" vertical="top"/>
    </xf>
    <xf numFmtId="0" fontId="16" fillId="12" borderId="24" xfId="8" applyFont="1" applyFill="1" applyBorder="1" applyAlignment="1">
      <alignment horizontal="center" vertical="top" wrapText="1"/>
    </xf>
    <xf numFmtId="164" fontId="11" fillId="6" borderId="5" xfId="8" applyNumberFormat="1" applyFont="1" applyFill="1" applyBorder="1" applyAlignment="1">
      <alignment horizontal="center" vertical="top"/>
    </xf>
    <xf numFmtId="0" fontId="16" fillId="12" borderId="23" xfId="8" applyFont="1" applyFill="1" applyBorder="1" applyAlignment="1">
      <alignment horizontal="center" vertical="top" wrapText="1"/>
    </xf>
    <xf numFmtId="49" fontId="10" fillId="16" borderId="38" xfId="8" applyNumberFormat="1" applyFont="1" applyFill="1" applyBorder="1" applyAlignment="1">
      <alignment horizontal="center" vertical="center" wrapText="1"/>
    </xf>
    <xf numFmtId="0" fontId="4" fillId="12" borderId="55" xfId="8" applyFont="1" applyFill="1" applyBorder="1" applyAlignment="1">
      <alignment vertical="center" wrapText="1"/>
    </xf>
    <xf numFmtId="49" fontId="6" fillId="0" borderId="19" xfId="8" applyNumberFormat="1" applyFont="1" applyBorder="1" applyAlignment="1">
      <alignment vertical="top" wrapText="1"/>
    </xf>
    <xf numFmtId="49" fontId="10" fillId="16" borderId="56" xfId="8" applyNumberFormat="1" applyFont="1" applyFill="1" applyBorder="1" applyAlignment="1">
      <alignment horizontal="center" vertical="center" wrapText="1"/>
    </xf>
    <xf numFmtId="0" fontId="4" fillId="12" borderId="57" xfId="8" applyFont="1" applyFill="1" applyBorder="1" applyAlignment="1">
      <alignment horizontal="center" vertical="center"/>
    </xf>
    <xf numFmtId="0" fontId="4" fillId="12" borderId="42" xfId="8" applyFont="1" applyFill="1" applyBorder="1" applyAlignment="1">
      <alignment vertical="center" wrapText="1"/>
    </xf>
    <xf numFmtId="0" fontId="4" fillId="0" borderId="0" xfId="11" applyFont="1" applyBorder="1" applyAlignment="1">
      <alignment vertical="top" wrapText="1"/>
    </xf>
    <xf numFmtId="164" fontId="71" fillId="0" borderId="0" xfId="8" applyNumberFormat="1" applyFont="1" applyFill="1" applyBorder="1" applyAlignment="1">
      <alignment horizontal="center" vertical="top"/>
    </xf>
    <xf numFmtId="49" fontId="11" fillId="13" borderId="5" xfId="8" applyNumberFormat="1" applyFont="1" applyFill="1" applyBorder="1" applyAlignment="1">
      <alignment vertical="top" wrapText="1"/>
    </xf>
    <xf numFmtId="49" fontId="11" fillId="13" borderId="23" xfId="8" applyNumberFormat="1" applyFont="1" applyFill="1" applyBorder="1" applyAlignment="1">
      <alignment vertical="top" wrapText="1"/>
    </xf>
    <xf numFmtId="164" fontId="4" fillId="16" borderId="22" xfId="8" applyNumberFormat="1" applyFont="1" applyFill="1" applyBorder="1" applyAlignment="1">
      <alignment horizontal="center" vertical="center" wrapText="1"/>
    </xf>
    <xf numFmtId="0" fontId="8" fillId="0" borderId="55" xfId="8" applyFont="1" applyBorder="1" applyAlignment="1">
      <alignment horizontal="justify" vertical="center"/>
    </xf>
    <xf numFmtId="164" fontId="13" fillId="0" borderId="0" xfId="8" applyNumberFormat="1" applyFont="1" applyFill="1" applyBorder="1" applyAlignment="1">
      <alignment horizontal="center" vertical="top"/>
    </xf>
    <xf numFmtId="0" fontId="8" fillId="0" borderId="32" xfId="8" applyFont="1" applyBorder="1" applyAlignment="1">
      <alignment horizontal="justify" vertical="center"/>
    </xf>
    <xf numFmtId="49" fontId="11" fillId="13" borderId="24" xfId="8" applyNumberFormat="1" applyFont="1" applyFill="1" applyBorder="1" applyAlignment="1">
      <alignment vertical="top" wrapText="1"/>
    </xf>
    <xf numFmtId="0" fontId="10" fillId="0" borderId="43" xfId="8" applyFont="1" applyBorder="1" applyAlignment="1">
      <alignment horizontal="left" vertical="top" wrapText="1"/>
    </xf>
    <xf numFmtId="164" fontId="11" fillId="23" borderId="23" xfId="8" applyNumberFormat="1" applyFont="1" applyFill="1" applyBorder="1" applyAlignment="1">
      <alignment horizontal="center" vertical="top"/>
    </xf>
    <xf numFmtId="0" fontId="11" fillId="23" borderId="49" xfId="8" applyFont="1" applyFill="1" applyBorder="1" applyAlignment="1">
      <alignment horizontal="center" vertical="top"/>
    </xf>
    <xf numFmtId="164" fontId="11" fillId="0" borderId="9" xfId="8" applyNumberFormat="1" applyFont="1" applyFill="1" applyBorder="1" applyAlignment="1">
      <alignment horizontal="center" vertical="top"/>
    </xf>
    <xf numFmtId="0" fontId="10" fillId="0" borderId="9" xfId="8" applyFont="1" applyFill="1" applyBorder="1" applyAlignment="1">
      <alignment horizontal="center" vertical="top"/>
    </xf>
    <xf numFmtId="0" fontId="10" fillId="0" borderId="58" xfId="8" applyFont="1" applyFill="1" applyBorder="1" applyAlignment="1">
      <alignment horizontal="center" vertical="top"/>
    </xf>
    <xf numFmtId="164" fontId="11" fillId="0" borderId="16" xfId="8" applyNumberFormat="1" applyFont="1" applyFill="1" applyBorder="1" applyAlignment="1">
      <alignment horizontal="center" vertical="top"/>
    </xf>
    <xf numFmtId="0" fontId="10" fillId="0" borderId="16" xfId="8" applyFont="1" applyFill="1" applyBorder="1" applyAlignment="1">
      <alignment horizontal="center" vertical="top"/>
    </xf>
    <xf numFmtId="0" fontId="4" fillId="0" borderId="20" xfId="8" applyFont="1" applyBorder="1" applyAlignment="1">
      <alignment horizontal="center" vertical="center"/>
    </xf>
    <xf numFmtId="0" fontId="10" fillId="0" borderId="30" xfId="8" applyFont="1" applyBorder="1" applyAlignment="1">
      <alignment horizontal="left" vertical="top" wrapText="1"/>
    </xf>
    <xf numFmtId="164" fontId="11" fillId="6" borderId="9" xfId="8" applyNumberFormat="1" applyFont="1" applyFill="1" applyBorder="1" applyAlignment="1">
      <alignment horizontal="center" vertical="top"/>
    </xf>
    <xf numFmtId="164" fontId="4" fillId="0" borderId="58" xfId="8" applyNumberFormat="1" applyFont="1" applyFill="1" applyBorder="1" applyAlignment="1">
      <alignment horizontal="center" vertical="top"/>
    </xf>
    <xf numFmtId="0" fontId="4" fillId="12" borderId="27" xfId="8" applyFont="1" applyFill="1" applyBorder="1" applyAlignment="1">
      <alignment vertical="center" wrapText="1"/>
    </xf>
    <xf numFmtId="164" fontId="11" fillId="6" borderId="21" xfId="8" applyNumberFormat="1" applyFont="1" applyFill="1" applyBorder="1" applyAlignment="1">
      <alignment horizontal="center" vertical="top"/>
    </xf>
    <xf numFmtId="0" fontId="4" fillId="12" borderId="60" xfId="8" applyFont="1" applyFill="1" applyBorder="1" applyAlignment="1">
      <alignment vertical="center" wrapText="1"/>
    </xf>
    <xf numFmtId="0" fontId="4" fillId="0" borderId="24" xfId="8" applyFont="1" applyBorder="1" applyAlignment="1">
      <alignment horizontal="center"/>
    </xf>
    <xf numFmtId="164" fontId="11" fillId="13" borderId="5" xfId="8" applyNumberFormat="1" applyFont="1" applyFill="1" applyBorder="1" applyAlignment="1">
      <alignment horizontal="center" vertical="top"/>
    </xf>
    <xf numFmtId="0" fontId="11" fillId="13" borderId="1" xfId="8" applyFont="1" applyFill="1" applyBorder="1" applyAlignment="1">
      <alignment horizontal="center" vertical="top"/>
    </xf>
    <xf numFmtId="164" fontId="10" fillId="13" borderId="5" xfId="8" applyNumberFormat="1" applyFont="1" applyFill="1" applyBorder="1" applyAlignment="1">
      <alignment horizontal="center" vertical="top"/>
    </xf>
    <xf numFmtId="0" fontId="10" fillId="13" borderId="21" xfId="8" applyFont="1" applyFill="1" applyBorder="1" applyAlignment="1">
      <alignment horizontal="center" vertical="top"/>
    </xf>
    <xf numFmtId="49" fontId="6" fillId="0" borderId="48" xfId="8" applyNumberFormat="1" applyFont="1" applyBorder="1" applyAlignment="1">
      <alignment vertical="top"/>
    </xf>
    <xf numFmtId="49" fontId="10" fillId="12" borderId="26" xfId="8" applyNumberFormat="1" applyFont="1" applyFill="1" applyBorder="1" applyAlignment="1">
      <alignment horizontal="center" vertical="center" wrapText="1"/>
    </xf>
    <xf numFmtId="0" fontId="4" fillId="0" borderId="55" xfId="8" applyFont="1" applyBorder="1" applyAlignment="1">
      <alignment horizontal="justify" vertical="center"/>
    </xf>
    <xf numFmtId="49" fontId="10" fillId="0" borderId="59" xfId="8" applyNumberFormat="1" applyFont="1" applyFill="1" applyBorder="1" applyAlignment="1">
      <alignment vertical="center" wrapText="1"/>
    </xf>
    <xf numFmtId="0" fontId="4" fillId="0" borderId="20" xfId="8" applyFont="1" applyFill="1" applyBorder="1" applyAlignment="1">
      <alignment vertical="center"/>
    </xf>
    <xf numFmtId="0" fontId="4" fillId="0" borderId="40" xfId="8" applyFont="1" applyFill="1" applyBorder="1" applyAlignment="1">
      <alignment vertical="center" wrapText="1"/>
    </xf>
    <xf numFmtId="164" fontId="11" fillId="6" borderId="47" xfId="8" applyNumberFormat="1" applyFont="1" applyFill="1" applyBorder="1" applyAlignment="1">
      <alignment horizontal="center" vertical="top"/>
    </xf>
    <xf numFmtId="0" fontId="11" fillId="22" borderId="46" xfId="8" applyFont="1" applyFill="1" applyBorder="1" applyAlignment="1">
      <alignment horizontal="center" vertical="top"/>
    </xf>
    <xf numFmtId="0" fontId="72" fillId="0" borderId="0" xfId="8" applyFont="1" applyAlignment="1">
      <alignment vertical="center"/>
    </xf>
    <xf numFmtId="49" fontId="10" fillId="0" borderId="43" xfId="8" applyNumberFormat="1" applyFont="1" applyFill="1" applyBorder="1" applyAlignment="1">
      <alignment vertical="center" wrapText="1"/>
    </xf>
    <xf numFmtId="0" fontId="4" fillId="0" borderId="54" xfId="8" applyFont="1" applyFill="1" applyBorder="1" applyAlignment="1">
      <alignment vertical="center"/>
    </xf>
    <xf numFmtId="0" fontId="4" fillId="0" borderId="45" xfId="8" applyFont="1" applyFill="1" applyBorder="1" applyAlignment="1">
      <alignment vertical="center" wrapText="1"/>
    </xf>
    <xf numFmtId="0" fontId="10" fillId="0" borderId="0" xfId="11" applyFont="1" applyBorder="1" applyAlignment="1">
      <alignment vertical="top" wrapText="1"/>
    </xf>
    <xf numFmtId="49" fontId="10" fillId="0" borderId="56" xfId="8" applyNumberFormat="1" applyFont="1" applyFill="1" applyBorder="1" applyAlignment="1">
      <alignment horizontal="center" vertical="center" wrapText="1"/>
    </xf>
    <xf numFmtId="0" fontId="4" fillId="0" borderId="57" xfId="8" applyFont="1" applyFill="1" applyBorder="1" applyAlignment="1">
      <alignment vertical="center"/>
    </xf>
    <xf numFmtId="0" fontId="4" fillId="0" borderId="42" xfId="8" applyFont="1" applyFill="1" applyBorder="1" applyAlignment="1">
      <alignment vertical="center" wrapText="1"/>
    </xf>
    <xf numFmtId="0" fontId="4" fillId="0" borderId="23" xfId="8" applyFont="1" applyBorder="1" applyAlignment="1">
      <alignment horizontal="center"/>
    </xf>
    <xf numFmtId="0" fontId="11" fillId="13" borderId="49" xfId="8" applyFont="1" applyFill="1" applyBorder="1" applyAlignment="1">
      <alignment horizontal="center" vertical="top"/>
    </xf>
    <xf numFmtId="49" fontId="10" fillId="16" borderId="59" xfId="8" applyNumberFormat="1" applyFont="1" applyFill="1" applyBorder="1" applyAlignment="1">
      <alignment vertical="center" wrapText="1"/>
    </xf>
    <xf numFmtId="0" fontId="4" fillId="12" borderId="20" xfId="8" applyFont="1" applyFill="1" applyBorder="1" applyAlignment="1">
      <alignment vertical="center"/>
    </xf>
    <xf numFmtId="0" fontId="4" fillId="12" borderId="40" xfId="8" applyFont="1" applyFill="1" applyBorder="1" applyAlignment="1">
      <alignment vertical="center" wrapText="1"/>
    </xf>
    <xf numFmtId="164" fontId="5" fillId="6" borderId="21" xfId="8" applyNumberFormat="1" applyFont="1" applyFill="1" applyBorder="1" applyAlignment="1">
      <alignment horizontal="center" vertical="top"/>
    </xf>
    <xf numFmtId="0" fontId="16" fillId="12" borderId="49" xfId="8" applyFont="1" applyFill="1" applyBorder="1" applyAlignment="1">
      <alignment horizontal="center" vertical="top" wrapText="1"/>
    </xf>
    <xf numFmtId="49" fontId="10" fillId="16" borderId="56" xfId="8" applyNumberFormat="1" applyFont="1" applyFill="1" applyBorder="1" applyAlignment="1">
      <alignment vertical="center" wrapText="1"/>
    </xf>
    <xf numFmtId="0" fontId="4" fillId="12" borderId="57" xfId="8" applyFont="1" applyFill="1" applyBorder="1" applyAlignment="1">
      <alignment vertical="center"/>
    </xf>
    <xf numFmtId="0" fontId="10" fillId="12" borderId="15" xfId="8" applyFont="1" applyFill="1" applyBorder="1" applyAlignment="1">
      <alignment horizontal="center" vertical="top"/>
    </xf>
    <xf numFmtId="0" fontId="16" fillId="12" borderId="37" xfId="8" applyFont="1" applyFill="1" applyBorder="1" applyAlignment="1">
      <alignment horizontal="center" vertical="top" wrapText="1"/>
    </xf>
    <xf numFmtId="164" fontId="5" fillId="6" borderId="47" xfId="8" applyNumberFormat="1" applyFont="1" applyFill="1" applyBorder="1" applyAlignment="1">
      <alignment horizontal="center" vertical="top"/>
    </xf>
    <xf numFmtId="0" fontId="16" fillId="12" borderId="46" xfId="8" applyFont="1" applyFill="1" applyBorder="1" applyAlignment="1">
      <alignment horizontal="center" vertical="top" wrapText="1"/>
    </xf>
    <xf numFmtId="0" fontId="49" fillId="0" borderId="0" xfId="8" applyBorder="1"/>
    <xf numFmtId="0" fontId="10" fillId="12" borderId="8" xfId="8" applyFont="1" applyFill="1" applyBorder="1" applyAlignment="1">
      <alignment horizontal="center" vertical="top"/>
    </xf>
    <xf numFmtId="2" fontId="10" fillId="16" borderId="0" xfId="8" applyNumberFormat="1" applyFont="1" applyFill="1" applyBorder="1" applyAlignment="1">
      <alignment vertical="center" wrapText="1"/>
    </xf>
    <xf numFmtId="0" fontId="10" fillId="0" borderId="29" xfId="8" applyFont="1" applyBorder="1" applyAlignment="1">
      <alignment horizontal="center" vertical="top"/>
    </xf>
    <xf numFmtId="0" fontId="10" fillId="12" borderId="33" xfId="8" applyFont="1" applyFill="1" applyBorder="1" applyAlignment="1">
      <alignment horizontal="center" vertical="top"/>
    </xf>
    <xf numFmtId="164" fontId="11" fillId="13" borderId="23" xfId="8" applyNumberFormat="1" applyFont="1" applyFill="1" applyBorder="1" applyAlignment="1">
      <alignment horizontal="center" vertical="top"/>
    </xf>
    <xf numFmtId="0" fontId="11" fillId="13" borderId="5" xfId="8" applyFont="1" applyFill="1" applyBorder="1" applyAlignment="1">
      <alignment horizontal="center" vertical="top"/>
    </xf>
    <xf numFmtId="0" fontId="16" fillId="13" borderId="0" xfId="8" applyFont="1" applyFill="1" applyBorder="1" applyAlignment="1">
      <alignment vertical="top" wrapText="1"/>
    </xf>
    <xf numFmtId="0" fontId="4" fillId="12" borderId="19" xfId="8" applyFont="1" applyFill="1" applyBorder="1" applyAlignment="1">
      <alignment horizontal="center" vertical="center" wrapText="1"/>
    </xf>
    <xf numFmtId="0" fontId="4" fillId="0" borderId="1" xfId="8" applyFont="1" applyBorder="1" applyAlignment="1">
      <alignment horizontal="center" vertical="center"/>
    </xf>
    <xf numFmtId="0" fontId="4" fillId="0" borderId="1" xfId="8" applyFont="1" applyBorder="1" applyAlignment="1">
      <alignment vertical="center" wrapText="1"/>
    </xf>
    <xf numFmtId="0" fontId="5" fillId="0" borderId="17" xfId="8" applyFont="1" applyBorder="1" applyAlignment="1">
      <alignment vertical="center"/>
    </xf>
    <xf numFmtId="0" fontId="5" fillId="0" borderId="49" xfId="8" applyFont="1" applyBorder="1" applyAlignment="1">
      <alignment vertical="center"/>
    </xf>
    <xf numFmtId="49" fontId="11" fillId="9" borderId="23" xfId="8" applyNumberFormat="1" applyFont="1" applyFill="1" applyBorder="1" applyAlignment="1">
      <alignment horizontal="center" vertical="top"/>
    </xf>
    <xf numFmtId="49" fontId="11" fillId="10" borderId="5" xfId="8" applyNumberFormat="1" applyFont="1" applyFill="1" applyBorder="1" applyAlignment="1">
      <alignment horizontal="center" vertical="top"/>
    </xf>
    <xf numFmtId="0" fontId="5" fillId="9" borderId="2" xfId="8" applyFont="1" applyFill="1" applyBorder="1" applyAlignment="1">
      <alignment vertical="center"/>
    </xf>
    <xf numFmtId="0" fontId="5" fillId="9" borderId="3" xfId="8" applyFont="1" applyFill="1" applyBorder="1" applyAlignment="1">
      <alignment vertical="center"/>
    </xf>
    <xf numFmtId="49" fontId="11" fillId="9" borderId="5" xfId="8" applyNumberFormat="1" applyFont="1" applyFill="1" applyBorder="1" applyAlignment="1">
      <alignment horizontal="center" vertical="top"/>
    </xf>
    <xf numFmtId="0" fontId="4" fillId="12" borderId="1" xfId="8" applyFont="1" applyFill="1" applyBorder="1" applyAlignment="1">
      <alignment horizontal="center" vertical="top"/>
    </xf>
    <xf numFmtId="0" fontId="4" fillId="0" borderId="7" xfId="8" applyFont="1" applyBorder="1" applyAlignment="1">
      <alignment horizontal="center" vertical="center"/>
    </xf>
    <xf numFmtId="0" fontId="66" fillId="0" borderId="1" xfId="8" applyFont="1" applyBorder="1" applyAlignment="1">
      <alignment horizontal="justify" vertical="center"/>
    </xf>
    <xf numFmtId="0" fontId="11" fillId="0" borderId="3" xfId="8" applyFont="1" applyBorder="1" applyAlignment="1">
      <alignment horizontal="left" vertical="top"/>
    </xf>
    <xf numFmtId="0" fontId="19" fillId="0" borderId="3" xfId="8" applyFont="1" applyBorder="1" applyAlignment="1">
      <alignment horizontal="left" vertical="top"/>
    </xf>
    <xf numFmtId="0" fontId="20" fillId="0" borderId="3" xfId="8" applyFont="1" applyBorder="1" applyAlignment="1">
      <alignment horizontal="left" vertical="top"/>
    </xf>
    <xf numFmtId="0" fontId="19" fillId="0" borderId="4" xfId="8" applyFont="1" applyBorder="1" applyAlignment="1">
      <alignment vertical="top"/>
    </xf>
    <xf numFmtId="49" fontId="11" fillId="11" borderId="5" xfId="8" applyNumberFormat="1" applyFont="1" applyFill="1" applyBorder="1" applyAlignment="1">
      <alignment horizontal="center" vertical="top" wrapText="1"/>
    </xf>
    <xf numFmtId="0" fontId="11" fillId="10" borderId="2" xfId="8" applyFont="1" applyFill="1" applyBorder="1" applyAlignment="1">
      <alignment horizontal="left" vertical="top"/>
    </xf>
    <xf numFmtId="0" fontId="3" fillId="11" borderId="3" xfId="8" applyFont="1" applyFill="1" applyBorder="1"/>
    <xf numFmtId="0" fontId="23" fillId="11" borderId="3" xfId="8" applyFont="1" applyFill="1" applyBorder="1"/>
    <xf numFmtId="0" fontId="21" fillId="10" borderId="18" xfId="8" applyFont="1" applyFill="1" applyBorder="1" applyAlignment="1">
      <alignment horizontal="left" vertical="top"/>
    </xf>
    <xf numFmtId="0" fontId="22" fillId="11" borderId="18" xfId="8" applyFont="1" applyFill="1" applyBorder="1"/>
    <xf numFmtId="0" fontId="5" fillId="0" borderId="0" xfId="8" applyFont="1" applyAlignment="1">
      <alignment horizontal="center" vertical="center"/>
    </xf>
    <xf numFmtId="2" fontId="48" fillId="3" borderId="2" xfId="8" applyNumberFormat="1" applyFont="1" applyFill="1" applyBorder="1" applyAlignment="1">
      <alignment horizontal="center" vertical="center"/>
    </xf>
    <xf numFmtId="0" fontId="49" fillId="3" borderId="3" xfId="8" applyFill="1" applyBorder="1" applyAlignment="1">
      <alignment horizontal="center" vertical="top"/>
    </xf>
    <xf numFmtId="0" fontId="49" fillId="3" borderId="3" xfId="8" applyFill="1" applyBorder="1" applyAlignment="1">
      <alignment textRotation="90"/>
    </xf>
    <xf numFmtId="0" fontId="49" fillId="3" borderId="3" xfId="8" applyFill="1" applyBorder="1"/>
    <xf numFmtId="0" fontId="49" fillId="3" borderId="4" xfId="8" applyFill="1" applyBorder="1"/>
    <xf numFmtId="2" fontId="42" fillId="0" borderId="24" xfId="8" applyNumberFormat="1" applyFont="1" applyBorder="1" applyAlignment="1">
      <alignment vertical="top" wrapText="1"/>
    </xf>
    <xf numFmtId="2" fontId="43" fillId="7" borderId="1" xfId="8" applyNumberFormat="1" applyFont="1" applyFill="1" applyBorder="1" applyAlignment="1">
      <alignment horizontal="center" vertical="center" wrapText="1"/>
    </xf>
    <xf numFmtId="164" fontId="15" fillId="0" borderId="0" xfId="8" applyNumberFormat="1" applyFont="1" applyAlignment="1">
      <alignment vertical="top"/>
    </xf>
    <xf numFmtId="2" fontId="42" fillId="0" borderId="21" xfId="8" applyNumberFormat="1" applyFont="1" applyBorder="1" applyAlignment="1">
      <alignment horizontal="center" vertical="top" wrapText="1"/>
    </xf>
    <xf numFmtId="2" fontId="42" fillId="0" borderId="47" xfId="8" applyNumberFormat="1" applyFont="1" applyBorder="1" applyAlignment="1">
      <alignment horizontal="center" vertical="top" wrapText="1"/>
    </xf>
    <xf numFmtId="2" fontId="42" fillId="0" borderId="9" xfId="8" applyNumberFormat="1" applyFont="1" applyBorder="1" applyAlignment="1">
      <alignment horizontal="center" vertical="top" wrapText="1"/>
    </xf>
    <xf numFmtId="164" fontId="45" fillId="0" borderId="0" xfId="8" applyNumberFormat="1" applyFont="1" applyAlignment="1">
      <alignment vertical="top"/>
    </xf>
    <xf numFmtId="2" fontId="42" fillId="0" borderId="9" xfId="8" applyNumberFormat="1" applyFont="1" applyFill="1" applyBorder="1" applyAlignment="1">
      <alignment horizontal="center" vertical="top" wrapText="1"/>
    </xf>
    <xf numFmtId="49" fontId="10" fillId="0" borderId="0" xfId="8" applyNumberFormat="1" applyFont="1" applyAlignment="1">
      <alignment vertical="top" textRotation="90"/>
    </xf>
    <xf numFmtId="49" fontId="10" fillId="0" borderId="18" xfId="8" applyNumberFormat="1" applyFont="1" applyBorder="1" applyAlignment="1">
      <alignment vertical="top" textRotation="90"/>
    </xf>
    <xf numFmtId="49" fontId="14" fillId="10" borderId="42" xfId="8" applyNumberFormat="1" applyFont="1" applyFill="1" applyBorder="1" applyAlignment="1">
      <alignment horizontal="center" vertical="top" wrapText="1"/>
    </xf>
    <xf numFmtId="0" fontId="10" fillId="9" borderId="19" xfId="8" applyFont="1" applyFill="1" applyBorder="1" applyAlignment="1">
      <alignment vertical="top"/>
    </xf>
    <xf numFmtId="0" fontId="10" fillId="9" borderId="17" xfId="8" applyFont="1" applyFill="1" applyBorder="1" applyAlignment="1">
      <alignment vertical="top"/>
    </xf>
    <xf numFmtId="0" fontId="10" fillId="9" borderId="49" xfId="8" applyFont="1" applyFill="1" applyBorder="1" applyAlignment="1">
      <alignment vertical="top"/>
    </xf>
    <xf numFmtId="164" fontId="11" fillId="9" borderId="5" xfId="8" applyNumberFormat="1" applyFont="1" applyFill="1" applyBorder="1" applyAlignment="1">
      <alignment horizontal="center" vertical="top"/>
    </xf>
    <xf numFmtId="0" fontId="11" fillId="9" borderId="5" xfId="8" applyFont="1" applyFill="1" applyBorder="1" applyAlignment="1">
      <alignment horizontal="center" vertical="top"/>
    </xf>
    <xf numFmtId="9" fontId="4" fillId="0" borderId="34" xfId="8" applyNumberFormat="1" applyFont="1" applyBorder="1" applyAlignment="1">
      <alignment horizontal="center" vertical="top"/>
    </xf>
    <xf numFmtId="0" fontId="4" fillId="0" borderId="51" xfId="8" applyFont="1" applyBorder="1" applyAlignment="1">
      <alignment horizontal="left" vertical="top"/>
    </xf>
    <xf numFmtId="49" fontId="4" fillId="0" borderId="36" xfId="8" applyNumberFormat="1" applyFont="1" applyBorder="1" applyAlignment="1">
      <alignment horizontal="left" vertical="top" wrapText="1" shrinkToFit="1"/>
    </xf>
    <xf numFmtId="164" fontId="11" fillId="22" borderId="17" xfId="8" applyNumberFormat="1" applyFont="1" applyFill="1" applyBorder="1" applyAlignment="1">
      <alignment horizontal="center" vertical="top"/>
    </xf>
    <xf numFmtId="49" fontId="10" fillId="0" borderId="5" xfId="8" applyNumberFormat="1" applyFont="1" applyBorder="1" applyAlignment="1">
      <alignment vertical="top"/>
    </xf>
    <xf numFmtId="9" fontId="4" fillId="0" borderId="26" xfId="8" applyNumberFormat="1" applyFont="1" applyBorder="1" applyAlignment="1">
      <alignment horizontal="center" vertical="top"/>
    </xf>
    <xf numFmtId="0" fontId="4" fillId="0" borderId="22" xfId="8" applyFont="1" applyBorder="1" applyAlignment="1">
      <alignment horizontal="left" vertical="top"/>
    </xf>
    <xf numFmtId="49" fontId="4" fillId="0" borderId="28" xfId="8" applyNumberFormat="1" applyFont="1" applyBorder="1" applyAlignment="1">
      <alignment horizontal="left" vertical="top" wrapText="1" shrinkToFit="1"/>
    </xf>
    <xf numFmtId="164" fontId="4" fillId="0" borderId="17" xfId="8" applyNumberFormat="1" applyFont="1" applyFill="1" applyBorder="1" applyAlignment="1">
      <alignment horizontal="center" vertical="top"/>
    </xf>
    <xf numFmtId="49" fontId="10" fillId="0" borderId="23" xfId="8" applyNumberFormat="1" applyFont="1" applyBorder="1" applyAlignment="1">
      <alignment vertical="top"/>
    </xf>
    <xf numFmtId="9" fontId="4" fillId="0" borderId="30" xfId="8" applyNumberFormat="1" applyFont="1" applyBorder="1" applyAlignment="1">
      <alignment horizontal="center" vertical="top"/>
    </xf>
    <xf numFmtId="0" fontId="4" fillId="0" borderId="41" xfId="8" applyFont="1" applyBorder="1" applyAlignment="1">
      <alignment horizontal="left" vertical="top"/>
    </xf>
    <xf numFmtId="49" fontId="4" fillId="0" borderId="32" xfId="8" applyNumberFormat="1" applyFont="1" applyBorder="1" applyAlignment="1">
      <alignment horizontal="left" vertical="top" wrapText="1" shrinkToFit="1"/>
    </xf>
    <xf numFmtId="164" fontId="4" fillId="0" borderId="3" xfId="8" applyNumberFormat="1" applyFont="1" applyFill="1" applyBorder="1" applyAlignment="1">
      <alignment horizontal="center" vertical="top"/>
    </xf>
    <xf numFmtId="49" fontId="10" fillId="0" borderId="24" xfId="8" applyNumberFormat="1" applyFont="1" applyBorder="1" applyAlignment="1">
      <alignment vertical="top"/>
    </xf>
    <xf numFmtId="49" fontId="4" fillId="0" borderId="29" xfId="8" applyNumberFormat="1" applyFont="1" applyBorder="1" applyAlignment="1">
      <alignment horizontal="left" vertical="top" wrapText="1" shrinkToFit="1"/>
    </xf>
    <xf numFmtId="164" fontId="11" fillId="22" borderId="61" xfId="8" applyNumberFormat="1" applyFont="1" applyFill="1" applyBorder="1" applyAlignment="1">
      <alignment horizontal="center" vertical="top"/>
    </xf>
    <xf numFmtId="0" fontId="16" fillId="14" borderId="0" xfId="8" applyFont="1" applyFill="1" applyBorder="1" applyAlignment="1">
      <alignment horizontal="center" vertical="top" wrapText="1"/>
    </xf>
    <xf numFmtId="0" fontId="3" fillId="0" borderId="26" xfId="8" applyFont="1" applyBorder="1"/>
    <xf numFmtId="0" fontId="3" fillId="0" borderId="22" xfId="8" applyFont="1" applyBorder="1"/>
    <xf numFmtId="0" fontId="3" fillId="0" borderId="28" xfId="8" applyFont="1" applyBorder="1"/>
    <xf numFmtId="2" fontId="10" fillId="0" borderId="14" xfId="8" applyNumberFormat="1" applyFont="1" applyBorder="1" applyAlignment="1">
      <alignment horizontal="center" vertical="top"/>
    </xf>
    <xf numFmtId="49" fontId="11" fillId="14" borderId="0" xfId="8" applyNumberFormat="1" applyFont="1" applyFill="1" applyBorder="1" applyAlignment="1">
      <alignment horizontal="center" vertical="top" wrapText="1"/>
    </xf>
    <xf numFmtId="0" fontId="4" fillId="0" borderId="43" xfId="8" applyFont="1" applyBorder="1" applyAlignment="1">
      <alignment horizontal="center" vertical="top"/>
    </xf>
    <xf numFmtId="0" fontId="4" fillId="0" borderId="54" xfId="8" applyFont="1" applyBorder="1" applyAlignment="1">
      <alignment horizontal="center" vertical="top" wrapText="1"/>
    </xf>
    <xf numFmtId="49" fontId="4" fillId="0" borderId="46" xfId="8" applyNumberFormat="1" applyFont="1" applyBorder="1" applyAlignment="1">
      <alignment horizontal="center" vertical="top" wrapText="1" shrinkToFit="1"/>
    </xf>
    <xf numFmtId="164" fontId="10" fillId="0" borderId="14" xfId="8" applyNumberFormat="1" applyFont="1" applyBorder="1" applyAlignment="1">
      <alignment horizontal="center" vertical="top"/>
    </xf>
    <xf numFmtId="0" fontId="4" fillId="0" borderId="26" xfId="8" applyFont="1" applyBorder="1" applyAlignment="1">
      <alignment horizontal="center" vertical="top" wrapText="1"/>
    </xf>
    <xf numFmtId="49" fontId="4" fillId="0" borderId="15" xfId="8" applyNumberFormat="1" applyFont="1" applyBorder="1" applyAlignment="1">
      <alignment horizontal="left" vertical="top" wrapText="1" shrinkToFit="1"/>
    </xf>
    <xf numFmtId="0" fontId="4" fillId="0" borderId="30" xfId="8" applyFont="1" applyBorder="1" applyAlignment="1">
      <alignment horizontal="center" vertical="top" wrapText="1"/>
    </xf>
    <xf numFmtId="0" fontId="4" fillId="0" borderId="41" xfId="8" applyFont="1" applyBorder="1" applyAlignment="1">
      <alignment horizontal="left" vertical="center"/>
    </xf>
    <xf numFmtId="49" fontId="4" fillId="0" borderId="33" xfId="8" applyNumberFormat="1" applyFont="1" applyBorder="1" applyAlignment="1">
      <alignment horizontal="left" wrapText="1" shrinkToFit="1"/>
    </xf>
    <xf numFmtId="164" fontId="10" fillId="0" borderId="62" xfId="8" applyNumberFormat="1" applyFont="1" applyBorder="1" applyAlignment="1">
      <alignment horizontal="center" vertical="top"/>
    </xf>
    <xf numFmtId="0" fontId="4" fillId="0" borderId="46" xfId="8" applyFont="1" applyBorder="1" applyAlignment="1">
      <alignment horizontal="justify" vertical="center"/>
    </xf>
    <xf numFmtId="164" fontId="5" fillId="22" borderId="1" xfId="8" applyNumberFormat="1" applyFont="1" applyFill="1" applyBorder="1" applyAlignment="1">
      <alignment horizontal="center" vertical="top"/>
    </xf>
    <xf numFmtId="0" fontId="10" fillId="0" borderId="26" xfId="8" applyFont="1" applyBorder="1" applyAlignment="1">
      <alignment horizontal="center" vertical="center" wrapText="1"/>
    </xf>
    <xf numFmtId="0" fontId="4" fillId="0" borderId="15" xfId="8" applyFont="1" applyBorder="1" applyAlignment="1">
      <alignment horizontal="justify" vertical="center"/>
    </xf>
    <xf numFmtId="164" fontId="4" fillId="0" borderId="0" xfId="8" applyNumberFormat="1" applyFont="1" applyFill="1" applyBorder="1" applyAlignment="1">
      <alignment horizontal="center" vertical="top"/>
    </xf>
    <xf numFmtId="0" fontId="4" fillId="0" borderId="16" xfId="8" applyFont="1" applyBorder="1" applyAlignment="1">
      <alignment horizontal="center" vertical="top"/>
    </xf>
    <xf numFmtId="164" fontId="4" fillId="22" borderId="35" xfId="8" applyNumberFormat="1" applyFont="1" applyFill="1" applyBorder="1" applyAlignment="1">
      <alignment horizontal="center" vertical="top"/>
    </xf>
    <xf numFmtId="0" fontId="77" fillId="14" borderId="19" xfId="8" applyFont="1" applyFill="1" applyBorder="1" applyAlignment="1">
      <alignment horizontal="center" vertical="top" wrapText="1"/>
    </xf>
    <xf numFmtId="164" fontId="10" fillId="16" borderId="41" xfId="8" applyNumberFormat="1" applyFont="1" applyFill="1" applyBorder="1" applyAlignment="1">
      <alignment horizontal="center" vertical="center" wrapText="1"/>
    </xf>
    <xf numFmtId="0" fontId="10" fillId="0" borderId="32" xfId="8" applyFont="1" applyBorder="1" applyAlignment="1">
      <alignment horizontal="justify" vertical="center"/>
    </xf>
    <xf numFmtId="164" fontId="4" fillId="0" borderId="31" xfId="8" applyNumberFormat="1" applyFont="1" applyBorder="1" applyAlignment="1">
      <alignment horizontal="center" vertical="top"/>
    </xf>
    <xf numFmtId="49" fontId="78" fillId="14" borderId="25" xfId="8" applyNumberFormat="1" applyFont="1" applyFill="1" applyBorder="1" applyAlignment="1">
      <alignment horizontal="center" vertical="top" wrapText="1"/>
    </xf>
    <xf numFmtId="0" fontId="4" fillId="0" borderId="59" xfId="8" applyFont="1" applyBorder="1" applyAlignment="1">
      <alignment horizontal="center" vertical="top" wrapText="1"/>
    </xf>
    <xf numFmtId="0" fontId="4" fillId="0" borderId="49" xfId="8" applyFont="1" applyBorder="1" applyAlignment="1">
      <alignment horizontal="justify" vertical="top"/>
    </xf>
    <xf numFmtId="0" fontId="5" fillId="0" borderId="17" xfId="8" applyFont="1" applyBorder="1" applyAlignment="1">
      <alignment vertical="center" textRotation="90"/>
    </xf>
    <xf numFmtId="0" fontId="4" fillId="0" borderId="49" xfId="8" applyFont="1" applyBorder="1" applyAlignment="1">
      <alignment vertical="top" wrapText="1"/>
    </xf>
    <xf numFmtId="0" fontId="5" fillId="0" borderId="0" xfId="8" applyFont="1" applyBorder="1" applyAlignment="1">
      <alignment vertical="center"/>
    </xf>
    <xf numFmtId="0" fontId="5" fillId="0" borderId="0" xfId="8" applyFont="1" applyBorder="1" applyAlignment="1">
      <alignment vertical="center" textRotation="90"/>
    </xf>
    <xf numFmtId="0" fontId="5" fillId="0" borderId="46" xfId="8" applyFont="1" applyBorder="1" applyAlignment="1">
      <alignment vertical="center"/>
    </xf>
    <xf numFmtId="0" fontId="4" fillId="0" borderId="63" xfId="8" applyFont="1" applyBorder="1" applyAlignment="1">
      <alignment horizontal="center" vertical="top" wrapText="1"/>
    </xf>
    <xf numFmtId="0" fontId="4" fillId="0" borderId="70" xfId="8" applyFont="1" applyBorder="1" applyAlignment="1">
      <alignment horizontal="center" vertical="top" wrapText="1"/>
    </xf>
    <xf numFmtId="0" fontId="4" fillId="0" borderId="4" xfId="8" applyFont="1" applyBorder="1" applyAlignment="1">
      <alignment vertical="top" wrapText="1"/>
    </xf>
    <xf numFmtId="0" fontId="5" fillId="0" borderId="18" xfId="8" applyFont="1" applyBorder="1" applyAlignment="1">
      <alignment vertical="center"/>
    </xf>
    <xf numFmtId="0" fontId="5" fillId="0" borderId="18" xfId="8" applyFont="1" applyBorder="1" applyAlignment="1">
      <alignment vertical="center" textRotation="90"/>
    </xf>
    <xf numFmtId="0" fontId="5" fillId="0" borderId="37" xfId="8" applyFont="1" applyBorder="1" applyAlignment="1">
      <alignment vertical="center"/>
    </xf>
    <xf numFmtId="0" fontId="16" fillId="9" borderId="2" xfId="8" applyFont="1" applyFill="1" applyBorder="1" applyAlignment="1">
      <alignment vertical="top" wrapText="1"/>
    </xf>
    <xf numFmtId="0" fontId="16" fillId="9" borderId="3" xfId="8" applyFont="1" applyFill="1" applyBorder="1" applyAlignment="1">
      <alignment vertical="top" wrapText="1"/>
    </xf>
    <xf numFmtId="0" fontId="16" fillId="9" borderId="3" xfId="8" applyFont="1" applyFill="1" applyBorder="1" applyAlignment="1">
      <alignment vertical="top" textRotation="90" wrapText="1"/>
    </xf>
    <xf numFmtId="0" fontId="4" fillId="9" borderId="3" xfId="8" applyFont="1" applyFill="1" applyBorder="1" applyAlignment="1">
      <alignment vertical="top" wrapText="1"/>
    </xf>
    <xf numFmtId="0" fontId="12" fillId="9" borderId="3" xfId="8" applyFont="1" applyFill="1" applyBorder="1" applyAlignment="1">
      <alignment vertical="top" wrapText="1"/>
    </xf>
    <xf numFmtId="0" fontId="4" fillId="0" borderId="34" xfId="8" applyFont="1" applyBorder="1" applyAlignment="1">
      <alignment horizontal="center" vertical="top"/>
    </xf>
    <xf numFmtId="0" fontId="4" fillId="0" borderId="49" xfId="8" applyFont="1" applyBorder="1" applyAlignment="1">
      <alignment wrapText="1"/>
    </xf>
    <xf numFmtId="0" fontId="11" fillId="0" borderId="17" xfId="8" applyFont="1" applyBorder="1" applyAlignment="1">
      <alignment horizontal="left" vertical="top"/>
    </xf>
    <xf numFmtId="0" fontId="19" fillId="0" borderId="17" xfId="8" applyFont="1" applyBorder="1" applyAlignment="1">
      <alignment horizontal="left" vertical="top"/>
    </xf>
    <xf numFmtId="0" fontId="19" fillId="0" borderId="17" xfId="8" applyFont="1" applyBorder="1" applyAlignment="1">
      <alignment horizontal="left" vertical="top" textRotation="90"/>
    </xf>
    <xf numFmtId="0" fontId="20" fillId="0" borderId="17" xfId="8" applyFont="1" applyBorder="1" applyAlignment="1">
      <alignment horizontal="left" vertical="top"/>
    </xf>
    <xf numFmtId="0" fontId="19" fillId="0" borderId="49" xfId="8" applyFont="1" applyBorder="1" applyAlignment="1">
      <alignment vertical="top"/>
    </xf>
    <xf numFmtId="0" fontId="4" fillId="0" borderId="30" xfId="8" applyFont="1" applyBorder="1" applyAlignment="1">
      <alignment horizontal="center" vertical="top"/>
    </xf>
    <xf numFmtId="0" fontId="4" fillId="0" borderId="32" xfId="8" applyFont="1" applyBorder="1" applyAlignment="1">
      <alignment vertical="top" wrapText="1"/>
    </xf>
    <xf numFmtId="0" fontId="11" fillId="0" borderId="18" xfId="8" applyFont="1" applyBorder="1" applyAlignment="1">
      <alignment horizontal="left" vertical="top"/>
    </xf>
    <xf numFmtId="0" fontId="19" fillId="0" borderId="18" xfId="8" applyFont="1" applyBorder="1" applyAlignment="1">
      <alignment horizontal="left" vertical="top"/>
    </xf>
    <xf numFmtId="0" fontId="19" fillId="0" borderId="18" xfId="8" applyFont="1" applyBorder="1" applyAlignment="1">
      <alignment horizontal="left" vertical="top" textRotation="90"/>
    </xf>
    <xf numFmtId="0" fontId="20" fillId="0" borderId="18" xfId="8" applyFont="1" applyBorder="1" applyAlignment="1">
      <alignment horizontal="left" vertical="top"/>
    </xf>
    <xf numFmtId="0" fontId="19" fillId="0" borderId="37" xfId="8" applyFont="1" applyBorder="1" applyAlignment="1">
      <alignment vertical="top"/>
    </xf>
    <xf numFmtId="0" fontId="21" fillId="10" borderId="3" xfId="8" applyFont="1" applyFill="1" applyBorder="1" applyAlignment="1">
      <alignment horizontal="left" vertical="top"/>
    </xf>
    <xf numFmtId="0" fontId="22" fillId="10" borderId="3" xfId="8" applyFont="1" applyFill="1" applyBorder="1" applyAlignment="1">
      <alignment horizontal="left" vertical="top"/>
    </xf>
    <xf numFmtId="0" fontId="22" fillId="10" borderId="3" xfId="8" applyFont="1" applyFill="1" applyBorder="1" applyAlignment="1">
      <alignment horizontal="left" vertical="top" textRotation="90"/>
    </xf>
    <xf numFmtId="0" fontId="22" fillId="11" borderId="3" xfId="8" applyFont="1" applyFill="1" applyBorder="1" applyAlignment="1">
      <alignment horizontal="left" vertical="top"/>
    </xf>
    <xf numFmtId="0" fontId="22" fillId="11" borderId="4" xfId="8" applyFont="1" applyFill="1" applyBorder="1" applyAlignment="1">
      <alignment vertical="top"/>
    </xf>
    <xf numFmtId="0" fontId="4" fillId="0" borderId="17" xfId="8" applyFont="1" applyBorder="1" applyAlignment="1"/>
    <xf numFmtId="0" fontId="23" fillId="0" borderId="19" xfId="0" applyFont="1" applyBorder="1" applyAlignment="1">
      <alignment vertical="top" wrapText="1"/>
    </xf>
    <xf numFmtId="0" fontId="21" fillId="0" borderId="5" xfId="0" applyFont="1" applyBorder="1" applyAlignment="1">
      <alignment horizontal="center" vertical="top" wrapText="1"/>
    </xf>
    <xf numFmtId="0" fontId="21" fillId="0" borderId="23" xfId="0" applyFont="1" applyBorder="1" applyAlignment="1">
      <alignment horizontal="center" vertical="top" wrapText="1"/>
    </xf>
    <xf numFmtId="0" fontId="23" fillId="0" borderId="25" xfId="0" applyFont="1" applyBorder="1" applyAlignment="1">
      <alignment vertical="top" wrapText="1"/>
    </xf>
    <xf numFmtId="0" fontId="21" fillId="0" borderId="24" xfId="0" applyFont="1" applyBorder="1" applyAlignment="1">
      <alignment horizontal="center" vertical="top" wrapText="1"/>
    </xf>
    <xf numFmtId="0" fontId="21" fillId="0" borderId="2" xfId="0" applyFont="1" applyBorder="1" applyAlignment="1">
      <alignment vertical="top" wrapText="1"/>
    </xf>
    <xf numFmtId="0" fontId="5" fillId="0" borderId="1" xfId="0" applyFont="1" applyBorder="1" applyAlignment="1">
      <alignment horizontal="center" vertical="top" wrapText="1"/>
    </xf>
    <xf numFmtId="49" fontId="10" fillId="12" borderId="24" xfId="0" applyNumberFormat="1" applyFont="1" applyFill="1" applyBorder="1" applyAlignment="1">
      <alignment horizontal="left" vertical="top" wrapText="1"/>
    </xf>
    <xf numFmtId="49" fontId="10" fillId="12" borderId="23" xfId="0" applyNumberFormat="1" applyFont="1" applyFill="1" applyBorder="1" applyAlignment="1">
      <alignment horizontal="left" vertical="top" wrapText="1"/>
    </xf>
    <xf numFmtId="49" fontId="10" fillId="12" borderId="5" xfId="0" applyNumberFormat="1" applyFont="1" applyFill="1" applyBorder="1" applyAlignment="1">
      <alignment horizontal="left" vertical="top" wrapText="1"/>
    </xf>
    <xf numFmtId="49" fontId="10" fillId="12" borderId="24" xfId="0" applyNumberFormat="1" applyFont="1" applyFill="1" applyBorder="1" applyAlignment="1">
      <alignment horizontal="center" vertical="top"/>
    </xf>
    <xf numFmtId="49" fontId="10" fillId="12" borderId="23" xfId="0" applyNumberFormat="1" applyFont="1" applyFill="1" applyBorder="1" applyAlignment="1">
      <alignment horizontal="center" vertical="top"/>
    </xf>
    <xf numFmtId="49" fontId="10" fillId="12" borderId="5" xfId="0" applyNumberFormat="1" applyFont="1" applyFill="1" applyBorder="1" applyAlignment="1">
      <alignment horizontal="center" vertical="top"/>
    </xf>
    <xf numFmtId="49" fontId="15" fillId="12" borderId="24" xfId="0" applyNumberFormat="1" applyFont="1" applyFill="1" applyBorder="1" applyAlignment="1">
      <alignment horizontal="center" vertical="center" textRotation="90"/>
    </xf>
    <xf numFmtId="49" fontId="15" fillId="12" borderId="23" xfId="0" applyNumberFormat="1" applyFont="1" applyFill="1" applyBorder="1" applyAlignment="1">
      <alignment horizontal="center" vertical="center" textRotation="90"/>
    </xf>
    <xf numFmtId="49" fontId="15" fillId="12" borderId="5" xfId="0" applyNumberFormat="1" applyFont="1" applyFill="1" applyBorder="1" applyAlignment="1">
      <alignment horizontal="center" vertical="center" textRotation="90"/>
    </xf>
    <xf numFmtId="49" fontId="15" fillId="12" borderId="37" xfId="0" applyNumberFormat="1" applyFont="1" applyFill="1" applyBorder="1" applyAlignment="1">
      <alignment horizontal="center" vertical="center" textRotation="90"/>
    </xf>
    <xf numFmtId="49" fontId="15" fillId="12" borderId="46" xfId="0" applyNumberFormat="1" applyFont="1" applyFill="1" applyBorder="1" applyAlignment="1">
      <alignment horizontal="center" vertical="center" textRotation="90"/>
    </xf>
    <xf numFmtId="49" fontId="15" fillId="12" borderId="49" xfId="0" applyNumberFormat="1" applyFont="1" applyFill="1" applyBorder="1" applyAlignment="1">
      <alignment horizontal="center" vertical="center" textRotation="90"/>
    </xf>
    <xf numFmtId="49" fontId="15" fillId="12" borderId="16" xfId="0" applyNumberFormat="1" applyFont="1" applyFill="1" applyBorder="1" applyAlignment="1">
      <alignment horizontal="center" vertical="top" textRotation="90"/>
    </xf>
    <xf numFmtId="49" fontId="15" fillId="12" borderId="21" xfId="0" applyNumberFormat="1" applyFont="1" applyFill="1" applyBorder="1" applyAlignment="1">
      <alignment horizontal="center" vertical="top" textRotation="90"/>
    </xf>
    <xf numFmtId="0" fontId="5" fillId="13" borderId="24" xfId="0" applyFont="1" applyFill="1" applyBorder="1" applyAlignment="1">
      <alignment horizontal="center" vertical="center" textRotation="90" wrapText="1"/>
    </xf>
    <xf numFmtId="0" fontId="5" fillId="13" borderId="23" xfId="0" applyFont="1" applyFill="1" applyBorder="1" applyAlignment="1">
      <alignment horizontal="center" vertical="center" textRotation="90" wrapText="1"/>
    </xf>
    <xf numFmtId="0" fontId="5" fillId="13" borderId="5" xfId="0" applyFont="1" applyFill="1" applyBorder="1" applyAlignment="1">
      <alignment horizontal="center" vertical="center" textRotation="90" wrapText="1"/>
    </xf>
    <xf numFmtId="49" fontId="14" fillId="10" borderId="24" xfId="0" applyNumberFormat="1" applyFont="1" applyFill="1" applyBorder="1" applyAlignment="1">
      <alignment horizontal="center" vertical="top"/>
    </xf>
    <xf numFmtId="49" fontId="14" fillId="10" borderId="5" xfId="0" applyNumberFormat="1" applyFont="1" applyFill="1" applyBorder="1" applyAlignment="1">
      <alignment horizontal="center" vertical="top"/>
    </xf>
    <xf numFmtId="49" fontId="11" fillId="15" borderId="24" xfId="0" applyNumberFormat="1" applyFont="1" applyFill="1" applyBorder="1" applyAlignment="1">
      <alignment horizontal="center" vertical="top"/>
    </xf>
    <xf numFmtId="49" fontId="11" fillId="15" borderId="5" xfId="0" applyNumberFormat="1" applyFont="1" applyFill="1" applyBorder="1" applyAlignment="1">
      <alignment horizontal="center" vertical="top"/>
    </xf>
    <xf numFmtId="0" fontId="4" fillId="13" borderId="37" xfId="0" applyFont="1" applyFill="1" applyBorder="1" applyAlignment="1">
      <alignment horizontal="left" vertical="top" wrapText="1"/>
    </xf>
    <xf numFmtId="0" fontId="4" fillId="13" borderId="49" xfId="0" applyFont="1" applyFill="1" applyBorder="1" applyAlignment="1">
      <alignment horizontal="left" vertical="top" wrapText="1"/>
    </xf>
    <xf numFmtId="49" fontId="11" fillId="12" borderId="25" xfId="0" applyNumberFormat="1" applyFont="1" applyFill="1" applyBorder="1" applyAlignment="1">
      <alignment horizontal="center" vertical="top" wrapText="1"/>
    </xf>
    <xf numFmtId="49" fontId="11" fillId="12" borderId="48" xfId="0" applyNumberFormat="1" applyFont="1" applyFill="1" applyBorder="1" applyAlignment="1">
      <alignment horizontal="center" vertical="top" wrapText="1"/>
    </xf>
    <xf numFmtId="49" fontId="11" fillId="12" borderId="19" xfId="0" applyNumberFormat="1" applyFont="1" applyFill="1" applyBorder="1" applyAlignment="1">
      <alignment horizontal="center" vertical="top" wrapText="1"/>
    </xf>
    <xf numFmtId="49" fontId="11" fillId="13" borderId="24" xfId="0" applyNumberFormat="1" applyFont="1" applyFill="1" applyBorder="1" applyAlignment="1">
      <alignment horizontal="center" vertical="top" wrapText="1"/>
    </xf>
    <xf numFmtId="49" fontId="11" fillId="13" borderId="5" xfId="0" applyNumberFormat="1" applyFont="1" applyFill="1" applyBorder="1" applyAlignment="1">
      <alignment horizontal="center" vertical="top" wrapText="1"/>
    </xf>
    <xf numFmtId="0" fontId="4" fillId="13" borderId="25" xfId="0" applyFont="1" applyFill="1" applyBorder="1" applyAlignment="1">
      <alignment horizontal="left" vertical="top" wrapText="1"/>
    </xf>
    <xf numFmtId="0" fontId="4" fillId="13" borderId="19" xfId="0" applyFont="1" applyFill="1" applyBorder="1" applyAlignment="1">
      <alignment horizontal="left" vertical="top" wrapText="1"/>
    </xf>
    <xf numFmtId="49" fontId="14" fillId="10" borderId="33" xfId="0" applyNumberFormat="1" applyFont="1" applyFill="1" applyBorder="1" applyAlignment="1">
      <alignment horizontal="center" vertical="top"/>
    </xf>
    <xf numFmtId="49" fontId="14" fillId="10" borderId="29" xfId="0" applyNumberFormat="1" applyFont="1" applyFill="1" applyBorder="1" applyAlignment="1">
      <alignment horizontal="center" vertical="top"/>
    </xf>
    <xf numFmtId="49" fontId="11" fillId="15" borderId="16" xfId="0" applyNumberFormat="1" applyFont="1" applyFill="1" applyBorder="1" applyAlignment="1">
      <alignment horizontal="center" vertical="top"/>
    </xf>
    <xf numFmtId="49" fontId="11" fillId="15" borderId="21" xfId="0" applyNumberFormat="1" applyFont="1" applyFill="1" applyBorder="1" applyAlignment="1">
      <alignment horizontal="center" vertical="top"/>
    </xf>
    <xf numFmtId="49" fontId="11" fillId="13" borderId="18" xfId="0" applyNumberFormat="1" applyFont="1" applyFill="1" applyBorder="1" applyAlignment="1">
      <alignment horizontal="center" vertical="top" wrapText="1"/>
    </xf>
    <xf numFmtId="0" fontId="16" fillId="13" borderId="17" xfId="0" applyFont="1" applyFill="1" applyBorder="1" applyAlignment="1">
      <alignment horizontal="center" vertical="top" wrapText="1"/>
    </xf>
    <xf numFmtId="0" fontId="10" fillId="13" borderId="25" xfId="0" applyFont="1" applyFill="1" applyBorder="1" applyAlignment="1">
      <alignment vertical="top" wrapText="1"/>
    </xf>
    <xf numFmtId="0" fontId="10" fillId="13" borderId="19" xfId="0" applyFont="1" applyFill="1" applyBorder="1" applyAlignment="1">
      <alignment vertical="top" wrapText="1"/>
    </xf>
    <xf numFmtId="49" fontId="11" fillId="14" borderId="24" xfId="0" applyNumberFormat="1" applyFont="1" applyFill="1" applyBorder="1" applyAlignment="1">
      <alignment horizontal="center" vertical="top" wrapText="1"/>
    </xf>
    <xf numFmtId="49" fontId="11" fillId="14" borderId="5" xfId="0" applyNumberFormat="1" applyFont="1" applyFill="1" applyBorder="1" applyAlignment="1">
      <alignment horizontal="center" vertical="top" wrapText="1"/>
    </xf>
    <xf numFmtId="0" fontId="4" fillId="14" borderId="37" xfId="0" applyFont="1" applyFill="1" applyBorder="1" applyAlignment="1">
      <alignment horizontal="left" vertical="top" wrapText="1"/>
    </xf>
    <xf numFmtId="0" fontId="4" fillId="14" borderId="49" xfId="0" applyFont="1" applyFill="1" applyBorder="1" applyAlignment="1">
      <alignment horizontal="left" vertical="top" wrapText="1"/>
    </xf>
    <xf numFmtId="0" fontId="4" fillId="13" borderId="24" xfId="0" applyFont="1" applyFill="1" applyBorder="1" applyAlignment="1">
      <alignment horizontal="left" vertical="top" wrapText="1"/>
    </xf>
    <xf numFmtId="0" fontId="4" fillId="13" borderId="5" xfId="0" applyFont="1" applyFill="1" applyBorder="1" applyAlignment="1">
      <alignment horizontal="left" vertical="top" wrapText="1"/>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5" fillId="9" borderId="2" xfId="0" applyFont="1" applyFill="1" applyBorder="1" applyAlignment="1">
      <alignment horizontal="left" vertical="top"/>
    </xf>
    <xf numFmtId="49" fontId="14" fillId="10" borderId="46" xfId="0" applyNumberFormat="1" applyFont="1" applyFill="1" applyBorder="1" applyAlignment="1">
      <alignment horizontal="center" vertical="top"/>
    </xf>
    <xf numFmtId="49" fontId="11" fillId="15" borderId="23" xfId="0" applyNumberFormat="1" applyFont="1" applyFill="1" applyBorder="1" applyAlignment="1">
      <alignment horizontal="center" vertical="top"/>
    </xf>
    <xf numFmtId="49" fontId="11" fillId="13" borderId="0" xfId="0" applyNumberFormat="1" applyFont="1" applyFill="1" applyBorder="1" applyAlignment="1">
      <alignment horizontal="center" vertical="top" wrapText="1"/>
    </xf>
    <xf numFmtId="49" fontId="14" fillId="9" borderId="24" xfId="0" applyNumberFormat="1" applyFont="1" applyFill="1" applyBorder="1" applyAlignment="1">
      <alignment horizontal="center" vertical="top"/>
    </xf>
    <xf numFmtId="49" fontId="14" fillId="9" borderId="23" xfId="0" applyNumberFormat="1" applyFont="1" applyFill="1" applyBorder="1" applyAlignment="1">
      <alignment horizontal="center" vertical="top"/>
    </xf>
    <xf numFmtId="49" fontId="14" fillId="9" borderId="5" xfId="0" applyNumberFormat="1" applyFont="1" applyFill="1" applyBorder="1" applyAlignment="1">
      <alignment horizontal="center" vertical="top"/>
    </xf>
    <xf numFmtId="49" fontId="14" fillId="10" borderId="23" xfId="0" applyNumberFormat="1" applyFont="1" applyFill="1" applyBorder="1" applyAlignment="1">
      <alignment horizontal="center" vertical="top"/>
    </xf>
    <xf numFmtId="0" fontId="4" fillId="13" borderId="23" xfId="0" applyFont="1" applyFill="1" applyBorder="1" applyAlignment="1">
      <alignment horizontal="left" vertical="top" wrapText="1"/>
    </xf>
    <xf numFmtId="0" fontId="0" fillId="13" borderId="23" xfId="0" applyFill="1" applyBorder="1" applyAlignment="1">
      <alignment vertical="top" wrapText="1"/>
    </xf>
    <xf numFmtId="0" fontId="17" fillId="14" borderId="24" xfId="0" applyFont="1" applyFill="1" applyBorder="1" applyAlignment="1">
      <alignment horizontal="left" vertical="top" wrapText="1"/>
    </xf>
    <xf numFmtId="0" fontId="17" fillId="14" borderId="5" xfId="0" applyFont="1" applyFill="1" applyBorder="1" applyAlignment="1">
      <alignment horizontal="left" vertical="top" wrapText="1"/>
    </xf>
    <xf numFmtId="49" fontId="11" fillId="14" borderId="23" xfId="0" applyNumberFormat="1" applyFont="1" applyFill="1" applyBorder="1" applyAlignment="1">
      <alignment horizontal="center" vertical="top" wrapText="1"/>
    </xf>
    <xf numFmtId="0" fontId="4" fillId="14" borderId="24" xfId="0" applyFont="1" applyFill="1" applyBorder="1" applyAlignment="1">
      <alignment horizontal="center" vertical="top" wrapText="1"/>
    </xf>
    <xf numFmtId="0" fontId="4" fillId="14" borderId="23" xfId="0" applyFont="1" applyFill="1" applyBorder="1" applyAlignment="1">
      <alignment horizontal="center" vertical="top" wrapText="1"/>
    </xf>
    <xf numFmtId="0" fontId="4" fillId="14" borderId="58" xfId="0" applyFont="1" applyFill="1" applyBorder="1" applyAlignment="1">
      <alignment horizontal="center" vertical="top" wrapText="1"/>
    </xf>
    <xf numFmtId="0" fontId="5" fillId="13" borderId="37" xfId="0" applyFont="1" applyFill="1" applyBorder="1" applyAlignment="1">
      <alignment horizontal="center" vertical="top" wrapText="1"/>
    </xf>
    <xf numFmtId="0" fontId="5" fillId="13" borderId="25" xfId="0" applyFont="1" applyFill="1" applyBorder="1" applyAlignment="1">
      <alignment horizontal="center" vertical="top" wrapText="1"/>
    </xf>
    <xf numFmtId="0" fontId="5" fillId="13" borderId="46" xfId="0" applyFont="1" applyFill="1" applyBorder="1" applyAlignment="1">
      <alignment horizontal="center" vertical="top" wrapText="1"/>
    </xf>
    <xf numFmtId="0" fontId="5" fillId="13" borderId="48" xfId="0" applyFont="1" applyFill="1" applyBorder="1" applyAlignment="1">
      <alignment horizontal="center" vertical="top" wrapText="1"/>
    </xf>
    <xf numFmtId="0" fontId="5" fillId="13" borderId="49" xfId="0" applyFont="1" applyFill="1" applyBorder="1" applyAlignment="1">
      <alignment horizontal="center" vertical="top" wrapText="1"/>
    </xf>
    <xf numFmtId="0" fontId="5" fillId="13" borderId="19" xfId="0" applyFont="1" applyFill="1" applyBorder="1" applyAlignment="1">
      <alignment horizontal="center" vertical="top" wrapText="1"/>
    </xf>
    <xf numFmtId="49" fontId="11" fillId="13" borderId="23" xfId="0" applyNumberFormat="1" applyFont="1" applyFill="1" applyBorder="1" applyAlignment="1">
      <alignment horizontal="center" vertical="top" wrapText="1"/>
    </xf>
    <xf numFmtId="0" fontId="4" fillId="14" borderId="24" xfId="0" applyFont="1" applyFill="1" applyBorder="1" applyAlignment="1">
      <alignment horizontal="left" vertical="top" wrapText="1"/>
    </xf>
    <xf numFmtId="0" fontId="4" fillId="14" borderId="5" xfId="0" applyFont="1" applyFill="1" applyBorder="1" applyAlignment="1">
      <alignment horizontal="left" vertical="top" wrapText="1"/>
    </xf>
    <xf numFmtId="0" fontId="19" fillId="0" borderId="0" xfId="0" applyFont="1" applyAlignment="1">
      <alignment horizontal="center" vertical="center" wrapText="1"/>
    </xf>
    <xf numFmtId="0" fontId="22" fillId="0" borderId="0" xfId="0" applyFont="1" applyBorder="1" applyAlignment="1">
      <alignment horizontal="center" vertical="center"/>
    </xf>
    <xf numFmtId="0" fontId="12" fillId="11" borderId="16" xfId="0" applyFont="1" applyFill="1" applyBorder="1" applyAlignment="1">
      <alignment horizontal="center" vertical="center" textRotation="90" wrapText="1"/>
    </xf>
    <xf numFmtId="0" fontId="12" fillId="11" borderId="9" xfId="0" applyFont="1" applyFill="1" applyBorder="1" applyAlignment="1">
      <alignment horizontal="center" vertical="center" textRotation="90" wrapText="1"/>
    </xf>
    <xf numFmtId="0" fontId="12" fillId="11" borderId="21" xfId="0" applyFont="1" applyFill="1" applyBorder="1" applyAlignment="1">
      <alignment horizontal="center" vertical="center" textRotation="90" wrapText="1"/>
    </xf>
    <xf numFmtId="0" fontId="12" fillId="9" borderId="16" xfId="0" applyFont="1" applyFill="1" applyBorder="1" applyAlignment="1">
      <alignment horizontal="center" vertical="center" textRotation="90" wrapText="1"/>
    </xf>
    <xf numFmtId="0" fontId="12" fillId="9" borderId="9" xfId="0" applyFont="1" applyFill="1" applyBorder="1" applyAlignment="1">
      <alignment horizontal="center" vertical="center" textRotation="90" wrapText="1"/>
    </xf>
    <xf numFmtId="0" fontId="12" fillId="9" borderId="21" xfId="0" applyFont="1" applyFill="1" applyBorder="1" applyAlignment="1">
      <alignment horizontal="center" vertical="center" textRotation="90" wrapText="1"/>
    </xf>
    <xf numFmtId="0" fontId="12" fillId="13" borderId="62" xfId="0" applyFont="1" applyFill="1" applyBorder="1" applyAlignment="1">
      <alignment horizontal="center" vertical="center" textRotation="90" wrapText="1"/>
    </xf>
    <xf numFmtId="0" fontId="12" fillId="13" borderId="14" xfId="0" applyFont="1" applyFill="1" applyBorder="1" applyAlignment="1">
      <alignment horizontal="center" vertical="center" textRotation="90" wrapText="1"/>
    </xf>
    <xf numFmtId="0" fontId="12" fillId="13" borderId="61" xfId="0" applyFont="1" applyFill="1" applyBorder="1" applyAlignment="1">
      <alignment horizontal="center" vertical="center" textRotation="90" wrapText="1"/>
    </xf>
    <xf numFmtId="0" fontId="12" fillId="0" borderId="16" xfId="0" applyFont="1" applyBorder="1" applyAlignment="1">
      <alignment horizontal="center" vertical="center" textRotation="90" wrapText="1"/>
    </xf>
    <xf numFmtId="0" fontId="12" fillId="0" borderId="9" xfId="0" applyFont="1" applyBorder="1" applyAlignment="1">
      <alignment horizontal="center" vertical="center" textRotation="90" wrapText="1"/>
    </xf>
    <xf numFmtId="0" fontId="12" fillId="0" borderId="21" xfId="0" applyFont="1" applyBorder="1" applyAlignment="1">
      <alignment horizontal="center" vertical="center" textRotation="90" wrapText="1"/>
    </xf>
    <xf numFmtId="0" fontId="12" fillId="0" borderId="2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4" xfId="0" applyFont="1" applyBorder="1" applyAlignment="1">
      <alignment horizontal="center" vertical="center" textRotation="90" wrapText="1"/>
    </xf>
    <xf numFmtId="0" fontId="12" fillId="0" borderId="23"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62" xfId="0" applyFont="1" applyBorder="1" applyAlignment="1">
      <alignment horizontal="center" vertical="center" textRotation="90" wrapText="1"/>
    </xf>
    <xf numFmtId="0" fontId="12" fillId="0" borderId="14" xfId="0" applyFont="1" applyBorder="1" applyAlignment="1">
      <alignment horizontal="center" vertical="center" textRotation="90" wrapText="1"/>
    </xf>
    <xf numFmtId="0" fontId="12" fillId="0" borderId="61" xfId="0" applyFont="1" applyBorder="1" applyAlignment="1">
      <alignment horizontal="center" vertical="center" textRotation="90" wrapText="1"/>
    </xf>
    <xf numFmtId="0" fontId="12" fillId="0" borderId="4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20" xfId="0" applyFont="1" applyBorder="1" applyAlignment="1">
      <alignment horizontal="center" vertical="center" wrapText="1"/>
    </xf>
    <xf numFmtId="0" fontId="5" fillId="4" borderId="24" xfId="0" applyFont="1" applyFill="1" applyBorder="1" applyAlignment="1">
      <alignment horizontal="center" vertical="center" textRotation="90" wrapText="1"/>
    </xf>
    <xf numFmtId="0" fontId="5" fillId="4" borderId="5" xfId="0" applyFont="1" applyFill="1" applyBorder="1" applyAlignment="1">
      <alignment horizontal="center" vertical="center" textRotation="90" wrapText="1"/>
    </xf>
    <xf numFmtId="49" fontId="11" fillId="4" borderId="16"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49" fontId="11" fillId="4" borderId="18" xfId="0" applyNumberFormat="1" applyFont="1" applyFill="1" applyBorder="1" applyAlignment="1">
      <alignment horizontal="center" vertical="top" wrapText="1"/>
    </xf>
    <xf numFmtId="0" fontId="16" fillId="4" borderId="17" xfId="0" applyFont="1" applyFill="1" applyBorder="1" applyAlignment="1">
      <alignment horizontal="center" vertical="top" wrapText="1"/>
    </xf>
    <xf numFmtId="0" fontId="10" fillId="12" borderId="56" xfId="0" applyFont="1" applyFill="1" applyBorder="1" applyAlignment="1">
      <alignment horizontal="center" vertical="top"/>
    </xf>
    <xf numFmtId="0" fontId="10" fillId="12" borderId="38" xfId="0" applyFont="1" applyFill="1" applyBorder="1" applyAlignment="1">
      <alignment horizontal="center" vertical="top"/>
    </xf>
    <xf numFmtId="0" fontId="10" fillId="12" borderId="42" xfId="0" applyFont="1" applyFill="1" applyBorder="1" applyAlignment="1">
      <alignment horizontal="left" vertical="top" wrapText="1"/>
    </xf>
    <xf numFmtId="0" fontId="10" fillId="12" borderId="55" xfId="0" applyFont="1" applyFill="1" applyBorder="1" applyAlignment="1">
      <alignment horizontal="left" vertical="top" wrapText="1"/>
    </xf>
    <xf numFmtId="0" fontId="10" fillId="12" borderId="57" xfId="0" applyFont="1" applyFill="1" applyBorder="1" applyAlignment="1">
      <alignment horizontal="center" vertical="top" wrapText="1"/>
    </xf>
    <xf numFmtId="0" fontId="10" fillId="12" borderId="52" xfId="0" applyFont="1" applyFill="1" applyBorder="1" applyAlignment="1">
      <alignment horizontal="center" vertical="top" wrapText="1"/>
    </xf>
    <xf numFmtId="0" fontId="10" fillId="12" borderId="56" xfId="0" applyFont="1" applyFill="1" applyBorder="1" applyAlignment="1">
      <alignment horizontal="left" vertical="top"/>
    </xf>
    <xf numFmtId="0" fontId="10" fillId="12" borderId="38" xfId="0" applyFont="1" applyFill="1" applyBorder="1" applyAlignment="1">
      <alignment horizontal="left" vertical="top"/>
    </xf>
    <xf numFmtId="0" fontId="10" fillId="12" borderId="40" xfId="0" applyFont="1" applyFill="1" applyBorder="1" applyAlignment="1">
      <alignment horizontal="left" vertical="top" wrapText="1"/>
    </xf>
    <xf numFmtId="0" fontId="11" fillId="9" borderId="17" xfId="0" applyFont="1" applyFill="1" applyBorder="1" applyAlignment="1">
      <alignment horizontal="center" vertical="top" wrapText="1"/>
    </xf>
    <xf numFmtId="0" fontId="11" fillId="9" borderId="19" xfId="0" applyFont="1" applyFill="1" applyBorder="1" applyAlignment="1">
      <alignment horizontal="center" vertical="top" wrapText="1"/>
    </xf>
    <xf numFmtId="0" fontId="10" fillId="12" borderId="57" xfId="0" applyFont="1" applyFill="1" applyBorder="1" applyAlignment="1">
      <alignment horizontal="left" vertical="top" wrapText="1"/>
    </xf>
    <xf numFmtId="0" fontId="10" fillId="12" borderId="52" xfId="0" applyFont="1" applyFill="1" applyBorder="1" applyAlignment="1">
      <alignment horizontal="left" vertical="top" wrapText="1"/>
    </xf>
    <xf numFmtId="0" fontId="16" fillId="13" borderId="5" xfId="0" applyFont="1" applyFill="1" applyBorder="1" applyAlignment="1">
      <alignment horizontal="center" vertical="top" wrapText="1"/>
    </xf>
    <xf numFmtId="0" fontId="19" fillId="11" borderId="4" xfId="0" applyFont="1" applyFill="1" applyBorder="1" applyAlignment="1">
      <alignment horizontal="left" vertical="top"/>
    </xf>
    <xf numFmtId="0" fontId="19" fillId="11" borderId="3" xfId="0" applyFont="1" applyFill="1" applyBorder="1" applyAlignment="1">
      <alignment horizontal="left" vertical="top"/>
    </xf>
    <xf numFmtId="0" fontId="5" fillId="12" borderId="37" xfId="0" applyFont="1" applyFill="1" applyBorder="1" applyAlignment="1">
      <alignment horizontal="center" vertical="top"/>
    </xf>
    <xf numFmtId="0" fontId="5" fillId="12" borderId="18" xfId="0" applyFont="1" applyFill="1" applyBorder="1" applyAlignment="1">
      <alignment horizontal="center" vertical="top"/>
    </xf>
    <xf numFmtId="0" fontId="5" fillId="12" borderId="60" xfId="0" applyFont="1" applyFill="1" applyBorder="1" applyAlignment="1">
      <alignment horizontal="center" vertical="top"/>
    </xf>
    <xf numFmtId="0" fontId="5" fillId="12" borderId="46" xfId="0" applyFont="1" applyFill="1" applyBorder="1" applyAlignment="1">
      <alignment horizontal="center" vertical="top"/>
    </xf>
    <xf numFmtId="0" fontId="5" fillId="12" borderId="0" xfId="0" applyFont="1" applyFill="1" applyBorder="1" applyAlignment="1">
      <alignment horizontal="center" vertical="top"/>
    </xf>
    <xf numFmtId="0" fontId="5" fillId="12" borderId="44" xfId="0" applyFont="1" applyFill="1" applyBorder="1" applyAlignment="1">
      <alignment horizontal="center" vertical="top"/>
    </xf>
    <xf numFmtId="0" fontId="5" fillId="12" borderId="49" xfId="0" applyFont="1" applyFill="1" applyBorder="1" applyAlignment="1">
      <alignment horizontal="center" vertical="top"/>
    </xf>
    <xf numFmtId="0" fontId="5" fillId="12" borderId="17" xfId="0" applyFont="1" applyFill="1" applyBorder="1" applyAlignment="1">
      <alignment horizontal="center" vertical="top"/>
    </xf>
    <xf numFmtId="0" fontId="5" fillId="12" borderId="39" xfId="0" applyFont="1" applyFill="1" applyBorder="1" applyAlignment="1">
      <alignment horizontal="center" vertical="top"/>
    </xf>
    <xf numFmtId="0" fontId="4" fillId="4" borderId="24" xfId="0" applyFont="1" applyFill="1" applyBorder="1" applyAlignment="1">
      <alignment horizontal="left" vertical="top" wrapText="1"/>
    </xf>
    <xf numFmtId="0" fontId="4" fillId="4" borderId="5" xfId="0" applyFont="1" applyFill="1" applyBorder="1" applyAlignment="1">
      <alignment horizontal="left" vertical="top" wrapText="1"/>
    </xf>
    <xf numFmtId="49" fontId="15" fillId="4" borderId="16" xfId="0" applyNumberFormat="1" applyFont="1" applyFill="1" applyBorder="1" applyAlignment="1">
      <alignment horizontal="center" vertical="top" textRotation="90"/>
    </xf>
    <xf numFmtId="49" fontId="15" fillId="4" borderId="21" xfId="0" applyNumberFormat="1" applyFont="1" applyFill="1" applyBorder="1" applyAlignment="1">
      <alignment horizontal="center" vertical="top" textRotation="90"/>
    </xf>
    <xf numFmtId="49" fontId="10" fillId="4" borderId="24" xfId="0" applyNumberFormat="1" applyFont="1" applyFill="1" applyBorder="1" applyAlignment="1">
      <alignment horizontal="center" vertical="top"/>
    </xf>
    <xf numFmtId="49" fontId="10" fillId="4" borderId="5" xfId="0" applyNumberFormat="1" applyFont="1" applyFill="1" applyBorder="1" applyAlignment="1">
      <alignment horizontal="center" vertical="top"/>
    </xf>
    <xf numFmtId="0" fontId="23" fillId="0" borderId="0" xfId="4" applyFont="1" applyAlignment="1">
      <alignment horizontal="left" vertical="top" wrapText="1"/>
    </xf>
    <xf numFmtId="0" fontId="12" fillId="14" borderId="24" xfId="0" applyFont="1" applyFill="1" applyBorder="1" applyAlignment="1">
      <alignment horizontal="center" vertical="center" textRotation="90" wrapText="1"/>
    </xf>
    <xf numFmtId="0" fontId="12" fillId="14" borderId="23" xfId="0" applyFont="1" applyFill="1" applyBorder="1" applyAlignment="1">
      <alignment horizontal="center" vertical="center" textRotation="90" wrapText="1"/>
    </xf>
    <xf numFmtId="0" fontId="12" fillId="14" borderId="5" xfId="0" applyFont="1" applyFill="1" applyBorder="1" applyAlignment="1">
      <alignment horizontal="center" vertical="center" textRotation="90" wrapText="1"/>
    </xf>
    <xf numFmtId="0" fontId="12" fillId="13" borderId="24" xfId="0" applyFont="1" applyFill="1" applyBorder="1" applyAlignment="1">
      <alignment horizontal="center" vertical="center" textRotation="90" wrapText="1"/>
    </xf>
    <xf numFmtId="0" fontId="12" fillId="13" borderId="23" xfId="0" applyFont="1" applyFill="1" applyBorder="1" applyAlignment="1">
      <alignment horizontal="center" vertical="center" textRotation="90" wrapText="1"/>
    </xf>
    <xf numFmtId="0" fontId="12" fillId="13" borderId="5" xfId="0" applyFont="1" applyFill="1" applyBorder="1" applyAlignment="1">
      <alignment horizontal="center" vertical="center" textRotation="90" wrapText="1"/>
    </xf>
    <xf numFmtId="0" fontId="4" fillId="0" borderId="24" xfId="4" applyNumberFormat="1" applyFont="1" applyBorder="1" applyAlignment="1">
      <alignment horizontal="center" vertical="center" wrapText="1"/>
    </xf>
    <xf numFmtId="0" fontId="4" fillId="0" borderId="23" xfId="4" applyNumberFormat="1" applyFont="1" applyBorder="1" applyAlignment="1">
      <alignment horizontal="center" vertical="center" wrapText="1"/>
    </xf>
    <xf numFmtId="0" fontId="4" fillId="0" borderId="4" xfId="4" applyFont="1" applyBorder="1" applyAlignment="1">
      <alignment horizontal="center" vertical="center"/>
    </xf>
    <xf numFmtId="0" fontId="4" fillId="0" borderId="3" xfId="4" applyFont="1" applyBorder="1" applyAlignment="1">
      <alignment horizontal="center" vertical="center"/>
    </xf>
    <xf numFmtId="0" fontId="4" fillId="0" borderId="2" xfId="4" applyFont="1" applyBorder="1" applyAlignment="1">
      <alignment horizontal="center" vertical="center"/>
    </xf>
    <xf numFmtId="0" fontId="4" fillId="0" borderId="17" xfId="0" applyFont="1" applyBorder="1" applyAlignment="1">
      <alignment horizontal="center"/>
    </xf>
    <xf numFmtId="0" fontId="12" fillId="0" borderId="43" xfId="0" applyFont="1" applyBorder="1" applyAlignment="1">
      <alignment horizontal="center" vertical="center" textRotation="90"/>
    </xf>
    <xf numFmtId="0" fontId="12" fillId="0" borderId="59" xfId="0" applyFont="1" applyBorder="1" applyAlignment="1">
      <alignment horizontal="center" vertical="center" textRotation="90"/>
    </xf>
    <xf numFmtId="0" fontId="5" fillId="0" borderId="24"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5" xfId="4" applyFont="1" applyBorder="1" applyAlignment="1">
      <alignment horizontal="center" vertical="center" wrapText="1"/>
    </xf>
    <xf numFmtId="0" fontId="16" fillId="12" borderId="25" xfId="0" applyFont="1" applyFill="1" applyBorder="1" applyAlignment="1">
      <alignment horizontal="center" vertical="top" wrapText="1"/>
    </xf>
    <xf numFmtId="0" fontId="16" fillId="12" borderId="19" xfId="0" applyFont="1" applyFill="1" applyBorder="1" applyAlignment="1">
      <alignment horizontal="center" vertical="top" wrapText="1"/>
    </xf>
    <xf numFmtId="0" fontId="8" fillId="0" borderId="12" xfId="4" applyFont="1" applyBorder="1" applyAlignment="1">
      <alignment horizontal="left" vertical="top" wrapText="1"/>
    </xf>
    <xf numFmtId="0" fontId="3" fillId="0" borderId="11" xfId="4" applyBorder="1" applyAlignment="1">
      <alignment horizontal="left" vertical="top" wrapText="1"/>
    </xf>
    <xf numFmtId="0" fontId="3" fillId="0" borderId="10" xfId="4" applyBorder="1" applyAlignment="1">
      <alignment horizontal="left" vertical="top" wrapText="1"/>
    </xf>
    <xf numFmtId="0" fontId="4" fillId="0" borderId="0" xfId="4" applyFont="1" applyFill="1" applyBorder="1" applyAlignment="1">
      <alignment horizontal="center" vertical="top"/>
    </xf>
    <xf numFmtId="0" fontId="5" fillId="3" borderId="4" xfId="4" applyFont="1" applyFill="1" applyBorder="1" applyAlignment="1">
      <alignment horizontal="right" vertical="top" wrapText="1"/>
    </xf>
    <xf numFmtId="0" fontId="5" fillId="3" borderId="3" xfId="4" applyFont="1" applyFill="1" applyBorder="1" applyAlignment="1">
      <alignment horizontal="right" vertical="top" wrapText="1"/>
    </xf>
    <xf numFmtId="0" fontId="5" fillId="3" borderId="2" xfId="4" applyFont="1" applyFill="1" applyBorder="1" applyAlignment="1">
      <alignment horizontal="right" vertical="top" wrapText="1"/>
    </xf>
    <xf numFmtId="0" fontId="10" fillId="14" borderId="24" xfId="0" applyFont="1" applyFill="1" applyBorder="1" applyAlignment="1">
      <alignment horizontal="left" vertical="top" wrapText="1"/>
    </xf>
    <xf numFmtId="0" fontId="10" fillId="14" borderId="5" xfId="0" applyFont="1" applyFill="1" applyBorder="1" applyAlignment="1">
      <alignment horizontal="left" vertical="top" wrapText="1"/>
    </xf>
    <xf numFmtId="0" fontId="5" fillId="4" borderId="3" xfId="4" applyFont="1" applyFill="1" applyBorder="1" applyAlignment="1">
      <alignment horizontal="right" vertical="top" wrapText="1"/>
    </xf>
    <xf numFmtId="0" fontId="4" fillId="4" borderId="3" xfId="4" applyFont="1" applyFill="1" applyBorder="1" applyAlignment="1">
      <alignment horizontal="right" vertical="top" wrapText="1"/>
    </xf>
    <xf numFmtId="0" fontId="4" fillId="4" borderId="2" xfId="4" applyFont="1" applyFill="1" applyBorder="1" applyAlignment="1">
      <alignment horizontal="right" vertical="top" wrapText="1"/>
    </xf>
    <xf numFmtId="0" fontId="6" fillId="0" borderId="8" xfId="4" applyFont="1" applyBorder="1" applyAlignment="1">
      <alignment horizontal="left" vertical="top" wrapText="1"/>
    </xf>
    <xf numFmtId="0" fontId="6" fillId="0" borderId="7" xfId="4" applyFont="1" applyBorder="1" applyAlignment="1">
      <alignment horizontal="left" vertical="top" wrapText="1"/>
    </xf>
    <xf numFmtId="0" fontId="3" fillId="0" borderId="7" xfId="4" applyBorder="1" applyAlignment="1">
      <alignment horizontal="left" vertical="top" wrapText="1"/>
    </xf>
    <xf numFmtId="0" fontId="3" fillId="0" borderId="6" xfId="4" applyBorder="1" applyAlignment="1">
      <alignment horizontal="left" vertical="top" wrapText="1"/>
    </xf>
    <xf numFmtId="0" fontId="6" fillId="0" borderId="0" xfId="4" applyFont="1" applyBorder="1" applyAlignment="1">
      <alignment horizontal="left" vertical="top" wrapText="1"/>
    </xf>
    <xf numFmtId="0" fontId="8" fillId="0" borderId="15" xfId="4" applyFont="1" applyBorder="1" applyAlignment="1">
      <alignment horizontal="left" vertical="top" wrapText="1"/>
    </xf>
    <xf numFmtId="0" fontId="8" fillId="0" borderId="14" xfId="4" applyFont="1" applyBorder="1" applyAlignment="1">
      <alignment horizontal="left" vertical="top" wrapText="1"/>
    </xf>
    <xf numFmtId="0" fontId="3" fillId="0" borderId="14" xfId="4" applyFont="1" applyBorder="1" applyAlignment="1">
      <alignment horizontal="left" vertical="top" wrapText="1"/>
    </xf>
    <xf numFmtId="0" fontId="3" fillId="0" borderId="13" xfId="4" applyFont="1" applyBorder="1" applyAlignment="1">
      <alignment horizontal="left" vertical="top" wrapText="1"/>
    </xf>
    <xf numFmtId="0" fontId="8" fillId="0" borderId="15" xfId="4" applyFont="1" applyFill="1" applyBorder="1" applyAlignment="1">
      <alignment horizontal="left" vertical="top" wrapText="1"/>
    </xf>
    <xf numFmtId="0" fontId="8" fillId="0" borderId="14" xfId="4" applyFont="1" applyFill="1" applyBorder="1" applyAlignment="1">
      <alignment horizontal="left" vertical="top" wrapText="1"/>
    </xf>
    <xf numFmtId="0" fontId="3" fillId="0" borderId="14" xfId="4" applyBorder="1" applyAlignment="1">
      <alignment horizontal="left" vertical="top" wrapText="1"/>
    </xf>
    <xf numFmtId="0" fontId="3" fillId="0" borderId="13" xfId="4" applyBorder="1" applyAlignment="1">
      <alignment horizontal="left" vertical="top" wrapText="1"/>
    </xf>
    <xf numFmtId="165" fontId="8" fillId="0" borderId="0" xfId="4" applyNumberFormat="1" applyFont="1" applyFill="1" applyBorder="1" applyAlignment="1">
      <alignment horizontal="center" vertical="top" wrapText="1"/>
    </xf>
    <xf numFmtId="0" fontId="8" fillId="0" borderId="13" xfId="4" applyFont="1" applyBorder="1" applyAlignment="1">
      <alignment horizontal="left" vertical="top" wrapText="1"/>
    </xf>
    <xf numFmtId="0" fontId="8" fillId="0" borderId="15" xfId="5" applyFont="1" applyBorder="1" applyAlignment="1">
      <alignment horizontal="left" vertical="top" wrapText="1"/>
    </xf>
    <xf numFmtId="0" fontId="8" fillId="0" borderId="14" xfId="5" applyFont="1" applyBorder="1" applyAlignment="1">
      <alignment horizontal="left" vertical="top" wrapText="1"/>
    </xf>
    <xf numFmtId="0" fontId="5" fillId="6" borderId="7" xfId="4" applyFont="1" applyFill="1" applyBorder="1" applyAlignment="1">
      <alignment horizontal="left" vertical="top" wrapText="1"/>
    </xf>
    <xf numFmtId="0" fontId="10" fillId="4" borderId="4" xfId="0" applyFont="1" applyFill="1" applyBorder="1" applyAlignment="1">
      <alignment horizontal="center" vertical="top"/>
    </xf>
    <xf numFmtId="0" fontId="10" fillId="4" borderId="3" xfId="0" applyFont="1" applyFill="1" applyBorder="1" applyAlignment="1">
      <alignment horizontal="center" vertical="top"/>
    </xf>
    <xf numFmtId="0" fontId="10" fillId="4" borderId="2" xfId="0" applyFont="1" applyFill="1" applyBorder="1" applyAlignment="1">
      <alignment horizontal="center" vertical="top"/>
    </xf>
    <xf numFmtId="0" fontId="11" fillId="9" borderId="4" xfId="0" applyFont="1" applyFill="1" applyBorder="1" applyAlignment="1">
      <alignment horizontal="right" vertical="top" wrapText="1"/>
    </xf>
    <xf numFmtId="0" fontId="11" fillId="9" borderId="3" xfId="0" applyFont="1" applyFill="1" applyBorder="1" applyAlignment="1">
      <alignment horizontal="right" vertical="top" wrapText="1"/>
    </xf>
    <xf numFmtId="0" fontId="11" fillId="9" borderId="2" xfId="0" applyFont="1" applyFill="1" applyBorder="1" applyAlignment="1">
      <alignment horizontal="right" vertical="top" wrapText="1"/>
    </xf>
    <xf numFmtId="0" fontId="11" fillId="11" borderId="4" xfId="0" applyFont="1" applyFill="1" applyBorder="1" applyAlignment="1">
      <alignment horizontal="right" vertical="top" wrapText="1"/>
    </xf>
    <xf numFmtId="0" fontId="11" fillId="11" borderId="3" xfId="0" applyFont="1" applyFill="1" applyBorder="1" applyAlignment="1">
      <alignment horizontal="right" vertical="top" wrapText="1"/>
    </xf>
    <xf numFmtId="0" fontId="11" fillId="11" borderId="2" xfId="0" applyFont="1" applyFill="1" applyBorder="1" applyAlignment="1">
      <alignment horizontal="right" vertical="top" wrapText="1"/>
    </xf>
    <xf numFmtId="49" fontId="11" fillId="4" borderId="4" xfId="0" applyNumberFormat="1" applyFont="1" applyFill="1" applyBorder="1" applyAlignment="1">
      <alignment horizontal="right" vertical="top"/>
    </xf>
    <xf numFmtId="49" fontId="11" fillId="4" borderId="3" xfId="0" applyNumberFormat="1" applyFont="1" applyFill="1" applyBorder="1" applyAlignment="1">
      <alignment horizontal="right" vertical="top"/>
    </xf>
    <xf numFmtId="49" fontId="11" fillId="4" borderId="2" xfId="0" applyNumberFormat="1" applyFont="1" applyFill="1" applyBorder="1" applyAlignment="1">
      <alignment horizontal="right" vertical="top"/>
    </xf>
    <xf numFmtId="0" fontId="11" fillId="8" borderId="17" xfId="0" applyFont="1" applyFill="1" applyBorder="1" applyAlignment="1">
      <alignment horizontal="right" vertical="top" wrapText="1"/>
    </xf>
    <xf numFmtId="0" fontId="11" fillId="8" borderId="19" xfId="0" applyFont="1" applyFill="1" applyBorder="1" applyAlignment="1">
      <alignment horizontal="right" vertical="top" wrapText="1"/>
    </xf>
    <xf numFmtId="165" fontId="7" fillId="0" borderId="0" xfId="4" applyNumberFormat="1" applyFont="1" applyFill="1" applyBorder="1" applyAlignment="1">
      <alignment horizontal="center" vertical="top" wrapText="1"/>
    </xf>
    <xf numFmtId="49" fontId="5" fillId="0" borderId="0" xfId="4" applyNumberFormat="1" applyFont="1" applyFill="1" applyBorder="1" applyAlignment="1">
      <alignment horizontal="center" vertical="top" wrapText="1"/>
    </xf>
    <xf numFmtId="0" fontId="4" fillId="0" borderId="0" xfId="4" applyFont="1" applyBorder="1" applyAlignment="1">
      <alignment horizontal="right" vertical="top"/>
    </xf>
    <xf numFmtId="0" fontId="5" fillId="0" borderId="3" xfId="4" applyFont="1" applyBorder="1" applyAlignment="1">
      <alignment horizontal="center" vertical="center" wrapText="1"/>
    </xf>
    <xf numFmtId="165" fontId="5" fillId="0" borderId="0" xfId="4" applyNumberFormat="1" applyFont="1" applyFill="1" applyBorder="1" applyAlignment="1">
      <alignment horizontal="center" vertical="center" wrapText="1"/>
    </xf>
    <xf numFmtId="0" fontId="5" fillId="4" borderId="2" xfId="4" applyFont="1" applyFill="1" applyBorder="1" applyAlignment="1">
      <alignment horizontal="right" vertical="top" wrapText="1"/>
    </xf>
    <xf numFmtId="0" fontId="12" fillId="0" borderId="29" xfId="6" applyFont="1" applyBorder="1" applyAlignment="1">
      <alignment horizontal="left" vertical="top" wrapText="1"/>
    </xf>
    <xf numFmtId="0" fontId="12" fillId="0" borderId="61" xfId="6" applyFont="1" applyBorder="1" applyAlignment="1">
      <alignment horizontal="left" vertical="top" wrapText="1"/>
    </xf>
    <xf numFmtId="0" fontId="12" fillId="0" borderId="50" xfId="6" applyFont="1" applyBorder="1" applyAlignment="1">
      <alignment horizontal="left" vertical="top" wrapText="1"/>
    </xf>
    <xf numFmtId="0" fontId="12" fillId="7" borderId="4" xfId="6" applyFont="1" applyFill="1" applyBorder="1" applyAlignment="1">
      <alignment horizontal="right" vertical="top" wrapText="1"/>
    </xf>
    <xf numFmtId="0" fontId="12" fillId="7" borderId="3" xfId="6" applyFont="1" applyFill="1" applyBorder="1" applyAlignment="1">
      <alignment horizontal="right" vertical="top" wrapText="1"/>
    </xf>
    <xf numFmtId="49" fontId="12" fillId="12" borderId="24" xfId="6" applyNumberFormat="1" applyFont="1" applyFill="1" applyBorder="1" applyAlignment="1">
      <alignment horizontal="center" vertical="top"/>
    </xf>
    <xf numFmtId="49" fontId="12" fillId="12" borderId="23" xfId="6" applyNumberFormat="1" applyFont="1" applyFill="1" applyBorder="1" applyAlignment="1">
      <alignment horizontal="center" vertical="top"/>
    </xf>
    <xf numFmtId="49" fontId="12" fillId="12" borderId="5" xfId="6" applyNumberFormat="1" applyFont="1" applyFill="1" applyBorder="1" applyAlignment="1">
      <alignment horizontal="center" vertical="top"/>
    </xf>
    <xf numFmtId="0" fontId="12" fillId="14" borderId="24" xfId="6" applyFont="1" applyFill="1" applyBorder="1" applyAlignment="1">
      <alignment horizontal="left" vertical="top" wrapText="1"/>
    </xf>
    <xf numFmtId="0" fontId="12" fillId="14" borderId="23" xfId="6" applyFont="1" applyFill="1" applyBorder="1" applyAlignment="1">
      <alignment horizontal="left" vertical="top" wrapText="1"/>
    </xf>
    <xf numFmtId="0" fontId="12" fillId="14" borderId="5" xfId="6" applyFont="1" applyFill="1" applyBorder="1" applyAlignment="1">
      <alignment horizontal="left" vertical="top" wrapText="1"/>
    </xf>
    <xf numFmtId="49" fontId="15" fillId="12" borderId="24" xfId="6" applyNumberFormat="1" applyFont="1" applyFill="1" applyBorder="1" applyAlignment="1">
      <alignment horizontal="center" vertical="center" textRotation="90"/>
    </xf>
    <xf numFmtId="49" fontId="15" fillId="12" borderId="23" xfId="6" applyNumberFormat="1" applyFont="1" applyFill="1" applyBorder="1" applyAlignment="1">
      <alignment horizontal="center" vertical="center" textRotation="90"/>
    </xf>
    <xf numFmtId="49" fontId="15" fillId="12" borderId="5" xfId="6" applyNumberFormat="1" applyFont="1" applyFill="1" applyBorder="1" applyAlignment="1">
      <alignment horizontal="center" vertical="center" textRotation="90"/>
    </xf>
    <xf numFmtId="49" fontId="10" fillId="12" borderId="24" xfId="6" applyNumberFormat="1" applyFont="1" applyFill="1" applyBorder="1" applyAlignment="1">
      <alignment horizontal="center" vertical="top"/>
    </xf>
    <xf numFmtId="49" fontId="10" fillId="12" borderId="23" xfId="6" applyNumberFormat="1" applyFont="1" applyFill="1" applyBorder="1" applyAlignment="1">
      <alignment horizontal="center" vertical="top"/>
    </xf>
    <xf numFmtId="49" fontId="10" fillId="12" borderId="5" xfId="6" applyNumberFormat="1" applyFont="1" applyFill="1" applyBorder="1" applyAlignment="1">
      <alignment horizontal="center" vertical="top"/>
    </xf>
    <xf numFmtId="0" fontId="22" fillId="9" borderId="17" xfId="6" applyFont="1" applyFill="1" applyBorder="1" applyAlignment="1">
      <alignment horizontal="right" vertical="top" wrapText="1"/>
    </xf>
    <xf numFmtId="0" fontId="22" fillId="9" borderId="19" xfId="6" applyFont="1" applyFill="1" applyBorder="1" applyAlignment="1">
      <alignment horizontal="right" vertical="top" wrapText="1"/>
    </xf>
    <xf numFmtId="0" fontId="22" fillId="11" borderId="17" xfId="6" applyFont="1" applyFill="1" applyBorder="1" applyAlignment="1">
      <alignment horizontal="right" vertical="top" wrapText="1"/>
    </xf>
    <xf numFmtId="0" fontId="22" fillId="11" borderId="19" xfId="6" applyFont="1" applyFill="1" applyBorder="1" applyAlignment="1">
      <alignment horizontal="right" vertical="top" wrapText="1"/>
    </xf>
    <xf numFmtId="0" fontId="12" fillId="0" borderId="15" xfId="6" applyFont="1" applyBorder="1" applyAlignment="1">
      <alignment horizontal="left" vertical="top" wrapText="1"/>
    </xf>
    <xf numFmtId="0" fontId="12" fillId="0" borderId="14" xfId="6" applyFont="1" applyBorder="1" applyAlignment="1">
      <alignment horizontal="left" vertical="top" wrapText="1"/>
    </xf>
    <xf numFmtId="0" fontId="12" fillId="0" borderId="13" xfId="6" applyFont="1" applyBorder="1" applyAlignment="1">
      <alignment horizontal="left" vertical="top" wrapText="1"/>
    </xf>
    <xf numFmtId="49" fontId="4" fillId="12" borderId="24" xfId="6" applyNumberFormat="1" applyFont="1" applyFill="1" applyBorder="1" applyAlignment="1">
      <alignment horizontal="center" vertical="center" textRotation="89"/>
    </xf>
    <xf numFmtId="49" fontId="4" fillId="12" borderId="23" xfId="6" applyNumberFormat="1" applyFont="1" applyFill="1" applyBorder="1" applyAlignment="1">
      <alignment horizontal="center" vertical="center" textRotation="89"/>
    </xf>
    <xf numFmtId="49" fontId="4" fillId="12" borderId="5" xfId="6" applyNumberFormat="1" applyFont="1" applyFill="1" applyBorder="1" applyAlignment="1">
      <alignment horizontal="center" vertical="center" textRotation="89"/>
    </xf>
    <xf numFmtId="0" fontId="19" fillId="9" borderId="17" xfId="6" applyFont="1" applyFill="1" applyBorder="1" applyAlignment="1">
      <alignment horizontal="right" vertical="top" wrapText="1"/>
    </xf>
    <xf numFmtId="0" fontId="19" fillId="9" borderId="19" xfId="6" applyFont="1" applyFill="1" applyBorder="1" applyAlignment="1">
      <alignment horizontal="right" vertical="top" wrapText="1"/>
    </xf>
    <xf numFmtId="0" fontId="12" fillId="0" borderId="24" xfId="0" applyFont="1" applyBorder="1" applyAlignment="1">
      <alignment horizontal="left" vertical="top" wrapText="1"/>
    </xf>
    <xf numFmtId="0" fontId="12" fillId="0" borderId="23" xfId="0" applyFont="1" applyBorder="1" applyAlignment="1">
      <alignment horizontal="left" vertical="top" wrapText="1"/>
    </xf>
    <xf numFmtId="0" fontId="29" fillId="13" borderId="24" xfId="6" applyFont="1" applyFill="1" applyBorder="1" applyAlignment="1">
      <alignment horizontal="center" vertical="center" textRotation="90" wrapText="1"/>
    </xf>
    <xf numFmtId="0" fontId="29" fillId="13" borderId="23" xfId="6" applyFont="1" applyFill="1" applyBorder="1" applyAlignment="1">
      <alignment horizontal="center" vertical="center" textRotation="90" wrapText="1"/>
    </xf>
    <xf numFmtId="0" fontId="29" fillId="13" borderId="5" xfId="6" applyFont="1" applyFill="1" applyBorder="1" applyAlignment="1">
      <alignment horizontal="center" vertical="center" textRotation="90" wrapText="1"/>
    </xf>
    <xf numFmtId="0" fontId="11" fillId="9" borderId="17" xfId="6" applyFont="1" applyFill="1" applyBorder="1" applyAlignment="1">
      <alignment horizontal="right" vertical="top" wrapText="1"/>
    </xf>
    <xf numFmtId="0" fontId="11" fillId="9" borderId="19" xfId="6" applyFont="1" applyFill="1" applyBorder="1" applyAlignment="1">
      <alignment horizontal="right" vertical="top" wrapText="1"/>
    </xf>
    <xf numFmtId="49" fontId="4" fillId="12" borderId="24" xfId="6" applyNumberFormat="1" applyFont="1" applyFill="1" applyBorder="1" applyAlignment="1">
      <alignment horizontal="center" vertical="center" textRotation="90"/>
    </xf>
    <xf numFmtId="49" fontId="4" fillId="12" borderId="23" xfId="6" applyNumberFormat="1" applyFont="1" applyFill="1" applyBorder="1" applyAlignment="1">
      <alignment horizontal="center" vertical="center" textRotation="90"/>
    </xf>
    <xf numFmtId="49" fontId="4" fillId="12" borderId="5" xfId="6" applyNumberFormat="1" applyFont="1" applyFill="1" applyBorder="1" applyAlignment="1">
      <alignment horizontal="center" vertical="center" textRotation="90"/>
    </xf>
    <xf numFmtId="0" fontId="11" fillId="11" borderId="17" xfId="6" applyFont="1" applyFill="1" applyBorder="1" applyAlignment="1">
      <alignment horizontal="right" vertical="top" wrapText="1"/>
    </xf>
    <xf numFmtId="0" fontId="11" fillId="11" borderId="19" xfId="6" applyFont="1" applyFill="1" applyBorder="1" applyAlignment="1">
      <alignment horizontal="right" vertical="top" wrapText="1"/>
    </xf>
    <xf numFmtId="0" fontId="12" fillId="0" borderId="0" xfId="6" applyFont="1" applyBorder="1" applyAlignment="1">
      <alignment horizontal="center" vertical="top" wrapText="1"/>
    </xf>
    <xf numFmtId="0" fontId="22" fillId="12" borderId="37" xfId="6" applyFont="1" applyFill="1" applyBorder="1" applyAlignment="1">
      <alignment horizontal="center" vertical="top"/>
    </xf>
    <xf numFmtId="0" fontId="22" fillId="12" borderId="18" xfId="6" applyFont="1" applyFill="1" applyBorder="1" applyAlignment="1">
      <alignment horizontal="center" vertical="top"/>
    </xf>
    <xf numFmtId="0" fontId="22" fillId="12" borderId="25" xfId="6" applyFont="1" applyFill="1" applyBorder="1" applyAlignment="1">
      <alignment horizontal="center" vertical="top"/>
    </xf>
    <xf numFmtId="0" fontId="22" fillId="12" borderId="49" xfId="6" applyFont="1" applyFill="1" applyBorder="1" applyAlignment="1">
      <alignment horizontal="center" vertical="top"/>
    </xf>
    <xf numFmtId="0" fontId="22" fillId="12" borderId="17" xfId="6" applyFont="1" applyFill="1" applyBorder="1" applyAlignment="1">
      <alignment horizontal="center" vertical="top"/>
    </xf>
    <xf numFmtId="0" fontId="22" fillId="12" borderId="19" xfId="6" applyFont="1" applyFill="1" applyBorder="1" applyAlignment="1">
      <alignment horizontal="center" vertical="top"/>
    </xf>
    <xf numFmtId="0" fontId="12" fillId="14" borderId="25" xfId="6" applyFont="1" applyFill="1" applyBorder="1" applyAlignment="1">
      <alignment horizontal="left" vertical="top" wrapText="1"/>
    </xf>
    <xf numFmtId="0" fontId="12" fillId="14" borderId="48" xfId="6" applyFont="1" applyFill="1" applyBorder="1" applyAlignment="1">
      <alignment horizontal="left" vertical="top" wrapText="1"/>
    </xf>
    <xf numFmtId="0" fontId="12" fillId="14" borderId="19" xfId="6" applyFont="1" applyFill="1" applyBorder="1" applyAlignment="1">
      <alignment horizontal="left" vertical="top" wrapText="1"/>
    </xf>
    <xf numFmtId="49" fontId="4" fillId="12" borderId="16" xfId="6" applyNumberFormat="1" applyFont="1" applyFill="1" applyBorder="1" applyAlignment="1">
      <alignment horizontal="center" vertical="center" textRotation="89"/>
    </xf>
    <xf numFmtId="49" fontId="4" fillId="12" borderId="21" xfId="6" applyNumberFormat="1" applyFont="1" applyFill="1" applyBorder="1" applyAlignment="1">
      <alignment horizontal="center" vertical="center" textRotation="89"/>
    </xf>
    <xf numFmtId="49" fontId="20" fillId="12" borderId="24" xfId="6" applyNumberFormat="1" applyFont="1" applyFill="1" applyBorder="1" applyAlignment="1">
      <alignment horizontal="center" vertical="top"/>
    </xf>
    <xf numFmtId="49" fontId="20" fillId="12" borderId="23" xfId="6" applyNumberFormat="1" applyFont="1" applyFill="1" applyBorder="1" applyAlignment="1">
      <alignment horizontal="center" vertical="top"/>
    </xf>
    <xf numFmtId="49" fontId="20" fillId="12" borderId="5" xfId="6" applyNumberFormat="1" applyFont="1" applyFill="1" applyBorder="1" applyAlignment="1">
      <alignment horizontal="center" vertical="top"/>
    </xf>
    <xf numFmtId="0" fontId="29" fillId="13" borderId="37" xfId="6" applyFont="1" applyFill="1" applyBorder="1" applyAlignment="1">
      <alignment horizontal="center" vertical="top" wrapText="1"/>
    </xf>
    <xf numFmtId="0" fontId="28" fillId="13" borderId="18" xfId="6" applyFont="1" applyFill="1" applyBorder="1" applyAlignment="1">
      <alignment horizontal="center" vertical="top" wrapText="1"/>
    </xf>
    <xf numFmtId="0" fontId="28" fillId="13" borderId="25" xfId="6" applyFont="1" applyFill="1" applyBorder="1" applyAlignment="1">
      <alignment horizontal="center" vertical="top" wrapText="1"/>
    </xf>
    <xf numFmtId="0" fontId="28" fillId="13" borderId="46" xfId="6" applyFont="1" applyFill="1" applyBorder="1" applyAlignment="1">
      <alignment horizontal="center" vertical="top" wrapText="1"/>
    </xf>
    <xf numFmtId="0" fontId="28" fillId="13" borderId="0" xfId="6" applyFont="1" applyFill="1" applyBorder="1" applyAlignment="1">
      <alignment horizontal="center" vertical="top" wrapText="1"/>
    </xf>
    <xf numFmtId="0" fontId="28" fillId="13" borderId="48" xfId="6" applyFont="1" applyFill="1" applyBorder="1" applyAlignment="1">
      <alignment horizontal="center" vertical="top" wrapText="1"/>
    </xf>
    <xf numFmtId="0" fontId="28" fillId="13" borderId="49" xfId="6" applyFont="1" applyFill="1" applyBorder="1" applyAlignment="1">
      <alignment horizontal="center" vertical="top" wrapText="1"/>
    </xf>
    <xf numFmtId="0" fontId="28" fillId="13" borderId="17" xfId="6" applyFont="1" applyFill="1" applyBorder="1" applyAlignment="1">
      <alignment horizontal="center" vertical="top" wrapText="1"/>
    </xf>
    <xf numFmtId="0" fontId="28" fillId="13" borderId="19" xfId="6" applyFont="1" applyFill="1" applyBorder="1" applyAlignment="1">
      <alignment horizontal="center" vertical="top" wrapText="1"/>
    </xf>
    <xf numFmtId="0" fontId="29" fillId="13" borderId="25" xfId="6" applyFont="1" applyFill="1" applyBorder="1" applyAlignment="1">
      <alignment horizontal="left" vertical="top" wrapText="1"/>
    </xf>
    <xf numFmtId="0" fontId="28" fillId="13" borderId="48" xfId="6" applyFont="1" applyFill="1" applyBorder="1" applyAlignment="1">
      <alignment horizontal="left" vertical="top" wrapText="1"/>
    </xf>
    <xf numFmtId="0" fontId="28" fillId="13" borderId="19" xfId="6" applyFont="1" applyFill="1" applyBorder="1" applyAlignment="1">
      <alignment horizontal="left" vertical="top" wrapText="1"/>
    </xf>
    <xf numFmtId="0" fontId="10" fillId="12" borderId="69" xfId="6" applyFont="1" applyFill="1" applyBorder="1" applyAlignment="1">
      <alignment horizontal="left" vertical="top" wrapText="1"/>
    </xf>
    <xf numFmtId="0" fontId="10" fillId="12" borderId="55" xfId="6" applyFont="1" applyFill="1" applyBorder="1" applyAlignment="1">
      <alignment horizontal="left" vertical="top" wrapText="1"/>
    </xf>
    <xf numFmtId="0" fontId="4" fillId="12" borderId="69" xfId="6" applyFont="1" applyFill="1" applyBorder="1" applyAlignment="1">
      <alignment horizontal="left" vertical="top" wrapText="1"/>
    </xf>
    <xf numFmtId="0" fontId="4" fillId="12" borderId="55" xfId="6" applyFont="1" applyFill="1" applyBorder="1" applyAlignment="1">
      <alignment horizontal="left" vertical="top" wrapText="1"/>
    </xf>
    <xf numFmtId="0" fontId="4" fillId="12" borderId="71" xfId="6" applyFont="1" applyFill="1" applyBorder="1" applyAlignment="1">
      <alignment horizontal="center" vertical="center" wrapText="1"/>
    </xf>
    <xf numFmtId="0" fontId="4" fillId="12" borderId="52" xfId="6" applyFont="1" applyFill="1" applyBorder="1" applyAlignment="1">
      <alignment horizontal="center" vertical="center" wrapText="1"/>
    </xf>
    <xf numFmtId="0" fontId="4" fillId="12" borderId="67" xfId="6" applyFont="1" applyFill="1" applyBorder="1" applyAlignment="1">
      <alignment horizontal="center" vertical="center"/>
    </xf>
    <xf numFmtId="0" fontId="4" fillId="12" borderId="38" xfId="6" applyFont="1" applyFill="1" applyBorder="1" applyAlignment="1">
      <alignment horizontal="center" vertical="center"/>
    </xf>
    <xf numFmtId="49" fontId="22" fillId="10" borderId="24" xfId="6" applyNumberFormat="1" applyFont="1" applyFill="1" applyBorder="1" applyAlignment="1">
      <alignment horizontal="center" vertical="top"/>
    </xf>
    <xf numFmtId="49" fontId="22" fillId="10" borderId="23" xfId="6" applyNumberFormat="1" applyFont="1" applyFill="1" applyBorder="1" applyAlignment="1">
      <alignment horizontal="center" vertical="top"/>
    </xf>
    <xf numFmtId="49" fontId="22" fillId="15" borderId="24" xfId="6" applyNumberFormat="1" applyFont="1" applyFill="1" applyBorder="1" applyAlignment="1">
      <alignment horizontal="center" vertical="top"/>
    </xf>
    <xf numFmtId="49" fontId="22" fillId="15" borderId="23" xfId="6" applyNumberFormat="1" applyFont="1" applyFill="1" applyBorder="1" applyAlignment="1">
      <alignment horizontal="center" vertical="top"/>
    </xf>
    <xf numFmtId="49" fontId="22" fillId="13" borderId="24" xfId="6" applyNumberFormat="1" applyFont="1" applyFill="1" applyBorder="1" applyAlignment="1">
      <alignment horizontal="center" vertical="top" wrapText="1"/>
    </xf>
    <xf numFmtId="49" fontId="22" fillId="13" borderId="23" xfId="6" applyNumberFormat="1" applyFont="1" applyFill="1" applyBorder="1" applyAlignment="1">
      <alignment horizontal="center" vertical="top" wrapText="1"/>
    </xf>
    <xf numFmtId="0" fontId="28" fillId="14" borderId="25" xfId="6" applyFont="1" applyFill="1" applyBorder="1" applyAlignment="1">
      <alignment horizontal="left" vertical="top" wrapText="1"/>
    </xf>
    <xf numFmtId="0" fontId="28" fillId="14" borderId="48" xfId="6" applyFont="1" applyFill="1" applyBorder="1" applyAlignment="1">
      <alignment horizontal="left" vertical="top" wrapText="1"/>
    </xf>
    <xf numFmtId="49" fontId="4" fillId="12" borderId="16" xfId="6" applyNumberFormat="1" applyFont="1" applyFill="1" applyBorder="1" applyAlignment="1">
      <alignment horizontal="center" vertical="center" textRotation="90"/>
    </xf>
    <xf numFmtId="49" fontId="4" fillId="12" borderId="47" xfId="6" applyNumberFormat="1" applyFont="1" applyFill="1" applyBorder="1" applyAlignment="1">
      <alignment horizontal="center" vertical="center" textRotation="90"/>
    </xf>
    <xf numFmtId="49" fontId="22" fillId="10" borderId="5" xfId="6" applyNumberFormat="1" applyFont="1" applyFill="1" applyBorder="1" applyAlignment="1">
      <alignment horizontal="center" vertical="top"/>
    </xf>
    <xf numFmtId="49" fontId="22" fillId="15" borderId="5" xfId="6" applyNumberFormat="1" applyFont="1" applyFill="1" applyBorder="1" applyAlignment="1">
      <alignment horizontal="center" vertical="top"/>
    </xf>
    <xf numFmtId="49" fontId="22" fillId="13" borderId="5" xfId="6" applyNumberFormat="1" applyFont="1" applyFill="1" applyBorder="1" applyAlignment="1">
      <alignment horizontal="center" vertical="top" wrapText="1"/>
    </xf>
    <xf numFmtId="49" fontId="4" fillId="12" borderId="21" xfId="6" applyNumberFormat="1" applyFont="1" applyFill="1" applyBorder="1" applyAlignment="1">
      <alignment horizontal="center" vertical="center" textRotation="90"/>
    </xf>
    <xf numFmtId="49" fontId="22" fillId="9" borderId="24" xfId="6" applyNumberFormat="1" applyFont="1" applyFill="1" applyBorder="1" applyAlignment="1">
      <alignment horizontal="center" vertical="top"/>
    </xf>
    <xf numFmtId="49" fontId="22" fillId="9" borderId="5" xfId="6" applyNumberFormat="1" applyFont="1" applyFill="1" applyBorder="1" applyAlignment="1">
      <alignment horizontal="center" vertical="top"/>
    </xf>
    <xf numFmtId="0" fontId="12" fillId="0" borderId="15" xfId="5" applyFont="1" applyBorder="1" applyAlignment="1">
      <alignment horizontal="left" vertical="top" wrapText="1"/>
    </xf>
    <xf numFmtId="0" fontId="12" fillId="0" borderId="14" xfId="5" applyFont="1" applyBorder="1" applyAlignment="1">
      <alignment horizontal="left" vertical="top" wrapText="1"/>
    </xf>
    <xf numFmtId="0" fontId="12" fillId="0" borderId="13" xfId="5" applyFont="1" applyBorder="1" applyAlignment="1">
      <alignment horizontal="left" vertical="top" wrapText="1"/>
    </xf>
    <xf numFmtId="0" fontId="22" fillId="17" borderId="17" xfId="6" applyFont="1" applyFill="1" applyBorder="1" applyAlignment="1">
      <alignment horizontal="right" vertical="top" wrapText="1"/>
    </xf>
    <xf numFmtId="0" fontId="22" fillId="17" borderId="19" xfId="6" applyFont="1" applyFill="1" applyBorder="1" applyAlignment="1">
      <alignment horizontal="right" vertical="top" wrapText="1"/>
    </xf>
    <xf numFmtId="0" fontId="22" fillId="4" borderId="4" xfId="6" applyFont="1" applyFill="1" applyBorder="1" applyAlignment="1">
      <alignment horizontal="right" vertical="top" wrapText="1"/>
    </xf>
    <xf numFmtId="0" fontId="22" fillId="4" borderId="3" xfId="6" applyFont="1" applyFill="1" applyBorder="1" applyAlignment="1">
      <alignment horizontal="right" vertical="top" wrapText="1"/>
    </xf>
    <xf numFmtId="0" fontId="22" fillId="4" borderId="2" xfId="6" applyFont="1" applyFill="1" applyBorder="1" applyAlignment="1">
      <alignment horizontal="right" vertical="top" wrapText="1"/>
    </xf>
    <xf numFmtId="0" fontId="22" fillId="9" borderId="4" xfId="6" applyFont="1" applyFill="1" applyBorder="1" applyAlignment="1">
      <alignment horizontal="right" vertical="top" wrapText="1"/>
    </xf>
    <xf numFmtId="0" fontId="22" fillId="9" borderId="3" xfId="6" applyFont="1" applyFill="1" applyBorder="1" applyAlignment="1">
      <alignment horizontal="right" vertical="top" wrapText="1"/>
    </xf>
    <xf numFmtId="0" fontId="22" fillId="9" borderId="2" xfId="6" applyFont="1" applyFill="1" applyBorder="1" applyAlignment="1">
      <alignment horizontal="right" vertical="top" wrapText="1"/>
    </xf>
    <xf numFmtId="0" fontId="22" fillId="11" borderId="4" xfId="6" applyFont="1" applyFill="1" applyBorder="1" applyAlignment="1">
      <alignment horizontal="right" vertical="top" wrapText="1"/>
    </xf>
    <xf numFmtId="0" fontId="22" fillId="11" borderId="3" xfId="6" applyFont="1" applyFill="1" applyBorder="1" applyAlignment="1">
      <alignment horizontal="right" vertical="top" wrapText="1"/>
    </xf>
    <xf numFmtId="0" fontId="22" fillId="11" borderId="2" xfId="6" applyFont="1" applyFill="1" applyBorder="1" applyAlignment="1">
      <alignment horizontal="right" vertical="top" wrapText="1"/>
    </xf>
    <xf numFmtId="49" fontId="22" fillId="10" borderId="58" xfId="6" applyNumberFormat="1" applyFont="1" applyFill="1" applyBorder="1" applyAlignment="1">
      <alignment horizontal="center" vertical="top"/>
    </xf>
    <xf numFmtId="49" fontId="22" fillId="15" borderId="58" xfId="6" applyNumberFormat="1" applyFont="1" applyFill="1" applyBorder="1" applyAlignment="1">
      <alignment horizontal="center" vertical="top"/>
    </xf>
    <xf numFmtId="0" fontId="28" fillId="14" borderId="19" xfId="6" applyFont="1" applyFill="1" applyBorder="1" applyAlignment="1">
      <alignment horizontal="left" vertical="top" wrapText="1"/>
    </xf>
    <xf numFmtId="0" fontId="28" fillId="0" borderId="24" xfId="6" applyFont="1" applyFill="1" applyBorder="1" applyAlignment="1">
      <alignment horizontal="center" vertical="top" wrapText="1"/>
    </xf>
    <xf numFmtId="0" fontId="28" fillId="0" borderId="23" xfId="6" applyFont="1" applyFill="1" applyBorder="1" applyAlignment="1">
      <alignment horizontal="center" vertical="top" wrapText="1"/>
    </xf>
    <xf numFmtId="0" fontId="28" fillId="0" borderId="5" xfId="6" applyFont="1" applyFill="1" applyBorder="1" applyAlignment="1">
      <alignment horizontal="center" vertical="top" wrapText="1"/>
    </xf>
    <xf numFmtId="0" fontId="22" fillId="13" borderId="37" xfId="6" applyFont="1" applyFill="1" applyBorder="1" applyAlignment="1">
      <alignment horizontal="center" vertical="top" wrapText="1"/>
    </xf>
    <xf numFmtId="0" fontId="12" fillId="13" borderId="18" xfId="6" applyFont="1" applyFill="1" applyBorder="1" applyAlignment="1">
      <alignment horizontal="center" vertical="top" wrapText="1"/>
    </xf>
    <xf numFmtId="0" fontId="12" fillId="13" borderId="25" xfId="6" applyFont="1" applyFill="1" applyBorder="1" applyAlignment="1">
      <alignment horizontal="center" vertical="top" wrapText="1"/>
    </xf>
    <xf numFmtId="0" fontId="12" fillId="13" borderId="46" xfId="6" applyFont="1" applyFill="1" applyBorder="1" applyAlignment="1">
      <alignment horizontal="center" vertical="top" wrapText="1"/>
    </xf>
    <xf numFmtId="0" fontId="12" fillId="13" borderId="0" xfId="6" applyFont="1" applyFill="1" applyBorder="1" applyAlignment="1">
      <alignment horizontal="center" vertical="top" wrapText="1"/>
    </xf>
    <xf numFmtId="0" fontId="12" fillId="13" borderId="48" xfId="6" applyFont="1" applyFill="1" applyBorder="1" applyAlignment="1">
      <alignment horizontal="center" vertical="top" wrapText="1"/>
    </xf>
    <xf numFmtId="0" fontId="12" fillId="13" borderId="49" xfId="6" applyFont="1" applyFill="1" applyBorder="1" applyAlignment="1">
      <alignment horizontal="center" vertical="top" wrapText="1"/>
    </xf>
    <xf numFmtId="0" fontId="12" fillId="13" borderId="17" xfId="6" applyFont="1" applyFill="1" applyBorder="1" applyAlignment="1">
      <alignment horizontal="center" vertical="top" wrapText="1"/>
    </xf>
    <xf numFmtId="0" fontId="12" fillId="13" borderId="19" xfId="6" applyFont="1" applyFill="1" applyBorder="1" applyAlignment="1">
      <alignment horizontal="center" vertical="top" wrapText="1"/>
    </xf>
    <xf numFmtId="49" fontId="19" fillId="10" borderId="33" xfId="6" applyNumberFormat="1" applyFont="1" applyFill="1" applyBorder="1" applyAlignment="1">
      <alignment horizontal="center" vertical="top"/>
    </xf>
    <xf numFmtId="49" fontId="19" fillId="10" borderId="46" xfId="6" applyNumberFormat="1" applyFont="1" applyFill="1" applyBorder="1" applyAlignment="1">
      <alignment horizontal="center" vertical="top"/>
    </xf>
    <xf numFmtId="49" fontId="19" fillId="10" borderId="29" xfId="6" applyNumberFormat="1" applyFont="1" applyFill="1" applyBorder="1" applyAlignment="1">
      <alignment horizontal="center" vertical="top"/>
    </xf>
    <xf numFmtId="49" fontId="19" fillId="15" borderId="16" xfId="6" applyNumberFormat="1" applyFont="1" applyFill="1" applyBorder="1" applyAlignment="1">
      <alignment horizontal="center" vertical="top"/>
    </xf>
    <xf numFmtId="49" fontId="19" fillId="15" borderId="23" xfId="6" applyNumberFormat="1" applyFont="1" applyFill="1" applyBorder="1" applyAlignment="1">
      <alignment horizontal="center" vertical="top"/>
    </xf>
    <xf numFmtId="49" fontId="19" fillId="15" borderId="21" xfId="6" applyNumberFormat="1" applyFont="1" applyFill="1" applyBorder="1" applyAlignment="1">
      <alignment horizontal="center" vertical="top"/>
    </xf>
    <xf numFmtId="49" fontId="19" fillId="13" borderId="24" xfId="6" applyNumberFormat="1" applyFont="1" applyFill="1" applyBorder="1" applyAlignment="1">
      <alignment horizontal="center" vertical="top" wrapText="1"/>
    </xf>
    <xf numFmtId="49" fontId="19" fillId="13" borderId="23" xfId="6" applyNumberFormat="1" applyFont="1" applyFill="1" applyBorder="1" applyAlignment="1">
      <alignment horizontal="center" vertical="top" wrapText="1"/>
    </xf>
    <xf numFmtId="0" fontId="36" fillId="13" borderId="5" xfId="6" applyFont="1" applyFill="1" applyBorder="1" applyAlignment="1">
      <alignment horizontal="center" vertical="top" wrapText="1"/>
    </xf>
    <xf numFmtId="49" fontId="10" fillId="12" borderId="16" xfId="6" applyNumberFormat="1" applyFont="1" applyFill="1" applyBorder="1" applyAlignment="1">
      <alignment horizontal="center" vertical="center" textRotation="90"/>
    </xf>
    <xf numFmtId="49" fontId="10" fillId="12" borderId="23" xfId="6" applyNumberFormat="1" applyFont="1" applyFill="1" applyBorder="1" applyAlignment="1">
      <alignment horizontal="center" vertical="center" textRotation="90"/>
    </xf>
    <xf numFmtId="49" fontId="10" fillId="12" borderId="21" xfId="6" applyNumberFormat="1" applyFont="1" applyFill="1" applyBorder="1" applyAlignment="1">
      <alignment horizontal="center" vertical="center" textRotation="90"/>
    </xf>
    <xf numFmtId="0" fontId="27" fillId="13" borderId="5" xfId="6" applyFont="1" applyFill="1" applyBorder="1" applyAlignment="1">
      <alignment horizontal="center" vertical="top" wrapText="1"/>
    </xf>
    <xf numFmtId="0" fontId="29" fillId="13" borderId="37" xfId="6" applyFont="1" applyFill="1" applyBorder="1" applyAlignment="1">
      <alignment horizontal="left" vertical="top" wrapText="1"/>
    </xf>
    <xf numFmtId="0" fontId="28" fillId="13" borderId="18" xfId="6" applyFont="1" applyFill="1" applyBorder="1" applyAlignment="1">
      <alignment horizontal="left" vertical="top" wrapText="1"/>
    </xf>
    <xf numFmtId="0" fontId="28" fillId="13" borderId="25" xfId="6" applyFont="1" applyFill="1" applyBorder="1" applyAlignment="1">
      <alignment horizontal="left" vertical="top" wrapText="1"/>
    </xf>
    <xf numFmtId="0" fontId="28" fillId="13" borderId="46" xfId="6" applyFont="1" applyFill="1" applyBorder="1" applyAlignment="1">
      <alignment horizontal="left" vertical="top" wrapText="1"/>
    </xf>
    <xf numFmtId="0" fontId="28" fillId="13" borderId="0" xfId="6" applyFont="1" applyFill="1" applyBorder="1" applyAlignment="1">
      <alignment horizontal="left" vertical="top" wrapText="1"/>
    </xf>
    <xf numFmtId="0" fontId="28" fillId="13" borderId="49" xfId="6" applyFont="1" applyFill="1" applyBorder="1" applyAlignment="1">
      <alignment horizontal="left" vertical="top" wrapText="1"/>
    </xf>
    <xf numFmtId="0" fontId="28" fillId="13" borderId="17" xfId="6" applyFont="1" applyFill="1" applyBorder="1" applyAlignment="1">
      <alignment horizontal="left" vertical="top" wrapText="1"/>
    </xf>
    <xf numFmtId="49" fontId="22" fillId="10" borderId="33" xfId="6" applyNumberFormat="1" applyFont="1" applyFill="1" applyBorder="1" applyAlignment="1">
      <alignment horizontal="center" vertical="top"/>
    </xf>
    <xf numFmtId="49" fontId="22" fillId="10" borderId="46" xfId="6" applyNumberFormat="1" applyFont="1" applyFill="1" applyBorder="1" applyAlignment="1">
      <alignment horizontal="center" vertical="top"/>
    </xf>
    <xf numFmtId="49" fontId="22" fillId="10" borderId="29" xfId="6" applyNumberFormat="1" applyFont="1" applyFill="1" applyBorder="1" applyAlignment="1">
      <alignment horizontal="center" vertical="top"/>
    </xf>
    <xf numFmtId="49" fontId="22" fillId="15" borderId="16" xfId="6" applyNumberFormat="1" applyFont="1" applyFill="1" applyBorder="1" applyAlignment="1">
      <alignment horizontal="center" vertical="top"/>
    </xf>
    <xf numFmtId="49" fontId="22" fillId="15" borderId="21" xfId="6" applyNumberFormat="1" applyFont="1" applyFill="1" applyBorder="1" applyAlignment="1">
      <alignment horizontal="center" vertical="top"/>
    </xf>
    <xf numFmtId="49" fontId="4" fillId="12" borderId="16" xfId="6" applyNumberFormat="1" applyFont="1" applyFill="1" applyBorder="1" applyAlignment="1">
      <alignment horizontal="center" vertical="center" textRotation="87"/>
    </xf>
    <xf numFmtId="49" fontId="4" fillId="12" borderId="23" xfId="6" applyNumberFormat="1" applyFont="1" applyFill="1" applyBorder="1" applyAlignment="1">
      <alignment horizontal="center" vertical="center" textRotation="87"/>
    </xf>
    <xf numFmtId="49" fontId="4" fillId="12" borderId="21" xfId="6" applyNumberFormat="1" applyFont="1" applyFill="1" applyBorder="1" applyAlignment="1">
      <alignment horizontal="center" vertical="center" textRotation="87"/>
    </xf>
    <xf numFmtId="49" fontId="11" fillId="15" borderId="24" xfId="6" applyNumberFormat="1" applyFont="1" applyFill="1" applyBorder="1" applyAlignment="1">
      <alignment horizontal="center" vertical="top"/>
    </xf>
    <xf numFmtId="49" fontId="11" fillId="15" borderId="23" xfId="6" applyNumberFormat="1" applyFont="1" applyFill="1" applyBorder="1" applyAlignment="1">
      <alignment horizontal="center" vertical="top"/>
    </xf>
    <xf numFmtId="49" fontId="11" fillId="15" borderId="5" xfId="6" applyNumberFormat="1" applyFont="1" applyFill="1" applyBorder="1" applyAlignment="1">
      <alignment horizontal="center" vertical="top"/>
    </xf>
    <xf numFmtId="49" fontId="22" fillId="15" borderId="37" xfId="6" applyNumberFormat="1" applyFont="1" applyFill="1" applyBorder="1" applyAlignment="1">
      <alignment horizontal="center" vertical="top"/>
    </xf>
    <xf numFmtId="49" fontId="22" fillId="15" borderId="46" xfId="6" applyNumberFormat="1" applyFont="1" applyFill="1" applyBorder="1" applyAlignment="1">
      <alignment horizontal="center" vertical="top"/>
    </xf>
    <xf numFmtId="49" fontId="22" fillId="15" borderId="49" xfId="6" applyNumberFormat="1" applyFont="1" applyFill="1" applyBorder="1" applyAlignment="1">
      <alignment horizontal="center" vertical="top"/>
    </xf>
    <xf numFmtId="0" fontId="3" fillId="14" borderId="23" xfId="6" applyFill="1" applyBorder="1" applyAlignment="1">
      <alignment vertical="top" wrapText="1"/>
    </xf>
    <xf numFmtId="0" fontId="3" fillId="14" borderId="5" xfId="6" applyFill="1" applyBorder="1" applyAlignment="1">
      <alignment vertical="top" wrapText="1"/>
    </xf>
    <xf numFmtId="49" fontId="10" fillId="12" borderId="24" xfId="6" applyNumberFormat="1" applyFont="1" applyFill="1" applyBorder="1" applyAlignment="1">
      <alignment horizontal="center" vertical="center" textRotation="90"/>
    </xf>
    <xf numFmtId="49" fontId="10" fillId="12" borderId="5" xfId="6" applyNumberFormat="1" applyFont="1" applyFill="1" applyBorder="1" applyAlignment="1">
      <alignment horizontal="center" vertical="center" textRotation="90"/>
    </xf>
    <xf numFmtId="49" fontId="19" fillId="15" borderId="24" xfId="6" applyNumberFormat="1" applyFont="1" applyFill="1" applyBorder="1" applyAlignment="1">
      <alignment horizontal="center" vertical="top"/>
    </xf>
    <xf numFmtId="49" fontId="19" fillId="15" borderId="5" xfId="6" applyNumberFormat="1" applyFont="1" applyFill="1" applyBorder="1" applyAlignment="1">
      <alignment horizontal="center" vertical="top"/>
    </xf>
    <xf numFmtId="0" fontId="34" fillId="13" borderId="37" xfId="6" applyFont="1" applyFill="1" applyBorder="1" applyAlignment="1">
      <alignment horizontal="center" vertical="top" wrapText="1"/>
    </xf>
    <xf numFmtId="0" fontId="34" fillId="13" borderId="18" xfId="6" applyFont="1" applyFill="1" applyBorder="1" applyAlignment="1">
      <alignment horizontal="center" vertical="top" wrapText="1"/>
    </xf>
    <xf numFmtId="0" fontId="34" fillId="13" borderId="25" xfId="6" applyFont="1" applyFill="1" applyBorder="1" applyAlignment="1">
      <alignment horizontal="center" vertical="top" wrapText="1"/>
    </xf>
    <xf numFmtId="0" fontId="34" fillId="13" borderId="46" xfId="6" applyFont="1" applyFill="1" applyBorder="1" applyAlignment="1">
      <alignment horizontal="center" vertical="top" wrapText="1"/>
    </xf>
    <xf numFmtId="0" fontId="34" fillId="13" borderId="0" xfId="6" applyFont="1" applyFill="1" applyBorder="1" applyAlignment="1">
      <alignment horizontal="center" vertical="top" wrapText="1"/>
    </xf>
    <xf numFmtId="0" fontId="34" fillId="13" borderId="48" xfId="6" applyFont="1" applyFill="1" applyBorder="1" applyAlignment="1">
      <alignment horizontal="center" vertical="top" wrapText="1"/>
    </xf>
    <xf numFmtId="0" fontId="34" fillId="13" borderId="49" xfId="6" applyFont="1" applyFill="1" applyBorder="1" applyAlignment="1">
      <alignment horizontal="center" vertical="top" wrapText="1"/>
    </xf>
    <xf numFmtId="0" fontId="34" fillId="13" borderId="17" xfId="6" applyFont="1" applyFill="1" applyBorder="1" applyAlignment="1">
      <alignment horizontal="center" vertical="top" wrapText="1"/>
    </xf>
    <xf numFmtId="0" fontId="34" fillId="13" borderId="19" xfId="6" applyFont="1" applyFill="1" applyBorder="1" applyAlignment="1">
      <alignment horizontal="center" vertical="top" wrapText="1"/>
    </xf>
    <xf numFmtId="0" fontId="34" fillId="13" borderId="48" xfId="6" applyFont="1" applyFill="1" applyBorder="1" applyAlignment="1">
      <alignment horizontal="left" vertical="top" wrapText="1"/>
    </xf>
    <xf numFmtId="0" fontId="17" fillId="13" borderId="48" xfId="6" applyFont="1" applyFill="1" applyBorder="1" applyAlignment="1">
      <alignment horizontal="left" vertical="top" wrapText="1"/>
    </xf>
    <xf numFmtId="0" fontId="17" fillId="13" borderId="19" xfId="6" applyFont="1" applyFill="1" applyBorder="1" applyAlignment="1">
      <alignment horizontal="left" vertical="top" wrapText="1"/>
    </xf>
    <xf numFmtId="49" fontId="12" fillId="12" borderId="24" xfId="6" applyNumberFormat="1" applyFont="1" applyFill="1" applyBorder="1" applyAlignment="1">
      <alignment horizontal="center" vertical="center" textRotation="90"/>
    </xf>
    <xf numFmtId="49" fontId="12" fillId="12" borderId="23" xfId="6" applyNumberFormat="1" applyFont="1" applyFill="1" applyBorder="1" applyAlignment="1">
      <alignment horizontal="center" vertical="center" textRotation="90"/>
    </xf>
    <xf numFmtId="49" fontId="12" fillId="12" borderId="5" xfId="6" applyNumberFormat="1" applyFont="1" applyFill="1" applyBorder="1" applyAlignment="1">
      <alignment horizontal="center" vertical="center" textRotation="90"/>
    </xf>
    <xf numFmtId="0" fontId="28" fillId="14" borderId="24" xfId="6" applyFont="1" applyFill="1" applyBorder="1" applyAlignment="1">
      <alignment horizontal="left" vertical="top" wrapText="1"/>
    </xf>
    <xf numFmtId="0" fontId="28" fillId="14" borderId="23" xfId="6" applyFont="1" applyFill="1" applyBorder="1" applyAlignment="1">
      <alignment horizontal="left" vertical="top" wrapText="1"/>
    </xf>
    <xf numFmtId="0" fontId="28" fillId="14" borderId="5" xfId="6" applyFont="1" applyFill="1" applyBorder="1" applyAlignment="1">
      <alignment horizontal="left" vertical="top" wrapText="1"/>
    </xf>
    <xf numFmtId="49" fontId="22" fillId="0" borderId="24" xfId="6" applyNumberFormat="1" applyFont="1" applyFill="1" applyBorder="1" applyAlignment="1">
      <alignment horizontal="center" vertical="top" wrapText="1"/>
    </xf>
    <xf numFmtId="49" fontId="22" fillId="0" borderId="23" xfId="6" applyNumberFormat="1" applyFont="1" applyFill="1" applyBorder="1" applyAlignment="1">
      <alignment horizontal="center" vertical="top" wrapText="1"/>
    </xf>
    <xf numFmtId="49" fontId="22" fillId="0" borderId="5" xfId="6" applyNumberFormat="1" applyFont="1" applyFill="1" applyBorder="1" applyAlignment="1">
      <alignment horizontal="center" vertical="top" wrapText="1"/>
    </xf>
    <xf numFmtId="0" fontId="40" fillId="13" borderId="25" xfId="6" applyFont="1" applyFill="1" applyBorder="1" applyAlignment="1">
      <alignment horizontal="left" vertical="top" wrapText="1"/>
    </xf>
    <xf numFmtId="0" fontId="29" fillId="13" borderId="48" xfId="6" applyFont="1" applyFill="1" applyBorder="1" applyAlignment="1">
      <alignment horizontal="left" vertical="top" wrapText="1"/>
    </xf>
    <xf numFmtId="0" fontId="4" fillId="12" borderId="45" xfId="6" applyFont="1" applyFill="1" applyBorder="1" applyAlignment="1">
      <alignment horizontal="left" vertical="top" wrapText="1"/>
    </xf>
    <xf numFmtId="0" fontId="12" fillId="0" borderId="62" xfId="6" applyFont="1" applyBorder="1" applyAlignment="1">
      <alignment horizontal="center" vertical="center" textRotation="90" wrapText="1"/>
    </xf>
    <xf numFmtId="0" fontId="12" fillId="0" borderId="14" xfId="6" applyFont="1" applyBorder="1" applyAlignment="1">
      <alignment horizontal="center" vertical="center" textRotation="90" wrapText="1"/>
    </xf>
    <xf numFmtId="0" fontId="12" fillId="0" borderId="61" xfId="6" applyFont="1" applyBorder="1" applyAlignment="1">
      <alignment horizontal="center" vertical="center" textRotation="90" wrapText="1"/>
    </xf>
    <xf numFmtId="0" fontId="12" fillId="0" borderId="24" xfId="6" applyFont="1" applyBorder="1" applyAlignment="1">
      <alignment horizontal="center" vertical="center" textRotation="90" wrapText="1"/>
    </xf>
    <xf numFmtId="0" fontId="12" fillId="0" borderId="23" xfId="6" applyFont="1" applyBorder="1" applyAlignment="1">
      <alignment horizontal="center" vertical="center" textRotation="90" wrapText="1"/>
    </xf>
    <xf numFmtId="0" fontId="12" fillId="0" borderId="5" xfId="6" applyFont="1" applyBorder="1" applyAlignment="1">
      <alignment horizontal="center" vertical="center" textRotation="90" wrapText="1"/>
    </xf>
    <xf numFmtId="0" fontId="22" fillId="0" borderId="24" xfId="4" applyFont="1" applyBorder="1" applyAlignment="1">
      <alignment horizontal="center" vertical="center" wrapText="1"/>
    </xf>
    <xf numFmtId="0" fontId="22" fillId="0" borderId="23" xfId="4" applyFont="1" applyBorder="1" applyAlignment="1">
      <alignment horizontal="center" vertical="center" wrapText="1"/>
    </xf>
    <xf numFmtId="0" fontId="22" fillId="0" borderId="5" xfId="4" applyFont="1" applyBorder="1" applyAlignment="1">
      <alignment horizontal="center" vertical="center" wrapText="1"/>
    </xf>
    <xf numFmtId="0" fontId="12" fillId="0" borderId="24" xfId="4" applyNumberFormat="1" applyFont="1" applyBorder="1" applyAlignment="1">
      <alignment horizontal="center" vertical="center" wrapText="1"/>
    </xf>
    <xf numFmtId="0" fontId="12" fillId="0" borderId="23" xfId="4" applyNumberFormat="1" applyFont="1" applyBorder="1" applyAlignment="1">
      <alignment horizontal="center" vertical="center" wrapText="1"/>
    </xf>
    <xf numFmtId="0" fontId="12" fillId="0" borderId="45" xfId="6" applyFont="1" applyBorder="1" applyAlignment="1">
      <alignment horizontal="center" vertical="center" wrapText="1"/>
    </xf>
    <xf numFmtId="0" fontId="12" fillId="0" borderId="40" xfId="6" applyFont="1" applyBorder="1" applyAlignment="1">
      <alignment horizontal="center" vertical="center" wrapText="1"/>
    </xf>
    <xf numFmtId="0" fontId="12" fillId="0" borderId="57" xfId="6" applyFont="1" applyBorder="1" applyAlignment="1">
      <alignment horizontal="center" vertical="center" wrapText="1"/>
    </xf>
    <xf numFmtId="0" fontId="12" fillId="0" borderId="20" xfId="6" applyFont="1" applyBorder="1" applyAlignment="1">
      <alignment horizontal="center" vertical="center" wrapText="1"/>
    </xf>
    <xf numFmtId="0" fontId="12" fillId="0" borderId="4" xfId="4"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9" fillId="0" borderId="0" xfId="6" applyFont="1" applyAlignment="1">
      <alignment horizontal="center" vertical="top" wrapText="1"/>
    </xf>
    <xf numFmtId="0" fontId="12" fillId="11" borderId="16" xfId="6" applyFont="1" applyFill="1" applyBorder="1" applyAlignment="1">
      <alignment horizontal="center" vertical="center" textRotation="90" wrapText="1"/>
    </xf>
    <xf numFmtId="0" fontId="12" fillId="11" borderId="9" xfId="6" applyFont="1" applyFill="1" applyBorder="1" applyAlignment="1">
      <alignment horizontal="center" vertical="center" textRotation="90" wrapText="1"/>
    </xf>
    <xf numFmtId="0" fontId="12" fillId="11" borderId="21" xfId="6" applyFont="1" applyFill="1" applyBorder="1" applyAlignment="1">
      <alignment horizontal="center" vertical="center" textRotation="90" wrapText="1"/>
    </xf>
    <xf numFmtId="0" fontId="12" fillId="9" borderId="16" xfId="6" applyFont="1" applyFill="1" applyBorder="1" applyAlignment="1">
      <alignment horizontal="center" vertical="center" textRotation="90" wrapText="1"/>
    </xf>
    <xf numFmtId="0" fontId="12" fillId="9" borderId="9" xfId="6" applyFont="1" applyFill="1" applyBorder="1" applyAlignment="1">
      <alignment horizontal="center" vertical="center" textRotation="90" wrapText="1"/>
    </xf>
    <xf numFmtId="0" fontId="12" fillId="9" borderId="21" xfId="6" applyFont="1" applyFill="1" applyBorder="1" applyAlignment="1">
      <alignment horizontal="center" vertical="center" textRotation="90" wrapText="1"/>
    </xf>
    <xf numFmtId="0" fontId="12" fillId="13" borderId="62" xfId="6" applyFont="1" applyFill="1" applyBorder="1" applyAlignment="1">
      <alignment horizontal="center" vertical="center" textRotation="90" wrapText="1"/>
    </xf>
    <xf numFmtId="0" fontId="12" fillId="13" borderId="14" xfId="6" applyFont="1" applyFill="1" applyBorder="1" applyAlignment="1">
      <alignment horizontal="center" vertical="center" textRotation="90" wrapText="1"/>
    </xf>
    <xf numFmtId="0" fontId="12" fillId="13" borderId="61" xfId="6" applyFont="1" applyFill="1" applyBorder="1" applyAlignment="1">
      <alignment horizontal="center" vertical="center" textRotation="90" wrapText="1"/>
    </xf>
    <xf numFmtId="0" fontId="12" fillId="0" borderId="25" xfId="6" applyFont="1" applyBorder="1" applyAlignment="1">
      <alignment horizontal="center" vertical="center" wrapText="1"/>
    </xf>
    <xf numFmtId="0" fontId="12" fillId="0" borderId="48" xfId="6" applyFont="1" applyBorder="1" applyAlignment="1">
      <alignment horizontal="center" vertical="center" wrapText="1"/>
    </xf>
    <xf numFmtId="0" fontId="12" fillId="0" borderId="19" xfId="6" applyFont="1" applyBorder="1" applyAlignment="1">
      <alignment horizontal="center" vertical="center" wrapText="1"/>
    </xf>
    <xf numFmtId="49" fontId="33" fillId="12" borderId="24" xfId="6" applyNumberFormat="1" applyFont="1" applyFill="1" applyBorder="1" applyAlignment="1">
      <alignment horizontal="center" vertical="top"/>
    </xf>
    <xf numFmtId="0" fontId="12" fillId="0" borderId="16" xfId="6" applyFont="1" applyBorder="1" applyAlignment="1">
      <alignment horizontal="center" vertical="center" textRotation="90" wrapText="1"/>
    </xf>
    <xf numFmtId="0" fontId="12" fillId="0" borderId="9" xfId="6" applyFont="1" applyBorder="1" applyAlignment="1">
      <alignment horizontal="center" vertical="center" textRotation="90" wrapText="1"/>
    </xf>
    <xf numFmtId="0" fontId="12" fillId="0" borderId="21" xfId="6" applyFont="1" applyBorder="1" applyAlignment="1">
      <alignment horizontal="center" vertical="center" textRotation="90" wrapText="1"/>
    </xf>
    <xf numFmtId="49" fontId="22" fillId="9" borderId="23" xfId="6" applyNumberFormat="1" applyFont="1" applyFill="1" applyBorder="1" applyAlignment="1">
      <alignment horizontal="center" vertical="top"/>
    </xf>
    <xf numFmtId="0" fontId="11" fillId="11" borderId="4" xfId="6" applyFont="1" applyFill="1" applyBorder="1" applyAlignment="1">
      <alignment horizontal="right" vertical="top" wrapText="1"/>
    </xf>
    <xf numFmtId="0" fontId="11" fillId="11" borderId="3" xfId="6" applyFont="1" applyFill="1" applyBorder="1" applyAlignment="1">
      <alignment horizontal="right" vertical="top" wrapText="1"/>
    </xf>
    <xf numFmtId="0" fontId="11" fillId="11" borderId="2" xfId="6" applyFont="1" applyFill="1" applyBorder="1" applyAlignment="1">
      <alignment horizontal="right" vertical="top" wrapText="1"/>
    </xf>
    <xf numFmtId="0" fontId="27" fillId="3" borderId="3" xfId="6" applyFont="1" applyFill="1" applyBorder="1" applyAlignment="1">
      <alignment horizontal="right" vertical="top" wrapText="1"/>
    </xf>
    <xf numFmtId="0" fontId="27" fillId="3" borderId="2" xfId="6" applyFont="1" applyFill="1" applyBorder="1" applyAlignment="1">
      <alignment horizontal="right" vertical="top" wrapText="1"/>
    </xf>
    <xf numFmtId="49" fontId="4" fillId="12" borderId="24" xfId="6" applyNumberFormat="1" applyFont="1" applyFill="1" applyBorder="1" applyAlignment="1">
      <alignment horizontal="center" vertical="center" textRotation="88"/>
    </xf>
    <xf numFmtId="49" fontId="4" fillId="12" borderId="23" xfId="6" applyNumberFormat="1" applyFont="1" applyFill="1" applyBorder="1" applyAlignment="1">
      <alignment horizontal="center" vertical="center" textRotation="88"/>
    </xf>
    <xf numFmtId="49" fontId="4" fillId="12" borderId="5" xfId="6" applyNumberFormat="1" applyFont="1" applyFill="1" applyBorder="1" applyAlignment="1">
      <alignment horizontal="center" vertical="center" textRotation="88"/>
    </xf>
    <xf numFmtId="0" fontId="5" fillId="13" borderId="37" xfId="6" applyFont="1" applyFill="1" applyBorder="1" applyAlignment="1">
      <alignment horizontal="center" vertical="top" wrapText="1"/>
    </xf>
    <xf numFmtId="0" fontId="4" fillId="13" borderId="18" xfId="6" applyFont="1" applyFill="1" applyBorder="1" applyAlignment="1">
      <alignment horizontal="center" vertical="top" wrapText="1"/>
    </xf>
    <xf numFmtId="0" fontId="4" fillId="13" borderId="25" xfId="6" applyFont="1" applyFill="1" applyBorder="1" applyAlignment="1">
      <alignment horizontal="center" vertical="top" wrapText="1"/>
    </xf>
    <xf numFmtId="0" fontId="4" fillId="13" borderId="46" xfId="6" applyFont="1" applyFill="1" applyBorder="1" applyAlignment="1">
      <alignment horizontal="center" vertical="top" wrapText="1"/>
    </xf>
    <xf numFmtId="0" fontId="4" fillId="13" borderId="0" xfId="6" applyFont="1" applyFill="1" applyBorder="1" applyAlignment="1">
      <alignment horizontal="center" vertical="top" wrapText="1"/>
    </xf>
    <xf numFmtId="0" fontId="4" fillId="13" borderId="48" xfId="6" applyFont="1" applyFill="1" applyBorder="1" applyAlignment="1">
      <alignment horizontal="center" vertical="top" wrapText="1"/>
    </xf>
    <xf numFmtId="0" fontId="4" fillId="13" borderId="49" xfId="6" applyFont="1" applyFill="1" applyBorder="1" applyAlignment="1">
      <alignment horizontal="center" vertical="top" wrapText="1"/>
    </xf>
    <xf numFmtId="0" fontId="4" fillId="13" borderId="17" xfId="6" applyFont="1" applyFill="1" applyBorder="1" applyAlignment="1">
      <alignment horizontal="center" vertical="top" wrapText="1"/>
    </xf>
    <xf numFmtId="0" fontId="4" fillId="13" borderId="19" xfId="6" applyFont="1" applyFill="1" applyBorder="1" applyAlignment="1">
      <alignment horizontal="center" vertical="top" wrapText="1"/>
    </xf>
    <xf numFmtId="0" fontId="20" fillId="0" borderId="33" xfId="6" applyFont="1" applyBorder="1" applyAlignment="1">
      <alignment horizontal="left" vertical="top" wrapText="1"/>
    </xf>
    <xf numFmtId="0" fontId="20" fillId="0" borderId="62" xfId="6" applyFont="1" applyBorder="1" applyAlignment="1">
      <alignment horizontal="left" vertical="top" wrapText="1"/>
    </xf>
    <xf numFmtId="0" fontId="20" fillId="0" borderId="53" xfId="6" applyFont="1" applyBorder="1" applyAlignment="1">
      <alignment horizontal="left" vertical="top" wrapText="1"/>
    </xf>
    <xf numFmtId="0" fontId="29" fillId="0" borderId="0" xfId="6" applyFont="1" applyAlignment="1">
      <alignment horizontal="center"/>
    </xf>
    <xf numFmtId="0" fontId="19" fillId="7" borderId="33" xfId="6" applyFont="1" applyFill="1" applyBorder="1" applyAlignment="1">
      <alignment horizontal="right" vertical="top" wrapText="1"/>
    </xf>
    <xf numFmtId="0" fontId="19" fillId="7" borderId="62" xfId="6" applyFont="1" applyFill="1" applyBorder="1" applyAlignment="1">
      <alignment horizontal="right" vertical="top" wrapText="1"/>
    </xf>
    <xf numFmtId="0" fontId="19" fillId="7" borderId="53" xfId="6" applyFont="1" applyFill="1" applyBorder="1" applyAlignment="1">
      <alignment horizontal="right" vertical="top" wrapText="1"/>
    </xf>
    <xf numFmtId="49" fontId="14" fillId="10" borderId="24" xfId="6" applyNumberFormat="1" applyFont="1" applyFill="1" applyBorder="1" applyAlignment="1">
      <alignment horizontal="center" vertical="top"/>
    </xf>
    <xf numFmtId="49" fontId="14" fillId="10" borderId="23" xfId="6" applyNumberFormat="1" applyFont="1" applyFill="1" applyBorder="1" applyAlignment="1">
      <alignment horizontal="center" vertical="top"/>
    </xf>
    <xf numFmtId="49" fontId="14" fillId="10" borderId="5" xfId="6" applyNumberFormat="1" applyFont="1" applyFill="1" applyBorder="1" applyAlignment="1">
      <alignment horizontal="center" vertical="top"/>
    </xf>
    <xf numFmtId="49" fontId="14" fillId="10" borderId="33" xfId="6" applyNumberFormat="1" applyFont="1" applyFill="1" applyBorder="1" applyAlignment="1">
      <alignment horizontal="center" vertical="top"/>
    </xf>
    <xf numFmtId="49" fontId="14" fillId="10" borderId="29" xfId="6" applyNumberFormat="1" applyFont="1" applyFill="1" applyBorder="1" applyAlignment="1">
      <alignment horizontal="center" vertical="top"/>
    </xf>
    <xf numFmtId="49" fontId="11" fillId="15" borderId="16" xfId="6" applyNumberFormat="1" applyFont="1" applyFill="1" applyBorder="1" applyAlignment="1">
      <alignment horizontal="center" vertical="top"/>
    </xf>
    <xf numFmtId="49" fontId="11" fillId="15" borderId="21" xfId="6" applyNumberFormat="1" applyFont="1" applyFill="1" applyBorder="1" applyAlignment="1">
      <alignment horizontal="center" vertical="top"/>
    </xf>
    <xf numFmtId="49" fontId="11" fillId="13" borderId="18" xfId="6" applyNumberFormat="1" applyFont="1" applyFill="1" applyBorder="1" applyAlignment="1">
      <alignment horizontal="center" vertical="top" wrapText="1"/>
    </xf>
    <xf numFmtId="0" fontId="16" fillId="13" borderId="17" xfId="6" applyFont="1" applyFill="1" applyBorder="1" applyAlignment="1">
      <alignment horizontal="center" vertical="top" wrapText="1"/>
    </xf>
    <xf numFmtId="49" fontId="11" fillId="13" borderId="37" xfId="6" applyNumberFormat="1" applyFont="1" applyFill="1" applyBorder="1" applyAlignment="1">
      <alignment horizontal="center" vertical="top" wrapText="1"/>
    </xf>
    <xf numFmtId="0" fontId="16" fillId="13" borderId="49" xfId="6" applyFont="1" applyFill="1" applyBorder="1" applyAlignment="1">
      <alignment horizontal="center" vertical="top" wrapText="1"/>
    </xf>
    <xf numFmtId="49" fontId="11" fillId="14" borderId="24" xfId="6" applyNumberFormat="1" applyFont="1" applyFill="1" applyBorder="1" applyAlignment="1">
      <alignment horizontal="center" vertical="top"/>
    </xf>
    <xf numFmtId="49" fontId="11" fillId="14" borderId="23" xfId="6" applyNumberFormat="1" applyFont="1" applyFill="1" applyBorder="1" applyAlignment="1">
      <alignment horizontal="center" vertical="top"/>
    </xf>
    <xf numFmtId="49" fontId="11" fillId="14" borderId="5" xfId="6" applyNumberFormat="1" applyFont="1" applyFill="1" applyBorder="1" applyAlignment="1">
      <alignment horizontal="center" vertical="top"/>
    </xf>
    <xf numFmtId="0" fontId="16" fillId="12" borderId="24" xfId="6" applyFont="1" applyFill="1" applyBorder="1" applyAlignment="1">
      <alignment horizontal="center" vertical="top" wrapText="1"/>
    </xf>
    <xf numFmtId="0" fontId="16" fillId="12" borderId="23" xfId="6" applyFont="1" applyFill="1" applyBorder="1" applyAlignment="1">
      <alignment horizontal="center" vertical="top" wrapText="1"/>
    </xf>
    <xf numFmtId="0" fontId="16" fillId="12" borderId="5" xfId="6" applyFont="1" applyFill="1" applyBorder="1" applyAlignment="1">
      <alignment horizontal="center" vertical="top" wrapText="1"/>
    </xf>
    <xf numFmtId="0" fontId="5" fillId="12" borderId="4" xfId="6" applyFont="1" applyFill="1" applyBorder="1" applyAlignment="1">
      <alignment horizontal="center" vertical="top"/>
    </xf>
    <xf numFmtId="0" fontId="5" fillId="12" borderId="3" xfId="6" applyFont="1" applyFill="1" applyBorder="1" applyAlignment="1">
      <alignment horizontal="center" vertical="top"/>
    </xf>
    <xf numFmtId="0" fontId="5" fillId="12" borderId="2" xfId="6" applyFont="1" applyFill="1" applyBorder="1" applyAlignment="1">
      <alignment horizontal="center" vertical="top"/>
    </xf>
    <xf numFmtId="49" fontId="14" fillId="9" borderId="24" xfId="6" applyNumberFormat="1" applyFont="1" applyFill="1" applyBorder="1" applyAlignment="1">
      <alignment horizontal="center" vertical="top"/>
    </xf>
    <xf numFmtId="49" fontId="14" fillId="9" borderId="5" xfId="6" applyNumberFormat="1" applyFont="1" applyFill="1" applyBorder="1" applyAlignment="1">
      <alignment horizontal="center" vertical="top"/>
    </xf>
    <xf numFmtId="49" fontId="11" fillId="13" borderId="24" xfId="6" applyNumberFormat="1" applyFont="1" applyFill="1" applyBorder="1" applyAlignment="1">
      <alignment horizontal="center" vertical="top" wrapText="1"/>
    </xf>
    <xf numFmtId="49" fontId="11" fillId="13" borderId="23" xfId="6" applyNumberFormat="1" applyFont="1" applyFill="1" applyBorder="1" applyAlignment="1">
      <alignment horizontal="center" vertical="top" wrapText="1"/>
    </xf>
    <xf numFmtId="49" fontId="11" fillId="13" borderId="5" xfId="6" applyNumberFormat="1" applyFont="1" applyFill="1" applyBorder="1" applyAlignment="1">
      <alignment horizontal="center" vertical="top" wrapText="1"/>
    </xf>
    <xf numFmtId="0" fontId="29" fillId="13" borderId="37" xfId="6" applyFont="1" applyFill="1" applyBorder="1" applyAlignment="1">
      <alignment horizontal="center" vertical="center" textRotation="90" wrapText="1"/>
    </xf>
    <xf numFmtId="0" fontId="29" fillId="13" borderId="46" xfId="6" applyFont="1" applyFill="1" applyBorder="1" applyAlignment="1">
      <alignment horizontal="center" vertical="center" textRotation="90" wrapText="1"/>
    </xf>
    <xf numFmtId="0" fontId="29" fillId="13" borderId="49" xfId="6" applyFont="1" applyFill="1" applyBorder="1" applyAlignment="1">
      <alignment horizontal="center" vertical="center" textRotation="90" wrapText="1"/>
    </xf>
    <xf numFmtId="49" fontId="14" fillId="10" borderId="46" xfId="6" applyNumberFormat="1" applyFont="1" applyFill="1" applyBorder="1" applyAlignment="1">
      <alignment horizontal="center" vertical="top"/>
    </xf>
    <xf numFmtId="0" fontId="10" fillId="14" borderId="24" xfId="6" applyFont="1" applyFill="1" applyBorder="1" applyAlignment="1">
      <alignment horizontal="left" vertical="top"/>
    </xf>
    <xf numFmtId="0" fontId="10" fillId="14" borderId="23" xfId="6" applyFont="1" applyFill="1" applyBorder="1" applyAlignment="1">
      <alignment horizontal="left" vertical="top"/>
    </xf>
    <xf numFmtId="0" fontId="10" fillId="14" borderId="5" xfId="6" applyFont="1" applyFill="1" applyBorder="1" applyAlignment="1">
      <alignment horizontal="left" vertical="top"/>
    </xf>
    <xf numFmtId="0" fontId="11" fillId="11" borderId="4" xfId="6" applyFont="1" applyFill="1" applyBorder="1" applyAlignment="1">
      <alignment horizontal="center" vertical="top" wrapText="1"/>
    </xf>
    <xf numFmtId="0" fontId="11" fillId="11" borderId="3" xfId="6" applyFont="1" applyFill="1" applyBorder="1" applyAlignment="1">
      <alignment horizontal="center" vertical="top" wrapText="1"/>
    </xf>
    <xf numFmtId="0" fontId="11" fillId="11" borderId="2" xfId="6" applyFont="1" applyFill="1" applyBorder="1" applyAlignment="1">
      <alignment horizontal="center" vertical="top" wrapText="1"/>
    </xf>
    <xf numFmtId="0" fontId="11" fillId="9" borderId="4" xfId="6" applyFont="1" applyFill="1" applyBorder="1" applyAlignment="1">
      <alignment horizontal="center" vertical="top" wrapText="1"/>
    </xf>
    <xf numFmtId="0" fontId="11" fillId="9" borderId="3" xfId="6" applyFont="1" applyFill="1" applyBorder="1" applyAlignment="1">
      <alignment horizontal="center" vertical="top" wrapText="1"/>
    </xf>
    <xf numFmtId="0" fontId="11" fillId="9" borderId="2" xfId="6" applyFont="1" applyFill="1" applyBorder="1" applyAlignment="1">
      <alignment horizontal="center" vertical="top" wrapText="1"/>
    </xf>
    <xf numFmtId="0" fontId="10" fillId="14" borderId="24" xfId="6" applyFont="1" applyFill="1" applyBorder="1" applyAlignment="1">
      <alignment horizontal="left" vertical="top" wrapText="1"/>
    </xf>
    <xf numFmtId="0" fontId="10" fillId="14" borderId="23" xfId="6" applyFont="1" applyFill="1" applyBorder="1" applyAlignment="1">
      <alignment horizontal="left" vertical="top" wrapText="1"/>
    </xf>
    <xf numFmtId="0" fontId="10" fillId="14" borderId="5" xfId="6" applyFont="1" applyFill="1" applyBorder="1" applyAlignment="1">
      <alignment horizontal="left" vertical="top" wrapText="1"/>
    </xf>
    <xf numFmtId="49" fontId="11" fillId="13" borderId="0" xfId="6" applyNumberFormat="1" applyFont="1" applyFill="1" applyBorder="1" applyAlignment="1">
      <alignment horizontal="center" vertical="top" wrapText="1"/>
    </xf>
    <xf numFmtId="49" fontId="11" fillId="4" borderId="4" xfId="6" applyNumberFormat="1" applyFont="1" applyFill="1" applyBorder="1" applyAlignment="1">
      <alignment horizontal="right" vertical="top"/>
    </xf>
    <xf numFmtId="49" fontId="11" fillId="4" borderId="3" xfId="6" applyNumberFormat="1" applyFont="1" applyFill="1" applyBorder="1" applyAlignment="1">
      <alignment horizontal="right" vertical="top"/>
    </xf>
    <xf numFmtId="49" fontId="11" fillId="4" borderId="2" xfId="6" applyNumberFormat="1" applyFont="1" applyFill="1" applyBorder="1" applyAlignment="1">
      <alignment horizontal="right" vertical="top"/>
    </xf>
    <xf numFmtId="0" fontId="4" fillId="4" borderId="4" xfId="6" applyFont="1" applyFill="1" applyBorder="1" applyAlignment="1">
      <alignment horizontal="center" vertical="top"/>
    </xf>
    <xf numFmtId="0" fontId="4" fillId="4" borderId="3" xfId="6" applyFont="1" applyFill="1" applyBorder="1" applyAlignment="1">
      <alignment horizontal="center" vertical="top"/>
    </xf>
    <xf numFmtId="0" fontId="4" fillId="4" borderId="2" xfId="6" applyFont="1" applyFill="1" applyBorder="1" applyAlignment="1">
      <alignment horizontal="center" vertical="top"/>
    </xf>
    <xf numFmtId="49" fontId="47" fillId="0" borderId="17" xfId="6" applyNumberFormat="1" applyFont="1" applyBorder="1" applyAlignment="1">
      <alignment horizontal="center" vertical="top" wrapText="1"/>
    </xf>
    <xf numFmtId="0" fontId="11" fillId="11" borderId="17" xfId="6" applyFont="1" applyFill="1" applyBorder="1" applyAlignment="1">
      <alignment horizontal="center" vertical="top" wrapText="1"/>
    </xf>
    <xf numFmtId="0" fontId="11" fillId="11" borderId="19" xfId="6" applyFont="1" applyFill="1" applyBorder="1" applyAlignment="1">
      <alignment horizontal="center" vertical="top" wrapText="1"/>
    </xf>
    <xf numFmtId="0" fontId="4" fillId="0" borderId="24" xfId="7" applyFont="1" applyBorder="1" applyAlignment="1">
      <alignment horizontal="left" vertical="top" wrapText="1"/>
    </xf>
    <xf numFmtId="0" fontId="4" fillId="0" borderId="23" xfId="7" applyFont="1" applyBorder="1" applyAlignment="1">
      <alignment horizontal="left" vertical="top" wrapText="1"/>
    </xf>
    <xf numFmtId="0" fontId="4" fillId="0" borderId="5" xfId="7" applyFont="1" applyBorder="1" applyAlignment="1">
      <alignment horizontal="left" vertical="top" wrapText="1"/>
    </xf>
    <xf numFmtId="0" fontId="11" fillId="9" borderId="17" xfId="6" applyFont="1" applyFill="1" applyBorder="1" applyAlignment="1">
      <alignment horizontal="center" vertical="top" wrapText="1"/>
    </xf>
    <xf numFmtId="0" fontId="11" fillId="9" borderId="19" xfId="6" applyFont="1" applyFill="1" applyBorder="1" applyAlignment="1">
      <alignment horizontal="center" vertical="top" wrapText="1"/>
    </xf>
    <xf numFmtId="0" fontId="5" fillId="12" borderId="37" xfId="6" applyFont="1" applyFill="1" applyBorder="1" applyAlignment="1">
      <alignment horizontal="center" vertical="top"/>
    </xf>
    <xf numFmtId="0" fontId="5" fillId="12" borderId="18" xfId="6" applyFont="1" applyFill="1" applyBorder="1" applyAlignment="1">
      <alignment horizontal="center" vertical="top"/>
    </xf>
    <xf numFmtId="0" fontId="5" fillId="12" borderId="25" xfId="6" applyFont="1" applyFill="1" applyBorder="1" applyAlignment="1">
      <alignment horizontal="center" vertical="top"/>
    </xf>
    <xf numFmtId="0" fontId="5" fillId="12" borderId="46" xfId="6" applyFont="1" applyFill="1" applyBorder="1" applyAlignment="1">
      <alignment horizontal="center" vertical="top"/>
    </xf>
    <xf numFmtId="0" fontId="5" fillId="12" borderId="0" xfId="6" applyFont="1" applyFill="1" applyBorder="1" applyAlignment="1">
      <alignment horizontal="center" vertical="top"/>
    </xf>
    <xf numFmtId="0" fontId="5" fillId="12" borderId="48" xfId="6" applyFont="1" applyFill="1" applyBorder="1" applyAlignment="1">
      <alignment horizontal="center" vertical="top"/>
    </xf>
    <xf numFmtId="0" fontId="5" fillId="12" borderId="49" xfId="6" applyFont="1" applyFill="1" applyBorder="1" applyAlignment="1">
      <alignment horizontal="center" vertical="top"/>
    </xf>
    <xf numFmtId="0" fontId="5" fillId="12" borderId="17" xfId="6" applyFont="1" applyFill="1" applyBorder="1" applyAlignment="1">
      <alignment horizontal="center" vertical="top"/>
    </xf>
    <xf numFmtId="0" fontId="5" fillId="12" borderId="19" xfId="6" applyFont="1" applyFill="1" applyBorder="1" applyAlignment="1">
      <alignment horizontal="center" vertical="top"/>
    </xf>
    <xf numFmtId="0" fontId="8" fillId="0" borderId="15" xfId="6" applyFont="1" applyBorder="1" applyAlignment="1">
      <alignment horizontal="left" vertical="top" wrapText="1"/>
    </xf>
    <xf numFmtId="0" fontId="8" fillId="0" borderId="14" xfId="6" applyFont="1" applyBorder="1" applyAlignment="1">
      <alignment horizontal="left" vertical="top" wrapText="1"/>
    </xf>
    <xf numFmtId="0" fontId="8" fillId="0" borderId="13" xfId="6" applyFont="1" applyBorder="1" applyAlignment="1">
      <alignment horizontal="left" vertical="top" wrapText="1"/>
    </xf>
    <xf numFmtId="0" fontId="8" fillId="0" borderId="13" xfId="5" applyFont="1" applyBorder="1" applyAlignment="1">
      <alignment horizontal="left" vertical="top" wrapText="1"/>
    </xf>
    <xf numFmtId="0" fontId="5" fillId="14" borderId="18" xfId="6" applyFont="1" applyFill="1" applyBorder="1" applyAlignment="1">
      <alignment horizontal="left" vertical="top" wrapText="1"/>
    </xf>
    <xf numFmtId="0" fontId="5" fillId="14" borderId="17" xfId="6" applyFont="1" applyFill="1" applyBorder="1" applyAlignment="1">
      <alignment horizontal="left" vertical="top" wrapText="1"/>
    </xf>
    <xf numFmtId="0" fontId="5" fillId="13" borderId="18" xfId="6" applyFont="1" applyFill="1" applyBorder="1" applyAlignment="1">
      <alignment horizontal="center" vertical="top" wrapText="1"/>
    </xf>
    <xf numFmtId="0" fontId="5" fillId="13" borderId="25" xfId="6" applyFont="1" applyFill="1" applyBorder="1" applyAlignment="1">
      <alignment horizontal="center" vertical="top" wrapText="1"/>
    </xf>
    <xf numFmtId="0" fontId="5" fillId="13" borderId="0" xfId="6" applyFont="1" applyFill="1" applyBorder="1" applyAlignment="1">
      <alignment horizontal="center" vertical="top" wrapText="1"/>
    </xf>
    <xf numFmtId="0" fontId="5" fillId="13" borderId="48" xfId="6" applyFont="1" applyFill="1" applyBorder="1" applyAlignment="1">
      <alignment horizontal="center" vertical="top" wrapText="1"/>
    </xf>
    <xf numFmtId="0" fontId="5" fillId="13" borderId="17" xfId="6" applyFont="1" applyFill="1" applyBorder="1" applyAlignment="1">
      <alignment horizontal="center" vertical="top" wrapText="1"/>
    </xf>
    <xf numFmtId="0" fontId="5" fillId="13" borderId="19" xfId="6" applyFont="1" applyFill="1" applyBorder="1" applyAlignment="1">
      <alignment horizontal="center" vertical="top" wrapText="1"/>
    </xf>
    <xf numFmtId="0" fontId="11" fillId="7" borderId="33" xfId="6" applyFont="1" applyFill="1" applyBorder="1" applyAlignment="1">
      <alignment horizontal="right" vertical="top" wrapText="1"/>
    </xf>
    <xf numFmtId="0" fontId="11" fillId="7" borderId="62" xfId="6" applyFont="1" applyFill="1" applyBorder="1" applyAlignment="1">
      <alignment horizontal="right" vertical="top" wrapText="1"/>
    </xf>
    <xf numFmtId="0" fontId="11" fillId="7" borderId="53" xfId="6" applyFont="1" applyFill="1" applyBorder="1" applyAlignment="1">
      <alignment horizontal="right" vertical="top" wrapText="1"/>
    </xf>
    <xf numFmtId="0" fontId="4" fillId="13" borderId="23" xfId="6" applyFont="1" applyFill="1" applyBorder="1" applyAlignment="1">
      <alignment vertical="top" wrapText="1"/>
    </xf>
    <xf numFmtId="0" fontId="3" fillId="13" borderId="23" xfId="6" applyFill="1" applyBorder="1" applyAlignment="1">
      <alignment vertical="top" wrapText="1"/>
    </xf>
    <xf numFmtId="0" fontId="6" fillId="0" borderId="33" xfId="6" applyFont="1" applyBorder="1" applyAlignment="1">
      <alignment horizontal="left" vertical="top" wrapText="1"/>
    </xf>
    <xf numFmtId="0" fontId="6" fillId="0" borderId="62" xfId="6" applyFont="1" applyBorder="1" applyAlignment="1">
      <alignment horizontal="left" vertical="top" wrapText="1"/>
    </xf>
    <xf numFmtId="0" fontId="6" fillId="0" borderId="53" xfId="6" applyFont="1" applyBorder="1" applyAlignment="1">
      <alignment horizontal="left" vertical="top" wrapText="1"/>
    </xf>
    <xf numFmtId="0" fontId="3" fillId="3" borderId="4" xfId="6" applyFont="1" applyFill="1" applyBorder="1" applyAlignment="1">
      <alignment horizontal="right" vertical="top" wrapText="1"/>
    </xf>
    <xf numFmtId="0" fontId="3" fillId="3" borderId="3" xfId="6" applyFont="1" applyFill="1" applyBorder="1" applyAlignment="1">
      <alignment horizontal="right" vertical="top" wrapText="1"/>
    </xf>
    <xf numFmtId="0" fontId="3" fillId="3" borderId="2" xfId="6" applyFont="1" applyFill="1" applyBorder="1" applyAlignment="1">
      <alignment horizontal="right" vertical="top" wrapText="1"/>
    </xf>
    <xf numFmtId="0" fontId="11" fillId="9" borderId="4" xfId="6" applyFont="1" applyFill="1" applyBorder="1" applyAlignment="1">
      <alignment horizontal="right" vertical="top" wrapText="1"/>
    </xf>
    <xf numFmtId="0" fontId="11" fillId="9" borderId="3" xfId="6" applyFont="1" applyFill="1" applyBorder="1" applyAlignment="1">
      <alignment horizontal="right" vertical="top" wrapText="1"/>
    </xf>
    <xf numFmtId="0" fontId="11" fillId="9" borderId="2" xfId="6" applyFont="1" applyFill="1" applyBorder="1" applyAlignment="1">
      <alignment horizontal="right" vertical="top" wrapText="1"/>
    </xf>
    <xf numFmtId="0" fontId="8" fillId="0" borderId="29" xfId="6" applyFont="1" applyBorder="1" applyAlignment="1">
      <alignment horizontal="left" vertical="top" wrapText="1"/>
    </xf>
    <xf numFmtId="0" fontId="8" fillId="0" borderId="61" xfId="6" applyFont="1" applyBorder="1" applyAlignment="1">
      <alignment horizontal="left" vertical="top" wrapText="1"/>
    </xf>
    <xf numFmtId="0" fontId="8" fillId="0" borderId="50" xfId="6" applyFont="1" applyBorder="1" applyAlignment="1">
      <alignment horizontal="left" vertical="top" wrapText="1"/>
    </xf>
    <xf numFmtId="0" fontId="4" fillId="7" borderId="4" xfId="6" applyFont="1" applyFill="1" applyBorder="1" applyAlignment="1">
      <alignment horizontal="right" vertical="top" wrapText="1"/>
    </xf>
    <xf numFmtId="0" fontId="4" fillId="7" borderId="3" xfId="6" applyFont="1" applyFill="1" applyBorder="1" applyAlignment="1">
      <alignment horizontal="right" vertical="top" wrapText="1"/>
    </xf>
    <xf numFmtId="0" fontId="16" fillId="13" borderId="5" xfId="6" applyFont="1" applyFill="1" applyBorder="1" applyAlignment="1">
      <alignment horizontal="center" vertical="top" wrapText="1"/>
    </xf>
    <xf numFmtId="0" fontId="5" fillId="13" borderId="24" xfId="6" applyFont="1" applyFill="1" applyBorder="1" applyAlignment="1">
      <alignment horizontal="left" vertical="top" wrapText="1"/>
    </xf>
    <xf numFmtId="0" fontId="5" fillId="13" borderId="23" xfId="6" applyFont="1" applyFill="1" applyBorder="1" applyAlignment="1">
      <alignment horizontal="left" vertical="top" wrapText="1"/>
    </xf>
    <xf numFmtId="49" fontId="15" fillId="12" borderId="16" xfId="6" applyNumberFormat="1" applyFont="1" applyFill="1" applyBorder="1" applyAlignment="1">
      <alignment horizontal="center" vertical="center" textRotation="90"/>
    </xf>
    <xf numFmtId="49" fontId="15" fillId="12" borderId="21" xfId="6" applyNumberFormat="1" applyFont="1" applyFill="1" applyBorder="1" applyAlignment="1">
      <alignment horizontal="center" vertical="center" textRotation="90"/>
    </xf>
    <xf numFmtId="49" fontId="14" fillId="9" borderId="23" xfId="6" applyNumberFormat="1" applyFont="1" applyFill="1" applyBorder="1" applyAlignment="1">
      <alignment horizontal="center" vertical="top"/>
    </xf>
    <xf numFmtId="0" fontId="48" fillId="13" borderId="23" xfId="6" applyFont="1" applyFill="1" applyBorder="1" applyAlignment="1">
      <alignment horizontal="center" vertical="center" textRotation="90" wrapText="1"/>
    </xf>
    <xf numFmtId="0" fontId="48" fillId="13" borderId="5" xfId="6" applyFont="1" applyFill="1" applyBorder="1" applyAlignment="1">
      <alignment horizontal="center" vertical="center" textRotation="90" wrapText="1"/>
    </xf>
    <xf numFmtId="49" fontId="11" fillId="14" borderId="24" xfId="6" applyNumberFormat="1" applyFont="1" applyFill="1" applyBorder="1" applyAlignment="1">
      <alignment horizontal="left" vertical="top"/>
    </xf>
    <xf numFmtId="49" fontId="11" fillId="14" borderId="5" xfId="6" applyNumberFormat="1" applyFont="1" applyFill="1" applyBorder="1" applyAlignment="1">
      <alignment horizontal="left" vertical="top"/>
    </xf>
    <xf numFmtId="0" fontId="22" fillId="0" borderId="24" xfId="6" applyFont="1" applyBorder="1" applyAlignment="1">
      <alignment horizontal="center" vertical="center" textRotation="90" wrapText="1"/>
    </xf>
    <xf numFmtId="0" fontId="22" fillId="0" borderId="23" xfId="6" applyFont="1" applyBorder="1" applyAlignment="1">
      <alignment horizontal="center" vertical="center" textRotation="90" wrapText="1"/>
    </xf>
    <xf numFmtId="0" fontId="22" fillId="0" borderId="5" xfId="6" applyFont="1" applyBorder="1" applyAlignment="1">
      <alignment horizontal="center" vertical="center" textRotation="90" wrapText="1"/>
    </xf>
    <xf numFmtId="0" fontId="22" fillId="0" borderId="62" xfId="6" applyFont="1" applyBorder="1" applyAlignment="1">
      <alignment horizontal="center" vertical="center" textRotation="90" wrapText="1"/>
    </xf>
    <xf numFmtId="0" fontId="22" fillId="0" borderId="14" xfId="6" applyFont="1" applyBorder="1" applyAlignment="1">
      <alignment horizontal="center" vertical="center" textRotation="90" wrapText="1"/>
    </xf>
    <xf numFmtId="0" fontId="22" fillId="0" borderId="61" xfId="6" applyFont="1" applyBorder="1" applyAlignment="1">
      <alignment horizontal="center" vertical="center" textRotation="90" wrapText="1"/>
    </xf>
    <xf numFmtId="0" fontId="22" fillId="14" borderId="24" xfId="6" applyFont="1" applyFill="1" applyBorder="1" applyAlignment="1">
      <alignment horizontal="center" vertical="center" textRotation="90" wrapText="1"/>
    </xf>
    <xf numFmtId="0" fontId="22" fillId="14" borderId="23" xfId="6" applyFont="1" applyFill="1" applyBorder="1" applyAlignment="1">
      <alignment horizontal="center" vertical="center" textRotation="90" wrapText="1"/>
    </xf>
    <xf numFmtId="0" fontId="22" fillId="14" borderId="5" xfId="6" applyFont="1" applyFill="1" applyBorder="1" applyAlignment="1">
      <alignment horizontal="center" vertical="center" textRotation="90" wrapText="1"/>
    </xf>
    <xf numFmtId="0" fontId="22" fillId="13" borderId="24" xfId="6" applyFont="1" applyFill="1" applyBorder="1" applyAlignment="1">
      <alignment horizontal="center" vertical="center" textRotation="90" wrapText="1"/>
    </xf>
    <xf numFmtId="0" fontId="22" fillId="13" borderId="23" xfId="6" applyFont="1" applyFill="1" applyBorder="1" applyAlignment="1">
      <alignment horizontal="center" vertical="center" textRotation="90" wrapText="1"/>
    </xf>
    <xf numFmtId="0" fontId="22" fillId="13" borderId="5" xfId="6" applyFont="1" applyFill="1" applyBorder="1" applyAlignment="1">
      <alignment horizontal="center" vertical="center" textRotation="90" wrapText="1"/>
    </xf>
    <xf numFmtId="0" fontId="5" fillId="0" borderId="24" xfId="4" applyNumberFormat="1" applyFont="1" applyBorder="1" applyAlignment="1">
      <alignment horizontal="center" vertical="center" wrapText="1"/>
    </xf>
    <xf numFmtId="0" fontId="5" fillId="0" borderId="23" xfId="4" applyNumberFormat="1" applyFont="1" applyBorder="1" applyAlignment="1">
      <alignment horizontal="center" vertical="center" wrapText="1"/>
    </xf>
    <xf numFmtId="0" fontId="5" fillId="13" borderId="46" xfId="6" applyFont="1" applyFill="1" applyBorder="1" applyAlignment="1">
      <alignment horizontal="center" vertical="top" wrapText="1"/>
    </xf>
    <xf numFmtId="0" fontId="5" fillId="13" borderId="49" xfId="6" applyFont="1" applyFill="1" applyBorder="1" applyAlignment="1">
      <alignment horizontal="center" vertical="top" wrapText="1"/>
    </xf>
    <xf numFmtId="0" fontId="22" fillId="0" borderId="4" xfId="4" applyFont="1" applyBorder="1" applyAlignment="1">
      <alignment horizontal="center" vertical="center"/>
    </xf>
    <xf numFmtId="0" fontId="22" fillId="0" borderId="3" xfId="4" applyFont="1" applyBorder="1" applyAlignment="1">
      <alignment horizontal="center" vertical="center"/>
    </xf>
    <xf numFmtId="0" fontId="22" fillId="0" borderId="2" xfId="4" applyFont="1" applyBorder="1" applyAlignment="1">
      <alignment horizontal="center" vertical="center"/>
    </xf>
    <xf numFmtId="0" fontId="22" fillId="0" borderId="45" xfId="6" applyFont="1" applyBorder="1" applyAlignment="1">
      <alignment horizontal="center" vertical="center" wrapText="1"/>
    </xf>
    <xf numFmtId="0" fontId="22" fillId="0" borderId="40" xfId="6" applyFont="1" applyBorder="1" applyAlignment="1">
      <alignment horizontal="center" vertical="center" wrapText="1"/>
    </xf>
    <xf numFmtId="0" fontId="22" fillId="0" borderId="57" xfId="6" applyFont="1" applyBorder="1" applyAlignment="1">
      <alignment horizontal="center" vertical="center" wrapText="1"/>
    </xf>
    <xf numFmtId="0" fontId="22" fillId="0" borderId="20" xfId="6" applyFont="1" applyBorder="1" applyAlignment="1">
      <alignment horizontal="center" vertical="center" wrapText="1"/>
    </xf>
    <xf numFmtId="0" fontId="22" fillId="0" borderId="0" xfId="6" applyFont="1" applyAlignment="1">
      <alignment horizontal="center" vertical="center"/>
    </xf>
    <xf numFmtId="0" fontId="22" fillId="11" borderId="16" xfId="6" applyFont="1" applyFill="1" applyBorder="1" applyAlignment="1">
      <alignment horizontal="center" vertical="center" textRotation="90" wrapText="1"/>
    </xf>
    <xf numFmtId="0" fontId="22" fillId="11" borderId="9" xfId="6" applyFont="1" applyFill="1" applyBorder="1" applyAlignment="1">
      <alignment horizontal="center" vertical="center" textRotation="90" wrapText="1"/>
    </xf>
    <xf numFmtId="0" fontId="22" fillId="11" borderId="21" xfId="6" applyFont="1" applyFill="1" applyBorder="1" applyAlignment="1">
      <alignment horizontal="center" vertical="center" textRotation="90" wrapText="1"/>
    </xf>
    <xf numFmtId="0" fontId="22" fillId="9" borderId="16" xfId="6" applyFont="1" applyFill="1" applyBorder="1" applyAlignment="1">
      <alignment horizontal="center" vertical="center" textRotation="90" wrapText="1"/>
    </xf>
    <xf numFmtId="0" fontId="22" fillId="9" borderId="9" xfId="6" applyFont="1" applyFill="1" applyBorder="1" applyAlignment="1">
      <alignment horizontal="center" vertical="center" textRotation="90" wrapText="1"/>
    </xf>
    <xf numFmtId="0" fontId="22" fillId="9" borderId="21" xfId="6" applyFont="1" applyFill="1" applyBorder="1" applyAlignment="1">
      <alignment horizontal="center" vertical="center" textRotation="90" wrapText="1"/>
    </xf>
    <xf numFmtId="0" fontId="22" fillId="13" borderId="62" xfId="6" applyFont="1" applyFill="1" applyBorder="1" applyAlignment="1">
      <alignment horizontal="center" vertical="center" textRotation="90" wrapText="1"/>
    </xf>
    <xf numFmtId="0" fontId="22" fillId="13" borderId="14" xfId="6" applyFont="1" applyFill="1" applyBorder="1" applyAlignment="1">
      <alignment horizontal="center" vertical="center" textRotation="90" wrapText="1"/>
    </xf>
    <xf numFmtId="0" fontId="22" fillId="13" borderId="61" xfId="6" applyFont="1" applyFill="1" applyBorder="1" applyAlignment="1">
      <alignment horizontal="center" vertical="center" textRotation="90" wrapText="1"/>
    </xf>
    <xf numFmtId="0" fontId="22" fillId="0" borderId="16" xfId="6" applyFont="1" applyBorder="1" applyAlignment="1">
      <alignment horizontal="center" vertical="center" textRotation="90" wrapText="1"/>
    </xf>
    <xf numFmtId="0" fontId="22" fillId="0" borderId="9" xfId="6" applyFont="1" applyBorder="1" applyAlignment="1">
      <alignment horizontal="center" vertical="center" textRotation="90" wrapText="1"/>
    </xf>
    <xf numFmtId="0" fontId="22" fillId="0" borderId="21" xfId="6" applyFont="1" applyBorder="1" applyAlignment="1">
      <alignment horizontal="center" vertical="center" textRotation="90" wrapText="1"/>
    </xf>
    <xf numFmtId="0" fontId="22" fillId="0" borderId="25" xfId="6" applyFont="1" applyBorder="1" applyAlignment="1">
      <alignment horizontal="center" vertical="center" wrapText="1"/>
    </xf>
    <xf numFmtId="0" fontId="22" fillId="0" borderId="48" xfId="6" applyFont="1" applyBorder="1" applyAlignment="1">
      <alignment horizontal="center" vertical="center" wrapText="1"/>
    </xf>
    <xf numFmtId="0" fontId="22" fillId="0" borderId="19" xfId="6" applyFont="1" applyBorder="1" applyAlignment="1">
      <alignment horizontal="center" vertical="center" wrapText="1"/>
    </xf>
    <xf numFmtId="0" fontId="22" fillId="0" borderId="43" xfId="6" applyFont="1" applyBorder="1" applyAlignment="1">
      <alignment horizontal="center" vertical="center" textRotation="90"/>
    </xf>
    <xf numFmtId="0" fontId="22" fillId="0" borderId="59" xfId="6" applyFont="1" applyBorder="1" applyAlignment="1">
      <alignment horizontal="center" vertical="center" textRotation="90"/>
    </xf>
    <xf numFmtId="0" fontId="4" fillId="12" borderId="60" xfId="8" applyFont="1" applyFill="1" applyBorder="1" applyAlignment="1">
      <alignment horizontal="center" vertical="top" wrapText="1"/>
    </xf>
    <xf numFmtId="0" fontId="4" fillId="12" borderId="44" xfId="8" applyFont="1" applyFill="1" applyBorder="1" applyAlignment="1">
      <alignment horizontal="center" vertical="top" wrapText="1"/>
    </xf>
    <xf numFmtId="0" fontId="4" fillId="12" borderId="39" xfId="8" applyFont="1" applyFill="1" applyBorder="1" applyAlignment="1">
      <alignment horizontal="center" vertical="top" wrapText="1"/>
    </xf>
    <xf numFmtId="0" fontId="4" fillId="12" borderId="56" xfId="8" applyFont="1" applyFill="1" applyBorder="1" applyAlignment="1">
      <alignment horizontal="center" vertical="top"/>
    </xf>
    <xf numFmtId="0" fontId="4" fillId="12" borderId="43" xfId="8" applyFont="1" applyFill="1" applyBorder="1" applyAlignment="1">
      <alignment horizontal="center" vertical="top"/>
    </xf>
    <xf numFmtId="0" fontId="4" fillId="12" borderId="59" xfId="8" applyFont="1" applyFill="1" applyBorder="1" applyAlignment="1">
      <alignment horizontal="center" vertical="top"/>
    </xf>
    <xf numFmtId="0" fontId="4" fillId="12" borderId="45" xfId="8" applyFont="1" applyFill="1" applyBorder="1" applyAlignment="1">
      <alignment horizontal="left" vertical="top" wrapText="1"/>
    </xf>
    <xf numFmtId="0" fontId="4" fillId="12" borderId="40" xfId="8" applyFont="1" applyFill="1" applyBorder="1" applyAlignment="1">
      <alignment horizontal="left" vertical="top" wrapText="1"/>
    </xf>
    <xf numFmtId="0" fontId="4" fillId="12" borderId="57" xfId="8" applyFont="1" applyFill="1" applyBorder="1" applyAlignment="1">
      <alignment horizontal="center" vertical="top" wrapText="1"/>
    </xf>
    <xf numFmtId="0" fontId="4" fillId="12" borderId="54" xfId="8" applyFont="1" applyFill="1" applyBorder="1" applyAlignment="1">
      <alignment horizontal="center" vertical="top" wrapText="1"/>
    </xf>
    <xf numFmtId="0" fontId="4" fillId="12" borderId="20" xfId="8" applyFont="1" applyFill="1" applyBorder="1" applyAlignment="1">
      <alignment horizontal="center" vertical="top" wrapText="1"/>
    </xf>
    <xf numFmtId="0" fontId="4" fillId="12" borderId="42" xfId="8" applyFont="1" applyFill="1" applyBorder="1" applyAlignment="1">
      <alignment horizontal="left" vertical="top" wrapText="1"/>
    </xf>
    <xf numFmtId="0" fontId="4" fillId="0" borderId="47" xfId="10" applyFont="1" applyBorder="1" applyAlignment="1">
      <alignment horizontal="center" vertical="top" wrapText="1"/>
    </xf>
    <xf numFmtId="0" fontId="4" fillId="0" borderId="23" xfId="10" applyFont="1" applyBorder="1" applyAlignment="1">
      <alignment horizontal="center" vertical="top" wrapText="1"/>
    </xf>
    <xf numFmtId="0" fontId="4" fillId="0" borderId="24" xfId="10" applyFont="1" applyBorder="1" applyAlignment="1">
      <alignment horizontal="center" vertical="top" wrapText="1"/>
    </xf>
    <xf numFmtId="0" fontId="4" fillId="0" borderId="5" xfId="10" applyFont="1" applyBorder="1" applyAlignment="1">
      <alignment horizontal="center" vertical="top" wrapText="1"/>
    </xf>
    <xf numFmtId="0" fontId="4" fillId="12" borderId="42" xfId="8" applyFont="1" applyFill="1" applyBorder="1" applyAlignment="1">
      <alignment horizontal="center" vertical="top"/>
    </xf>
    <xf numFmtId="0" fontId="4" fillId="12" borderId="45" xfId="8" applyFont="1" applyFill="1" applyBorder="1" applyAlignment="1">
      <alignment horizontal="center" vertical="top"/>
    </xf>
    <xf numFmtId="0" fontId="4" fillId="12" borderId="55" xfId="8" applyFont="1" applyFill="1" applyBorder="1" applyAlignment="1">
      <alignment horizontal="center" vertical="top"/>
    </xf>
    <xf numFmtId="0" fontId="4" fillId="12" borderId="57" xfId="8" applyFont="1" applyFill="1" applyBorder="1" applyAlignment="1">
      <alignment horizontal="center" vertical="top"/>
    </xf>
    <xf numFmtId="0" fontId="4" fillId="12" borderId="54" xfId="8" applyFont="1" applyFill="1" applyBorder="1" applyAlignment="1">
      <alignment horizontal="center" vertical="top"/>
    </xf>
    <xf numFmtId="0" fontId="4" fillId="12" borderId="52" xfId="8" applyFont="1" applyFill="1" applyBorder="1" applyAlignment="1">
      <alignment horizontal="center" vertical="top"/>
    </xf>
    <xf numFmtId="0" fontId="4" fillId="12" borderId="38" xfId="8" applyFont="1" applyFill="1" applyBorder="1" applyAlignment="1">
      <alignment horizontal="center" vertical="top"/>
    </xf>
    <xf numFmtId="0" fontId="4" fillId="12" borderId="71" xfId="8" applyFont="1" applyFill="1" applyBorder="1" applyAlignment="1">
      <alignment horizontal="center" vertical="top" wrapText="1"/>
    </xf>
    <xf numFmtId="0" fontId="4" fillId="12" borderId="52" xfId="8" applyFont="1" applyFill="1" applyBorder="1" applyAlignment="1">
      <alignment horizontal="center" vertical="top" wrapText="1"/>
    </xf>
    <xf numFmtId="0" fontId="4" fillId="12" borderId="67" xfId="8" applyFont="1" applyFill="1" applyBorder="1" applyAlignment="1">
      <alignment horizontal="center" vertical="top"/>
    </xf>
    <xf numFmtId="0" fontId="4" fillId="12" borderId="69" xfId="8" applyFont="1" applyFill="1" applyBorder="1" applyAlignment="1">
      <alignment horizontal="left" vertical="top" wrapText="1"/>
    </xf>
    <xf numFmtId="0" fontId="4" fillId="12" borderId="42" xfId="8" applyFont="1" applyFill="1" applyBorder="1" applyAlignment="1">
      <alignment horizontal="left" vertical="top"/>
    </xf>
    <xf numFmtId="0" fontId="4" fillId="12" borderId="45" xfId="8" applyFont="1" applyFill="1" applyBorder="1" applyAlignment="1">
      <alignment horizontal="left" vertical="top"/>
    </xf>
    <xf numFmtId="0" fontId="4" fillId="12" borderId="55" xfId="8" applyFont="1" applyFill="1" applyBorder="1" applyAlignment="1">
      <alignment horizontal="left" vertical="top"/>
    </xf>
    <xf numFmtId="0" fontId="4" fillId="12" borderId="55" xfId="8" applyFont="1" applyFill="1" applyBorder="1" applyAlignment="1">
      <alignment horizontal="left" vertical="top" wrapText="1"/>
    </xf>
    <xf numFmtId="0" fontId="4" fillId="0" borderId="24" xfId="10" applyFont="1" applyBorder="1" applyAlignment="1">
      <alignment horizontal="left" vertical="top" wrapText="1"/>
    </xf>
    <xf numFmtId="0" fontId="4" fillId="0" borderId="23" xfId="10" applyFont="1" applyBorder="1" applyAlignment="1">
      <alignment horizontal="left" vertical="top" wrapText="1"/>
    </xf>
    <xf numFmtId="0" fontId="4" fillId="0" borderId="5" xfId="10" applyFont="1" applyBorder="1" applyAlignment="1">
      <alignment horizontal="left" vertical="top" wrapText="1"/>
    </xf>
    <xf numFmtId="0" fontId="5" fillId="14" borderId="24" xfId="8" applyFont="1" applyFill="1" applyBorder="1" applyAlignment="1">
      <alignment horizontal="left" vertical="top" wrapText="1"/>
    </xf>
    <xf numFmtId="0" fontId="5" fillId="14" borderId="23" xfId="8" applyFont="1" applyFill="1" applyBorder="1" applyAlignment="1">
      <alignment horizontal="left" vertical="top" wrapText="1"/>
    </xf>
    <xf numFmtId="0" fontId="4" fillId="0" borderId="58" xfId="10" applyFont="1" applyBorder="1" applyAlignment="1">
      <alignment horizontal="center" vertical="top" wrapText="1"/>
    </xf>
    <xf numFmtId="0" fontId="4" fillId="12" borderId="40" xfId="8" applyFont="1" applyFill="1" applyBorder="1" applyAlignment="1">
      <alignment horizontal="center" vertical="top"/>
    </xf>
    <xf numFmtId="0" fontId="29" fillId="13" borderId="25" xfId="6" applyFont="1" applyFill="1" applyBorder="1" applyAlignment="1">
      <alignment horizontal="center" vertical="center" textRotation="90" wrapText="1"/>
    </xf>
    <xf numFmtId="0" fontId="29" fillId="13" borderId="48" xfId="6" applyFont="1" applyFill="1" applyBorder="1" applyAlignment="1">
      <alignment horizontal="center" vertical="center" textRotation="90" wrapText="1"/>
    </xf>
    <xf numFmtId="0" fontId="29" fillId="13" borderId="19" xfId="6" applyFont="1" applyFill="1" applyBorder="1" applyAlignment="1">
      <alignment horizontal="center" vertical="center" textRotation="90" wrapText="1"/>
    </xf>
    <xf numFmtId="0" fontId="4" fillId="12" borderId="42" xfId="8" applyFont="1" applyFill="1" applyBorder="1" applyAlignment="1">
      <alignment horizontal="center" vertical="top" wrapText="1"/>
    </xf>
    <xf numFmtId="0" fontId="4" fillId="12" borderId="45" xfId="8" applyFont="1" applyFill="1" applyBorder="1" applyAlignment="1">
      <alignment horizontal="center" vertical="top" wrapText="1"/>
    </xf>
    <xf numFmtId="0" fontId="4" fillId="12" borderId="40" xfId="8" applyFont="1" applyFill="1" applyBorder="1" applyAlignment="1">
      <alignment horizontal="center" vertical="top" wrapText="1"/>
    </xf>
    <xf numFmtId="49" fontId="7" fillId="10" borderId="24" xfId="8" applyNumberFormat="1" applyFont="1" applyFill="1" applyBorder="1" applyAlignment="1">
      <alignment horizontal="center" vertical="top"/>
    </xf>
    <xf numFmtId="49" fontId="7" fillId="10" borderId="23" xfId="8" applyNumberFormat="1" applyFont="1" applyFill="1" applyBorder="1" applyAlignment="1">
      <alignment horizontal="center" vertical="top"/>
    </xf>
    <xf numFmtId="49" fontId="7" fillId="10" borderId="5" xfId="8" applyNumberFormat="1" applyFont="1" applyFill="1" applyBorder="1" applyAlignment="1">
      <alignment horizontal="center" vertical="top"/>
    </xf>
    <xf numFmtId="0" fontId="5" fillId="14" borderId="5" xfId="8" applyFont="1" applyFill="1" applyBorder="1" applyAlignment="1">
      <alignment horizontal="left" vertical="top" wrapText="1"/>
    </xf>
    <xf numFmtId="49" fontId="5" fillId="15" borderId="24" xfId="8" applyNumberFormat="1" applyFont="1" applyFill="1" applyBorder="1" applyAlignment="1">
      <alignment horizontal="center" vertical="top"/>
    </xf>
    <xf numFmtId="49" fontId="5" fillId="15" borderId="23" xfId="8" applyNumberFormat="1" applyFont="1" applyFill="1" applyBorder="1" applyAlignment="1">
      <alignment horizontal="center" vertical="top"/>
    </xf>
    <xf numFmtId="49" fontId="5" fillId="15" borderId="5" xfId="8" applyNumberFormat="1" applyFont="1" applyFill="1" applyBorder="1" applyAlignment="1">
      <alignment horizontal="center" vertical="top"/>
    </xf>
    <xf numFmtId="49" fontId="5" fillId="14" borderId="24" xfId="8" applyNumberFormat="1" applyFont="1" applyFill="1" applyBorder="1" applyAlignment="1">
      <alignment horizontal="center" vertical="top" wrapText="1"/>
    </xf>
    <xf numFmtId="49" fontId="5" fillId="14" borderId="23" xfId="8" applyNumberFormat="1" applyFont="1" applyFill="1" applyBorder="1" applyAlignment="1">
      <alignment horizontal="center" vertical="top" wrapText="1"/>
    </xf>
    <xf numFmtId="49" fontId="5" fillId="14" borderId="5" xfId="8" applyNumberFormat="1" applyFont="1" applyFill="1" applyBorder="1" applyAlignment="1">
      <alignment horizontal="center" vertical="top" wrapText="1"/>
    </xf>
    <xf numFmtId="49" fontId="18" fillId="12" borderId="24" xfId="8" applyNumberFormat="1" applyFont="1" applyFill="1" applyBorder="1" applyAlignment="1">
      <alignment horizontal="center" vertical="center" textRotation="90"/>
    </xf>
    <xf numFmtId="49" fontId="18" fillId="12" borderId="23" xfId="8" applyNumberFormat="1" applyFont="1" applyFill="1" applyBorder="1" applyAlignment="1">
      <alignment horizontal="center" vertical="center" textRotation="90"/>
    </xf>
    <xf numFmtId="49" fontId="18" fillId="12" borderId="5" xfId="8" applyNumberFormat="1" applyFont="1" applyFill="1" applyBorder="1" applyAlignment="1">
      <alignment horizontal="center" vertical="center" textRotation="90"/>
    </xf>
    <xf numFmtId="0" fontId="5" fillId="9" borderId="49" xfId="8" applyFont="1" applyFill="1" applyBorder="1" applyAlignment="1">
      <alignment horizontal="right" vertical="top" wrapText="1"/>
    </xf>
    <xf numFmtId="0" fontId="5" fillId="9" borderId="17" xfId="8" applyFont="1" applyFill="1" applyBorder="1" applyAlignment="1">
      <alignment horizontal="right" vertical="top" wrapText="1"/>
    </xf>
    <xf numFmtId="0" fontId="5" fillId="9" borderId="19" xfId="8" applyFont="1" applyFill="1" applyBorder="1" applyAlignment="1">
      <alignment horizontal="right" vertical="top" wrapText="1"/>
    </xf>
    <xf numFmtId="49" fontId="4" fillId="12" borderId="24" xfId="8" applyNumberFormat="1" applyFont="1" applyFill="1" applyBorder="1" applyAlignment="1">
      <alignment horizontal="center" vertical="top"/>
    </xf>
    <xf numFmtId="49" fontId="4" fillId="12" borderId="23" xfId="8" applyNumberFormat="1" applyFont="1" applyFill="1" applyBorder="1" applyAlignment="1">
      <alignment horizontal="center" vertical="top"/>
    </xf>
    <xf numFmtId="49" fontId="4" fillId="12" borderId="5" xfId="8" applyNumberFormat="1" applyFont="1" applyFill="1" applyBorder="1" applyAlignment="1">
      <alignment horizontal="center" vertical="top"/>
    </xf>
    <xf numFmtId="0" fontId="5" fillId="13" borderId="37" xfId="8" applyFont="1" applyFill="1" applyBorder="1" applyAlignment="1">
      <alignment horizontal="left" vertical="top" wrapText="1"/>
    </xf>
    <xf numFmtId="0" fontId="5" fillId="13" borderId="18" xfId="8" applyFont="1" applyFill="1" applyBorder="1" applyAlignment="1">
      <alignment horizontal="left" vertical="top" wrapText="1"/>
    </xf>
    <xf numFmtId="0" fontId="5" fillId="13" borderId="25" xfId="8" applyFont="1" applyFill="1" applyBorder="1" applyAlignment="1">
      <alignment horizontal="left" vertical="top" wrapText="1"/>
    </xf>
    <xf numFmtId="0" fontId="5" fillId="13" borderId="46" xfId="8" applyFont="1" applyFill="1" applyBorder="1" applyAlignment="1">
      <alignment horizontal="left" vertical="top" wrapText="1"/>
    </xf>
    <xf numFmtId="0" fontId="5" fillId="13" borderId="0" xfId="8" applyFont="1" applyFill="1" applyBorder="1" applyAlignment="1">
      <alignment horizontal="left" vertical="top" wrapText="1"/>
    </xf>
    <xf numFmtId="0" fontId="5" fillId="13" borderId="48" xfId="8" applyFont="1" applyFill="1" applyBorder="1" applyAlignment="1">
      <alignment horizontal="left" vertical="top" wrapText="1"/>
    </xf>
    <xf numFmtId="0" fontId="5" fillId="13" borderId="49" xfId="8" applyFont="1" applyFill="1" applyBorder="1" applyAlignment="1">
      <alignment horizontal="left" vertical="top" wrapText="1"/>
    </xf>
    <xf numFmtId="0" fontId="5" fillId="13" borderId="17" xfId="8" applyFont="1" applyFill="1" applyBorder="1" applyAlignment="1">
      <alignment horizontal="left" vertical="top" wrapText="1"/>
    </xf>
    <xf numFmtId="0" fontId="5" fillId="13" borderId="19" xfId="8" applyFont="1" applyFill="1" applyBorder="1" applyAlignment="1">
      <alignment horizontal="left" vertical="top" wrapText="1"/>
    </xf>
    <xf numFmtId="49" fontId="5" fillId="13" borderId="24" xfId="8" applyNumberFormat="1" applyFont="1" applyFill="1" applyBorder="1" applyAlignment="1">
      <alignment horizontal="center" vertical="top" wrapText="1"/>
    </xf>
    <xf numFmtId="49" fontId="5" fillId="13" borderId="23" xfId="8" applyNumberFormat="1" applyFont="1" applyFill="1" applyBorder="1" applyAlignment="1">
      <alignment horizontal="center" vertical="top" wrapText="1"/>
    </xf>
    <xf numFmtId="49" fontId="5" fillId="13" borderId="5" xfId="8" applyNumberFormat="1" applyFont="1" applyFill="1" applyBorder="1" applyAlignment="1">
      <alignment horizontal="center" vertical="top" wrapText="1"/>
    </xf>
    <xf numFmtId="49" fontId="5" fillId="0" borderId="24" xfId="8" applyNumberFormat="1" applyFont="1" applyFill="1" applyBorder="1" applyAlignment="1">
      <alignment horizontal="center" vertical="top" wrapText="1"/>
    </xf>
    <xf numFmtId="49" fontId="5" fillId="0" borderId="23" xfId="8" applyNumberFormat="1" applyFont="1" applyFill="1" applyBorder="1" applyAlignment="1">
      <alignment horizontal="center" vertical="top" wrapText="1"/>
    </xf>
    <xf numFmtId="49" fontId="5" fillId="0" borderId="5" xfId="8" applyNumberFormat="1" applyFont="1" applyFill="1" applyBorder="1" applyAlignment="1">
      <alignment horizontal="center" vertical="top" wrapText="1"/>
    </xf>
    <xf numFmtId="0" fontId="19" fillId="11" borderId="4" xfId="8" applyFont="1" applyFill="1" applyBorder="1" applyAlignment="1">
      <alignment horizontal="left" vertical="top"/>
    </xf>
    <xf numFmtId="0" fontId="19" fillId="11" borderId="3" xfId="8" applyFont="1" applyFill="1" applyBorder="1" applyAlignment="1">
      <alignment horizontal="left" vertical="top"/>
    </xf>
    <xf numFmtId="0" fontId="19" fillId="11" borderId="2" xfId="8" applyFont="1" applyFill="1" applyBorder="1" applyAlignment="1">
      <alignment horizontal="left" vertical="top"/>
    </xf>
    <xf numFmtId="0" fontId="5" fillId="13" borderId="80" xfId="8" applyFont="1" applyFill="1" applyBorder="1" applyAlignment="1">
      <alignment horizontal="left" vertical="top" wrapText="1"/>
    </xf>
    <xf numFmtId="0" fontId="5" fillId="13" borderId="74" xfId="8" applyFont="1" applyFill="1" applyBorder="1" applyAlignment="1">
      <alignment horizontal="left" vertical="top" wrapText="1"/>
    </xf>
    <xf numFmtId="49" fontId="5" fillId="14" borderId="67" xfId="8" applyNumberFormat="1" applyFont="1" applyFill="1" applyBorder="1" applyAlignment="1">
      <alignment horizontal="center" vertical="top" wrapText="1"/>
    </xf>
    <xf numFmtId="49" fontId="5" fillId="14" borderId="43" xfId="8" applyNumberFormat="1" applyFont="1" applyFill="1" applyBorder="1" applyAlignment="1">
      <alignment horizontal="center" vertical="top" wrapText="1"/>
    </xf>
    <xf numFmtId="49" fontId="5" fillId="14" borderId="38" xfId="8" applyNumberFormat="1" applyFont="1" applyFill="1" applyBorder="1" applyAlignment="1">
      <alignment horizontal="center" vertical="top" wrapText="1"/>
    </xf>
    <xf numFmtId="49" fontId="5" fillId="14" borderId="75" xfId="8" applyNumberFormat="1" applyFont="1" applyFill="1" applyBorder="1" applyAlignment="1">
      <alignment horizontal="center" vertical="top" wrapText="1"/>
    </xf>
    <xf numFmtId="49" fontId="5" fillId="14" borderId="74" xfId="8" applyNumberFormat="1" applyFont="1" applyFill="1" applyBorder="1" applyAlignment="1">
      <alignment horizontal="center" vertical="top" wrapText="1"/>
    </xf>
    <xf numFmtId="49" fontId="5" fillId="14" borderId="79" xfId="8" applyNumberFormat="1" applyFont="1" applyFill="1" applyBorder="1" applyAlignment="1">
      <alignment horizontal="center" vertical="top" wrapText="1"/>
    </xf>
    <xf numFmtId="0" fontId="23" fillId="0" borderId="0" xfId="8" applyFont="1" applyAlignment="1">
      <alignment horizontal="left" vertical="top" wrapText="1"/>
    </xf>
    <xf numFmtId="0" fontId="22" fillId="0" borderId="0" xfId="8" applyFont="1" applyAlignment="1">
      <alignment horizontal="center"/>
    </xf>
    <xf numFmtId="0" fontId="22" fillId="0" borderId="0" xfId="8" applyFont="1" applyAlignment="1">
      <alignment horizontal="center" vertical="center"/>
    </xf>
    <xf numFmtId="0" fontId="19" fillId="0" borderId="0" xfId="8" applyFont="1" applyAlignment="1">
      <alignment horizontal="center" vertical="top" wrapText="1"/>
    </xf>
    <xf numFmtId="0" fontId="12" fillId="11" borderId="16" xfId="8" applyFont="1" applyFill="1" applyBorder="1" applyAlignment="1">
      <alignment horizontal="center" vertical="center" textRotation="90" wrapText="1"/>
    </xf>
    <xf numFmtId="0" fontId="12" fillId="11" borderId="9" xfId="8" applyFont="1" applyFill="1" applyBorder="1" applyAlignment="1">
      <alignment horizontal="center" vertical="center" textRotation="90" wrapText="1"/>
    </xf>
    <xf numFmtId="0" fontId="12" fillId="11" borderId="21" xfId="8" applyFont="1" applyFill="1" applyBorder="1" applyAlignment="1">
      <alignment horizontal="center" vertical="center" textRotation="90" wrapText="1"/>
    </xf>
    <xf numFmtId="0" fontId="12" fillId="9" borderId="16" xfId="8" applyFont="1" applyFill="1" applyBorder="1" applyAlignment="1">
      <alignment horizontal="center" vertical="center" textRotation="90" wrapText="1"/>
    </xf>
    <xf numFmtId="0" fontId="12" fillId="9" borderId="9" xfId="8" applyFont="1" applyFill="1" applyBorder="1" applyAlignment="1">
      <alignment horizontal="center" vertical="center" textRotation="90" wrapText="1"/>
    </xf>
    <xf numFmtId="0" fontId="12" fillId="9" borderId="21" xfId="8" applyFont="1" applyFill="1" applyBorder="1" applyAlignment="1">
      <alignment horizontal="center" vertical="center" textRotation="90" wrapText="1"/>
    </xf>
    <xf numFmtId="0" fontId="12" fillId="13" borderId="62" xfId="8" applyFont="1" applyFill="1" applyBorder="1" applyAlignment="1">
      <alignment horizontal="center" vertical="center" textRotation="90" wrapText="1"/>
    </xf>
    <xf numFmtId="0" fontId="12" fillId="13" borderId="14" xfId="8" applyFont="1" applyFill="1" applyBorder="1" applyAlignment="1">
      <alignment horizontal="center" vertical="center" textRotation="90" wrapText="1"/>
    </xf>
    <xf numFmtId="0" fontId="12" fillId="13" borderId="61" xfId="8" applyFont="1" applyFill="1" applyBorder="1" applyAlignment="1">
      <alignment horizontal="center" vertical="center" textRotation="90" wrapText="1"/>
    </xf>
    <xf numFmtId="0" fontId="12" fillId="0" borderId="24" xfId="8" applyFont="1" applyFill="1" applyBorder="1" applyAlignment="1">
      <alignment horizontal="center" vertical="center" textRotation="90" wrapText="1"/>
    </xf>
    <xf numFmtId="0" fontId="12" fillId="0" borderId="23" xfId="8" applyFont="1" applyFill="1" applyBorder="1" applyAlignment="1">
      <alignment horizontal="center" vertical="center" textRotation="90" wrapText="1"/>
    </xf>
    <xf numFmtId="0" fontId="12" fillId="0" borderId="5" xfId="8" applyFont="1" applyFill="1" applyBorder="1" applyAlignment="1">
      <alignment horizontal="center" vertical="center" textRotation="90" wrapText="1"/>
    </xf>
    <xf numFmtId="0" fontId="12" fillId="0" borderId="25" xfId="8" applyFont="1" applyBorder="1" applyAlignment="1">
      <alignment horizontal="center" vertical="center" wrapText="1"/>
    </xf>
    <xf numFmtId="0" fontId="12" fillId="0" borderId="48" xfId="8" applyFont="1" applyBorder="1" applyAlignment="1">
      <alignment horizontal="center" vertical="center" wrapText="1"/>
    </xf>
    <xf numFmtId="0" fontId="12" fillId="0" borderId="19" xfId="8" applyFont="1" applyBorder="1" applyAlignment="1">
      <alignment horizontal="center" vertical="center" wrapText="1"/>
    </xf>
    <xf numFmtId="0" fontId="12" fillId="0" borderId="24" xfId="8" applyFont="1" applyBorder="1" applyAlignment="1">
      <alignment horizontal="center" vertical="center" textRotation="90" wrapText="1"/>
    </xf>
    <xf numFmtId="0" fontId="12" fillId="0" borderId="23" xfId="8" applyFont="1" applyBorder="1" applyAlignment="1">
      <alignment horizontal="center" vertical="center" textRotation="90" wrapText="1"/>
    </xf>
    <xf numFmtId="0" fontId="12" fillId="0" borderId="5" xfId="8" applyFont="1" applyBorder="1" applyAlignment="1">
      <alignment horizontal="center" vertical="center" textRotation="90" wrapText="1"/>
    </xf>
    <xf numFmtId="0" fontId="12" fillId="0" borderId="62" xfId="8" applyFont="1" applyBorder="1" applyAlignment="1">
      <alignment horizontal="center" vertical="center" textRotation="90" wrapText="1"/>
    </xf>
    <xf numFmtId="0" fontId="12" fillId="0" borderId="14" xfId="8" applyFont="1" applyBorder="1" applyAlignment="1">
      <alignment horizontal="center" vertical="center" textRotation="90" wrapText="1"/>
    </xf>
    <xf numFmtId="0" fontId="12" fillId="0" borderId="61" xfId="8" applyFont="1" applyBorder="1" applyAlignment="1">
      <alignment horizontal="center" vertical="center" textRotation="90" wrapText="1"/>
    </xf>
    <xf numFmtId="0" fontId="12" fillId="14" borderId="24" xfId="8" applyFont="1" applyFill="1" applyBorder="1" applyAlignment="1">
      <alignment horizontal="center" vertical="center" textRotation="90" wrapText="1"/>
    </xf>
    <xf numFmtId="0" fontId="12" fillId="14" borderId="23" xfId="8" applyFont="1" applyFill="1" applyBorder="1" applyAlignment="1">
      <alignment horizontal="center" vertical="center" textRotation="90" wrapText="1"/>
    </xf>
    <xf numFmtId="0" fontId="12" fillId="14" borderId="5" xfId="8" applyFont="1" applyFill="1" applyBorder="1" applyAlignment="1">
      <alignment horizontal="center" vertical="center" textRotation="90" wrapText="1"/>
    </xf>
    <xf numFmtId="0" fontId="12" fillId="0" borderId="43" xfId="8" applyFont="1" applyBorder="1" applyAlignment="1">
      <alignment horizontal="center" vertical="center" textRotation="90"/>
    </xf>
    <xf numFmtId="0" fontId="12" fillId="0" borderId="59" xfId="8" applyFont="1" applyBorder="1" applyAlignment="1">
      <alignment horizontal="center" vertical="center" textRotation="90"/>
    </xf>
    <xf numFmtId="0" fontId="12" fillId="0" borderId="45" xfId="8" applyFont="1" applyBorder="1" applyAlignment="1">
      <alignment horizontal="center" vertical="center" wrapText="1"/>
    </xf>
    <xf numFmtId="0" fontId="12" fillId="0" borderId="40" xfId="8" applyFont="1" applyBorder="1" applyAlignment="1">
      <alignment horizontal="center" vertical="center" wrapText="1"/>
    </xf>
    <xf numFmtId="0" fontId="12" fillId="0" borderId="57" xfId="8" applyFont="1" applyBorder="1" applyAlignment="1">
      <alignment horizontal="center" vertical="center" wrapText="1"/>
    </xf>
    <xf numFmtId="0" fontId="12" fillId="0" borderId="20" xfId="8" applyFont="1" applyBorder="1" applyAlignment="1">
      <alignment horizontal="center" vertical="center" wrapText="1"/>
    </xf>
    <xf numFmtId="0" fontId="12" fillId="13" borderId="24" xfId="8" applyFont="1" applyFill="1" applyBorder="1" applyAlignment="1">
      <alignment horizontal="center" vertical="center" textRotation="90" wrapText="1"/>
    </xf>
    <xf numFmtId="0" fontId="12" fillId="13" borderId="23" xfId="8" applyFont="1" applyFill="1" applyBorder="1" applyAlignment="1">
      <alignment horizontal="center" vertical="center" textRotation="90" wrapText="1"/>
    </xf>
    <xf numFmtId="0" fontId="12" fillId="13" borderId="5" xfId="8" applyFont="1" applyFill="1" applyBorder="1" applyAlignment="1">
      <alignment horizontal="center" vertical="center" textRotation="90" wrapText="1"/>
    </xf>
    <xf numFmtId="0" fontId="5" fillId="14" borderId="25" xfId="8" applyFont="1" applyFill="1" applyBorder="1" applyAlignment="1">
      <alignment horizontal="left" vertical="top" wrapText="1"/>
    </xf>
    <xf numFmtId="0" fontId="5" fillId="14" borderId="48" xfId="8" applyFont="1" applyFill="1" applyBorder="1" applyAlignment="1">
      <alignment horizontal="left" vertical="top" wrapText="1"/>
    </xf>
    <xf numFmtId="49" fontId="5" fillId="13" borderId="42" xfId="8" applyNumberFormat="1" applyFont="1" applyFill="1" applyBorder="1" applyAlignment="1">
      <alignment horizontal="center" vertical="top" wrapText="1"/>
    </xf>
    <xf numFmtId="49" fontId="5" fillId="13" borderId="45" xfId="8" applyNumberFormat="1" applyFont="1" applyFill="1" applyBorder="1" applyAlignment="1">
      <alignment horizontal="center" vertical="top" wrapText="1"/>
    </xf>
    <xf numFmtId="49" fontId="5" fillId="13" borderId="40" xfId="8" applyNumberFormat="1" applyFont="1" applyFill="1" applyBorder="1" applyAlignment="1">
      <alignment horizontal="center" vertical="top" wrapText="1"/>
    </xf>
    <xf numFmtId="0" fontId="22" fillId="9" borderId="4" xfId="8" applyFont="1" applyFill="1" applyBorder="1" applyAlignment="1">
      <alignment horizontal="left" vertical="top"/>
    </xf>
    <xf numFmtId="0" fontId="22" fillId="9" borderId="3" xfId="8" applyFont="1" applyFill="1" applyBorder="1" applyAlignment="1">
      <alignment horizontal="left" vertical="top"/>
    </xf>
    <xf numFmtId="0" fontId="22" fillId="9" borderId="2" xfId="8" applyFont="1" applyFill="1" applyBorder="1" applyAlignment="1">
      <alignment horizontal="left" vertical="top"/>
    </xf>
    <xf numFmtId="0" fontId="5" fillId="14" borderId="0" xfId="8" applyFont="1" applyFill="1" applyBorder="1" applyAlignment="1">
      <alignment horizontal="left" vertical="top" wrapText="1"/>
    </xf>
    <xf numFmtId="49" fontId="5" fillId="0" borderId="37" xfId="8" applyNumberFormat="1" applyFont="1" applyFill="1" applyBorder="1" applyAlignment="1">
      <alignment horizontal="center" vertical="top" wrapText="1"/>
    </xf>
    <xf numFmtId="49" fontId="5" fillId="0" borderId="46" xfId="8" applyNumberFormat="1" applyFont="1" applyFill="1" applyBorder="1" applyAlignment="1">
      <alignment horizontal="center" vertical="top" wrapText="1"/>
    </xf>
    <xf numFmtId="49" fontId="5" fillId="0" borderId="49" xfId="8" applyNumberFormat="1" applyFont="1" applyFill="1" applyBorder="1" applyAlignment="1">
      <alignment horizontal="center" vertical="top" wrapText="1"/>
    </xf>
    <xf numFmtId="49" fontId="5" fillId="14" borderId="56" xfId="8" applyNumberFormat="1" applyFont="1" applyFill="1" applyBorder="1" applyAlignment="1">
      <alignment horizontal="center" vertical="top" wrapText="1"/>
    </xf>
    <xf numFmtId="49" fontId="5" fillId="14" borderId="59" xfId="8" applyNumberFormat="1" applyFont="1" applyFill="1" applyBorder="1" applyAlignment="1">
      <alignment horizontal="center" vertical="top" wrapText="1"/>
    </xf>
    <xf numFmtId="49" fontId="18" fillId="0" borderId="23" xfId="8" applyNumberFormat="1" applyFont="1" applyFill="1" applyBorder="1" applyAlignment="1">
      <alignment horizontal="center" vertical="center" textRotation="90"/>
    </xf>
    <xf numFmtId="49" fontId="18" fillId="0" borderId="5" xfId="8" applyNumberFormat="1" applyFont="1" applyFill="1" applyBorder="1" applyAlignment="1">
      <alignment horizontal="center" vertical="center" textRotation="90"/>
    </xf>
    <xf numFmtId="0" fontId="5" fillId="14" borderId="24" xfId="6" applyFont="1" applyFill="1" applyBorder="1" applyAlignment="1">
      <alignment horizontal="left" vertical="top" wrapText="1"/>
    </xf>
    <xf numFmtId="0" fontId="5" fillId="14" borderId="23" xfId="6" applyFont="1" applyFill="1" applyBorder="1" applyAlignment="1">
      <alignment horizontal="left" vertical="top" wrapText="1"/>
    </xf>
    <xf numFmtId="0" fontId="5" fillId="14" borderId="5" xfId="6" applyFont="1" applyFill="1" applyBorder="1" applyAlignment="1">
      <alignment horizontal="left" vertical="top" wrapText="1"/>
    </xf>
    <xf numFmtId="0" fontId="5" fillId="13" borderId="77" xfId="8" applyFont="1" applyFill="1" applyBorder="1" applyAlignment="1">
      <alignment horizontal="left" vertical="top" wrapText="1"/>
    </xf>
    <xf numFmtId="49" fontId="11" fillId="4" borderId="4" xfId="8" applyNumberFormat="1" applyFont="1" applyFill="1" applyBorder="1" applyAlignment="1">
      <alignment horizontal="right" vertical="top"/>
    </xf>
    <xf numFmtId="49" fontId="11" fillId="4" borderId="3" xfId="8" applyNumberFormat="1" applyFont="1" applyFill="1" applyBorder="1" applyAlignment="1">
      <alignment horizontal="right" vertical="top"/>
    </xf>
    <xf numFmtId="49" fontId="11" fillId="4" borderId="2" xfId="8" applyNumberFormat="1" applyFont="1" applyFill="1" applyBorder="1" applyAlignment="1">
      <alignment horizontal="right" vertical="top"/>
    </xf>
    <xf numFmtId="49" fontId="5" fillId="13" borderId="37" xfId="8" applyNumberFormat="1" applyFont="1" applyFill="1" applyBorder="1" applyAlignment="1">
      <alignment horizontal="center" vertical="top" wrapText="1"/>
    </xf>
    <xf numFmtId="49" fontId="5" fillId="13" borderId="46" xfId="8" applyNumberFormat="1" applyFont="1" applyFill="1" applyBorder="1" applyAlignment="1">
      <alignment horizontal="center" vertical="top" wrapText="1"/>
    </xf>
    <xf numFmtId="49" fontId="5" fillId="13" borderId="49" xfId="8" applyNumberFormat="1" applyFont="1" applyFill="1" applyBorder="1" applyAlignment="1">
      <alignment horizontal="center" vertical="top" wrapText="1"/>
    </xf>
    <xf numFmtId="49" fontId="18" fillId="12" borderId="58" xfId="8" applyNumberFormat="1" applyFont="1" applyFill="1" applyBorder="1" applyAlignment="1">
      <alignment horizontal="center" vertical="top" textRotation="90"/>
    </xf>
    <xf numFmtId="49" fontId="18" fillId="12" borderId="9" xfId="8" applyNumberFormat="1" applyFont="1" applyFill="1" applyBorder="1" applyAlignment="1">
      <alignment horizontal="center" vertical="top" textRotation="90"/>
    </xf>
    <xf numFmtId="49" fontId="18" fillId="12" borderId="21" xfId="8" applyNumberFormat="1" applyFont="1" applyFill="1" applyBorder="1" applyAlignment="1">
      <alignment horizontal="center" vertical="top" textRotation="90"/>
    </xf>
    <xf numFmtId="49" fontId="4" fillId="12" borderId="58" xfId="8" applyNumberFormat="1" applyFont="1" applyFill="1" applyBorder="1" applyAlignment="1">
      <alignment horizontal="center" vertical="top"/>
    </xf>
    <xf numFmtId="49" fontId="4" fillId="12" borderId="9" xfId="8" applyNumberFormat="1" applyFont="1" applyFill="1" applyBorder="1" applyAlignment="1">
      <alignment horizontal="center" vertical="top"/>
    </xf>
    <xf numFmtId="49" fontId="4" fillId="12" borderId="21" xfId="8" applyNumberFormat="1" applyFont="1" applyFill="1" applyBorder="1" applyAlignment="1">
      <alignment horizontal="center" vertical="top"/>
    </xf>
    <xf numFmtId="0" fontId="11" fillId="11" borderId="4" xfId="8" applyFont="1" applyFill="1" applyBorder="1" applyAlignment="1">
      <alignment horizontal="right" vertical="top" wrapText="1"/>
    </xf>
    <xf numFmtId="0" fontId="11" fillId="11" borderId="3" xfId="8" applyFont="1" applyFill="1" applyBorder="1" applyAlignment="1">
      <alignment horizontal="right" vertical="top" wrapText="1"/>
    </xf>
    <xf numFmtId="0" fontId="11" fillId="11" borderId="2" xfId="8" applyFont="1" applyFill="1" applyBorder="1" applyAlignment="1">
      <alignment horizontal="right" vertical="top" wrapText="1"/>
    </xf>
    <xf numFmtId="49" fontId="14" fillId="12" borderId="4" xfId="8" applyNumberFormat="1" applyFont="1" applyFill="1" applyBorder="1" applyAlignment="1">
      <alignment horizontal="center" vertical="top"/>
    </xf>
    <xf numFmtId="49" fontId="14" fillId="12" borderId="3" xfId="8" applyNumberFormat="1" applyFont="1" applyFill="1" applyBorder="1" applyAlignment="1">
      <alignment horizontal="center" vertical="top"/>
    </xf>
    <xf numFmtId="49" fontId="14" fillId="12" borderId="2" xfId="8" applyNumberFormat="1" applyFont="1" applyFill="1" applyBorder="1" applyAlignment="1">
      <alignment horizontal="center" vertical="top"/>
    </xf>
    <xf numFmtId="0" fontId="8" fillId="0" borderId="29" xfId="9" applyFont="1" applyBorder="1" applyAlignment="1">
      <alignment horizontal="left" vertical="top" wrapText="1"/>
    </xf>
    <xf numFmtId="0" fontId="8" fillId="0" borderId="61" xfId="9" applyFont="1" applyBorder="1" applyAlignment="1">
      <alignment horizontal="left" vertical="top" wrapText="1"/>
    </xf>
    <xf numFmtId="0" fontId="8" fillId="0" borderId="50" xfId="9" applyFont="1" applyBorder="1" applyAlignment="1">
      <alignment horizontal="left" vertical="top" wrapText="1"/>
    </xf>
    <xf numFmtId="0" fontId="4" fillId="7" borderId="4" xfId="9" applyFont="1" applyFill="1" applyBorder="1" applyAlignment="1">
      <alignment horizontal="right" vertical="top" wrapText="1"/>
    </xf>
    <xf numFmtId="0" fontId="4" fillId="7" borderId="3" xfId="9" applyFont="1" applyFill="1" applyBorder="1" applyAlignment="1">
      <alignment horizontal="right" vertical="top" wrapText="1"/>
    </xf>
    <xf numFmtId="0" fontId="6" fillId="0" borderId="33" xfId="9" applyFont="1" applyBorder="1" applyAlignment="1">
      <alignment horizontal="left" vertical="top" wrapText="1"/>
    </xf>
    <xf numFmtId="0" fontId="6" fillId="0" borderId="62" xfId="9" applyFont="1" applyBorder="1" applyAlignment="1">
      <alignment horizontal="left" vertical="top" wrapText="1"/>
    </xf>
    <xf numFmtId="0" fontId="6" fillId="0" borderId="53" xfId="9" applyFont="1" applyBorder="1" applyAlignment="1">
      <alignment horizontal="left" vertical="top" wrapText="1"/>
    </xf>
    <xf numFmtId="0" fontId="11" fillId="7" borderId="33" xfId="9" applyFont="1" applyFill="1" applyBorder="1" applyAlignment="1">
      <alignment horizontal="right" vertical="top" wrapText="1"/>
    </xf>
    <xf numFmtId="0" fontId="11" fillId="7" borderId="62" xfId="9" applyFont="1" applyFill="1" applyBorder="1" applyAlignment="1">
      <alignment horizontal="right" vertical="top" wrapText="1"/>
    </xf>
    <xf numFmtId="0" fontId="11" fillId="7" borderId="53" xfId="9" applyFont="1" applyFill="1" applyBorder="1" applyAlignment="1">
      <alignment horizontal="right" vertical="top" wrapText="1"/>
    </xf>
    <xf numFmtId="0" fontId="8" fillId="0" borderId="15" xfId="9" applyFont="1" applyBorder="1" applyAlignment="1">
      <alignment horizontal="left" vertical="top" wrapText="1"/>
    </xf>
    <xf numFmtId="0" fontId="8" fillId="0" borderId="14" xfId="9" applyFont="1" applyBorder="1" applyAlignment="1">
      <alignment horizontal="left" vertical="top" wrapText="1"/>
    </xf>
    <xf numFmtId="0" fontId="8" fillId="0" borderId="13" xfId="9" applyFont="1" applyBorder="1" applyAlignment="1">
      <alignment horizontal="left" vertical="top" wrapText="1"/>
    </xf>
    <xf numFmtId="49" fontId="47" fillId="0" borderId="17" xfId="9" applyNumberFormat="1" applyFont="1" applyBorder="1" applyAlignment="1">
      <alignment horizontal="center" vertical="top" wrapText="1"/>
    </xf>
    <xf numFmtId="49" fontId="14" fillId="20" borderId="4" xfId="8" applyNumberFormat="1" applyFont="1" applyFill="1" applyBorder="1" applyAlignment="1">
      <alignment horizontal="center" vertical="top"/>
    </xf>
    <xf numFmtId="49" fontId="14" fillId="20" borderId="3" xfId="8" applyNumberFormat="1" applyFont="1" applyFill="1" applyBorder="1" applyAlignment="1">
      <alignment horizontal="center" vertical="top"/>
    </xf>
    <xf numFmtId="49" fontId="14" fillId="20" borderId="2" xfId="8" applyNumberFormat="1" applyFont="1" applyFill="1" applyBorder="1" applyAlignment="1">
      <alignment horizontal="center" vertical="top"/>
    </xf>
    <xf numFmtId="0" fontId="3" fillId="3" borderId="4" xfId="9" applyFill="1" applyBorder="1" applyAlignment="1">
      <alignment horizontal="right" vertical="top" wrapText="1"/>
    </xf>
    <xf numFmtId="0" fontId="3" fillId="3" borderId="3" xfId="9" applyFill="1" applyBorder="1" applyAlignment="1">
      <alignment horizontal="right" vertical="top" wrapText="1"/>
    </xf>
    <xf numFmtId="0" fontId="3" fillId="3" borderId="2" xfId="9" applyFill="1" applyBorder="1" applyAlignment="1">
      <alignment horizontal="right" vertical="top" wrapText="1"/>
    </xf>
    <xf numFmtId="49" fontId="14" fillId="10" borderId="33" xfId="8" applyNumberFormat="1" applyFont="1" applyFill="1" applyBorder="1" applyAlignment="1">
      <alignment horizontal="center" vertical="top"/>
    </xf>
    <xf numFmtId="49" fontId="14" fillId="10" borderId="46" xfId="8" applyNumberFormat="1" applyFont="1" applyFill="1" applyBorder="1" applyAlignment="1">
      <alignment horizontal="center" vertical="top"/>
    </xf>
    <xf numFmtId="49" fontId="14" fillId="10" borderId="29" xfId="8" applyNumberFormat="1" applyFont="1" applyFill="1" applyBorder="1" applyAlignment="1">
      <alignment horizontal="center" vertical="top"/>
    </xf>
    <xf numFmtId="49" fontId="7" fillId="9" borderId="24" xfId="8" applyNumberFormat="1" applyFont="1" applyFill="1" applyBorder="1" applyAlignment="1">
      <alignment horizontal="center" vertical="top"/>
    </xf>
    <xf numFmtId="49" fontId="7" fillId="9" borderId="5" xfId="8" applyNumberFormat="1" applyFont="1" applyFill="1" applyBorder="1" applyAlignment="1">
      <alignment horizontal="center" vertical="top"/>
    </xf>
    <xf numFmtId="49" fontId="11" fillId="15" borderId="16" xfId="8" applyNumberFormat="1" applyFont="1" applyFill="1" applyBorder="1" applyAlignment="1">
      <alignment horizontal="center" vertical="top"/>
    </xf>
    <xf numFmtId="49" fontId="11" fillId="15" borderId="23" xfId="8" applyNumberFormat="1" applyFont="1" applyFill="1" applyBorder="1" applyAlignment="1">
      <alignment horizontal="center" vertical="top"/>
    </xf>
    <xf numFmtId="49" fontId="11" fillId="15" borderId="21" xfId="8" applyNumberFormat="1" applyFont="1" applyFill="1" applyBorder="1" applyAlignment="1">
      <alignment horizontal="center" vertical="top"/>
    </xf>
    <xf numFmtId="49" fontId="5" fillId="13" borderId="18" xfId="8" applyNumberFormat="1" applyFont="1" applyFill="1" applyBorder="1" applyAlignment="1">
      <alignment horizontal="center" vertical="top" wrapText="1"/>
    </xf>
    <xf numFmtId="49" fontId="5" fillId="13" borderId="0" xfId="8" applyNumberFormat="1" applyFont="1" applyFill="1" applyBorder="1" applyAlignment="1">
      <alignment horizontal="center" vertical="top" wrapText="1"/>
    </xf>
    <xf numFmtId="0" fontId="3" fillId="13" borderId="17" xfId="8" applyFont="1" applyFill="1" applyBorder="1" applyAlignment="1">
      <alignment horizontal="center" vertical="top" wrapText="1"/>
    </xf>
    <xf numFmtId="0" fontId="11" fillId="9" borderId="4" xfId="8" applyFont="1" applyFill="1" applyBorder="1" applyAlignment="1">
      <alignment horizontal="right" vertical="top" wrapText="1"/>
    </xf>
    <xf numFmtId="0" fontId="11" fillId="9" borderId="3" xfId="8" applyFont="1" applyFill="1" applyBorder="1" applyAlignment="1">
      <alignment horizontal="right" vertical="top" wrapText="1"/>
    </xf>
    <xf numFmtId="0" fontId="11" fillId="9" borderId="2" xfId="8" applyFont="1" applyFill="1" applyBorder="1" applyAlignment="1">
      <alignment horizontal="right" vertical="top" wrapText="1"/>
    </xf>
    <xf numFmtId="49" fontId="22" fillId="15" borderId="24" xfId="8" applyNumberFormat="1" applyFont="1" applyFill="1" applyBorder="1" applyAlignment="1">
      <alignment horizontal="center" vertical="top"/>
    </xf>
    <xf numFmtId="49" fontId="22" fillId="15" borderId="5" xfId="8" applyNumberFormat="1" applyFont="1" applyFill="1" applyBorder="1" applyAlignment="1">
      <alignment horizontal="center" vertical="top"/>
    </xf>
    <xf numFmtId="49" fontId="18" fillId="12" borderId="37" xfId="8" applyNumberFormat="1" applyFont="1" applyFill="1" applyBorder="1" applyAlignment="1">
      <alignment horizontal="center" vertical="center" textRotation="90"/>
    </xf>
    <xf numFmtId="49" fontId="18" fillId="12" borderId="46" xfId="8" applyNumberFormat="1" applyFont="1" applyFill="1" applyBorder="1" applyAlignment="1">
      <alignment horizontal="center" vertical="center" textRotation="90"/>
    </xf>
    <xf numFmtId="49" fontId="18" fillId="12" borderId="49" xfId="8" applyNumberFormat="1" applyFont="1" applyFill="1" applyBorder="1" applyAlignment="1">
      <alignment horizontal="center" vertical="center" textRotation="90"/>
    </xf>
    <xf numFmtId="49" fontId="12" fillId="12" borderId="24" xfId="8" applyNumberFormat="1" applyFont="1" applyFill="1" applyBorder="1" applyAlignment="1">
      <alignment horizontal="center" vertical="top"/>
    </xf>
    <xf numFmtId="49" fontId="12" fillId="12" borderId="23" xfId="8" applyNumberFormat="1" applyFont="1" applyFill="1" applyBorder="1" applyAlignment="1">
      <alignment horizontal="center" vertical="top"/>
    </xf>
    <xf numFmtId="49" fontId="12" fillId="12" borderId="5" xfId="8" applyNumberFormat="1" applyFont="1" applyFill="1" applyBorder="1" applyAlignment="1">
      <alignment horizontal="center" vertical="top"/>
    </xf>
    <xf numFmtId="0" fontId="22" fillId="9" borderId="4" xfId="8" applyFont="1" applyFill="1" applyBorder="1" applyAlignment="1">
      <alignment horizontal="right" vertical="top" wrapText="1"/>
    </xf>
    <xf numFmtId="0" fontId="22" fillId="9" borderId="3" xfId="8" applyFont="1" applyFill="1" applyBorder="1" applyAlignment="1">
      <alignment horizontal="right" vertical="top" wrapText="1"/>
    </xf>
    <xf numFmtId="0" fontId="22" fillId="9" borderId="2" xfId="8" applyFont="1" applyFill="1" applyBorder="1" applyAlignment="1">
      <alignment horizontal="right" vertical="top" wrapText="1"/>
    </xf>
    <xf numFmtId="0" fontId="4" fillId="0" borderId="24" xfId="11" applyFont="1" applyBorder="1" applyAlignment="1">
      <alignment horizontal="left" vertical="top" wrapText="1"/>
    </xf>
    <xf numFmtId="0" fontId="4" fillId="0" borderId="23" xfId="11" applyFont="1" applyBorder="1" applyAlignment="1">
      <alignment horizontal="left" vertical="top" wrapText="1"/>
    </xf>
    <xf numFmtId="0" fontId="4" fillId="0" borderId="5" xfId="11" applyFont="1" applyBorder="1" applyAlignment="1">
      <alignment horizontal="left" vertical="top" wrapText="1"/>
    </xf>
    <xf numFmtId="0" fontId="12" fillId="13" borderId="24" xfId="8" applyFont="1" applyFill="1" applyBorder="1" applyAlignment="1">
      <alignment horizontal="left" vertical="top" wrapText="1"/>
    </xf>
    <xf numFmtId="0" fontId="12" fillId="13" borderId="23" xfId="8" applyFont="1" applyFill="1" applyBorder="1" applyAlignment="1">
      <alignment horizontal="left" vertical="top" wrapText="1"/>
    </xf>
    <xf numFmtId="0" fontId="12" fillId="13" borderId="5" xfId="8" applyFont="1" applyFill="1" applyBorder="1" applyAlignment="1">
      <alignment horizontal="left" vertical="top" wrapText="1"/>
    </xf>
    <xf numFmtId="0" fontId="5" fillId="13" borderId="24" xfId="8" applyFont="1" applyFill="1" applyBorder="1" applyAlignment="1">
      <alignment horizontal="center" vertical="center" textRotation="90" wrapText="1"/>
    </xf>
    <xf numFmtId="0" fontId="5" fillId="13" borderId="23" xfId="8" applyFont="1" applyFill="1" applyBorder="1" applyAlignment="1">
      <alignment horizontal="center" vertical="center" textRotation="90" wrapText="1"/>
    </xf>
    <xf numFmtId="0" fontId="5" fillId="13" borderId="5" xfId="8" applyFont="1" applyFill="1" applyBorder="1" applyAlignment="1">
      <alignment horizontal="center" vertical="center" textRotation="90" wrapText="1"/>
    </xf>
    <xf numFmtId="0" fontId="22" fillId="12" borderId="37" xfId="8" applyFont="1" applyFill="1" applyBorder="1" applyAlignment="1">
      <alignment horizontal="center" vertical="top"/>
    </xf>
    <xf numFmtId="0" fontId="22" fillId="12" borderId="18" xfId="8" applyFont="1" applyFill="1" applyBorder="1" applyAlignment="1">
      <alignment horizontal="center" vertical="top"/>
    </xf>
    <xf numFmtId="0" fontId="22" fillId="12" borderId="25" xfId="8" applyFont="1" applyFill="1" applyBorder="1" applyAlignment="1">
      <alignment horizontal="center" vertical="top"/>
    </xf>
    <xf numFmtId="0" fontId="22" fillId="12" borderId="49" xfId="8" applyFont="1" applyFill="1" applyBorder="1" applyAlignment="1">
      <alignment horizontal="center" vertical="top"/>
    </xf>
    <xf numFmtId="0" fontId="22" fillId="12" borderId="17" xfId="8" applyFont="1" applyFill="1" applyBorder="1" applyAlignment="1">
      <alignment horizontal="center" vertical="top"/>
    </xf>
    <xf numFmtId="0" fontId="22" fillId="12" borderId="19" xfId="8" applyFont="1" applyFill="1" applyBorder="1" applyAlignment="1">
      <alignment horizontal="center" vertical="top"/>
    </xf>
    <xf numFmtId="49" fontId="22" fillId="14" borderId="24" xfId="8" applyNumberFormat="1" applyFont="1" applyFill="1" applyBorder="1" applyAlignment="1">
      <alignment horizontal="center" vertical="top" wrapText="1"/>
    </xf>
    <xf numFmtId="49" fontId="22" fillId="14" borderId="5" xfId="8" applyNumberFormat="1" applyFont="1" applyFill="1" applyBorder="1" applyAlignment="1">
      <alignment horizontal="center" vertical="top" wrapText="1"/>
    </xf>
    <xf numFmtId="0" fontId="12" fillId="12" borderId="24" xfId="8" applyFont="1" applyFill="1" applyBorder="1" applyAlignment="1">
      <alignment horizontal="center" vertical="top" wrapText="1"/>
    </xf>
    <xf numFmtId="0" fontId="12" fillId="12" borderId="23" xfId="8" applyFont="1" applyFill="1" applyBorder="1" applyAlignment="1">
      <alignment horizontal="center" vertical="top" wrapText="1"/>
    </xf>
    <xf numFmtId="0" fontId="12" fillId="12" borderId="5" xfId="8" applyFont="1" applyFill="1" applyBorder="1" applyAlignment="1">
      <alignment horizontal="center" vertical="top" wrapText="1"/>
    </xf>
    <xf numFmtId="0" fontId="22" fillId="11" borderId="4" xfId="8" applyFont="1" applyFill="1" applyBorder="1" applyAlignment="1">
      <alignment horizontal="right" vertical="top" wrapText="1"/>
    </xf>
    <xf numFmtId="0" fontId="22" fillId="11" borderId="3" xfId="8" applyFont="1" applyFill="1" applyBorder="1" applyAlignment="1">
      <alignment horizontal="right" vertical="top" wrapText="1"/>
    </xf>
    <xf numFmtId="0" fontId="22" fillId="11" borderId="2" xfId="8" applyFont="1" applyFill="1" applyBorder="1" applyAlignment="1">
      <alignment horizontal="right" vertical="top" wrapText="1"/>
    </xf>
    <xf numFmtId="0" fontId="22" fillId="0" borderId="37" xfId="8" applyFont="1" applyBorder="1" applyAlignment="1">
      <alignment horizontal="center" vertical="top"/>
    </xf>
    <xf numFmtId="0" fontId="22" fillId="0" borderId="18" xfId="8" applyFont="1" applyBorder="1" applyAlignment="1">
      <alignment horizontal="center" vertical="top"/>
    </xf>
    <xf numFmtId="0" fontId="22" fillId="0" borderId="25" xfId="8" applyFont="1" applyBorder="1" applyAlignment="1">
      <alignment horizontal="center" vertical="top"/>
    </xf>
    <xf numFmtId="0" fontId="22" fillId="0" borderId="49" xfId="8" applyFont="1" applyBorder="1" applyAlignment="1">
      <alignment horizontal="center" vertical="top"/>
    </xf>
    <xf numFmtId="0" fontId="22" fillId="0" borderId="17" xfId="8" applyFont="1" applyBorder="1" applyAlignment="1">
      <alignment horizontal="center" vertical="top"/>
    </xf>
    <xf numFmtId="0" fontId="22" fillId="0" borderId="19" xfId="8" applyFont="1" applyBorder="1" applyAlignment="1">
      <alignment horizontal="center" vertical="top"/>
    </xf>
    <xf numFmtId="0" fontId="4" fillId="14" borderId="24" xfId="8" applyFont="1" applyFill="1" applyBorder="1" applyAlignment="1">
      <alignment horizontal="left" vertical="top" wrapText="1"/>
    </xf>
    <xf numFmtId="0" fontId="4" fillId="14" borderId="5" xfId="8" applyFont="1" applyFill="1" applyBorder="1" applyAlignment="1">
      <alignment horizontal="left" vertical="top" wrapText="1"/>
    </xf>
    <xf numFmtId="49" fontId="18" fillId="12" borderId="18" xfId="8" applyNumberFormat="1" applyFont="1" applyFill="1" applyBorder="1" applyAlignment="1">
      <alignment horizontal="center" vertical="center" textRotation="90"/>
    </xf>
    <xf numFmtId="49" fontId="18" fillId="12" borderId="0" xfId="8" applyNumberFormat="1" applyFont="1" applyFill="1" applyBorder="1" applyAlignment="1">
      <alignment horizontal="center" vertical="center" textRotation="90"/>
    </xf>
    <xf numFmtId="49" fontId="18" fillId="12" borderId="17" xfId="8" applyNumberFormat="1" applyFont="1" applyFill="1" applyBorder="1" applyAlignment="1">
      <alignment horizontal="center" vertical="center" textRotation="90"/>
    </xf>
    <xf numFmtId="0" fontId="4" fillId="14" borderId="23" xfId="8" applyFont="1" applyFill="1" applyBorder="1" applyAlignment="1">
      <alignment horizontal="left" vertical="top" wrapText="1"/>
    </xf>
    <xf numFmtId="49" fontId="22" fillId="10" borderId="24" xfId="8" applyNumberFormat="1" applyFont="1" applyFill="1" applyBorder="1" applyAlignment="1">
      <alignment horizontal="center" vertical="top"/>
    </xf>
    <xf numFmtId="49" fontId="22" fillId="10" borderId="23" xfId="8" applyNumberFormat="1" applyFont="1" applyFill="1" applyBorder="1" applyAlignment="1">
      <alignment horizontal="center" vertical="top"/>
    </xf>
    <xf numFmtId="49" fontId="22" fillId="10" borderId="5" xfId="8" applyNumberFormat="1" applyFont="1" applyFill="1" applyBorder="1" applyAlignment="1">
      <alignment horizontal="center" vertical="top"/>
    </xf>
    <xf numFmtId="49" fontId="22" fillId="15" borderId="23" xfId="8" applyNumberFormat="1" applyFont="1" applyFill="1" applyBorder="1" applyAlignment="1">
      <alignment horizontal="center" vertical="top"/>
    </xf>
    <xf numFmtId="49" fontId="22" fillId="13" borderId="37" xfId="8" applyNumberFormat="1" applyFont="1" applyFill="1" applyBorder="1" applyAlignment="1">
      <alignment horizontal="center" vertical="top" wrapText="1"/>
    </xf>
    <xf numFmtId="49" fontId="22" fillId="13" borderId="46" xfId="8" applyNumberFormat="1" applyFont="1" applyFill="1" applyBorder="1" applyAlignment="1">
      <alignment horizontal="center" vertical="top" wrapText="1"/>
    </xf>
    <xf numFmtId="49" fontId="22" fillId="13" borderId="49" xfId="8" applyNumberFormat="1" applyFont="1" applyFill="1" applyBorder="1" applyAlignment="1">
      <alignment horizontal="center" vertical="top" wrapText="1"/>
    </xf>
    <xf numFmtId="49" fontId="22" fillId="13" borderId="24" xfId="8" applyNumberFormat="1" applyFont="1" applyFill="1" applyBorder="1" applyAlignment="1">
      <alignment horizontal="center" vertical="top" wrapText="1"/>
    </xf>
    <xf numFmtId="49" fontId="22" fillId="13" borderId="5" xfId="8" applyNumberFormat="1" applyFont="1" applyFill="1" applyBorder="1" applyAlignment="1">
      <alignment horizontal="center" vertical="top" wrapText="1"/>
    </xf>
    <xf numFmtId="0" fontId="22" fillId="0" borderId="24" xfId="8" applyFont="1" applyBorder="1" applyAlignment="1">
      <alignment horizontal="center" vertical="center" textRotation="90" wrapText="1"/>
    </xf>
    <xf numFmtId="0" fontId="22" fillId="0" borderId="23" xfId="8" applyFont="1" applyBorder="1" applyAlignment="1">
      <alignment horizontal="center" vertical="center" textRotation="90" wrapText="1"/>
    </xf>
    <xf numFmtId="0" fontId="22" fillId="0" borderId="5" xfId="8" applyFont="1" applyBorder="1" applyAlignment="1">
      <alignment horizontal="center" vertical="center" textRotation="90" wrapText="1"/>
    </xf>
    <xf numFmtId="0" fontId="22" fillId="0" borderId="62" xfId="8" applyFont="1" applyBorder="1" applyAlignment="1">
      <alignment horizontal="center" vertical="center" textRotation="90" wrapText="1"/>
    </xf>
    <xf numFmtId="0" fontId="22" fillId="0" borderId="14" xfId="8" applyFont="1" applyBorder="1" applyAlignment="1">
      <alignment horizontal="center" vertical="center" textRotation="90" wrapText="1"/>
    </xf>
    <xf numFmtId="0" fontId="22" fillId="0" borderId="61" xfId="8" applyFont="1" applyBorder="1" applyAlignment="1">
      <alignment horizontal="center" vertical="center" textRotation="90" wrapText="1"/>
    </xf>
    <xf numFmtId="49" fontId="12" fillId="12" borderId="37" xfId="8" applyNumberFormat="1" applyFont="1" applyFill="1" applyBorder="1" applyAlignment="1">
      <alignment horizontal="center" vertical="top"/>
    </xf>
    <xf numFmtId="49" fontId="12" fillId="12" borderId="46" xfId="8" applyNumberFormat="1" applyFont="1" applyFill="1" applyBorder="1" applyAlignment="1">
      <alignment horizontal="center" vertical="top"/>
    </xf>
    <xf numFmtId="49" fontId="12" fillId="12" borderId="49" xfId="8" applyNumberFormat="1" applyFont="1" applyFill="1" applyBorder="1" applyAlignment="1">
      <alignment horizontal="center" vertical="top"/>
    </xf>
    <xf numFmtId="0" fontId="22" fillId="0" borderId="0" xfId="8" applyFont="1" applyAlignment="1">
      <alignment horizontal="center" vertical="top" wrapText="1"/>
    </xf>
    <xf numFmtId="0" fontId="22" fillId="0" borderId="0" xfId="8" applyFont="1" applyBorder="1" applyAlignment="1">
      <alignment horizontal="center" vertical="center"/>
    </xf>
    <xf numFmtId="0" fontId="5" fillId="13" borderId="37" xfId="8" applyFont="1" applyFill="1" applyBorder="1" applyAlignment="1">
      <alignment horizontal="center" vertical="center" textRotation="90" wrapText="1"/>
    </xf>
    <xf numFmtId="0" fontId="5" fillId="13" borderId="46" xfId="8" applyFont="1" applyFill="1" applyBorder="1" applyAlignment="1">
      <alignment horizontal="center" vertical="center" textRotation="90" wrapText="1"/>
    </xf>
    <xf numFmtId="0" fontId="5" fillId="13" borderId="49" xfId="8" applyFont="1" applyFill="1" applyBorder="1" applyAlignment="1">
      <alignment horizontal="center" vertical="center" textRotation="90" wrapText="1"/>
    </xf>
    <xf numFmtId="49" fontId="22" fillId="10" borderId="33" xfId="8" applyNumberFormat="1" applyFont="1" applyFill="1" applyBorder="1" applyAlignment="1">
      <alignment horizontal="center" vertical="top"/>
    </xf>
    <xf numFmtId="49" fontId="22" fillId="10" borderId="46" xfId="8" applyNumberFormat="1" applyFont="1" applyFill="1" applyBorder="1" applyAlignment="1">
      <alignment horizontal="center" vertical="top"/>
    </xf>
    <xf numFmtId="49" fontId="22" fillId="10" borderId="29" xfId="8" applyNumberFormat="1" applyFont="1" applyFill="1" applyBorder="1" applyAlignment="1">
      <alignment horizontal="center" vertical="top"/>
    </xf>
    <xf numFmtId="49" fontId="22" fillId="15" borderId="16" xfId="8" applyNumberFormat="1" applyFont="1" applyFill="1" applyBorder="1" applyAlignment="1">
      <alignment horizontal="center" vertical="top"/>
    </xf>
    <xf numFmtId="49" fontId="22" fillId="15" borderId="21" xfId="8" applyNumberFormat="1" applyFont="1" applyFill="1" applyBorder="1" applyAlignment="1">
      <alignment horizontal="center" vertical="top"/>
    </xf>
    <xf numFmtId="49" fontId="22" fillId="13" borderId="18" xfId="8" applyNumberFormat="1" applyFont="1" applyFill="1" applyBorder="1" applyAlignment="1">
      <alignment horizontal="center" vertical="top" wrapText="1"/>
    </xf>
    <xf numFmtId="49" fontId="22" fillId="13" borderId="0" xfId="8" applyNumberFormat="1" applyFont="1" applyFill="1" applyBorder="1" applyAlignment="1">
      <alignment horizontal="center" vertical="top" wrapText="1"/>
    </xf>
    <xf numFmtId="0" fontId="12" fillId="13" borderId="17" xfId="8" applyFont="1" applyFill="1" applyBorder="1" applyAlignment="1">
      <alignment horizontal="center" vertical="top" wrapText="1"/>
    </xf>
    <xf numFmtId="49" fontId="12" fillId="12" borderId="25" xfId="8" applyNumberFormat="1" applyFont="1" applyFill="1" applyBorder="1" applyAlignment="1">
      <alignment horizontal="center" vertical="top"/>
    </xf>
    <xf numFmtId="49" fontId="12" fillId="12" borderId="48" xfId="8" applyNumberFormat="1" applyFont="1" applyFill="1" applyBorder="1" applyAlignment="1">
      <alignment horizontal="center" vertical="top"/>
    </xf>
    <xf numFmtId="49" fontId="12" fillId="12" borderId="19" xfId="8" applyNumberFormat="1" applyFont="1" applyFill="1" applyBorder="1" applyAlignment="1">
      <alignment horizontal="center" vertical="top"/>
    </xf>
    <xf numFmtId="0" fontId="22" fillId="0" borderId="46" xfId="8" applyFont="1" applyBorder="1" applyAlignment="1">
      <alignment horizontal="center" vertical="center" wrapText="1"/>
    </xf>
    <xf numFmtId="0" fontId="22" fillId="0" borderId="49" xfId="8" applyFont="1" applyBorder="1" applyAlignment="1">
      <alignment horizontal="center" vertical="center" wrapText="1"/>
    </xf>
    <xf numFmtId="0" fontId="22" fillId="0" borderId="24" xfId="8" applyFont="1" applyBorder="1" applyAlignment="1">
      <alignment horizontal="center" vertical="center" wrapText="1"/>
    </xf>
    <xf numFmtId="0" fontId="22" fillId="0" borderId="5" xfId="8" applyFont="1" applyBorder="1" applyAlignment="1">
      <alignment horizontal="center" vertical="center" wrapText="1"/>
    </xf>
    <xf numFmtId="0" fontId="19" fillId="0" borderId="0" xfId="8" applyFont="1" applyAlignment="1">
      <alignment horizontal="center" vertical="center" wrapText="1"/>
    </xf>
    <xf numFmtId="0" fontId="4" fillId="0" borderId="17" xfId="8" applyFont="1" applyBorder="1" applyAlignment="1">
      <alignment horizontal="center"/>
    </xf>
    <xf numFmtId="0" fontId="22" fillId="14" borderId="24" xfId="8" applyFont="1" applyFill="1" applyBorder="1" applyAlignment="1">
      <alignment horizontal="center" vertical="center" textRotation="90" wrapText="1"/>
    </xf>
    <xf numFmtId="0" fontId="22" fillId="14" borderId="23" xfId="8" applyFont="1" applyFill="1" applyBorder="1" applyAlignment="1">
      <alignment horizontal="center" vertical="center" textRotation="90" wrapText="1"/>
    </xf>
    <xf numFmtId="0" fontId="22" fillId="14" borderId="5" xfId="8" applyFont="1" applyFill="1" applyBorder="1" applyAlignment="1">
      <alignment horizontal="center" vertical="center" textRotation="90" wrapText="1"/>
    </xf>
    <xf numFmtId="0" fontId="22" fillId="13" borderId="24" xfId="8" applyFont="1" applyFill="1" applyBorder="1" applyAlignment="1">
      <alignment horizontal="center" vertical="center" textRotation="90" wrapText="1"/>
    </xf>
    <xf numFmtId="0" fontId="22" fillId="13" borderId="23" xfId="8" applyFont="1" applyFill="1" applyBorder="1" applyAlignment="1">
      <alignment horizontal="center" vertical="center" textRotation="90" wrapText="1"/>
    </xf>
    <xf numFmtId="0" fontId="22" fillId="13" borderId="5" xfId="8" applyFont="1" applyFill="1" applyBorder="1" applyAlignment="1">
      <alignment horizontal="center" vertical="center" textRotation="90" wrapText="1"/>
    </xf>
    <xf numFmtId="0" fontId="5" fillId="0" borderId="48" xfId="8" applyFont="1" applyBorder="1" applyAlignment="1">
      <alignment horizontal="center" vertical="center" textRotation="90"/>
    </xf>
    <xf numFmtId="0" fontId="5" fillId="0" borderId="19" xfId="8" applyFont="1" applyBorder="1" applyAlignment="1">
      <alignment horizontal="center" vertical="center" textRotation="90"/>
    </xf>
    <xf numFmtId="0" fontId="22" fillId="0" borderId="24" xfId="4" applyNumberFormat="1" applyFont="1" applyBorder="1" applyAlignment="1">
      <alignment horizontal="center" vertical="center" wrapText="1"/>
    </xf>
    <xf numFmtId="0" fontId="22" fillId="0" borderId="23" xfId="4" applyNumberFormat="1" applyFont="1" applyBorder="1" applyAlignment="1">
      <alignment horizontal="center" vertical="center" wrapText="1"/>
    </xf>
    <xf numFmtId="0" fontId="22" fillId="13" borderId="62" xfId="8" applyFont="1" applyFill="1" applyBorder="1" applyAlignment="1">
      <alignment horizontal="center" vertical="center" textRotation="90" wrapText="1"/>
    </xf>
    <xf numFmtId="0" fontId="22" fillId="13" borderId="14" xfId="8" applyFont="1" applyFill="1" applyBorder="1" applyAlignment="1">
      <alignment horizontal="center" vertical="center" textRotation="90" wrapText="1"/>
    </xf>
    <xf numFmtId="0" fontId="22" fillId="13" borderId="61" xfId="8" applyFont="1" applyFill="1" applyBorder="1" applyAlignment="1">
      <alignment horizontal="center" vertical="center" textRotation="90" wrapText="1"/>
    </xf>
    <xf numFmtId="0" fontId="22" fillId="0" borderId="16" xfId="8" applyFont="1" applyBorder="1" applyAlignment="1">
      <alignment horizontal="center" vertical="center" textRotation="90" wrapText="1"/>
    </xf>
    <xf numFmtId="0" fontId="22" fillId="0" borderId="9" xfId="8" applyFont="1" applyBorder="1" applyAlignment="1">
      <alignment horizontal="center" vertical="center" textRotation="90" wrapText="1"/>
    </xf>
    <xf numFmtId="0" fontId="22" fillId="0" borderId="21" xfId="8" applyFont="1" applyBorder="1" applyAlignment="1">
      <alignment horizontal="center" vertical="center" textRotation="90" wrapText="1"/>
    </xf>
    <xf numFmtId="0" fontId="12" fillId="3" borderId="4" xfId="8" applyFont="1" applyFill="1" applyBorder="1" applyAlignment="1">
      <alignment horizontal="right" vertical="top" wrapText="1"/>
    </xf>
    <xf numFmtId="0" fontId="12" fillId="3" borderId="3" xfId="8" applyFont="1" applyFill="1" applyBorder="1" applyAlignment="1">
      <alignment horizontal="right" vertical="top" wrapText="1"/>
    </xf>
    <xf numFmtId="0" fontId="12" fillId="3" borderId="2" xfId="8" applyFont="1" applyFill="1" applyBorder="1" applyAlignment="1">
      <alignment horizontal="right" vertical="top" wrapText="1"/>
    </xf>
    <xf numFmtId="0" fontId="12" fillId="4" borderId="4" xfId="8" applyFont="1" applyFill="1" applyBorder="1" applyAlignment="1">
      <alignment horizontal="center" vertical="top"/>
    </xf>
    <xf numFmtId="0" fontId="12" fillId="4" borderId="3" xfId="8" applyFont="1" applyFill="1" applyBorder="1" applyAlignment="1">
      <alignment horizontal="center" vertical="top"/>
    </xf>
    <xf numFmtId="0" fontId="12" fillId="4" borderId="2" xfId="8" applyFont="1" applyFill="1" applyBorder="1" applyAlignment="1">
      <alignment horizontal="center" vertical="top"/>
    </xf>
    <xf numFmtId="49" fontId="22" fillId="0" borderId="17" xfId="8" applyNumberFormat="1" applyFont="1" applyBorder="1" applyAlignment="1">
      <alignment horizontal="center" vertical="top" wrapText="1"/>
    </xf>
    <xf numFmtId="0" fontId="12" fillId="0" borderId="15" xfId="8" applyFont="1" applyBorder="1" applyAlignment="1">
      <alignment horizontal="left" vertical="top" wrapText="1"/>
    </xf>
    <xf numFmtId="0" fontId="12" fillId="0" borderId="14" xfId="8" applyFont="1" applyBorder="1" applyAlignment="1">
      <alignment horizontal="left" vertical="top" wrapText="1"/>
    </xf>
    <xf numFmtId="0" fontId="12" fillId="0" borderId="13" xfId="8" applyFont="1" applyBorder="1" applyAlignment="1">
      <alignment horizontal="left" vertical="top" wrapText="1"/>
    </xf>
    <xf numFmtId="0" fontId="12" fillId="0" borderId="29" xfId="8" applyFont="1" applyBorder="1" applyAlignment="1">
      <alignment horizontal="left" vertical="top" wrapText="1"/>
    </xf>
    <xf numFmtId="0" fontId="12" fillId="0" borderId="61" xfId="8" applyFont="1" applyBorder="1" applyAlignment="1">
      <alignment horizontal="left" vertical="top" wrapText="1"/>
    </xf>
    <xf numFmtId="0" fontId="12" fillId="0" borderId="50" xfId="8" applyFont="1" applyBorder="1" applyAlignment="1">
      <alignment horizontal="left" vertical="top" wrapText="1"/>
    </xf>
    <xf numFmtId="0" fontId="12" fillId="7" borderId="4" xfId="8" applyFont="1" applyFill="1" applyBorder="1" applyAlignment="1">
      <alignment horizontal="right" vertical="top" wrapText="1"/>
    </xf>
    <xf numFmtId="0" fontId="12" fillId="7" borderId="3" xfId="8" applyFont="1" applyFill="1" applyBorder="1" applyAlignment="1">
      <alignment horizontal="right" vertical="top" wrapText="1"/>
    </xf>
    <xf numFmtId="49" fontId="22" fillId="4" borderId="4" xfId="8" applyNumberFormat="1" applyFont="1" applyFill="1" applyBorder="1" applyAlignment="1">
      <alignment horizontal="right" vertical="top"/>
    </xf>
    <xf numFmtId="49" fontId="22" fillId="4" borderId="3" xfId="8" applyNumberFormat="1" applyFont="1" applyFill="1" applyBorder="1" applyAlignment="1">
      <alignment horizontal="right" vertical="top"/>
    </xf>
    <xf numFmtId="49" fontId="22" fillId="4" borderId="2" xfId="8" applyNumberFormat="1" applyFont="1" applyFill="1" applyBorder="1" applyAlignment="1">
      <alignment horizontal="right" vertical="top"/>
    </xf>
    <xf numFmtId="0" fontId="22" fillId="7" borderId="33" xfId="8" applyFont="1" applyFill="1" applyBorder="1" applyAlignment="1">
      <alignment horizontal="right" vertical="top" wrapText="1"/>
    </xf>
    <xf numFmtId="0" fontId="22" fillId="7" borderId="62" xfId="8" applyFont="1" applyFill="1" applyBorder="1" applyAlignment="1">
      <alignment horizontal="right" vertical="top" wrapText="1"/>
    </xf>
    <xf numFmtId="0" fontId="22" fillId="7" borderId="53" xfId="8" applyFont="1" applyFill="1" applyBorder="1" applyAlignment="1">
      <alignment horizontal="right" vertical="top" wrapText="1"/>
    </xf>
    <xf numFmtId="49" fontId="22" fillId="11" borderId="24" xfId="8" applyNumberFormat="1" applyFont="1" applyFill="1" applyBorder="1" applyAlignment="1">
      <alignment horizontal="center" vertical="top" wrapText="1"/>
    </xf>
    <xf numFmtId="49" fontId="22" fillId="11" borderId="5" xfId="8" applyNumberFormat="1" applyFont="1" applyFill="1" applyBorder="1" applyAlignment="1">
      <alignment horizontal="center" vertical="top" wrapText="1"/>
    </xf>
    <xf numFmtId="49" fontId="22" fillId="9" borderId="24" xfId="8" applyNumberFormat="1" applyFont="1" applyFill="1" applyBorder="1" applyAlignment="1">
      <alignment horizontal="center" vertical="top"/>
    </xf>
    <xf numFmtId="49" fontId="22" fillId="9" borderId="5" xfId="8" applyNumberFormat="1" applyFont="1" applyFill="1" applyBorder="1" applyAlignment="1">
      <alignment horizontal="center" vertical="top"/>
    </xf>
    <xf numFmtId="49" fontId="18" fillId="12" borderId="25" xfId="8" applyNumberFormat="1" applyFont="1" applyFill="1" applyBorder="1" applyAlignment="1">
      <alignment horizontal="center" vertical="center" textRotation="90"/>
    </xf>
    <xf numFmtId="49" fontId="18" fillId="12" borderId="48" xfId="8" applyNumberFormat="1" applyFont="1" applyFill="1" applyBorder="1" applyAlignment="1">
      <alignment horizontal="center" vertical="center" textRotation="90"/>
    </xf>
    <xf numFmtId="49" fontId="18" fillId="12" borderId="19" xfId="8" applyNumberFormat="1" applyFont="1" applyFill="1" applyBorder="1" applyAlignment="1">
      <alignment horizontal="center" vertical="center" textRotation="90"/>
    </xf>
    <xf numFmtId="49" fontId="22" fillId="12" borderId="24" xfId="8" applyNumberFormat="1" applyFont="1" applyFill="1" applyBorder="1" applyAlignment="1">
      <alignment horizontal="center" vertical="top" wrapText="1"/>
    </xf>
    <xf numFmtId="49" fontId="22" fillId="12" borderId="5" xfId="8" applyNumberFormat="1" applyFont="1" applyFill="1" applyBorder="1" applyAlignment="1">
      <alignment horizontal="center" vertical="top" wrapText="1"/>
    </xf>
    <xf numFmtId="49" fontId="22" fillId="12" borderId="25" xfId="8" applyNumberFormat="1" applyFont="1" applyFill="1" applyBorder="1" applyAlignment="1">
      <alignment horizontal="center" vertical="top" wrapText="1"/>
    </xf>
    <xf numFmtId="49" fontId="22" fillId="12" borderId="48" xfId="8" applyNumberFormat="1" applyFont="1" applyFill="1" applyBorder="1" applyAlignment="1">
      <alignment horizontal="center" vertical="top" wrapText="1"/>
    </xf>
    <xf numFmtId="49" fontId="22" fillId="12" borderId="19" xfId="8" applyNumberFormat="1" applyFont="1" applyFill="1" applyBorder="1" applyAlignment="1">
      <alignment horizontal="center" vertical="top" wrapText="1"/>
    </xf>
    <xf numFmtId="0" fontId="12" fillId="0" borderId="33" xfId="8" applyFont="1" applyBorder="1" applyAlignment="1">
      <alignment horizontal="left" vertical="top" wrapText="1"/>
    </xf>
    <xf numFmtId="0" fontId="12" fillId="0" borderId="62" xfId="8" applyFont="1" applyBorder="1" applyAlignment="1">
      <alignment horizontal="left" vertical="top" wrapText="1"/>
    </xf>
    <xf numFmtId="0" fontId="12" fillId="0" borderId="53" xfId="8" applyFont="1" applyBorder="1" applyAlignment="1">
      <alignment horizontal="left" vertical="top" wrapText="1"/>
    </xf>
    <xf numFmtId="0" fontId="30" fillId="14" borderId="18" xfId="8" applyFont="1" applyFill="1" applyBorder="1" applyAlignment="1">
      <alignment horizontal="left" vertical="top" wrapText="1"/>
    </xf>
    <xf numFmtId="0" fontId="30" fillId="14" borderId="0" xfId="8" applyFont="1" applyFill="1" applyBorder="1" applyAlignment="1">
      <alignment horizontal="left" vertical="top" wrapText="1"/>
    </xf>
    <xf numFmtId="0" fontId="30" fillId="14" borderId="17" xfId="8" applyFont="1" applyFill="1" applyBorder="1" applyAlignment="1">
      <alignment horizontal="left" vertical="top" wrapText="1"/>
    </xf>
    <xf numFmtId="0" fontId="12" fillId="12" borderId="25" xfId="8" applyFont="1" applyFill="1" applyBorder="1" applyAlignment="1">
      <alignment horizontal="center" vertical="top" wrapText="1"/>
    </xf>
    <xf numFmtId="0" fontId="12" fillId="12" borderId="19" xfId="8" applyFont="1" applyFill="1" applyBorder="1" applyAlignment="1">
      <alignment horizontal="center" vertical="top" wrapText="1"/>
    </xf>
    <xf numFmtId="0" fontId="22" fillId="11" borderId="16" xfId="8" applyFont="1" applyFill="1" applyBorder="1" applyAlignment="1">
      <alignment horizontal="center" vertical="center" textRotation="90" wrapText="1"/>
    </xf>
    <xf numFmtId="0" fontId="22" fillId="11" borderId="9" xfId="8" applyFont="1" applyFill="1" applyBorder="1" applyAlignment="1">
      <alignment horizontal="center" vertical="center" textRotation="90" wrapText="1"/>
    </xf>
    <xf numFmtId="0" fontId="22" fillId="11" borderId="21" xfId="8" applyFont="1" applyFill="1" applyBorder="1" applyAlignment="1">
      <alignment horizontal="center" vertical="center" textRotation="90" wrapText="1"/>
    </xf>
    <xf numFmtId="0" fontId="22" fillId="9" borderId="16" xfId="8" applyFont="1" applyFill="1" applyBorder="1" applyAlignment="1">
      <alignment horizontal="center" vertical="center" textRotation="90" wrapText="1"/>
    </xf>
    <xf numFmtId="0" fontId="22" fillId="9" borderId="9" xfId="8" applyFont="1" applyFill="1" applyBorder="1" applyAlignment="1">
      <alignment horizontal="center" vertical="center" textRotation="90" wrapText="1"/>
    </xf>
    <xf numFmtId="0" fontId="22" fillId="9" borderId="21" xfId="8" applyFont="1" applyFill="1" applyBorder="1" applyAlignment="1">
      <alignment horizontal="center" vertical="center" textRotation="90" wrapText="1"/>
    </xf>
    <xf numFmtId="49" fontId="22" fillId="13" borderId="23" xfId="8" applyNumberFormat="1" applyFont="1" applyFill="1" applyBorder="1" applyAlignment="1">
      <alignment horizontal="center" vertical="top" wrapText="1"/>
    </xf>
    <xf numFmtId="0" fontId="35" fillId="13" borderId="37" xfId="8" applyFont="1" applyFill="1" applyBorder="1" applyAlignment="1">
      <alignment horizontal="left" vertical="top" wrapText="1"/>
    </xf>
    <xf numFmtId="0" fontId="35" fillId="13" borderId="46" xfId="8" applyFont="1" applyFill="1" applyBorder="1" applyAlignment="1">
      <alignment horizontal="left" vertical="top" wrapText="1"/>
    </xf>
    <xf numFmtId="0" fontId="35" fillId="13" borderId="49" xfId="8" applyFont="1" applyFill="1" applyBorder="1" applyAlignment="1">
      <alignment horizontal="left" vertical="top" wrapText="1"/>
    </xf>
    <xf numFmtId="0" fontId="12" fillId="12" borderId="18" xfId="8" applyFont="1" applyFill="1" applyBorder="1" applyAlignment="1">
      <alignment horizontal="center" vertical="top" wrapText="1"/>
    </xf>
    <xf numFmtId="0" fontId="12" fillId="12" borderId="0" xfId="8" applyFont="1" applyFill="1" applyBorder="1" applyAlignment="1">
      <alignment horizontal="center" vertical="top" wrapText="1"/>
    </xf>
    <xf numFmtId="0" fontId="12" fillId="12" borderId="17" xfId="8" applyFont="1" applyFill="1" applyBorder="1" applyAlignment="1">
      <alignment horizontal="center" vertical="top" wrapText="1"/>
    </xf>
    <xf numFmtId="49" fontId="7" fillId="10" borderId="33" xfId="6" applyNumberFormat="1" applyFont="1" applyFill="1" applyBorder="1" applyAlignment="1">
      <alignment horizontal="center" vertical="top"/>
    </xf>
    <xf numFmtId="49" fontId="7" fillId="10" borderId="46" xfId="6" applyNumberFormat="1" applyFont="1" applyFill="1" applyBorder="1" applyAlignment="1">
      <alignment horizontal="center" vertical="top"/>
    </xf>
    <xf numFmtId="49" fontId="7" fillId="10" borderId="29" xfId="6" applyNumberFormat="1" applyFont="1" applyFill="1" applyBorder="1" applyAlignment="1">
      <alignment horizontal="center" vertical="top"/>
    </xf>
    <xf numFmtId="49" fontId="5" fillId="15" borderId="16" xfId="6" applyNumberFormat="1" applyFont="1" applyFill="1" applyBorder="1" applyAlignment="1">
      <alignment horizontal="center" vertical="top"/>
    </xf>
    <xf numFmtId="49" fontId="5" fillId="15" borderId="23" xfId="6" applyNumberFormat="1" applyFont="1" applyFill="1" applyBorder="1" applyAlignment="1">
      <alignment horizontal="center" vertical="top"/>
    </xf>
    <xf numFmtId="49" fontId="5" fillId="15" borderId="21" xfId="6" applyNumberFormat="1" applyFont="1" applyFill="1" applyBorder="1" applyAlignment="1">
      <alignment horizontal="center" vertical="top"/>
    </xf>
    <xf numFmtId="49" fontId="5" fillId="13" borderId="18" xfId="6" applyNumberFormat="1" applyFont="1" applyFill="1" applyBorder="1" applyAlignment="1">
      <alignment horizontal="center" vertical="top" wrapText="1"/>
    </xf>
    <xf numFmtId="49" fontId="5" fillId="13" borderId="0" xfId="6" applyNumberFormat="1" applyFont="1" applyFill="1" applyBorder="1" applyAlignment="1">
      <alignment horizontal="center" vertical="top" wrapText="1"/>
    </xf>
    <xf numFmtId="0" fontId="3" fillId="13" borderId="17" xfId="6" applyFont="1" applyFill="1" applyBorder="1" applyAlignment="1">
      <alignment horizontal="center" vertical="top" wrapText="1"/>
    </xf>
    <xf numFmtId="49" fontId="11" fillId="12" borderId="23" xfId="6" applyNumberFormat="1" applyFont="1" applyFill="1" applyBorder="1" applyAlignment="1">
      <alignment horizontal="center" vertical="top" wrapText="1"/>
    </xf>
    <xf numFmtId="49" fontId="11" fillId="12" borderId="5" xfId="6" applyNumberFormat="1" applyFont="1" applyFill="1" applyBorder="1" applyAlignment="1">
      <alignment horizontal="center" vertical="top" wrapText="1"/>
    </xf>
    <xf numFmtId="0" fontId="5" fillId="13" borderId="24" xfId="6" applyFont="1" applyFill="1" applyBorder="1" applyAlignment="1">
      <alignment horizontal="center" vertical="center" textRotation="90" wrapText="1"/>
    </xf>
    <xf numFmtId="0" fontId="5" fillId="13" borderId="23" xfId="6" applyFont="1" applyFill="1" applyBorder="1" applyAlignment="1">
      <alignment horizontal="center" vertical="center" textRotation="90" wrapText="1"/>
    </xf>
    <xf numFmtId="0" fontId="5" fillId="13" borderId="5" xfId="6" applyFont="1" applyFill="1" applyBorder="1" applyAlignment="1">
      <alignment horizontal="center" vertical="center" textRotation="90" wrapText="1"/>
    </xf>
    <xf numFmtId="49" fontId="18" fillId="12" borderId="24" xfId="6" applyNumberFormat="1" applyFont="1" applyFill="1" applyBorder="1" applyAlignment="1">
      <alignment horizontal="center" vertical="center" textRotation="90"/>
    </xf>
    <xf numFmtId="49" fontId="18" fillId="12" borderId="23" xfId="6" applyNumberFormat="1" applyFont="1" applyFill="1" applyBorder="1" applyAlignment="1">
      <alignment horizontal="center" vertical="center" textRotation="90"/>
    </xf>
    <xf numFmtId="49" fontId="18" fillId="12" borderId="5" xfId="6" applyNumberFormat="1" applyFont="1" applyFill="1" applyBorder="1" applyAlignment="1">
      <alignment horizontal="center" vertical="center" textRotation="90"/>
    </xf>
    <xf numFmtId="49" fontId="4" fillId="12" borderId="24" xfId="6" applyNumberFormat="1" applyFont="1" applyFill="1" applyBorder="1" applyAlignment="1">
      <alignment horizontal="center" vertical="top"/>
    </xf>
    <xf numFmtId="49" fontId="4" fillId="12" borderId="23" xfId="6" applyNumberFormat="1" applyFont="1" applyFill="1" applyBorder="1" applyAlignment="1">
      <alignment horizontal="center" vertical="top"/>
    </xf>
    <xf numFmtId="49" fontId="4" fillId="12" borderId="5" xfId="6" applyNumberFormat="1" applyFont="1" applyFill="1" applyBorder="1" applyAlignment="1">
      <alignment horizontal="center" vertical="top"/>
    </xf>
    <xf numFmtId="0" fontId="4" fillId="14" borderId="24" xfId="6" applyFont="1" applyFill="1" applyBorder="1" applyAlignment="1">
      <alignment horizontal="left" vertical="top" wrapText="1"/>
    </xf>
    <xf numFmtId="0" fontId="4" fillId="14" borderId="23" xfId="6" applyFont="1" applyFill="1" applyBorder="1" applyAlignment="1">
      <alignment horizontal="left" vertical="top" wrapText="1"/>
    </xf>
    <xf numFmtId="0" fontId="4" fillId="14" borderId="5" xfId="6" applyFont="1" applyFill="1" applyBorder="1" applyAlignment="1">
      <alignment horizontal="left" vertical="top" wrapText="1"/>
    </xf>
    <xf numFmtId="49" fontId="5" fillId="12" borderId="24" xfId="6" applyNumberFormat="1" applyFont="1" applyFill="1" applyBorder="1" applyAlignment="1">
      <alignment horizontal="center" vertical="top" wrapText="1"/>
    </xf>
    <xf numFmtId="49" fontId="5" fillId="12" borderId="23" xfId="6" applyNumberFormat="1" applyFont="1" applyFill="1" applyBorder="1" applyAlignment="1">
      <alignment horizontal="center" vertical="top" wrapText="1"/>
    </xf>
    <xf numFmtId="49" fontId="5" fillId="12" borderId="5" xfId="6" applyNumberFormat="1" applyFont="1" applyFill="1" applyBorder="1" applyAlignment="1">
      <alignment horizontal="center" vertical="top" wrapText="1"/>
    </xf>
    <xf numFmtId="0" fontId="4" fillId="13" borderId="24" xfId="6" applyFont="1" applyFill="1" applyBorder="1" applyAlignment="1">
      <alignment horizontal="left" vertical="top" wrapText="1"/>
    </xf>
    <xf numFmtId="0" fontId="4" fillId="13" borderId="5" xfId="6" applyFont="1" applyFill="1" applyBorder="1" applyAlignment="1">
      <alignment horizontal="left" vertical="top" wrapText="1"/>
    </xf>
    <xf numFmtId="0" fontId="4" fillId="13" borderId="24" xfId="6" applyFont="1" applyFill="1" applyBorder="1" applyAlignment="1">
      <alignment vertical="top" wrapText="1"/>
    </xf>
    <xf numFmtId="0" fontId="4" fillId="13" borderId="5" xfId="6" applyFont="1" applyFill="1" applyBorder="1" applyAlignment="1">
      <alignment vertical="top" wrapText="1"/>
    </xf>
    <xf numFmtId="0" fontId="4" fillId="14" borderId="25" xfId="6" applyFont="1" applyFill="1" applyBorder="1" applyAlignment="1">
      <alignment vertical="top" wrapText="1"/>
    </xf>
    <xf numFmtId="0" fontId="4" fillId="14" borderId="48" xfId="6" applyFont="1" applyFill="1" applyBorder="1" applyAlignment="1">
      <alignment vertical="top" wrapText="1"/>
    </xf>
    <xf numFmtId="0" fontId="4" fillId="14" borderId="19" xfId="6" applyFont="1" applyFill="1" applyBorder="1" applyAlignment="1">
      <alignment vertical="top" wrapText="1"/>
    </xf>
    <xf numFmtId="0" fontId="4" fillId="14" borderId="24" xfId="6" applyFont="1" applyFill="1" applyBorder="1" applyAlignment="1">
      <alignment vertical="top" wrapText="1"/>
    </xf>
    <xf numFmtId="0" fontId="4" fillId="14" borderId="5" xfId="6" applyFont="1" applyFill="1" applyBorder="1" applyAlignment="1">
      <alignment vertical="top" wrapText="1"/>
    </xf>
    <xf numFmtId="0" fontId="11" fillId="9" borderId="49" xfId="6" applyFont="1" applyFill="1" applyBorder="1" applyAlignment="1">
      <alignment horizontal="right" vertical="top" wrapText="1"/>
    </xf>
    <xf numFmtId="0" fontId="4" fillId="13" borderId="23" xfId="6" applyFont="1" applyFill="1" applyBorder="1" applyAlignment="1">
      <alignment horizontal="left" vertical="top" wrapText="1"/>
    </xf>
    <xf numFmtId="49" fontId="5" fillId="14" borderId="24" xfId="6" applyNumberFormat="1" applyFont="1" applyFill="1" applyBorder="1" applyAlignment="1">
      <alignment horizontal="center" vertical="top" wrapText="1"/>
    </xf>
    <xf numFmtId="49" fontId="5" fillId="14" borderId="23" xfId="6" applyNumberFormat="1" applyFont="1" applyFill="1" applyBorder="1" applyAlignment="1">
      <alignment horizontal="center" vertical="top" wrapText="1"/>
    </xf>
    <xf numFmtId="0" fontId="3" fillId="14" borderId="5" xfId="6" applyFont="1" applyFill="1" applyBorder="1" applyAlignment="1">
      <alignment horizontal="center" vertical="top" wrapText="1"/>
    </xf>
    <xf numFmtId="0" fontId="4" fillId="14" borderId="25" xfId="6" applyFont="1" applyFill="1" applyBorder="1" applyAlignment="1">
      <alignment horizontal="left" vertical="top" wrapText="1"/>
    </xf>
    <xf numFmtId="0" fontId="4" fillId="14" borderId="48" xfId="6" applyFont="1" applyFill="1" applyBorder="1" applyAlignment="1">
      <alignment horizontal="left" vertical="top" wrapText="1"/>
    </xf>
    <xf numFmtId="0" fontId="4" fillId="14" borderId="19" xfId="6" applyFont="1" applyFill="1" applyBorder="1" applyAlignment="1">
      <alignment horizontal="left" vertical="top" wrapText="1"/>
    </xf>
    <xf numFmtId="49" fontId="15" fillId="12" borderId="18" xfId="6" applyNumberFormat="1" applyFont="1" applyFill="1" applyBorder="1" applyAlignment="1">
      <alignment horizontal="center" vertical="center" textRotation="90"/>
    </xf>
    <xf numFmtId="49" fontId="15" fillId="12" borderId="0" xfId="6" applyNumberFormat="1" applyFont="1" applyFill="1" applyBorder="1" applyAlignment="1">
      <alignment horizontal="center" vertical="center" textRotation="90"/>
    </xf>
    <xf numFmtId="49" fontId="15" fillId="12" borderId="17" xfId="6" applyNumberFormat="1" applyFont="1" applyFill="1" applyBorder="1" applyAlignment="1">
      <alignment horizontal="center" vertical="center" textRotation="90"/>
    </xf>
    <xf numFmtId="0" fontId="3" fillId="13" borderId="5" xfId="6" applyFill="1" applyBorder="1" applyAlignment="1">
      <alignment vertical="top" wrapText="1"/>
    </xf>
    <xf numFmtId="0" fontId="4" fillId="13" borderId="25" xfId="6" applyFont="1" applyFill="1" applyBorder="1" applyAlignment="1">
      <alignment vertical="top" wrapText="1"/>
    </xf>
    <xf numFmtId="0" fontId="4" fillId="13" borderId="19" xfId="6" applyFont="1" applyFill="1" applyBorder="1" applyAlignment="1">
      <alignment vertical="top" wrapText="1"/>
    </xf>
    <xf numFmtId="0" fontId="10" fillId="12" borderId="42" xfId="6" applyFont="1" applyFill="1" applyBorder="1" applyAlignment="1">
      <alignment horizontal="left" vertical="top" wrapText="1"/>
    </xf>
    <xf numFmtId="0" fontId="10" fillId="12" borderId="40" xfId="6" applyFont="1" applyFill="1" applyBorder="1" applyAlignment="1">
      <alignment horizontal="left" vertical="top" wrapText="1"/>
    </xf>
    <xf numFmtId="0" fontId="3" fillId="12" borderId="23" xfId="6" applyFont="1" applyFill="1" applyBorder="1" applyAlignment="1">
      <alignment horizontal="center" vertical="top" wrapText="1"/>
    </xf>
    <xf numFmtId="0" fontId="3" fillId="12" borderId="5" xfId="6" applyFont="1" applyFill="1" applyBorder="1" applyAlignment="1">
      <alignment horizontal="center" vertical="top" wrapText="1"/>
    </xf>
    <xf numFmtId="0" fontId="11" fillId="8" borderId="17" xfId="6" applyFont="1" applyFill="1" applyBorder="1" applyAlignment="1">
      <alignment horizontal="right" vertical="top" wrapText="1"/>
    </xf>
    <xf numFmtId="0" fontId="11" fillId="8" borderId="19" xfId="6" applyFont="1" applyFill="1" applyBorder="1" applyAlignment="1">
      <alignment horizontal="right" vertical="top" wrapText="1"/>
    </xf>
    <xf numFmtId="0" fontId="4" fillId="14" borderId="23" xfId="6" applyFont="1" applyFill="1" applyBorder="1" applyAlignment="1">
      <alignment vertical="top" wrapText="1"/>
    </xf>
    <xf numFmtId="0" fontId="10" fillId="12" borderId="45" xfId="6" applyFont="1" applyFill="1" applyBorder="1" applyAlignment="1">
      <alignment horizontal="left" vertical="top" wrapText="1"/>
    </xf>
    <xf numFmtId="49" fontId="11" fillId="12" borderId="24" xfId="6" applyNumberFormat="1" applyFont="1" applyFill="1" applyBorder="1" applyAlignment="1">
      <alignment horizontal="center" vertical="top" wrapText="1"/>
    </xf>
    <xf numFmtId="49" fontId="5" fillId="14" borderId="5" xfId="6" applyNumberFormat="1" applyFont="1" applyFill="1" applyBorder="1" applyAlignment="1">
      <alignment horizontal="center" vertical="top" wrapText="1"/>
    </xf>
    <xf numFmtId="0" fontId="5" fillId="13" borderId="37" xfId="6" applyFont="1" applyFill="1" applyBorder="1" applyAlignment="1">
      <alignment horizontal="center" vertical="center" textRotation="90" wrapText="1"/>
    </xf>
    <xf numFmtId="0" fontId="5" fillId="13" borderId="46" xfId="6" applyFont="1" applyFill="1" applyBorder="1" applyAlignment="1">
      <alignment horizontal="center" vertical="center" textRotation="90" wrapText="1"/>
    </xf>
    <xf numFmtId="0" fontId="5" fillId="13" borderId="49" xfId="6" applyFont="1" applyFill="1" applyBorder="1" applyAlignment="1">
      <alignment horizontal="center" vertical="center" textRotation="90" wrapText="1"/>
    </xf>
    <xf numFmtId="0" fontId="4" fillId="13" borderId="48" xfId="6" applyFont="1" applyFill="1" applyBorder="1" applyAlignment="1">
      <alignment vertical="top" wrapText="1"/>
    </xf>
    <xf numFmtId="0" fontId="4" fillId="13" borderId="25" xfId="6" applyFont="1" applyFill="1" applyBorder="1" applyAlignment="1">
      <alignment horizontal="left" vertical="top" wrapText="1"/>
    </xf>
    <xf numFmtId="0" fontId="4" fillId="13" borderId="48" xfId="6" applyFont="1" applyFill="1" applyBorder="1" applyAlignment="1">
      <alignment horizontal="left" vertical="top" wrapText="1"/>
    </xf>
    <xf numFmtId="0" fontId="4" fillId="13" borderId="19" xfId="6" applyFont="1" applyFill="1" applyBorder="1" applyAlignment="1">
      <alignment horizontal="left" vertical="top" wrapText="1"/>
    </xf>
    <xf numFmtId="0" fontId="10" fillId="4" borderId="4" xfId="6" applyFont="1" applyFill="1" applyBorder="1" applyAlignment="1">
      <alignment horizontal="center" vertical="top"/>
    </xf>
    <xf numFmtId="0" fontId="10" fillId="4" borderId="3" xfId="6" applyFont="1" applyFill="1" applyBorder="1" applyAlignment="1">
      <alignment horizontal="center" vertical="top"/>
    </xf>
    <xf numFmtId="0" fontId="10" fillId="4" borderId="2" xfId="6" applyFont="1" applyFill="1" applyBorder="1" applyAlignment="1">
      <alignment horizontal="center" vertical="top"/>
    </xf>
    <xf numFmtId="0" fontId="4" fillId="0" borderId="17" xfId="6" applyFont="1" applyBorder="1" applyAlignment="1">
      <alignment horizontal="center"/>
    </xf>
    <xf numFmtId="0" fontId="19" fillId="0" borderId="0" xfId="6" applyFont="1" applyAlignment="1">
      <alignment horizontal="center" vertical="center" wrapText="1"/>
    </xf>
    <xf numFmtId="0" fontId="22" fillId="0" borderId="0" xfId="6" applyFont="1" applyBorder="1" applyAlignment="1">
      <alignment horizontal="center" vertical="center"/>
    </xf>
    <xf numFmtId="0" fontId="5" fillId="0" borderId="48" xfId="6" applyFont="1" applyBorder="1" applyAlignment="1">
      <alignment horizontal="center" vertical="center" textRotation="90"/>
    </xf>
    <xf numFmtId="0" fontId="5" fillId="0" borderId="19" xfId="6" applyFont="1" applyBorder="1" applyAlignment="1">
      <alignment horizontal="center" vertical="center" textRotation="90"/>
    </xf>
    <xf numFmtId="0" fontId="22" fillId="0" borderId="46" xfId="6" applyFont="1" applyBorder="1" applyAlignment="1">
      <alignment horizontal="center" vertical="center" wrapText="1"/>
    </xf>
    <xf numFmtId="0" fontId="22" fillId="0" borderId="49" xfId="6" applyFont="1" applyBorder="1" applyAlignment="1">
      <alignment horizontal="center" vertical="center" wrapText="1"/>
    </xf>
    <xf numFmtId="0" fontId="22" fillId="0" borderId="24" xfId="6" applyFont="1" applyBorder="1" applyAlignment="1">
      <alignment horizontal="center" vertical="center" wrapText="1"/>
    </xf>
    <xf numFmtId="0" fontId="22" fillId="0" borderId="5" xfId="6" applyFont="1" applyBorder="1" applyAlignment="1">
      <alignment horizontal="center" vertical="center" wrapText="1"/>
    </xf>
    <xf numFmtId="0" fontId="19" fillId="11" borderId="4" xfId="6" applyFont="1" applyFill="1" applyBorder="1" applyAlignment="1">
      <alignment horizontal="left" vertical="top"/>
    </xf>
    <xf numFmtId="0" fontId="19" fillId="11" borderId="3" xfId="6" applyFont="1" applyFill="1" applyBorder="1" applyAlignment="1">
      <alignment horizontal="left" vertical="top"/>
    </xf>
    <xf numFmtId="0" fontId="19" fillId="11" borderId="2" xfId="6" applyFont="1" applyFill="1" applyBorder="1" applyAlignment="1">
      <alignment horizontal="left" vertical="top"/>
    </xf>
    <xf numFmtId="49" fontId="14" fillId="11" borderId="33" xfId="6" applyNumberFormat="1" applyFont="1" applyFill="1" applyBorder="1" applyAlignment="1">
      <alignment horizontal="center" vertical="top"/>
    </xf>
    <xf numFmtId="49" fontId="14" fillId="11" borderId="46" xfId="6" applyNumberFormat="1" applyFont="1" applyFill="1" applyBorder="1" applyAlignment="1">
      <alignment horizontal="center" vertical="top"/>
    </xf>
    <xf numFmtId="49" fontId="14" fillId="11" borderId="29" xfId="6" applyNumberFormat="1" applyFont="1" applyFill="1" applyBorder="1" applyAlignment="1">
      <alignment horizontal="center" vertical="top"/>
    </xf>
    <xf numFmtId="49" fontId="11" fillId="9" borderId="16" xfId="6" applyNumberFormat="1" applyFont="1" applyFill="1" applyBorder="1" applyAlignment="1">
      <alignment horizontal="center" vertical="top"/>
    </xf>
    <xf numFmtId="49" fontId="11" fillId="9" borderId="23" xfId="6" applyNumberFormat="1" applyFont="1" applyFill="1" applyBorder="1" applyAlignment="1">
      <alignment horizontal="center" vertical="top"/>
    </xf>
    <xf numFmtId="49" fontId="11" fillId="9" borderId="21" xfId="6" applyNumberFormat="1" applyFont="1" applyFill="1" applyBorder="1" applyAlignment="1">
      <alignment horizontal="center" vertical="top"/>
    </xf>
    <xf numFmtId="0" fontId="5" fillId="9" borderId="37" xfId="6" applyFont="1" applyFill="1" applyBorder="1" applyAlignment="1">
      <alignment horizontal="left" vertical="top"/>
    </xf>
    <xf numFmtId="0" fontId="5" fillId="9" borderId="18" xfId="6" applyFont="1" applyFill="1" applyBorder="1" applyAlignment="1">
      <alignment horizontal="left" vertical="top"/>
    </xf>
    <xf numFmtId="0" fontId="5" fillId="9" borderId="25" xfId="6" applyFont="1" applyFill="1" applyBorder="1" applyAlignment="1">
      <alignment horizontal="left" vertical="top"/>
    </xf>
    <xf numFmtId="0" fontId="5" fillId="9" borderId="49" xfId="6" applyFont="1" applyFill="1" applyBorder="1" applyAlignment="1">
      <alignment horizontal="left" vertical="top"/>
    </xf>
    <xf numFmtId="0" fontId="5" fillId="9" borderId="17" xfId="6" applyFont="1" applyFill="1" applyBorder="1" applyAlignment="1">
      <alignment horizontal="left" vertical="top"/>
    </xf>
    <xf numFmtId="0" fontId="5" fillId="9" borderId="19" xfId="6" applyFont="1" applyFill="1" applyBorder="1" applyAlignment="1">
      <alignment horizontal="left" vertical="top"/>
    </xf>
    <xf numFmtId="0" fontId="12" fillId="0" borderId="53" xfId="6" applyFont="1" applyBorder="1" applyAlignment="1">
      <alignment horizontal="center" vertical="center" textRotation="90" wrapText="1"/>
    </xf>
    <xf numFmtId="0" fontId="12" fillId="0" borderId="13" xfId="6" applyFont="1" applyBorder="1" applyAlignment="1">
      <alignment horizontal="center" vertical="center" textRotation="90" wrapText="1"/>
    </xf>
    <xf numFmtId="0" fontId="12" fillId="0" borderId="50" xfId="6" applyFont="1" applyBorder="1" applyAlignment="1">
      <alignment horizontal="center" vertical="center" textRotation="90" wrapText="1"/>
    </xf>
    <xf numFmtId="164" fontId="10" fillId="13" borderId="23" xfId="6" applyNumberFormat="1" applyFont="1" applyFill="1" applyBorder="1" applyAlignment="1">
      <alignment horizontal="center" vertical="top"/>
    </xf>
    <xf numFmtId="0" fontId="10" fillId="13" borderId="23" xfId="6" applyFont="1" applyFill="1" applyBorder="1" applyAlignment="1">
      <alignment horizontal="center" vertical="top"/>
    </xf>
    <xf numFmtId="0" fontId="5" fillId="11" borderId="4" xfId="6" applyFont="1" applyFill="1" applyBorder="1" applyAlignment="1">
      <alignment horizontal="left" vertical="top"/>
    </xf>
    <xf numFmtId="0" fontId="5" fillId="11" borderId="3" xfId="6" applyFont="1" applyFill="1" applyBorder="1" applyAlignment="1">
      <alignment horizontal="left" vertical="top"/>
    </xf>
    <xf numFmtId="0" fontId="5" fillId="11" borderId="2" xfId="6" applyFont="1" applyFill="1" applyBorder="1" applyAlignment="1">
      <alignment horizontal="left" vertical="top"/>
    </xf>
    <xf numFmtId="49" fontId="10" fillId="0" borderId="24" xfId="6" applyNumberFormat="1" applyFont="1" applyBorder="1" applyAlignment="1">
      <alignment horizontal="center" vertical="top"/>
    </xf>
    <xf numFmtId="49" fontId="10" fillId="0" borderId="23" xfId="6" applyNumberFormat="1" applyFont="1" applyBorder="1" applyAlignment="1">
      <alignment horizontal="center" vertical="top"/>
    </xf>
    <xf numFmtId="49" fontId="10" fillId="0" borderId="5" xfId="6" applyNumberFormat="1" applyFont="1" applyBorder="1" applyAlignment="1">
      <alignment horizontal="center" vertical="top"/>
    </xf>
    <xf numFmtId="49" fontId="15" fillId="0" borderId="24" xfId="6" applyNumberFormat="1" applyFont="1" applyBorder="1" applyAlignment="1">
      <alignment horizontal="center" vertical="center" textRotation="90" wrapText="1"/>
    </xf>
    <xf numFmtId="49" fontId="15" fillId="0" borderId="23" xfId="6" applyNumberFormat="1" applyFont="1" applyBorder="1" applyAlignment="1">
      <alignment horizontal="center" vertical="center" textRotation="90" wrapText="1"/>
    </xf>
    <xf numFmtId="49" fontId="15" fillId="0" borderId="5" xfId="6" applyNumberFormat="1" applyFont="1" applyBorder="1" applyAlignment="1">
      <alignment horizontal="center" vertical="center" textRotation="90" wrapText="1"/>
    </xf>
    <xf numFmtId="49" fontId="11" fillId="9" borderId="58" xfId="6" applyNumberFormat="1" applyFont="1" applyFill="1" applyBorder="1" applyAlignment="1">
      <alignment horizontal="center" vertical="top"/>
    </xf>
    <xf numFmtId="49" fontId="11" fillId="14" borderId="24" xfId="6" applyNumberFormat="1" applyFont="1" applyFill="1" applyBorder="1" applyAlignment="1">
      <alignment horizontal="center" vertical="top" wrapText="1"/>
    </xf>
    <xf numFmtId="49" fontId="11" fillId="14" borderId="5" xfId="6" applyNumberFormat="1" applyFont="1" applyFill="1" applyBorder="1" applyAlignment="1">
      <alignment horizontal="center" vertical="top" wrapText="1"/>
    </xf>
    <xf numFmtId="49" fontId="11" fillId="9" borderId="24" xfId="6" applyNumberFormat="1" applyFont="1" applyFill="1" applyBorder="1" applyAlignment="1">
      <alignment horizontal="center" vertical="top"/>
    </xf>
    <xf numFmtId="49" fontId="11" fillId="9" borderId="5" xfId="6" applyNumberFormat="1" applyFont="1" applyFill="1" applyBorder="1" applyAlignment="1">
      <alignment horizontal="center" vertical="top"/>
    </xf>
    <xf numFmtId="49" fontId="15" fillId="0" borderId="24" xfId="6" applyNumberFormat="1" applyFont="1" applyBorder="1" applyAlignment="1">
      <alignment horizontal="center" vertical="center" textRotation="90"/>
    </xf>
    <xf numFmtId="49" fontId="15" fillId="0" borderId="23" xfId="6" applyNumberFormat="1" applyFont="1" applyBorder="1" applyAlignment="1">
      <alignment horizontal="center" vertical="center" textRotation="90"/>
    </xf>
    <xf numFmtId="49" fontId="15" fillId="0" borderId="5" xfId="6" applyNumberFormat="1" applyFont="1" applyBorder="1" applyAlignment="1">
      <alignment horizontal="center" vertical="center" textRotation="90"/>
    </xf>
    <xf numFmtId="49" fontId="14" fillId="11" borderId="24" xfId="6" applyNumberFormat="1" applyFont="1" applyFill="1" applyBorder="1" applyAlignment="1">
      <alignment horizontal="center" vertical="top"/>
    </xf>
    <xf numFmtId="49" fontId="14" fillId="11" borderId="5" xfId="6" applyNumberFormat="1" applyFont="1" applyFill="1" applyBorder="1" applyAlignment="1">
      <alignment horizontal="center" vertical="top"/>
    </xf>
    <xf numFmtId="0" fontId="8" fillId="0" borderId="15" xfId="6" applyFont="1" applyFill="1" applyBorder="1" applyAlignment="1">
      <alignment horizontal="left" vertical="top" wrapText="1"/>
    </xf>
    <xf numFmtId="0" fontId="8" fillId="0" borderId="14" xfId="6" applyFont="1" applyFill="1" applyBorder="1" applyAlignment="1">
      <alignment horizontal="left" vertical="top" wrapText="1"/>
    </xf>
    <xf numFmtId="0" fontId="8" fillId="0" borderId="13" xfId="6" applyFont="1" applyFill="1" applyBorder="1" applyAlignment="1">
      <alignment horizontal="left" vertical="top" wrapText="1"/>
    </xf>
    <xf numFmtId="49" fontId="11" fillId="14" borderId="23" xfId="6" applyNumberFormat="1" applyFont="1" applyFill="1" applyBorder="1" applyAlignment="1">
      <alignment horizontal="center" vertical="top" wrapText="1"/>
    </xf>
    <xf numFmtId="0" fontId="8" fillId="0" borderId="15" xfId="8" applyFont="1" applyBorder="1" applyAlignment="1">
      <alignment horizontal="left" vertical="top" wrapText="1"/>
    </xf>
    <xf numFmtId="0" fontId="8" fillId="0" borderId="14" xfId="8" applyFont="1" applyBorder="1" applyAlignment="1">
      <alignment horizontal="left" vertical="top" wrapText="1"/>
    </xf>
    <xf numFmtId="0" fontId="8" fillId="0" borderId="13" xfId="8" applyFont="1" applyBorder="1" applyAlignment="1">
      <alignment horizontal="left" vertical="top" wrapText="1"/>
    </xf>
    <xf numFmtId="0" fontId="3" fillId="3" borderId="4" xfId="8" applyFont="1" applyFill="1" applyBorder="1" applyAlignment="1">
      <alignment horizontal="right" vertical="top" wrapText="1"/>
    </xf>
    <xf numFmtId="0" fontId="3" fillId="3" borderId="3" xfId="8" applyFont="1" applyFill="1" applyBorder="1" applyAlignment="1">
      <alignment horizontal="right" vertical="top" wrapText="1"/>
    </xf>
    <xf numFmtId="0" fontId="3" fillId="3" borderId="2" xfId="8" applyFont="1" applyFill="1" applyBorder="1" applyAlignment="1">
      <alignment horizontal="right" vertical="top" wrapText="1"/>
    </xf>
    <xf numFmtId="0" fontId="8" fillId="0" borderId="29" xfId="8" applyFont="1" applyBorder="1" applyAlignment="1">
      <alignment horizontal="left" vertical="top" wrapText="1"/>
    </xf>
    <xf numFmtId="0" fontId="8" fillId="0" borderId="61" xfId="8" applyFont="1" applyBorder="1" applyAlignment="1">
      <alignment horizontal="left" vertical="top" wrapText="1"/>
    </xf>
    <xf numFmtId="0" fontId="8" fillId="0" borderId="50" xfId="8" applyFont="1" applyBorder="1" applyAlignment="1">
      <alignment horizontal="left" vertical="top" wrapText="1"/>
    </xf>
    <xf numFmtId="0" fontId="4" fillId="7" borderId="4" xfId="8" applyFont="1" applyFill="1" applyBorder="1" applyAlignment="1">
      <alignment horizontal="right" vertical="top" wrapText="1"/>
    </xf>
    <xf numFmtId="0" fontId="4" fillId="7" borderId="3" xfId="8" applyFont="1" applyFill="1" applyBorder="1" applyAlignment="1">
      <alignment horizontal="right" vertical="top" wrapText="1"/>
    </xf>
    <xf numFmtId="0" fontId="6" fillId="0" borderId="33" xfId="8" applyFont="1" applyBorder="1" applyAlignment="1">
      <alignment horizontal="left" vertical="top" wrapText="1"/>
    </xf>
    <xf numFmtId="0" fontId="6" fillId="0" borderId="62" xfId="8" applyFont="1" applyBorder="1" applyAlignment="1">
      <alignment horizontal="left" vertical="top" wrapText="1"/>
    </xf>
    <xf numFmtId="0" fontId="6" fillId="0" borderId="53" xfId="8" applyFont="1" applyBorder="1" applyAlignment="1">
      <alignment horizontal="left" vertical="top" wrapText="1"/>
    </xf>
    <xf numFmtId="0" fontId="27" fillId="14" borderId="5" xfId="8" applyFont="1" applyFill="1" applyBorder="1" applyAlignment="1">
      <alignment horizontal="center" vertical="top" wrapText="1"/>
    </xf>
    <xf numFmtId="0" fontId="27" fillId="13" borderId="5" xfId="8" applyFont="1" applyFill="1" applyBorder="1" applyAlignment="1">
      <alignment horizontal="center" vertical="top" wrapText="1"/>
    </xf>
    <xf numFmtId="49" fontId="47" fillId="0" borderId="17" xfId="8" applyNumberFormat="1" applyFont="1" applyBorder="1" applyAlignment="1">
      <alignment horizontal="center" vertical="top" wrapText="1"/>
    </xf>
    <xf numFmtId="0" fontId="11" fillId="7" borderId="33" xfId="8" applyFont="1" applyFill="1" applyBorder="1" applyAlignment="1">
      <alignment horizontal="right" vertical="top" wrapText="1"/>
    </xf>
    <xf numFmtId="0" fontId="11" fillId="7" borderId="62" xfId="8" applyFont="1" applyFill="1" applyBorder="1" applyAlignment="1">
      <alignment horizontal="right" vertical="top" wrapText="1"/>
    </xf>
    <xf numFmtId="0" fontId="11" fillId="7" borderId="53" xfId="8" applyFont="1" applyFill="1" applyBorder="1" applyAlignment="1">
      <alignment horizontal="right" vertical="top" wrapText="1"/>
    </xf>
    <xf numFmtId="0" fontId="27" fillId="12" borderId="25" xfId="8" applyFont="1" applyFill="1" applyBorder="1" applyAlignment="1">
      <alignment horizontal="center" vertical="top" wrapText="1"/>
    </xf>
    <xf numFmtId="0" fontId="27" fillId="12" borderId="19" xfId="8" applyFont="1" applyFill="1" applyBorder="1" applyAlignment="1">
      <alignment horizontal="center" vertical="top" wrapText="1"/>
    </xf>
    <xf numFmtId="0" fontId="27" fillId="13" borderId="5" xfId="8" applyFont="1" applyFill="1" applyBorder="1" applyAlignment="1">
      <alignment vertical="top" wrapText="1"/>
    </xf>
    <xf numFmtId="0" fontId="3" fillId="14" borderId="5" xfId="8" applyFont="1" applyFill="1" applyBorder="1" applyAlignment="1">
      <alignment vertical="top" wrapText="1"/>
    </xf>
    <xf numFmtId="0" fontId="22" fillId="0" borderId="25" xfId="8" applyFont="1" applyBorder="1" applyAlignment="1">
      <alignment horizontal="center" vertical="center" wrapText="1"/>
    </xf>
    <xf numFmtId="0" fontId="22" fillId="0" borderId="48" xfId="8" applyFont="1" applyBorder="1" applyAlignment="1">
      <alignment horizontal="center" vertical="center" wrapText="1"/>
    </xf>
    <xf numFmtId="0" fontId="22" fillId="0" borderId="19" xfId="8" applyFont="1" applyBorder="1" applyAlignment="1">
      <alignment horizontal="center" vertical="center" wrapText="1"/>
    </xf>
    <xf numFmtId="0" fontId="22" fillId="0" borderId="4" xfId="8" applyFont="1" applyBorder="1" applyAlignment="1">
      <alignment horizontal="left" vertical="top"/>
    </xf>
    <xf numFmtId="0" fontId="22" fillId="0" borderId="3" xfId="8" applyFont="1" applyBorder="1" applyAlignment="1">
      <alignment horizontal="left" vertical="top"/>
    </xf>
    <xf numFmtId="0" fontId="22" fillId="0" borderId="2" xfId="8" applyFont="1" applyBorder="1" applyAlignment="1">
      <alignment horizontal="left" vertical="top"/>
    </xf>
    <xf numFmtId="0" fontId="22" fillId="0" borderId="45" xfId="8" applyFont="1" applyBorder="1" applyAlignment="1">
      <alignment horizontal="center" vertical="center" wrapText="1"/>
    </xf>
    <xf numFmtId="0" fontId="22" fillId="0" borderId="40" xfId="8" applyFont="1" applyBorder="1" applyAlignment="1">
      <alignment horizontal="center" vertical="center" wrapText="1"/>
    </xf>
    <xf numFmtId="0" fontId="22" fillId="0" borderId="57" xfId="8" applyFont="1" applyBorder="1" applyAlignment="1">
      <alignment horizontal="center" vertical="center" wrapText="1"/>
    </xf>
    <xf numFmtId="0" fontId="22" fillId="0" borderId="20" xfId="8" applyFont="1" applyBorder="1" applyAlignment="1">
      <alignment horizontal="center" vertical="center" wrapText="1"/>
    </xf>
    <xf numFmtId="0" fontId="23" fillId="0" borderId="0" xfId="4" applyFont="1" applyAlignment="1">
      <alignment horizontal="center" vertical="top" wrapText="1"/>
    </xf>
    <xf numFmtId="0" fontId="22" fillId="0" borderId="43" xfId="8" applyFont="1" applyBorder="1" applyAlignment="1">
      <alignment horizontal="center" vertical="center" textRotation="90"/>
    </xf>
    <xf numFmtId="0" fontId="22" fillId="0" borderId="59" xfId="8" applyFont="1" applyBorder="1" applyAlignment="1">
      <alignment horizontal="center" vertical="center" textRotation="90"/>
    </xf>
    <xf numFmtId="49" fontId="5" fillId="13" borderId="24" xfId="4" applyNumberFormat="1" applyFont="1" applyFill="1" applyBorder="1" applyAlignment="1">
      <alignment horizontal="center" vertical="center" textRotation="90"/>
    </xf>
    <xf numFmtId="49" fontId="5" fillId="13" borderId="23" xfId="4" applyNumberFormat="1" applyFont="1" applyFill="1" applyBorder="1" applyAlignment="1">
      <alignment horizontal="center" vertical="center" textRotation="90"/>
    </xf>
    <xf numFmtId="49" fontId="5" fillId="13" borderId="5" xfId="4" applyNumberFormat="1" applyFont="1" applyFill="1" applyBorder="1" applyAlignment="1">
      <alignment horizontal="center" vertical="center" textRotation="90"/>
    </xf>
    <xf numFmtId="49" fontId="5" fillId="13" borderId="37" xfId="4" applyNumberFormat="1" applyFont="1" applyFill="1" applyBorder="1" applyAlignment="1">
      <alignment horizontal="center" vertical="center" textRotation="90"/>
    </xf>
    <xf numFmtId="49" fontId="5" fillId="13" borderId="46" xfId="4" applyNumberFormat="1" applyFont="1" applyFill="1" applyBorder="1" applyAlignment="1">
      <alignment horizontal="center" vertical="center" textRotation="90"/>
    </xf>
    <xf numFmtId="49" fontId="5" fillId="13" borderId="49" xfId="4" applyNumberFormat="1" applyFont="1" applyFill="1" applyBorder="1" applyAlignment="1">
      <alignment horizontal="center" vertical="center" textRotation="90"/>
    </xf>
    <xf numFmtId="49" fontId="4" fillId="0" borderId="24" xfId="4" applyNumberFormat="1" applyFont="1" applyFill="1" applyBorder="1" applyAlignment="1">
      <alignment horizontal="center" vertical="center" textRotation="90"/>
    </xf>
    <xf numFmtId="49" fontId="4" fillId="0" borderId="23" xfId="4" applyNumberFormat="1" applyFont="1" applyFill="1" applyBorder="1" applyAlignment="1">
      <alignment horizontal="center" vertical="center" textRotation="90"/>
    </xf>
    <xf numFmtId="49" fontId="4" fillId="0" borderId="5" xfId="4" applyNumberFormat="1" applyFont="1" applyFill="1" applyBorder="1" applyAlignment="1">
      <alignment horizontal="center" vertical="center" textRotation="90"/>
    </xf>
    <xf numFmtId="49" fontId="5" fillId="0" borderId="24" xfId="4" applyNumberFormat="1" applyFont="1" applyFill="1" applyBorder="1" applyAlignment="1">
      <alignment horizontal="center" vertical="top"/>
    </xf>
    <xf numFmtId="49" fontId="5" fillId="0" borderId="23" xfId="4" applyNumberFormat="1" applyFont="1" applyFill="1" applyBorder="1" applyAlignment="1">
      <alignment horizontal="center" vertical="top"/>
    </xf>
    <xf numFmtId="49" fontId="5" fillId="0" borderId="5" xfId="4" applyNumberFormat="1" applyFont="1" applyFill="1" applyBorder="1" applyAlignment="1">
      <alignment horizontal="center" vertical="top"/>
    </xf>
    <xf numFmtId="49" fontId="5" fillId="13" borderId="24" xfId="4" applyNumberFormat="1" applyFont="1" applyFill="1" applyBorder="1" applyAlignment="1">
      <alignment horizontal="center" vertical="top"/>
    </xf>
    <xf numFmtId="49" fontId="5" fillId="13" borderId="5" xfId="4" applyNumberFormat="1" applyFont="1" applyFill="1" applyBorder="1" applyAlignment="1">
      <alignment horizontal="center" vertical="top"/>
    </xf>
    <xf numFmtId="49" fontId="10" fillId="0" borderId="24" xfId="0" applyNumberFormat="1" applyFont="1" applyBorder="1" applyAlignment="1">
      <alignment horizontal="left" vertical="top" wrapText="1"/>
    </xf>
    <xf numFmtId="49" fontId="10" fillId="0" borderId="23" xfId="0" applyNumberFormat="1" applyFont="1" applyBorder="1" applyAlignment="1">
      <alignment horizontal="left" vertical="top" wrapText="1"/>
    </xf>
    <xf numFmtId="49" fontId="10" fillId="0" borderId="5" xfId="0" applyNumberFormat="1" applyFont="1" applyBorder="1" applyAlignment="1">
      <alignment horizontal="left" vertical="top" wrapText="1"/>
    </xf>
    <xf numFmtId="49" fontId="5" fillId="0" borderId="24" xfId="4" applyNumberFormat="1" applyFont="1" applyFill="1" applyBorder="1" applyAlignment="1">
      <alignment horizontal="center" vertical="center" textRotation="90"/>
    </xf>
    <xf numFmtId="49" fontId="5" fillId="0" borderId="23" xfId="4" applyNumberFormat="1" applyFont="1" applyFill="1" applyBorder="1" applyAlignment="1">
      <alignment horizontal="center" vertical="center" textRotation="90"/>
    </xf>
    <xf numFmtId="49" fontId="5" fillId="0" borderId="5" xfId="4" applyNumberFormat="1" applyFont="1" applyFill="1" applyBorder="1" applyAlignment="1">
      <alignment horizontal="center" vertical="center" textRotation="90"/>
    </xf>
    <xf numFmtId="49" fontId="5" fillId="14" borderId="25" xfId="4" applyNumberFormat="1" applyFont="1" applyFill="1" applyBorder="1" applyAlignment="1">
      <alignment horizontal="center" vertical="top"/>
    </xf>
    <xf numFmtId="49" fontId="5" fillId="14" borderId="48" xfId="4" applyNumberFormat="1" applyFont="1" applyFill="1" applyBorder="1" applyAlignment="1">
      <alignment horizontal="center" vertical="top"/>
    </xf>
    <xf numFmtId="49" fontId="5" fillId="14" borderId="19" xfId="4" applyNumberFormat="1" applyFont="1" applyFill="1" applyBorder="1" applyAlignment="1">
      <alignment horizontal="center" vertical="top"/>
    </xf>
    <xf numFmtId="0" fontId="4" fillId="14" borderId="23" xfId="0" applyFont="1" applyFill="1" applyBorder="1" applyAlignment="1">
      <alignment horizontal="left" vertical="top" wrapText="1"/>
    </xf>
    <xf numFmtId="49" fontId="5" fillId="13" borderId="23" xfId="4" applyNumberFormat="1" applyFont="1" applyFill="1" applyBorder="1" applyAlignment="1">
      <alignment horizontal="center" vertical="top"/>
    </xf>
    <xf numFmtId="0" fontId="22" fillId="21" borderId="4" xfId="4" applyFont="1" applyFill="1" applyBorder="1" applyAlignment="1">
      <alignment horizontal="left" vertical="top" wrapText="1"/>
    </xf>
    <xf numFmtId="0" fontId="22" fillId="21" borderId="3" xfId="4" applyFont="1" applyFill="1" applyBorder="1" applyAlignment="1">
      <alignment horizontal="left" vertical="top" wrapText="1"/>
    </xf>
    <xf numFmtId="0" fontId="22" fillId="21" borderId="2" xfId="4" applyFont="1" applyFill="1" applyBorder="1" applyAlignment="1">
      <alignment horizontal="left" vertical="top" wrapText="1"/>
    </xf>
    <xf numFmtId="164" fontId="5" fillId="15" borderId="49" xfId="4" applyNumberFormat="1" applyFont="1" applyFill="1" applyBorder="1" applyAlignment="1">
      <alignment horizontal="center" vertical="top"/>
    </xf>
    <xf numFmtId="164" fontId="5" fillId="15" borderId="17" xfId="4" applyNumberFormat="1" applyFont="1" applyFill="1" applyBorder="1" applyAlignment="1">
      <alignment horizontal="center" vertical="top"/>
    </xf>
    <xf numFmtId="164" fontId="5" fillId="15" borderId="19" xfId="4" applyNumberFormat="1" applyFont="1" applyFill="1" applyBorder="1" applyAlignment="1">
      <alignment horizontal="center" vertical="top"/>
    </xf>
    <xf numFmtId="49" fontId="4" fillId="14" borderId="18" xfId="4" applyNumberFormat="1" applyFont="1" applyFill="1" applyBorder="1" applyAlignment="1">
      <alignment horizontal="left" vertical="top" wrapText="1"/>
    </xf>
    <xf numFmtId="49" fontId="4" fillId="14" borderId="0" xfId="4" applyNumberFormat="1" applyFont="1" applyFill="1" applyBorder="1" applyAlignment="1">
      <alignment horizontal="left" vertical="top" wrapText="1"/>
    </xf>
    <xf numFmtId="49" fontId="4" fillId="14" borderId="17" xfId="4" applyNumberFormat="1" applyFont="1" applyFill="1" applyBorder="1" applyAlignment="1">
      <alignment horizontal="left" vertical="top" wrapText="1"/>
    </xf>
    <xf numFmtId="0" fontId="5" fillId="13" borderId="18" xfId="0" applyFont="1" applyFill="1" applyBorder="1" applyAlignment="1">
      <alignment horizontal="center" vertical="top" wrapText="1"/>
    </xf>
    <xf numFmtId="0" fontId="5" fillId="13" borderId="0" xfId="0" applyFont="1" applyFill="1" applyBorder="1" applyAlignment="1">
      <alignment horizontal="center" vertical="top" wrapText="1"/>
    </xf>
    <xf numFmtId="0" fontId="5" fillId="13" borderId="17" xfId="0" applyFont="1" applyFill="1" applyBorder="1" applyAlignment="1">
      <alignment horizontal="center" vertical="top" wrapText="1"/>
    </xf>
    <xf numFmtId="49" fontId="5" fillId="14" borderId="23" xfId="4" applyNumberFormat="1" applyFont="1" applyFill="1" applyBorder="1" applyAlignment="1">
      <alignment horizontal="center" vertical="top"/>
    </xf>
    <xf numFmtId="49" fontId="5" fillId="14" borderId="5" xfId="4" applyNumberFormat="1" applyFont="1" applyFill="1" applyBorder="1" applyAlignment="1">
      <alignment horizontal="center" vertical="top"/>
    </xf>
    <xf numFmtId="49" fontId="5" fillId="13" borderId="37" xfId="4" applyNumberFormat="1" applyFont="1" applyFill="1" applyBorder="1" applyAlignment="1">
      <alignment horizontal="center" vertical="top"/>
    </xf>
    <xf numFmtId="49" fontId="5" fillId="13" borderId="46" xfId="4" applyNumberFormat="1" applyFont="1" applyFill="1" applyBorder="1" applyAlignment="1">
      <alignment horizontal="center" vertical="top"/>
    </xf>
    <xf numFmtId="49" fontId="5" fillId="13" borderId="49" xfId="4" applyNumberFormat="1" applyFont="1" applyFill="1" applyBorder="1" applyAlignment="1">
      <alignment horizontal="center" vertical="top"/>
    </xf>
    <xf numFmtId="0" fontId="5" fillId="13" borderId="0" xfId="0" applyFont="1" applyFill="1" applyBorder="1" applyAlignment="1">
      <alignment horizontal="left" vertical="top" wrapText="1"/>
    </xf>
    <xf numFmtId="0" fontId="5" fillId="13" borderId="17" xfId="0" applyFont="1" applyFill="1" applyBorder="1" applyAlignment="1">
      <alignment horizontal="left" vertical="top" wrapText="1"/>
    </xf>
    <xf numFmtId="49" fontId="5" fillId="14" borderId="24" xfId="4" applyNumberFormat="1" applyFont="1" applyFill="1" applyBorder="1" applyAlignment="1">
      <alignment horizontal="center" vertical="top"/>
    </xf>
    <xf numFmtId="49" fontId="5" fillId="0" borderId="4" xfId="4" applyNumberFormat="1" applyFont="1" applyFill="1" applyBorder="1" applyAlignment="1">
      <alignment horizontal="center" vertical="top"/>
    </xf>
    <xf numFmtId="49" fontId="5" fillId="0" borderId="3" xfId="4" applyNumberFormat="1" applyFont="1" applyFill="1" applyBorder="1" applyAlignment="1">
      <alignment horizontal="center" vertical="top"/>
    </xf>
    <xf numFmtId="49" fontId="5" fillId="0" borderId="2" xfId="4" applyNumberFormat="1" applyFont="1" applyFill="1" applyBorder="1" applyAlignment="1">
      <alignment horizontal="center" vertical="top"/>
    </xf>
    <xf numFmtId="0" fontId="7" fillId="13" borderId="24" xfId="4" applyFont="1" applyFill="1" applyBorder="1" applyAlignment="1">
      <alignment horizontal="center" vertical="center" textRotation="90" wrapText="1"/>
    </xf>
    <xf numFmtId="0" fontId="7" fillId="13" borderId="23" xfId="4" applyFont="1" applyFill="1" applyBorder="1" applyAlignment="1">
      <alignment horizontal="center" vertical="center" textRotation="90" wrapText="1"/>
    </xf>
    <xf numFmtId="0" fontId="7" fillId="13" borderId="5" xfId="4" applyFont="1" applyFill="1" applyBorder="1" applyAlignment="1">
      <alignment horizontal="center" vertical="center" textRotation="90" wrapText="1"/>
    </xf>
    <xf numFmtId="49" fontId="10" fillId="0" borderId="37" xfId="0" applyNumberFormat="1" applyFont="1" applyBorder="1" applyAlignment="1">
      <alignment horizontal="left" vertical="top" wrapText="1"/>
    </xf>
    <xf numFmtId="49" fontId="10" fillId="0" borderId="46" xfId="0" applyNumberFormat="1" applyFont="1" applyBorder="1" applyAlignment="1">
      <alignment horizontal="left" vertical="top" wrapText="1"/>
    </xf>
    <xf numFmtId="49" fontId="10" fillId="0" borderId="49" xfId="0" applyNumberFormat="1" applyFont="1" applyBorder="1" applyAlignment="1">
      <alignment horizontal="left" vertical="top" wrapText="1"/>
    </xf>
    <xf numFmtId="0" fontId="4" fillId="14" borderId="18" xfId="0" applyFont="1" applyFill="1" applyBorder="1" applyAlignment="1">
      <alignment horizontal="left" vertical="top" wrapText="1"/>
    </xf>
    <xf numFmtId="0" fontId="4" fillId="14" borderId="0" xfId="0" applyFont="1" applyFill="1" applyBorder="1" applyAlignment="1">
      <alignment horizontal="left" vertical="top" wrapText="1"/>
    </xf>
    <xf numFmtId="0" fontId="4" fillId="14" borderId="17" xfId="0" applyFont="1" applyFill="1" applyBorder="1" applyAlignment="1">
      <alignment horizontal="left" vertical="top" wrapText="1"/>
    </xf>
    <xf numFmtId="49" fontId="10" fillId="0" borderId="0" xfId="0" applyNumberFormat="1" applyFont="1" applyBorder="1" applyAlignment="1">
      <alignment horizontal="center" vertical="top" wrapText="1"/>
    </xf>
    <xf numFmtId="49" fontId="5" fillId="13" borderId="0" xfId="4" applyNumberFormat="1" applyFont="1" applyFill="1" applyBorder="1" applyAlignment="1">
      <alignment horizontal="center" vertical="top"/>
    </xf>
    <xf numFmtId="49" fontId="5" fillId="13" borderId="17" xfId="4" applyNumberFormat="1" applyFont="1" applyFill="1" applyBorder="1" applyAlignment="1">
      <alignment horizontal="center" vertical="top"/>
    </xf>
    <xf numFmtId="9" fontId="4" fillId="14" borderId="24" xfId="2" applyFont="1" applyFill="1" applyBorder="1" applyAlignment="1">
      <alignment horizontal="left" vertical="top" wrapText="1"/>
    </xf>
    <xf numFmtId="9" fontId="4" fillId="14" borderId="23" xfId="2" applyFont="1" applyFill="1" applyBorder="1" applyAlignment="1">
      <alignment horizontal="left" vertical="top" wrapText="1"/>
    </xf>
    <xf numFmtId="9" fontId="4" fillId="14" borderId="5" xfId="2" applyFont="1" applyFill="1" applyBorder="1" applyAlignment="1">
      <alignment horizontal="left" vertical="top" wrapText="1"/>
    </xf>
    <xf numFmtId="49" fontId="4" fillId="0" borderId="37" xfId="4" applyNumberFormat="1" applyFont="1" applyFill="1" applyBorder="1" applyAlignment="1">
      <alignment horizontal="center" vertical="center" textRotation="90"/>
    </xf>
    <xf numFmtId="49" fontId="4" fillId="0" borderId="46" xfId="4" applyNumberFormat="1" applyFont="1" applyFill="1" applyBorder="1" applyAlignment="1">
      <alignment horizontal="center" vertical="center" textRotation="90"/>
    </xf>
    <xf numFmtId="49" fontId="4" fillId="0" borderId="49" xfId="4" applyNumberFormat="1" applyFont="1" applyFill="1" applyBorder="1" applyAlignment="1">
      <alignment horizontal="center" vertical="center" textRotation="90"/>
    </xf>
    <xf numFmtId="49" fontId="5" fillId="0" borderId="24" xfId="4" applyNumberFormat="1" applyFont="1" applyBorder="1" applyAlignment="1">
      <alignment horizontal="center" vertical="top"/>
    </xf>
    <xf numFmtId="49" fontId="5" fillId="0" borderId="23" xfId="4" applyNumberFormat="1" applyFont="1" applyBorder="1" applyAlignment="1">
      <alignment horizontal="center" vertical="top"/>
    </xf>
    <xf numFmtId="49" fontId="5" fillId="0" borderId="5" xfId="4" applyNumberFormat="1" applyFont="1" applyBorder="1" applyAlignment="1">
      <alignment horizontal="center" vertical="top"/>
    </xf>
    <xf numFmtId="49" fontId="5" fillId="21" borderId="24" xfId="4" applyNumberFormat="1" applyFont="1" applyFill="1" applyBorder="1" applyAlignment="1">
      <alignment horizontal="center" vertical="top"/>
    </xf>
    <xf numFmtId="49" fontId="5" fillId="21" borderId="23" xfId="4" applyNumberFormat="1" applyFont="1" applyFill="1" applyBorder="1" applyAlignment="1">
      <alignment horizontal="center" vertical="top"/>
    </xf>
    <xf numFmtId="49" fontId="5" fillId="21" borderId="5" xfId="4" applyNumberFormat="1" applyFont="1" applyFill="1" applyBorder="1" applyAlignment="1">
      <alignment horizontal="center" vertical="top"/>
    </xf>
    <xf numFmtId="49" fontId="10" fillId="0" borderId="24" xfId="0" applyNumberFormat="1" applyFont="1" applyBorder="1" applyAlignment="1">
      <alignment horizontal="center" vertical="top" wrapText="1"/>
    </xf>
    <xf numFmtId="49" fontId="10" fillId="0" borderId="23" xfId="0" applyNumberFormat="1" applyFont="1" applyBorder="1" applyAlignment="1">
      <alignment horizontal="center" vertical="top" wrapText="1"/>
    </xf>
    <xf numFmtId="49" fontId="10" fillId="0" borderId="5" xfId="0" applyNumberFormat="1" applyFont="1" applyBorder="1" applyAlignment="1">
      <alignment horizontal="center" vertical="top" wrapText="1"/>
    </xf>
    <xf numFmtId="0" fontId="4" fillId="14" borderId="25" xfId="0" applyFont="1" applyFill="1" applyBorder="1" applyAlignment="1">
      <alignment horizontal="left" vertical="top" wrapText="1"/>
    </xf>
    <xf numFmtId="0" fontId="4" fillId="14" borderId="48" xfId="0" applyFont="1" applyFill="1" applyBorder="1" applyAlignment="1">
      <alignment horizontal="left" vertical="top" wrapText="1"/>
    </xf>
    <xf numFmtId="49" fontId="5" fillId="9" borderId="24" xfId="4" applyNumberFormat="1" applyFont="1" applyFill="1" applyBorder="1" applyAlignment="1">
      <alignment horizontal="center" vertical="top"/>
    </xf>
    <xf numFmtId="49" fontId="5" fillId="9" borderId="23" xfId="4" applyNumberFormat="1" applyFont="1" applyFill="1" applyBorder="1" applyAlignment="1">
      <alignment horizontal="center" vertical="top"/>
    </xf>
    <xf numFmtId="49" fontId="5" fillId="9" borderId="5" xfId="4" applyNumberFormat="1" applyFont="1" applyFill="1" applyBorder="1" applyAlignment="1">
      <alignment horizontal="center" vertical="top"/>
    </xf>
    <xf numFmtId="49" fontId="5" fillId="15" borderId="25" xfId="4" applyNumberFormat="1" applyFont="1" applyFill="1" applyBorder="1" applyAlignment="1">
      <alignment horizontal="center" vertical="top"/>
    </xf>
    <xf numFmtId="49" fontId="5" fillId="15" borderId="48" xfId="4" applyNumberFormat="1" applyFont="1" applyFill="1" applyBorder="1" applyAlignment="1">
      <alignment horizontal="center" vertical="top"/>
    </xf>
    <xf numFmtId="49" fontId="5" fillId="15" borderId="19" xfId="4" applyNumberFormat="1" applyFont="1" applyFill="1" applyBorder="1" applyAlignment="1">
      <alignment horizontal="center" vertical="top"/>
    </xf>
    <xf numFmtId="49" fontId="4" fillId="0" borderId="24" xfId="4" applyNumberFormat="1" applyFont="1" applyBorder="1" applyAlignment="1">
      <alignment horizontal="center" vertical="center" textRotation="90"/>
    </xf>
    <xf numFmtId="49" fontId="4" fillId="0" borderId="23" xfId="4" applyNumberFormat="1" applyFont="1" applyBorder="1" applyAlignment="1">
      <alignment horizontal="center" vertical="center" textRotation="90"/>
    </xf>
    <xf numFmtId="49" fontId="4" fillId="0" borderId="5" xfId="4" applyNumberFormat="1" applyFont="1" applyBorder="1" applyAlignment="1">
      <alignment horizontal="center" vertical="center" textRotation="90"/>
    </xf>
    <xf numFmtId="49" fontId="5" fillId="15" borderId="60" xfId="4" applyNumberFormat="1" applyFont="1" applyFill="1" applyBorder="1" applyAlignment="1">
      <alignment horizontal="center" vertical="top"/>
    </xf>
    <xf numFmtId="49" fontId="5" fillId="15" borderId="44" xfId="4" applyNumberFormat="1" applyFont="1" applyFill="1" applyBorder="1" applyAlignment="1">
      <alignment horizontal="center" vertical="top"/>
    </xf>
    <xf numFmtId="49" fontId="5" fillId="15" borderId="39" xfId="4" applyNumberFormat="1" applyFont="1" applyFill="1" applyBorder="1" applyAlignment="1">
      <alignment horizontal="center" vertical="top"/>
    </xf>
    <xf numFmtId="49" fontId="5" fillId="13" borderId="56" xfId="4" applyNumberFormat="1" applyFont="1" applyFill="1" applyBorder="1" applyAlignment="1">
      <alignment horizontal="center" vertical="top"/>
    </xf>
    <xf numFmtId="49" fontId="5" fillId="13" borderId="59" xfId="4" applyNumberFormat="1" applyFont="1" applyFill="1" applyBorder="1" applyAlignment="1">
      <alignment horizontal="center" vertical="top"/>
    </xf>
    <xf numFmtId="49" fontId="5" fillId="15" borderId="83" xfId="4" applyNumberFormat="1" applyFont="1" applyFill="1" applyBorder="1" applyAlignment="1">
      <alignment horizontal="right" vertical="top"/>
    </xf>
    <xf numFmtId="49" fontId="5" fillId="15" borderId="3" xfId="4" applyNumberFormat="1" applyFont="1" applyFill="1" applyBorder="1" applyAlignment="1">
      <alignment horizontal="right" vertical="top"/>
    </xf>
    <xf numFmtId="49" fontId="5" fillId="15" borderId="2" xfId="4" applyNumberFormat="1" applyFont="1" applyFill="1" applyBorder="1" applyAlignment="1">
      <alignment horizontal="right" vertical="top"/>
    </xf>
    <xf numFmtId="0" fontId="4" fillId="0" borderId="24" xfId="6" applyFont="1" applyFill="1" applyBorder="1" applyAlignment="1">
      <alignment horizontal="left" vertical="top" wrapText="1"/>
    </xf>
    <xf numFmtId="0" fontId="4" fillId="0" borderId="23" xfId="6" applyFont="1" applyFill="1" applyBorder="1" applyAlignment="1">
      <alignment horizontal="left" vertical="top" wrapText="1"/>
    </xf>
    <xf numFmtId="49" fontId="5" fillId="13" borderId="43" xfId="4" applyNumberFormat="1" applyFont="1" applyFill="1" applyBorder="1" applyAlignment="1">
      <alignment horizontal="center" vertical="top"/>
    </xf>
    <xf numFmtId="0" fontId="7" fillId="13" borderId="37" xfId="4" applyFont="1" applyFill="1" applyBorder="1" applyAlignment="1">
      <alignment horizontal="center" vertical="center" textRotation="90" wrapText="1"/>
    </xf>
    <xf numFmtId="0" fontId="7" fillId="13" borderId="46" xfId="4" applyFont="1" applyFill="1" applyBorder="1" applyAlignment="1">
      <alignment horizontal="center" vertical="center" textRotation="90" wrapText="1"/>
    </xf>
    <xf numFmtId="0" fontId="7" fillId="13" borderId="49" xfId="4" applyFont="1" applyFill="1" applyBorder="1" applyAlignment="1">
      <alignment horizontal="center" vertical="center" textRotation="90" wrapText="1"/>
    </xf>
    <xf numFmtId="0" fontId="5" fillId="14" borderId="23" xfId="0" applyFont="1" applyFill="1" applyBorder="1" applyAlignment="1">
      <alignment horizontal="left" vertical="top" wrapText="1"/>
    </xf>
    <xf numFmtId="0" fontId="5" fillId="14" borderId="5" xfId="0" applyFont="1" applyFill="1" applyBorder="1" applyAlignment="1">
      <alignment horizontal="left" vertical="top" wrapText="1"/>
    </xf>
    <xf numFmtId="0" fontId="5" fillId="14" borderId="24" xfId="0" applyFont="1" applyFill="1" applyBorder="1" applyAlignment="1">
      <alignment horizontal="left" vertical="top" wrapText="1"/>
    </xf>
    <xf numFmtId="49" fontId="10" fillId="0" borderId="18" xfId="0" applyNumberFormat="1" applyFont="1" applyBorder="1" applyAlignment="1">
      <alignment horizontal="center" vertical="top" wrapText="1"/>
    </xf>
    <xf numFmtId="164" fontId="5" fillId="21" borderId="4" xfId="4" applyNumberFormat="1" applyFont="1" applyFill="1" applyBorder="1" applyAlignment="1">
      <alignment horizontal="center" vertical="top"/>
    </xf>
    <xf numFmtId="164" fontId="5" fillId="21" borderId="3" xfId="4" applyNumberFormat="1" applyFont="1" applyFill="1" applyBorder="1" applyAlignment="1">
      <alignment horizontal="center" vertical="top"/>
    </xf>
    <xf numFmtId="164" fontId="5" fillId="21" borderId="2" xfId="4" applyNumberFormat="1" applyFont="1" applyFill="1" applyBorder="1" applyAlignment="1">
      <alignment horizontal="center" vertical="top"/>
    </xf>
    <xf numFmtId="49" fontId="5" fillId="13" borderId="25" xfId="4" applyNumberFormat="1" applyFont="1" applyFill="1" applyBorder="1" applyAlignment="1">
      <alignment horizontal="center" vertical="top"/>
    </xf>
    <xf numFmtId="49" fontId="5" fillId="13" borderId="48" xfId="4" applyNumberFormat="1" applyFont="1" applyFill="1" applyBorder="1" applyAlignment="1">
      <alignment horizontal="center" vertical="top"/>
    </xf>
    <xf numFmtId="49" fontId="5" fillId="13" borderId="19" xfId="4" applyNumberFormat="1" applyFont="1" applyFill="1" applyBorder="1" applyAlignment="1">
      <alignment horizontal="center" vertical="top"/>
    </xf>
    <xf numFmtId="164" fontId="5" fillId="15" borderId="4" xfId="4" applyNumberFormat="1" applyFont="1" applyFill="1" applyBorder="1" applyAlignment="1">
      <alignment horizontal="center" vertical="top"/>
    </xf>
    <xf numFmtId="164" fontId="5" fillId="15" borderId="3" xfId="4" applyNumberFormat="1" applyFont="1" applyFill="1" applyBorder="1" applyAlignment="1">
      <alignment horizontal="center" vertical="top"/>
    </xf>
    <xf numFmtId="164" fontId="5" fillId="15" borderId="2" xfId="4" applyNumberFormat="1" applyFont="1" applyFill="1" applyBorder="1" applyAlignment="1">
      <alignment horizontal="center" vertical="top"/>
    </xf>
    <xf numFmtId="0" fontId="4" fillId="0" borderId="28" xfId="0" applyFont="1" applyFill="1" applyBorder="1" applyAlignment="1">
      <alignment horizontal="left" vertical="top"/>
    </xf>
    <xf numFmtId="164" fontId="4" fillId="0" borderId="22" xfId="0" applyNumberFormat="1" applyFont="1" applyFill="1" applyBorder="1" applyAlignment="1">
      <alignment horizontal="center" vertical="top" wrapText="1"/>
    </xf>
    <xf numFmtId="0" fontId="4" fillId="0" borderId="26" xfId="0" applyFont="1" applyFill="1" applyBorder="1" applyAlignment="1">
      <alignment horizontal="center" vertical="top" wrapText="1"/>
    </xf>
    <xf numFmtId="49" fontId="10" fillId="0" borderId="48" xfId="0" applyNumberFormat="1" applyFont="1" applyBorder="1" applyAlignment="1">
      <alignment horizontal="center" vertical="top" wrapText="1"/>
    </xf>
    <xf numFmtId="49" fontId="10" fillId="0" borderId="25" xfId="0" applyNumberFormat="1" applyFont="1" applyBorder="1" applyAlignment="1">
      <alignment horizontal="center" vertical="top" wrapText="1"/>
    </xf>
    <xf numFmtId="0" fontId="22" fillId="13" borderId="25" xfId="0" applyFont="1" applyFill="1" applyBorder="1" applyAlignment="1">
      <alignment horizontal="left" vertical="top" wrapText="1"/>
    </xf>
    <xf numFmtId="0" fontId="22" fillId="13" borderId="48" xfId="0" applyFont="1" applyFill="1" applyBorder="1" applyAlignment="1">
      <alignment horizontal="left" vertical="top" wrapText="1"/>
    </xf>
    <xf numFmtId="0" fontId="22" fillId="13" borderId="19" xfId="0" applyFont="1" applyFill="1" applyBorder="1" applyAlignment="1">
      <alignment horizontal="left" vertical="top" wrapText="1"/>
    </xf>
    <xf numFmtId="0" fontId="7" fillId="13" borderId="25" xfId="4" applyFont="1" applyFill="1" applyBorder="1" applyAlignment="1">
      <alignment horizontal="center" vertical="center" textRotation="90" wrapText="1"/>
    </xf>
    <xf numFmtId="0" fontId="7" fillId="13" borderId="48" xfId="4" applyFont="1" applyFill="1" applyBorder="1" applyAlignment="1">
      <alignment horizontal="center" vertical="center" textRotation="90" wrapText="1"/>
    </xf>
    <xf numFmtId="0" fontId="7" fillId="13" borderId="19" xfId="4" applyFont="1" applyFill="1" applyBorder="1" applyAlignment="1">
      <alignment horizontal="center" vertical="center" textRotation="90" wrapText="1"/>
    </xf>
    <xf numFmtId="49" fontId="5" fillId="13" borderId="18" xfId="4" applyNumberFormat="1" applyFont="1" applyFill="1" applyBorder="1" applyAlignment="1">
      <alignment horizontal="center" vertical="top"/>
    </xf>
    <xf numFmtId="0" fontId="4" fillId="0" borderId="26" xfId="0" applyFont="1" applyBorder="1" applyAlignment="1">
      <alignment horizontal="center" vertical="center" wrapText="1"/>
    </xf>
    <xf numFmtId="164" fontId="4" fillId="16" borderId="22" xfId="0" applyNumberFormat="1" applyFont="1" applyFill="1" applyBorder="1" applyAlignment="1">
      <alignment horizontal="center" vertical="center" wrapText="1"/>
    </xf>
    <xf numFmtId="49" fontId="22" fillId="13" borderId="25" xfId="4" applyNumberFormat="1" applyFont="1" applyFill="1" applyBorder="1" applyAlignment="1">
      <alignment horizontal="left" vertical="top" wrapText="1"/>
    </xf>
    <xf numFmtId="49" fontId="22" fillId="13" borderId="48" xfId="4" applyNumberFormat="1" applyFont="1" applyFill="1" applyBorder="1" applyAlignment="1">
      <alignment horizontal="left" vertical="top" wrapText="1"/>
    </xf>
    <xf numFmtId="0" fontId="23" fillId="0" borderId="47" xfId="0" applyFont="1" applyFill="1" applyBorder="1" applyAlignment="1">
      <alignment horizontal="left" vertical="top" wrapText="1"/>
    </xf>
    <xf numFmtId="0" fontId="23" fillId="0" borderId="23" xfId="0" applyFont="1" applyFill="1" applyBorder="1" applyAlignment="1">
      <alignment horizontal="left" vertical="top" wrapText="1"/>
    </xf>
    <xf numFmtId="0" fontId="5" fillId="13" borderId="48"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55" xfId="0" applyFont="1" applyFill="1" applyBorder="1" applyAlignment="1">
      <alignment horizontal="left" vertical="top" wrapText="1"/>
    </xf>
    <xf numFmtId="49" fontId="5" fillId="13" borderId="37" xfId="4" applyNumberFormat="1" applyFont="1" applyFill="1" applyBorder="1" applyAlignment="1">
      <alignment horizontal="center" vertical="top" wrapText="1"/>
    </xf>
    <xf numFmtId="49" fontId="5" fillId="13" borderId="18" xfId="4" applyNumberFormat="1" applyFont="1" applyFill="1" applyBorder="1" applyAlignment="1">
      <alignment horizontal="center" vertical="top" wrapText="1"/>
    </xf>
    <xf numFmtId="49" fontId="5" fillId="13" borderId="25" xfId="4" applyNumberFormat="1" applyFont="1" applyFill="1" applyBorder="1" applyAlignment="1">
      <alignment horizontal="center" vertical="top" wrapText="1"/>
    </xf>
    <xf numFmtId="49" fontId="5" fillId="13" borderId="46" xfId="4" applyNumberFormat="1" applyFont="1" applyFill="1" applyBorder="1" applyAlignment="1">
      <alignment horizontal="center" vertical="top" wrapText="1"/>
    </xf>
    <xf numFmtId="49" fontId="5" fillId="13" borderId="0" xfId="4" applyNumberFormat="1" applyFont="1" applyFill="1" applyBorder="1" applyAlignment="1">
      <alignment horizontal="center" vertical="top" wrapText="1"/>
    </xf>
    <xf numFmtId="49" fontId="5" fillId="13" borderId="48" xfId="4" applyNumberFormat="1" applyFont="1" applyFill="1" applyBorder="1" applyAlignment="1">
      <alignment horizontal="center" vertical="top" wrapText="1"/>
    </xf>
    <xf numFmtId="49" fontId="5" fillId="13" borderId="49" xfId="4" applyNumberFormat="1" applyFont="1" applyFill="1" applyBorder="1" applyAlignment="1">
      <alignment horizontal="center" vertical="top" wrapText="1"/>
    </xf>
    <xf numFmtId="49" fontId="5" fillId="13" borderId="17" xfId="4" applyNumberFormat="1" applyFont="1" applyFill="1" applyBorder="1" applyAlignment="1">
      <alignment horizontal="center" vertical="top" wrapText="1"/>
    </xf>
    <xf numFmtId="49" fontId="5" fillId="13" borderId="19" xfId="4" applyNumberFormat="1" applyFont="1" applyFill="1" applyBorder="1" applyAlignment="1">
      <alignment horizontal="center" vertical="top" wrapText="1"/>
    </xf>
    <xf numFmtId="0" fontId="4" fillId="14" borderId="24" xfId="4" applyFont="1" applyFill="1" applyBorder="1" applyAlignment="1">
      <alignment horizontal="left" vertical="top" wrapText="1"/>
    </xf>
    <xf numFmtId="0" fontId="4" fillId="14" borderId="23" xfId="4" applyFont="1" applyFill="1" applyBorder="1" applyAlignment="1">
      <alignment horizontal="left" vertical="top" wrapText="1"/>
    </xf>
    <xf numFmtId="164" fontId="4" fillId="16" borderId="28" xfId="0" applyNumberFormat="1" applyFont="1" applyFill="1" applyBorder="1" applyAlignment="1">
      <alignment horizontal="left" vertical="top" wrapText="1"/>
    </xf>
    <xf numFmtId="0" fontId="4" fillId="14" borderId="5" xfId="4" applyFont="1" applyFill="1" applyBorder="1" applyAlignment="1">
      <alignment horizontal="left" vertical="top" wrapText="1"/>
    </xf>
    <xf numFmtId="49" fontId="5" fillId="9" borderId="60" xfId="4" applyNumberFormat="1" applyFont="1" applyFill="1" applyBorder="1" applyAlignment="1">
      <alignment horizontal="center" vertical="top"/>
    </xf>
    <xf numFmtId="49" fontId="5" fillId="9" borderId="44" xfId="4" applyNumberFormat="1" applyFont="1" applyFill="1" applyBorder="1" applyAlignment="1">
      <alignment horizontal="center" vertical="top"/>
    </xf>
    <xf numFmtId="49" fontId="5" fillId="15" borderId="24" xfId="4" applyNumberFormat="1" applyFont="1" applyFill="1" applyBorder="1" applyAlignment="1">
      <alignment horizontal="center" vertical="top"/>
    </xf>
    <xf numFmtId="49" fontId="5" fillId="15" borderId="5" xfId="4" applyNumberFormat="1" applyFont="1" applyFill="1" applyBorder="1" applyAlignment="1">
      <alignment horizontal="center" vertical="top"/>
    </xf>
    <xf numFmtId="49" fontId="5" fillId="15" borderId="23" xfId="4" applyNumberFormat="1" applyFont="1" applyFill="1" applyBorder="1" applyAlignment="1">
      <alignment horizontal="center" vertical="top"/>
    </xf>
    <xf numFmtId="49" fontId="5" fillId="14" borderId="0" xfId="4" applyNumberFormat="1" applyFont="1" applyFill="1" applyBorder="1" applyAlignment="1">
      <alignment horizontal="center" vertical="top"/>
    </xf>
    <xf numFmtId="49" fontId="5" fillId="14" borderId="17" xfId="4" applyNumberFormat="1" applyFont="1" applyFill="1" applyBorder="1" applyAlignment="1">
      <alignment horizontal="center" vertical="top"/>
    </xf>
    <xf numFmtId="0" fontId="5" fillId="13" borderId="25" xfId="0" applyFont="1" applyFill="1" applyBorder="1" applyAlignment="1">
      <alignment horizontal="left" vertical="top" wrapText="1"/>
    </xf>
    <xf numFmtId="0" fontId="5" fillId="13" borderId="24" xfId="4" applyFont="1" applyFill="1" applyBorder="1" applyAlignment="1">
      <alignment horizontal="center" vertical="center" textRotation="90" wrapText="1"/>
    </xf>
    <xf numFmtId="0" fontId="5" fillId="13" borderId="23" xfId="4" applyFont="1" applyFill="1" applyBorder="1" applyAlignment="1">
      <alignment horizontal="center" vertical="center" textRotation="90" wrapText="1"/>
    </xf>
    <xf numFmtId="0" fontId="5" fillId="13" borderId="5" xfId="4" applyFont="1" applyFill="1" applyBorder="1" applyAlignment="1">
      <alignment horizontal="center" vertical="center" textRotation="90" wrapText="1"/>
    </xf>
    <xf numFmtId="0" fontId="4" fillId="0" borderId="24" xfId="4" applyFont="1" applyBorder="1" applyAlignment="1">
      <alignment horizontal="center" vertical="center" textRotation="90" wrapText="1"/>
    </xf>
    <xf numFmtId="0" fontId="4" fillId="0" borderId="5" xfId="4" applyFont="1" applyBorder="1" applyAlignment="1">
      <alignment horizontal="center" vertical="center" textRotation="90" wrapText="1"/>
    </xf>
    <xf numFmtId="0" fontId="5" fillId="0" borderId="0" xfId="4" applyFont="1" applyAlignment="1">
      <alignment horizontal="center" vertical="center" wrapText="1"/>
    </xf>
    <xf numFmtId="0" fontId="8" fillId="13" borderId="24" xfId="4" applyFont="1" applyFill="1" applyBorder="1" applyAlignment="1">
      <alignment horizontal="center" vertical="center" textRotation="90" wrapText="1"/>
    </xf>
    <xf numFmtId="0" fontId="8" fillId="13" borderId="5" xfId="4" applyFont="1" applyFill="1" applyBorder="1" applyAlignment="1">
      <alignment horizontal="center" vertical="center" textRotation="90" wrapText="1"/>
    </xf>
    <xf numFmtId="0" fontId="4" fillId="21" borderId="24" xfId="4" applyFont="1" applyFill="1" applyBorder="1" applyAlignment="1">
      <alignment horizontal="center" vertical="center" textRotation="90" wrapText="1"/>
    </xf>
    <xf numFmtId="0" fontId="4" fillId="21" borderId="5" xfId="4" applyFont="1" applyFill="1" applyBorder="1" applyAlignment="1">
      <alignment horizontal="center" vertical="center" textRotation="90" wrapText="1"/>
    </xf>
    <xf numFmtId="0" fontId="4" fillId="9" borderId="25" xfId="4" applyFont="1" applyFill="1" applyBorder="1" applyAlignment="1">
      <alignment horizontal="center" vertical="center" textRotation="90" wrapText="1"/>
    </xf>
    <xf numFmtId="0" fontId="4" fillId="9" borderId="19" xfId="4" applyFont="1" applyFill="1" applyBorder="1" applyAlignment="1">
      <alignment horizontal="center" vertical="center" textRotation="90" wrapText="1"/>
    </xf>
    <xf numFmtId="0" fontId="4" fillId="13" borderId="18" xfId="4" applyFont="1" applyFill="1" applyBorder="1" applyAlignment="1">
      <alignment horizontal="center" vertical="center" textRotation="90" wrapText="1"/>
    </xf>
    <xf numFmtId="0" fontId="4" fillId="13" borderId="0" xfId="4" applyFont="1" applyFill="1" applyBorder="1" applyAlignment="1">
      <alignment horizontal="center" vertical="center" textRotation="90" wrapText="1"/>
    </xf>
    <xf numFmtId="0" fontId="4" fillId="0" borderId="24" xfId="4" applyFont="1" applyFill="1" applyBorder="1" applyAlignment="1">
      <alignment horizontal="center" vertical="center" textRotation="90" wrapText="1"/>
    </xf>
    <xf numFmtId="0" fontId="4" fillId="0" borderId="5" xfId="4" applyFont="1" applyFill="1" applyBorder="1" applyAlignment="1">
      <alignment horizontal="center" vertical="center" textRotation="90" wrapText="1"/>
    </xf>
    <xf numFmtId="49" fontId="5" fillId="0" borderId="18" xfId="4" applyNumberFormat="1" applyFont="1" applyFill="1" applyBorder="1" applyAlignment="1">
      <alignment horizontal="center" vertical="top"/>
    </xf>
    <xf numFmtId="49" fontId="5" fillId="0" borderId="25" xfId="4" applyNumberFormat="1" applyFont="1" applyFill="1" applyBorder="1" applyAlignment="1">
      <alignment horizontal="center" vertical="top"/>
    </xf>
    <xf numFmtId="49" fontId="5" fillId="0" borderId="17" xfId="4" applyNumberFormat="1" applyFont="1" applyFill="1" applyBorder="1" applyAlignment="1">
      <alignment horizontal="center" vertical="top"/>
    </xf>
    <xf numFmtId="49" fontId="5" fillId="0" borderId="19" xfId="4" applyNumberFormat="1" applyFont="1" applyFill="1" applyBorder="1" applyAlignment="1">
      <alignment horizontal="center" vertical="top"/>
    </xf>
    <xf numFmtId="49" fontId="5" fillId="0" borderId="37" xfId="4" applyNumberFormat="1" applyFont="1" applyFill="1" applyBorder="1" applyAlignment="1">
      <alignment horizontal="center" vertical="top"/>
    </xf>
    <xf numFmtId="49" fontId="5" fillId="0" borderId="46" xfId="4" applyNumberFormat="1" applyFont="1" applyFill="1" applyBorder="1" applyAlignment="1">
      <alignment horizontal="center" vertical="top"/>
    </xf>
    <xf numFmtId="49" fontId="5" fillId="0" borderId="0" xfId="4" applyNumberFormat="1" applyFont="1" applyFill="1" applyBorder="1" applyAlignment="1">
      <alignment horizontal="center" vertical="top"/>
    </xf>
    <xf numFmtId="49" fontId="5" fillId="0" borderId="48" xfId="4" applyNumberFormat="1" applyFont="1" applyFill="1" applyBorder="1" applyAlignment="1">
      <alignment horizontal="center" vertical="top"/>
    </xf>
    <xf numFmtId="49" fontId="5" fillId="0" borderId="49" xfId="4" applyNumberFormat="1" applyFont="1" applyFill="1" applyBorder="1" applyAlignment="1">
      <alignment horizontal="center" vertical="top"/>
    </xf>
    <xf numFmtId="0" fontId="4" fillId="0" borderId="0" xfId="4" applyFont="1" applyAlignment="1">
      <alignment horizontal="center" vertical="top" wrapText="1"/>
    </xf>
    <xf numFmtId="0" fontId="4" fillId="0" borderId="24" xfId="4" applyNumberFormat="1" applyFont="1" applyBorder="1" applyAlignment="1">
      <alignment horizontal="center" vertical="center" textRotation="90" wrapText="1"/>
    </xf>
    <xf numFmtId="0" fontId="4" fillId="0" borderId="23" xfId="4" applyNumberFormat="1" applyFont="1" applyBorder="1" applyAlignment="1">
      <alignment horizontal="center" vertical="center" textRotation="90" wrapText="1"/>
    </xf>
    <xf numFmtId="0" fontId="4" fillId="14" borderId="46" xfId="0" applyFont="1" applyFill="1" applyBorder="1" applyAlignment="1">
      <alignment horizontal="left" vertical="top" wrapText="1"/>
    </xf>
    <xf numFmtId="0" fontId="4" fillId="0" borderId="25" xfId="4" applyFont="1" applyBorder="1" applyAlignment="1">
      <alignment horizontal="center" vertical="center" textRotation="90" wrapText="1"/>
    </xf>
    <xf numFmtId="0" fontId="4" fillId="0" borderId="48" xfId="4" applyFont="1" applyBorder="1" applyAlignment="1">
      <alignment horizontal="center" vertical="center" textRotation="90" wrapText="1"/>
    </xf>
    <xf numFmtId="0" fontId="4" fillId="14" borderId="24" xfId="4" applyFont="1" applyFill="1" applyBorder="1" applyAlignment="1">
      <alignment horizontal="center" vertical="center" textRotation="90" wrapText="1"/>
    </xf>
    <xf numFmtId="0" fontId="4" fillId="14" borderId="5" xfId="4" applyFont="1" applyFill="1" applyBorder="1" applyAlignment="1">
      <alignment horizontal="center" vertical="center" textRotation="90" wrapText="1"/>
    </xf>
    <xf numFmtId="0" fontId="4" fillId="0" borderId="18" xfId="4" applyFont="1" applyBorder="1" applyAlignment="1">
      <alignment horizontal="center" vertical="center" wrapText="1"/>
    </xf>
    <xf numFmtId="0" fontId="4" fillId="0" borderId="0" xfId="4" applyFont="1" applyBorder="1" applyAlignment="1">
      <alignment horizontal="center" vertical="center" wrapText="1"/>
    </xf>
    <xf numFmtId="49" fontId="5" fillId="13" borderId="77" xfId="4" applyNumberFormat="1" applyFont="1" applyFill="1" applyBorder="1" applyAlignment="1">
      <alignment horizontal="center" vertical="top"/>
    </xf>
    <xf numFmtId="0" fontId="21" fillId="21" borderId="4" xfId="4" applyFont="1" applyFill="1" applyBorder="1" applyAlignment="1">
      <alignment horizontal="left" vertical="top" wrapText="1"/>
    </xf>
    <xf numFmtId="0" fontId="21" fillId="21" borderId="3" xfId="4" applyFont="1" applyFill="1" applyBorder="1" applyAlignment="1">
      <alignment horizontal="left" vertical="top" wrapText="1"/>
    </xf>
    <xf numFmtId="0" fontId="21" fillId="21" borderId="2" xfId="4" applyFont="1" applyFill="1" applyBorder="1" applyAlignment="1">
      <alignment horizontal="left" vertical="top" wrapText="1"/>
    </xf>
    <xf numFmtId="0" fontId="22" fillId="9" borderId="4" xfId="4" applyFont="1" applyFill="1" applyBorder="1" applyAlignment="1">
      <alignment horizontal="left" vertical="top" wrapText="1"/>
    </xf>
    <xf numFmtId="0" fontId="22" fillId="9" borderId="3" xfId="4" applyFont="1" applyFill="1" applyBorder="1" applyAlignment="1">
      <alignment horizontal="left" vertical="top" wrapText="1"/>
    </xf>
    <xf numFmtId="0" fontId="22" fillId="9" borderId="2" xfId="4" applyFont="1" applyFill="1" applyBorder="1" applyAlignment="1">
      <alignment horizontal="left" vertical="top" wrapText="1"/>
    </xf>
    <xf numFmtId="0" fontId="5" fillId="0" borderId="4" xfId="4" applyFont="1" applyFill="1" applyBorder="1" applyAlignment="1">
      <alignment horizontal="center" vertical="top" wrapText="1"/>
    </xf>
    <xf numFmtId="0" fontId="5" fillId="0" borderId="3" xfId="4" applyFont="1" applyFill="1" applyBorder="1" applyAlignment="1">
      <alignment horizontal="center" vertical="top" wrapText="1"/>
    </xf>
    <xf numFmtId="0" fontId="5" fillId="0" borderId="2" xfId="4" applyFont="1" applyFill="1" applyBorder="1" applyAlignment="1">
      <alignment horizontal="center" vertical="top" wrapText="1"/>
    </xf>
    <xf numFmtId="49" fontId="5" fillId="14" borderId="37" xfId="4" applyNumberFormat="1" applyFont="1" applyFill="1" applyBorder="1" applyAlignment="1">
      <alignment horizontal="center" vertical="top"/>
    </xf>
    <xf numFmtId="49" fontId="5" fillId="14" borderId="46" xfId="4" applyNumberFormat="1" applyFont="1" applyFill="1" applyBorder="1" applyAlignment="1">
      <alignment horizontal="center" vertical="top"/>
    </xf>
    <xf numFmtId="49" fontId="5" fillId="14" borderId="49" xfId="4" applyNumberFormat="1" applyFont="1" applyFill="1" applyBorder="1" applyAlignment="1">
      <alignment horizontal="center" vertical="top"/>
    </xf>
    <xf numFmtId="49" fontId="5" fillId="15" borderId="17" xfId="4" applyNumberFormat="1" applyFont="1" applyFill="1" applyBorder="1" applyAlignment="1">
      <alignment horizontal="right" vertical="top"/>
    </xf>
    <xf numFmtId="49" fontId="5" fillId="15" borderId="19" xfId="4" applyNumberFormat="1" applyFont="1" applyFill="1" applyBorder="1" applyAlignment="1">
      <alignment horizontal="right" vertical="top"/>
    </xf>
    <xf numFmtId="0" fontId="8" fillId="0" borderId="8" xfId="4" applyFont="1" applyBorder="1" applyAlignment="1">
      <alignment horizontal="left" vertical="top" wrapText="1"/>
    </xf>
    <xf numFmtId="0" fontId="8" fillId="0" borderId="7" xfId="4" applyFont="1" applyBorder="1" applyAlignment="1">
      <alignment horizontal="left" vertical="top" wrapText="1"/>
    </xf>
    <xf numFmtId="0" fontId="8" fillId="0" borderId="6" xfId="4" applyFont="1" applyBorder="1" applyAlignment="1">
      <alignment horizontal="left" vertical="top" wrapText="1"/>
    </xf>
    <xf numFmtId="49" fontId="5" fillId="14" borderId="24" xfId="4" applyNumberFormat="1" applyFont="1" applyFill="1" applyBorder="1" applyAlignment="1">
      <alignment horizontal="left" vertical="top"/>
    </xf>
    <xf numFmtId="49" fontId="5" fillId="14" borderId="23" xfId="4" applyNumberFormat="1" applyFont="1" applyFill="1" applyBorder="1" applyAlignment="1">
      <alignment horizontal="left" vertical="top"/>
    </xf>
    <xf numFmtId="49" fontId="5" fillId="14" borderId="5" xfId="4" applyNumberFormat="1" applyFont="1" applyFill="1" applyBorder="1" applyAlignment="1">
      <alignment horizontal="left" vertical="top"/>
    </xf>
    <xf numFmtId="0" fontId="7" fillId="13" borderId="6" xfId="4" applyFont="1" applyFill="1" applyBorder="1" applyAlignment="1">
      <alignment horizontal="center" vertical="center" textRotation="90" wrapText="1"/>
    </xf>
    <xf numFmtId="49" fontId="5" fillId="13" borderId="4" xfId="4" applyNumberFormat="1" applyFont="1" applyFill="1" applyBorder="1" applyAlignment="1">
      <alignment horizontal="left" vertical="top" wrapText="1"/>
    </xf>
    <xf numFmtId="49" fontId="5" fillId="13" borderId="3" xfId="4" applyNumberFormat="1" applyFont="1" applyFill="1" applyBorder="1" applyAlignment="1">
      <alignment horizontal="left" vertical="top" wrapText="1"/>
    </xf>
    <xf numFmtId="49" fontId="5" fillId="13" borderId="2" xfId="4" applyNumberFormat="1" applyFont="1" applyFill="1" applyBorder="1" applyAlignment="1">
      <alignment horizontal="left" vertical="top" wrapText="1"/>
    </xf>
    <xf numFmtId="0" fontId="5" fillId="0" borderId="49" xfId="4" applyFont="1" applyFill="1" applyBorder="1" applyAlignment="1">
      <alignment horizontal="center" vertical="top" wrapText="1"/>
    </xf>
    <xf numFmtId="0" fontId="5" fillId="0" borderId="17" xfId="4" applyFont="1" applyFill="1" applyBorder="1" applyAlignment="1">
      <alignment horizontal="center" vertical="top" wrapText="1"/>
    </xf>
    <xf numFmtId="0" fontId="5" fillId="0" borderId="19" xfId="4" applyFont="1" applyFill="1" applyBorder="1" applyAlignment="1">
      <alignment horizontal="center" vertical="top" wrapText="1"/>
    </xf>
    <xf numFmtId="49" fontId="5" fillId="9" borderId="37" xfId="4" applyNumberFormat="1" applyFont="1" applyFill="1" applyBorder="1" applyAlignment="1">
      <alignment horizontal="center" vertical="top"/>
    </xf>
    <xf numFmtId="49" fontId="5" fillId="9" borderId="46" xfId="4" applyNumberFormat="1" applyFont="1" applyFill="1" applyBorder="1" applyAlignment="1">
      <alignment horizontal="center" vertical="top"/>
    </xf>
    <xf numFmtId="49" fontId="5" fillId="9" borderId="49" xfId="4" applyNumberFormat="1" applyFont="1" applyFill="1" applyBorder="1" applyAlignment="1">
      <alignment horizontal="center" vertical="top"/>
    </xf>
    <xf numFmtId="0" fontId="4" fillId="14" borderId="58" xfId="0" applyFont="1" applyFill="1" applyBorder="1" applyAlignment="1">
      <alignment horizontal="left" vertical="top" wrapText="1"/>
    </xf>
    <xf numFmtId="0" fontId="4" fillId="14" borderId="47" xfId="0" applyFont="1" applyFill="1" applyBorder="1" applyAlignment="1">
      <alignment horizontal="left" vertical="top" wrapText="1"/>
    </xf>
    <xf numFmtId="164" fontId="55" fillId="3" borderId="4" xfId="4" applyNumberFormat="1" applyFont="1" applyFill="1" applyBorder="1" applyAlignment="1">
      <alignment horizontal="center" vertical="top"/>
    </xf>
    <xf numFmtId="164" fontId="55" fillId="3" borderId="3" xfId="4" applyNumberFormat="1" applyFont="1" applyFill="1" applyBorder="1" applyAlignment="1">
      <alignment horizontal="center" vertical="top"/>
    </xf>
    <xf numFmtId="164" fontId="55" fillId="3" borderId="2" xfId="4" applyNumberFormat="1" applyFont="1" applyFill="1" applyBorder="1" applyAlignment="1">
      <alignment horizontal="center" vertical="top"/>
    </xf>
    <xf numFmtId="49" fontId="5" fillId="21" borderId="83" xfId="4" applyNumberFormat="1" applyFont="1" applyFill="1" applyBorder="1" applyAlignment="1">
      <alignment horizontal="right" vertical="top"/>
    </xf>
    <xf numFmtId="49" fontId="5" fillId="21" borderId="3" xfId="4" applyNumberFormat="1" applyFont="1" applyFill="1" applyBorder="1" applyAlignment="1">
      <alignment horizontal="right" vertical="top"/>
    </xf>
    <xf numFmtId="49" fontId="5" fillId="21" borderId="2" xfId="4" applyNumberFormat="1" applyFont="1" applyFill="1" applyBorder="1" applyAlignment="1">
      <alignment horizontal="right" vertical="top"/>
    </xf>
    <xf numFmtId="49" fontId="5" fillId="3" borderId="83" xfId="4" applyNumberFormat="1" applyFont="1" applyFill="1" applyBorder="1" applyAlignment="1">
      <alignment horizontal="right" vertical="top"/>
    </xf>
    <xf numFmtId="49" fontId="5" fillId="3" borderId="3" xfId="4" applyNumberFormat="1" applyFont="1" applyFill="1" applyBorder="1" applyAlignment="1">
      <alignment horizontal="right" vertical="top"/>
    </xf>
    <xf numFmtId="49" fontId="5" fillId="3" borderId="2" xfId="4" applyNumberFormat="1" applyFont="1" applyFill="1" applyBorder="1" applyAlignment="1">
      <alignment horizontal="right" vertical="top"/>
    </xf>
    <xf numFmtId="49" fontId="4" fillId="0" borderId="18" xfId="4" applyNumberFormat="1" applyFont="1" applyFill="1" applyBorder="1" applyAlignment="1">
      <alignment horizontal="left" vertical="top" wrapText="1"/>
    </xf>
    <xf numFmtId="49" fontId="4" fillId="0" borderId="25" xfId="4" applyNumberFormat="1" applyFont="1" applyFill="1" applyBorder="1" applyAlignment="1">
      <alignment horizontal="center" vertical="center" textRotation="90"/>
    </xf>
    <xf numFmtId="49" fontId="4" fillId="0" borderId="48" xfId="4" applyNumberFormat="1" applyFont="1" applyFill="1" applyBorder="1" applyAlignment="1">
      <alignment horizontal="center" vertical="center" textRotation="90"/>
    </xf>
    <xf numFmtId="49" fontId="4" fillId="0" borderId="19" xfId="4" applyNumberFormat="1" applyFont="1" applyFill="1" applyBorder="1" applyAlignment="1">
      <alignment horizontal="center" vertical="center" textRotation="90"/>
    </xf>
    <xf numFmtId="0" fontId="22" fillId="0" borderId="4" xfId="4" applyFont="1" applyFill="1" applyBorder="1" applyAlignment="1">
      <alignment horizontal="center" vertical="top" wrapText="1"/>
    </xf>
    <xf numFmtId="0" fontId="22" fillId="0" borderId="3" xfId="4" applyFont="1" applyFill="1" applyBorder="1" applyAlignment="1">
      <alignment horizontal="center" vertical="top" wrapText="1"/>
    </xf>
    <xf numFmtId="0" fontId="22" fillId="0" borderId="2" xfId="4" applyFont="1" applyFill="1" applyBorder="1" applyAlignment="1">
      <alignment horizontal="center" vertical="top" wrapText="1"/>
    </xf>
    <xf numFmtId="49" fontId="4" fillId="0" borderId="24" xfId="4" applyNumberFormat="1" applyFont="1" applyBorder="1" applyAlignment="1">
      <alignment horizontal="center" vertical="top"/>
    </xf>
    <xf numFmtId="49" fontId="4" fillId="0" borderId="23" xfId="4" applyNumberFormat="1" applyFont="1" applyBorder="1" applyAlignment="1">
      <alignment horizontal="center" vertical="top"/>
    </xf>
    <xf numFmtId="49" fontId="4" fillId="0" borderId="5" xfId="4" applyNumberFormat="1" applyFont="1" applyBorder="1" applyAlignment="1">
      <alignment horizontal="center" vertical="top"/>
    </xf>
    <xf numFmtId="49" fontId="5" fillId="13" borderId="71" xfId="4" applyNumberFormat="1" applyFont="1" applyFill="1" applyBorder="1" applyAlignment="1">
      <alignment horizontal="center" vertical="center" textRotation="90"/>
    </xf>
    <xf numFmtId="49" fontId="5" fillId="13" borderId="54" xfId="4" applyNumberFormat="1" applyFont="1" applyFill="1" applyBorder="1" applyAlignment="1">
      <alignment horizontal="center" vertical="center" textRotation="90"/>
    </xf>
    <xf numFmtId="49" fontId="5" fillId="13" borderId="44" xfId="4" applyNumberFormat="1" applyFont="1" applyFill="1" applyBorder="1" applyAlignment="1">
      <alignment horizontal="center" vertical="center" textRotation="90"/>
    </xf>
    <xf numFmtId="49" fontId="5" fillId="13" borderId="66" xfId="4" applyNumberFormat="1" applyFont="1" applyFill="1" applyBorder="1" applyAlignment="1">
      <alignment horizontal="center" vertical="center" textRotation="90"/>
    </xf>
    <xf numFmtId="0" fontId="4" fillId="0" borderId="5" xfId="6"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8" xfId="0" applyFont="1" applyBorder="1" applyAlignment="1">
      <alignment horizontal="left" vertical="top" wrapText="1"/>
    </xf>
    <xf numFmtId="0" fontId="4" fillId="0" borderId="69" xfId="0" applyFont="1" applyBorder="1" applyAlignment="1">
      <alignment horizontal="left" vertical="top" wrapText="1"/>
    </xf>
    <xf numFmtId="0" fontId="4" fillId="0" borderId="55" xfId="0" applyFont="1" applyBorder="1" applyAlignment="1">
      <alignment horizontal="left" vertical="top" wrapText="1"/>
    </xf>
    <xf numFmtId="164" fontId="4" fillId="16" borderId="71" xfId="0" applyNumberFormat="1" applyFont="1" applyFill="1" applyBorder="1" applyAlignment="1">
      <alignment horizontal="center" vertical="center" wrapText="1"/>
    </xf>
    <xf numFmtId="164" fontId="4" fillId="16" borderId="52" xfId="0" applyNumberFormat="1" applyFont="1" applyFill="1" applyBorder="1" applyAlignment="1">
      <alignment horizontal="center" vertical="center" wrapText="1"/>
    </xf>
    <xf numFmtId="0" fontId="4" fillId="0" borderId="69"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28" xfId="0" applyFont="1" applyFill="1" applyBorder="1" applyAlignment="1">
      <alignment horizontal="left" vertical="top" wrapText="1"/>
    </xf>
    <xf numFmtId="0" fontId="4" fillId="0" borderId="69" xfId="0" applyFont="1" applyFill="1" applyBorder="1" applyAlignment="1">
      <alignment horizontal="left" vertical="top" wrapText="1"/>
    </xf>
    <xf numFmtId="0" fontId="4" fillId="0" borderId="32" xfId="0" applyFont="1" applyBorder="1" applyAlignment="1">
      <alignment horizontal="left" vertical="top" wrapText="1"/>
    </xf>
    <xf numFmtId="164" fontId="4" fillId="16" borderId="41"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0" fontId="4" fillId="12" borderId="28" xfId="0" applyFont="1" applyFill="1" applyBorder="1" applyAlignment="1">
      <alignment horizontal="left" vertical="top" wrapText="1"/>
    </xf>
    <xf numFmtId="164" fontId="4" fillId="12" borderId="22" xfId="0" applyNumberFormat="1" applyFont="1" applyFill="1" applyBorder="1" applyAlignment="1">
      <alignment horizontal="center" vertical="center" wrapText="1"/>
    </xf>
    <xf numFmtId="0" fontId="4" fillId="12" borderId="26" xfId="0" applyFont="1" applyFill="1" applyBorder="1" applyAlignment="1">
      <alignment horizontal="center" vertical="center" wrapText="1"/>
    </xf>
    <xf numFmtId="49" fontId="10" fillId="0" borderId="37" xfId="0" applyNumberFormat="1" applyFont="1" applyBorder="1" applyAlignment="1">
      <alignment horizontal="center" vertical="top" wrapText="1"/>
    </xf>
    <xf numFmtId="49" fontId="10" fillId="0" borderId="46" xfId="0" applyNumberFormat="1" applyFont="1" applyBorder="1" applyAlignment="1">
      <alignment horizontal="center" vertical="top" wrapText="1"/>
    </xf>
    <xf numFmtId="0" fontId="4" fillId="0" borderId="49" xfId="4" applyFont="1" applyBorder="1" applyAlignment="1">
      <alignment horizontal="center" vertical="top"/>
    </xf>
    <xf numFmtId="0" fontId="4" fillId="0" borderId="17" xfId="4" applyFont="1" applyBorder="1" applyAlignment="1">
      <alignment horizontal="center" vertical="top"/>
    </xf>
    <xf numFmtId="0" fontId="4" fillId="0" borderId="19" xfId="4" applyFont="1" applyBorder="1" applyAlignment="1">
      <alignment horizontal="center" vertical="top"/>
    </xf>
    <xf numFmtId="49" fontId="10" fillId="0" borderId="49" xfId="0" applyNumberFormat="1" applyFont="1" applyBorder="1" applyAlignment="1">
      <alignment horizontal="center" vertical="top" wrapText="1"/>
    </xf>
    <xf numFmtId="49" fontId="5" fillId="13" borderId="48" xfId="4" applyNumberFormat="1" applyFont="1" applyFill="1" applyBorder="1" applyAlignment="1">
      <alignment horizontal="center" vertical="center" textRotation="90"/>
    </xf>
    <xf numFmtId="49" fontId="5" fillId="13" borderId="19" xfId="4" applyNumberFormat="1" applyFont="1" applyFill="1" applyBorder="1" applyAlignment="1">
      <alignment horizontal="center" vertical="center" textRotation="90"/>
    </xf>
    <xf numFmtId="49" fontId="5" fillId="13" borderId="18" xfId="4" applyNumberFormat="1" applyFont="1" applyFill="1" applyBorder="1" applyAlignment="1">
      <alignment horizontal="center" vertical="center" textRotation="90"/>
    </xf>
    <xf numFmtId="49" fontId="5" fillId="13" borderId="0" xfId="4" applyNumberFormat="1" applyFont="1" applyFill="1" applyBorder="1" applyAlignment="1">
      <alignment horizontal="center" vertical="center" textRotation="90"/>
    </xf>
    <xf numFmtId="49" fontId="5" fillId="13" borderId="17" xfId="4" applyNumberFormat="1" applyFont="1" applyFill="1" applyBorder="1" applyAlignment="1">
      <alignment horizontal="center" vertical="center" textRotation="90"/>
    </xf>
    <xf numFmtId="49" fontId="4" fillId="13" borderId="0" xfId="4" applyNumberFormat="1" applyFont="1" applyFill="1" applyBorder="1" applyAlignment="1">
      <alignment horizontal="center" vertical="top"/>
    </xf>
    <xf numFmtId="49" fontId="4" fillId="13" borderId="17" xfId="4" applyNumberFormat="1" applyFont="1" applyFill="1" applyBorder="1" applyAlignment="1">
      <alignment horizontal="center" vertical="top"/>
    </xf>
    <xf numFmtId="0" fontId="5" fillId="13" borderId="37" xfId="0" applyFont="1" applyFill="1" applyBorder="1" applyAlignment="1">
      <alignment horizontal="left" vertical="top" wrapText="1"/>
    </xf>
    <xf numFmtId="0" fontId="5" fillId="13" borderId="18" xfId="0" applyFont="1" applyFill="1" applyBorder="1" applyAlignment="1">
      <alignment horizontal="left" vertical="top" wrapText="1"/>
    </xf>
    <xf numFmtId="0" fontId="5" fillId="13" borderId="46" xfId="0" applyFont="1" applyFill="1" applyBorder="1" applyAlignment="1">
      <alignment horizontal="left" vertical="top" wrapText="1"/>
    </xf>
    <xf numFmtId="0" fontId="5" fillId="13" borderId="49" xfId="0" applyFont="1" applyFill="1" applyBorder="1" applyAlignment="1">
      <alignment horizontal="left" vertical="top" wrapText="1"/>
    </xf>
    <xf numFmtId="0" fontId="5" fillId="13" borderId="19" xfId="0" applyFont="1" applyFill="1" applyBorder="1" applyAlignment="1">
      <alignment horizontal="left" vertical="top" wrapText="1"/>
    </xf>
    <xf numFmtId="0" fontId="22" fillId="9" borderId="4" xfId="0" applyFont="1" applyFill="1" applyBorder="1" applyAlignment="1">
      <alignment horizontal="left" vertical="top" wrapText="1"/>
    </xf>
    <xf numFmtId="0" fontId="22" fillId="9" borderId="3" xfId="0" applyFont="1" applyFill="1" applyBorder="1" applyAlignment="1">
      <alignment horizontal="left" vertical="top" wrapText="1"/>
    </xf>
    <xf numFmtId="0" fontId="22" fillId="9" borderId="2" xfId="0" applyFont="1" applyFill="1" applyBorder="1" applyAlignment="1">
      <alignment horizontal="left" vertical="top" wrapText="1"/>
    </xf>
    <xf numFmtId="0" fontId="4" fillId="12" borderId="69" xfId="0" applyFont="1" applyFill="1" applyBorder="1" applyAlignment="1">
      <alignment horizontal="left" vertical="top" wrapText="1"/>
    </xf>
    <xf numFmtId="0" fontId="4" fillId="12" borderId="55" xfId="0" applyFont="1" applyFill="1" applyBorder="1" applyAlignment="1">
      <alignment horizontal="left" vertical="top" wrapText="1"/>
    </xf>
    <xf numFmtId="0" fontId="4" fillId="12" borderId="67" xfId="0" applyFont="1" applyFill="1" applyBorder="1" applyAlignment="1">
      <alignment horizontal="center" vertical="top" wrapText="1"/>
    </xf>
    <xf numFmtId="0" fontId="4" fillId="12" borderId="38" xfId="0" applyFont="1" applyFill="1" applyBorder="1" applyAlignment="1">
      <alignment horizontal="center" vertical="top" wrapText="1"/>
    </xf>
    <xf numFmtId="0" fontId="5" fillId="4" borderId="4" xfId="4" applyFont="1" applyFill="1" applyBorder="1" applyAlignment="1">
      <alignment horizontal="center" vertical="top" wrapText="1"/>
    </xf>
    <xf numFmtId="0" fontId="5" fillId="4" borderId="3" xfId="4" applyFont="1" applyFill="1" applyBorder="1" applyAlignment="1">
      <alignment horizontal="center" vertical="top" wrapText="1"/>
    </xf>
    <xf numFmtId="0" fontId="5" fillId="4" borderId="2" xfId="4" applyFont="1" applyFill="1" applyBorder="1" applyAlignment="1">
      <alignment horizontal="center" vertical="top" wrapText="1"/>
    </xf>
    <xf numFmtId="0" fontId="5" fillId="6" borderId="4" xfId="4" applyFont="1" applyFill="1" applyBorder="1" applyAlignment="1">
      <alignment horizontal="center" vertical="top" wrapText="1"/>
    </xf>
    <xf numFmtId="0" fontId="5" fillId="6" borderId="3" xfId="4" applyFont="1" applyFill="1" applyBorder="1" applyAlignment="1">
      <alignment horizontal="center" vertical="top" wrapText="1"/>
    </xf>
    <xf numFmtId="0" fontId="5" fillId="6" borderId="2" xfId="4" applyFont="1" applyFill="1" applyBorder="1" applyAlignment="1">
      <alignment horizontal="center" vertical="top" wrapText="1"/>
    </xf>
    <xf numFmtId="0" fontId="12" fillId="14" borderId="24" xfId="0" applyFont="1" applyFill="1" applyBorder="1" applyAlignment="1">
      <alignment horizontal="left" vertical="top" wrapText="1"/>
    </xf>
    <xf numFmtId="0" fontId="12" fillId="14" borderId="5" xfId="0" applyFont="1" applyFill="1" applyBorder="1" applyAlignment="1">
      <alignment horizontal="left" vertical="top" wrapText="1"/>
    </xf>
    <xf numFmtId="0" fontId="4" fillId="0" borderId="37" xfId="6" applyFont="1" applyFill="1" applyBorder="1" applyAlignment="1">
      <alignment horizontal="left" vertical="top" wrapText="1"/>
    </xf>
    <xf numFmtId="0" fontId="4" fillId="0" borderId="49" xfId="6" applyFont="1" applyFill="1" applyBorder="1" applyAlignment="1">
      <alignment horizontal="left" vertical="top" wrapText="1"/>
    </xf>
    <xf numFmtId="0" fontId="12" fillId="0" borderId="24" xfId="11" applyFont="1" applyBorder="1" applyAlignment="1">
      <alignment horizontal="left" vertical="top" wrapText="1"/>
    </xf>
    <xf numFmtId="0" fontId="12" fillId="0" borderId="5" xfId="11" applyFont="1" applyBorder="1" applyAlignment="1">
      <alignment horizontal="left" vertical="top" wrapText="1"/>
    </xf>
    <xf numFmtId="49" fontId="8" fillId="0" borderId="16" xfId="6" applyNumberFormat="1" applyFont="1" applyBorder="1" applyAlignment="1">
      <alignment horizontal="center" vertical="center" textRotation="90"/>
    </xf>
    <xf numFmtId="49" fontId="8" fillId="0" borderId="23" xfId="6" applyNumberFormat="1" applyFont="1" applyBorder="1" applyAlignment="1">
      <alignment horizontal="center" vertical="center" textRotation="90"/>
    </xf>
    <xf numFmtId="49" fontId="8" fillId="0" borderId="21" xfId="6" applyNumberFormat="1" applyFont="1" applyBorder="1" applyAlignment="1">
      <alignment horizontal="center" vertical="center" textRotation="90"/>
    </xf>
    <xf numFmtId="49" fontId="12" fillId="0" borderId="24" xfId="6" applyNumberFormat="1" applyFont="1" applyBorder="1" applyAlignment="1">
      <alignment horizontal="center" vertical="top"/>
    </xf>
    <xf numFmtId="49" fontId="12" fillId="0" borderId="23" xfId="6" applyNumberFormat="1" applyFont="1" applyBorder="1" applyAlignment="1">
      <alignment horizontal="center" vertical="top"/>
    </xf>
    <xf numFmtId="49" fontId="12" fillId="0" borderId="5" xfId="6" applyNumberFormat="1" applyFont="1" applyBorder="1" applyAlignment="1">
      <alignment horizontal="center" vertical="top"/>
    </xf>
    <xf numFmtId="0" fontId="3" fillId="14" borderId="5" xfId="6" applyFont="1" applyFill="1" applyBorder="1" applyAlignment="1">
      <alignment horizontal="left" vertical="top" wrapText="1"/>
    </xf>
    <xf numFmtId="0" fontId="12" fillId="14" borderId="24" xfId="11" applyFont="1" applyFill="1" applyBorder="1" applyAlignment="1">
      <alignment horizontal="left" vertical="top" wrapText="1"/>
    </xf>
    <xf numFmtId="0" fontId="12" fillId="14" borderId="5" xfId="11" applyFont="1" applyFill="1" applyBorder="1" applyAlignment="1">
      <alignment horizontal="left" vertical="top" wrapText="1"/>
    </xf>
    <xf numFmtId="0" fontId="22" fillId="0" borderId="24" xfId="12" applyFont="1" applyBorder="1" applyAlignment="1">
      <alignment horizontal="center" vertical="center" wrapText="1"/>
    </xf>
    <xf numFmtId="0" fontId="22" fillId="0" borderId="23" xfId="12" applyFont="1" applyBorder="1" applyAlignment="1">
      <alignment horizontal="center" vertical="center" wrapText="1"/>
    </xf>
    <xf numFmtId="0" fontId="22" fillId="0" borderId="5" xfId="12" applyFont="1" applyBorder="1" applyAlignment="1">
      <alignment horizontal="center" vertical="center" wrapText="1"/>
    </xf>
    <xf numFmtId="0" fontId="12" fillId="0" borderId="24" xfId="12" applyNumberFormat="1" applyFont="1" applyBorder="1" applyAlignment="1">
      <alignment horizontal="center" vertical="center" wrapText="1"/>
    </xf>
    <xf numFmtId="0" fontId="12" fillId="0" borderId="23" xfId="12" applyNumberFormat="1" applyFont="1" applyBorder="1" applyAlignment="1">
      <alignment horizontal="center" vertical="center" wrapText="1"/>
    </xf>
    <xf numFmtId="0" fontId="12" fillId="0" borderId="5" xfId="12" applyNumberFormat="1" applyFont="1" applyBorder="1" applyAlignment="1">
      <alignment horizontal="center" vertical="center" wrapText="1"/>
    </xf>
    <xf numFmtId="0" fontId="12" fillId="0" borderId="46" xfId="6" applyFont="1" applyBorder="1" applyAlignment="1">
      <alignment horizontal="center" vertical="center" wrapText="1"/>
    </xf>
    <xf numFmtId="0" fontId="12" fillId="0" borderId="49" xfId="6" applyFont="1" applyBorder="1" applyAlignment="1">
      <alignment horizontal="center" vertical="center" wrapText="1"/>
    </xf>
    <xf numFmtId="0" fontId="12" fillId="0" borderId="24" xfId="6" applyFont="1" applyBorder="1" applyAlignment="1">
      <alignment horizontal="center" vertical="center" wrapText="1"/>
    </xf>
    <xf numFmtId="0" fontId="12" fillId="0" borderId="5" xfId="6" applyFont="1" applyBorder="1" applyAlignment="1">
      <alignment horizontal="center" vertical="center" wrapText="1"/>
    </xf>
    <xf numFmtId="0" fontId="22" fillId="0" borderId="4" xfId="6" applyFont="1" applyBorder="1" applyAlignment="1">
      <alignment horizontal="center" vertical="center"/>
    </xf>
    <xf numFmtId="0" fontId="22" fillId="0" borderId="3" xfId="6" applyFont="1" applyBorder="1" applyAlignment="1">
      <alignment horizontal="center" vertical="center"/>
    </xf>
    <xf numFmtId="0" fontId="22" fillId="0" borderId="2" xfId="6" applyFont="1" applyBorder="1" applyAlignment="1">
      <alignment horizontal="center" vertical="center"/>
    </xf>
    <xf numFmtId="43" fontId="4" fillId="0" borderId="42" xfId="1" applyFont="1" applyBorder="1" applyAlignment="1">
      <alignment vertical="top" wrapText="1"/>
    </xf>
    <xf numFmtId="43" fontId="4" fillId="0" borderId="45" xfId="1" applyFont="1" applyBorder="1" applyAlignment="1">
      <alignment vertical="top" wrapText="1"/>
    </xf>
    <xf numFmtId="43" fontId="0" fillId="0" borderId="55" xfId="1" applyFont="1" applyBorder="1" applyAlignment="1">
      <alignment vertical="top" wrapText="1"/>
    </xf>
    <xf numFmtId="0" fontId="4" fillId="14" borderId="24" xfId="6" applyFont="1" applyFill="1" applyBorder="1" applyAlignment="1">
      <alignment horizontal="left" vertical="top"/>
    </xf>
    <xf numFmtId="0" fontId="4" fillId="14" borderId="5" xfId="6" applyFont="1" applyFill="1" applyBorder="1" applyAlignment="1">
      <alignment horizontal="left" vertical="top"/>
    </xf>
    <xf numFmtId="0" fontId="22" fillId="13" borderId="24" xfId="6" applyFont="1" applyFill="1" applyBorder="1" applyAlignment="1">
      <alignment horizontal="left" vertical="top" wrapText="1"/>
    </xf>
    <xf numFmtId="0" fontId="22" fillId="13" borderId="23" xfId="6" applyFont="1" applyFill="1" applyBorder="1" applyAlignment="1">
      <alignment horizontal="left" vertical="top" wrapText="1"/>
    </xf>
    <xf numFmtId="0" fontId="22" fillId="13" borderId="5" xfId="6" applyFont="1" applyFill="1" applyBorder="1" applyAlignment="1">
      <alignment horizontal="left" vertical="top" wrapText="1"/>
    </xf>
    <xf numFmtId="49" fontId="8" fillId="0" borderId="24" xfId="6" applyNumberFormat="1" applyFont="1" applyBorder="1" applyAlignment="1">
      <alignment horizontal="center" vertical="center" textRotation="90"/>
    </xf>
    <xf numFmtId="49" fontId="8" fillId="0" borderId="5" xfId="6" applyNumberFormat="1" applyFont="1" applyBorder="1" applyAlignment="1">
      <alignment horizontal="center" vertical="center" textRotation="90"/>
    </xf>
    <xf numFmtId="0" fontId="12" fillId="0" borderId="23" xfId="11" applyFont="1" applyBorder="1" applyAlignment="1">
      <alignment horizontal="left" vertical="top" wrapText="1"/>
    </xf>
    <xf numFmtId="0" fontId="27" fillId="12" borderId="24" xfId="6" applyFont="1" applyFill="1" applyBorder="1" applyAlignment="1">
      <alignment horizontal="center" vertical="top" wrapText="1"/>
    </xf>
    <xf numFmtId="0" fontId="27" fillId="12" borderId="23" xfId="6" applyFont="1" applyFill="1" applyBorder="1" applyAlignment="1">
      <alignment horizontal="center" vertical="top" wrapText="1"/>
    </xf>
    <xf numFmtId="0" fontId="27" fillId="12" borderId="5" xfId="6" applyFont="1" applyFill="1" applyBorder="1" applyAlignment="1">
      <alignment horizontal="center" vertical="top" wrapText="1"/>
    </xf>
    <xf numFmtId="49" fontId="8" fillId="0" borderId="16" xfId="6" applyNumberFormat="1" applyFont="1" applyBorder="1" applyAlignment="1">
      <alignment horizontal="center" vertical="top" textRotation="90"/>
    </xf>
    <xf numFmtId="49" fontId="8" fillId="0" borderId="23" xfId="6" applyNumberFormat="1" applyFont="1" applyBorder="1" applyAlignment="1">
      <alignment horizontal="center" vertical="top" textRotation="90"/>
    </xf>
    <xf numFmtId="49" fontId="8" fillId="0" borderId="21" xfId="6" applyNumberFormat="1" applyFont="1" applyBorder="1" applyAlignment="1">
      <alignment horizontal="center" vertical="top" textRotation="90"/>
    </xf>
    <xf numFmtId="49" fontId="12" fillId="0" borderId="37" xfId="6" applyNumberFormat="1" applyFont="1" applyBorder="1" applyAlignment="1">
      <alignment horizontal="left" vertical="top"/>
    </xf>
    <xf numFmtId="49" fontId="12" fillId="0" borderId="46" xfId="6" applyNumberFormat="1" applyFont="1" applyBorder="1" applyAlignment="1">
      <alignment horizontal="left" vertical="top"/>
    </xf>
    <xf numFmtId="49" fontId="12" fillId="0" borderId="49" xfId="6" applyNumberFormat="1" applyFont="1" applyBorder="1" applyAlignment="1">
      <alignment horizontal="left" vertical="top"/>
    </xf>
    <xf numFmtId="49" fontId="22" fillId="14" borderId="24" xfId="6" applyNumberFormat="1" applyFont="1" applyFill="1" applyBorder="1" applyAlignment="1">
      <alignment horizontal="center" vertical="top"/>
    </xf>
    <xf numFmtId="49" fontId="22" fillId="14" borderId="5" xfId="6" applyNumberFormat="1" applyFont="1" applyFill="1" applyBorder="1" applyAlignment="1">
      <alignment horizontal="center" vertical="top"/>
    </xf>
    <xf numFmtId="0" fontId="12" fillId="14" borderId="24" xfId="6" applyFont="1" applyFill="1" applyBorder="1" applyAlignment="1">
      <alignment horizontal="center" vertical="center" textRotation="90" wrapText="1"/>
    </xf>
    <xf numFmtId="0" fontId="12" fillId="14" borderId="23" xfId="6" applyFont="1" applyFill="1" applyBorder="1" applyAlignment="1">
      <alignment horizontal="center" vertical="center" textRotation="90" wrapText="1"/>
    </xf>
    <xf numFmtId="0" fontId="12" fillId="14" borderId="5" xfId="6" applyFont="1" applyFill="1" applyBorder="1" applyAlignment="1">
      <alignment horizontal="center" vertical="center" textRotation="90" wrapText="1"/>
    </xf>
    <xf numFmtId="0" fontId="12" fillId="13" borderId="24" xfId="6" applyFont="1" applyFill="1" applyBorder="1" applyAlignment="1">
      <alignment horizontal="center" vertical="center" textRotation="90" wrapText="1"/>
    </xf>
    <xf numFmtId="0" fontId="12" fillId="13" borderId="23" xfId="6" applyFont="1" applyFill="1" applyBorder="1" applyAlignment="1">
      <alignment horizontal="center" vertical="center" textRotation="90" wrapText="1"/>
    </xf>
    <xf numFmtId="0" fontId="12" fillId="13" borderId="5" xfId="6" applyFont="1" applyFill="1" applyBorder="1" applyAlignment="1">
      <alignment horizontal="center" vertical="center" textRotation="90" wrapText="1"/>
    </xf>
    <xf numFmtId="0" fontId="12" fillId="0" borderId="4" xfId="12" applyFont="1" applyBorder="1" applyAlignment="1">
      <alignment horizontal="center" vertical="center"/>
    </xf>
    <xf numFmtId="0" fontId="12" fillId="0" borderId="3" xfId="12" applyFont="1" applyBorder="1" applyAlignment="1">
      <alignment horizontal="center" vertical="center"/>
    </xf>
    <xf numFmtId="0" fontId="12" fillId="0" borderId="2" xfId="12" applyFont="1" applyBorder="1" applyAlignment="1">
      <alignment horizontal="center" vertical="center"/>
    </xf>
    <xf numFmtId="0" fontId="12" fillId="0" borderId="24" xfId="6" applyFont="1" applyBorder="1" applyAlignment="1">
      <alignment horizontal="center" vertical="center" textRotation="90"/>
    </xf>
    <xf numFmtId="0" fontId="12" fillId="0" borderId="5" xfId="6" applyFont="1" applyBorder="1" applyAlignment="1">
      <alignment horizontal="center" vertical="center" textRotation="90"/>
    </xf>
    <xf numFmtId="0" fontId="5" fillId="13" borderId="24" xfId="6" applyFont="1" applyFill="1" applyBorder="1" applyAlignment="1">
      <alignment horizontal="center" textRotation="90" wrapText="1"/>
    </xf>
    <xf numFmtId="0" fontId="5" fillId="13" borderId="23" xfId="6" applyFont="1" applyFill="1" applyBorder="1" applyAlignment="1">
      <alignment horizontal="center" textRotation="90" wrapText="1"/>
    </xf>
    <xf numFmtId="49" fontId="22" fillId="13" borderId="18" xfId="6" applyNumberFormat="1" applyFont="1" applyFill="1" applyBorder="1" applyAlignment="1">
      <alignment horizontal="center" vertical="top" wrapText="1"/>
    </xf>
    <xf numFmtId="0" fontId="27" fillId="13" borderId="17" xfId="6" applyFont="1" applyFill="1" applyBorder="1" applyAlignment="1">
      <alignment horizontal="center" vertical="top" wrapText="1"/>
    </xf>
    <xf numFmtId="0" fontId="63" fillId="13" borderId="5" xfId="6" applyFont="1" applyFill="1" applyBorder="1" applyAlignment="1">
      <alignment horizontal="left" vertical="top" wrapText="1"/>
    </xf>
    <xf numFmtId="49" fontId="22" fillId="11" borderId="24" xfId="6" applyNumberFormat="1" applyFont="1" applyFill="1" applyBorder="1" applyAlignment="1">
      <alignment horizontal="center" vertical="top" wrapText="1"/>
    </xf>
    <xf numFmtId="49" fontId="22" fillId="11" borderId="5" xfId="6" applyNumberFormat="1" applyFont="1" applyFill="1" applyBorder="1" applyAlignment="1">
      <alignment horizontal="center" vertical="top" wrapText="1"/>
    </xf>
    <xf numFmtId="49" fontId="22" fillId="14" borderId="23" xfId="6" applyNumberFormat="1" applyFont="1" applyFill="1" applyBorder="1" applyAlignment="1">
      <alignment horizontal="center" vertical="top"/>
    </xf>
    <xf numFmtId="0" fontId="22" fillId="13" borderId="18" xfId="6" applyFont="1" applyFill="1" applyBorder="1" applyAlignment="1">
      <alignment horizontal="center" vertical="top" wrapText="1"/>
    </xf>
    <xf numFmtId="0" fontId="22" fillId="13" borderId="25" xfId="6" applyFont="1" applyFill="1" applyBorder="1" applyAlignment="1">
      <alignment horizontal="center" vertical="top" wrapText="1"/>
    </xf>
    <xf numFmtId="0" fontId="22" fillId="13" borderId="46" xfId="6" applyFont="1" applyFill="1" applyBorder="1" applyAlignment="1">
      <alignment horizontal="center" vertical="top" wrapText="1"/>
    </xf>
    <xf numFmtId="0" fontId="22" fillId="13" borderId="0" xfId="6" applyFont="1" applyFill="1" applyBorder="1" applyAlignment="1">
      <alignment horizontal="center" vertical="top" wrapText="1"/>
    </xf>
    <xf numFmtId="0" fontId="22" fillId="13" borderId="48" xfId="6" applyFont="1" applyFill="1" applyBorder="1" applyAlignment="1">
      <alignment horizontal="center" vertical="top" wrapText="1"/>
    </xf>
    <xf numFmtId="0" fontId="22" fillId="13" borderId="49" xfId="6" applyFont="1" applyFill="1" applyBorder="1" applyAlignment="1">
      <alignment horizontal="center" vertical="top" wrapText="1"/>
    </xf>
    <xf numFmtId="0" fontId="22" fillId="13" borderId="17" xfId="6" applyFont="1" applyFill="1" applyBorder="1" applyAlignment="1">
      <alignment horizontal="center" vertical="top" wrapText="1"/>
    </xf>
    <xf numFmtId="0" fontId="22" fillId="13" borderId="19" xfId="6" applyFont="1" applyFill="1" applyBorder="1" applyAlignment="1">
      <alignment horizontal="center" vertical="top" wrapText="1"/>
    </xf>
    <xf numFmtId="49" fontId="22" fillId="13" borderId="37" xfId="6" applyNumberFormat="1" applyFont="1" applyFill="1" applyBorder="1" applyAlignment="1">
      <alignment horizontal="center" vertical="top"/>
    </xf>
    <xf numFmtId="49" fontId="22" fillId="13" borderId="46" xfId="6" applyNumberFormat="1" applyFont="1" applyFill="1" applyBorder="1" applyAlignment="1">
      <alignment horizontal="center" vertical="top"/>
    </xf>
    <xf numFmtId="49" fontId="22" fillId="13" borderId="49" xfId="6" applyNumberFormat="1" applyFont="1" applyFill="1" applyBorder="1" applyAlignment="1">
      <alignment horizontal="center" vertical="top"/>
    </xf>
    <xf numFmtId="0" fontId="12" fillId="14" borderId="23" xfId="11" applyFont="1" applyFill="1" applyBorder="1" applyAlignment="1">
      <alignment horizontal="left" vertical="top" wrapText="1"/>
    </xf>
    <xf numFmtId="49" fontId="22" fillId="13" borderId="24" xfId="6" applyNumberFormat="1" applyFont="1" applyFill="1" applyBorder="1" applyAlignment="1">
      <alignment horizontal="center" vertical="top"/>
    </xf>
    <xf numFmtId="49" fontId="22" fillId="13" borderId="23" xfId="6" applyNumberFormat="1" applyFont="1" applyFill="1" applyBorder="1" applyAlignment="1">
      <alignment horizontal="center" vertical="top"/>
    </xf>
    <xf numFmtId="49" fontId="22" fillId="13" borderId="5" xfId="6" applyNumberFormat="1" applyFont="1" applyFill="1" applyBorder="1" applyAlignment="1">
      <alignment horizontal="center" vertical="top"/>
    </xf>
    <xf numFmtId="49" fontId="22" fillId="4" borderId="4" xfId="6" applyNumberFormat="1" applyFont="1" applyFill="1" applyBorder="1" applyAlignment="1">
      <alignment horizontal="right" vertical="top"/>
    </xf>
    <xf numFmtId="49" fontId="22" fillId="4" borderId="3" xfId="6" applyNumberFormat="1" applyFont="1" applyFill="1" applyBorder="1" applyAlignment="1">
      <alignment horizontal="right" vertical="top"/>
    </xf>
    <xf numFmtId="49" fontId="22" fillId="4" borderId="2" xfId="6" applyNumberFormat="1" applyFont="1" applyFill="1" applyBorder="1" applyAlignment="1">
      <alignment horizontal="right" vertical="top"/>
    </xf>
    <xf numFmtId="0" fontId="22" fillId="13" borderId="24" xfId="6" applyFont="1" applyFill="1" applyBorder="1" applyAlignment="1">
      <alignment horizontal="left" vertical="top"/>
    </xf>
    <xf numFmtId="0" fontId="22" fillId="13" borderId="5" xfId="6" applyFont="1" applyFill="1" applyBorder="1" applyAlignment="1">
      <alignment horizontal="left" vertical="top"/>
    </xf>
    <xf numFmtId="0" fontId="12" fillId="14" borderId="37" xfId="6" applyFont="1" applyFill="1" applyBorder="1" applyAlignment="1">
      <alignment horizontal="left" vertical="top" wrapText="1"/>
    </xf>
    <xf numFmtId="0" fontId="12" fillId="14" borderId="49" xfId="6" applyFont="1" applyFill="1" applyBorder="1" applyAlignment="1">
      <alignment horizontal="left" vertical="top" wrapText="1"/>
    </xf>
    <xf numFmtId="49" fontId="22" fillId="13" borderId="0" xfId="6" applyNumberFormat="1" applyFont="1" applyFill="1" applyBorder="1" applyAlignment="1">
      <alignment horizontal="center" vertical="top" wrapText="1"/>
    </xf>
    <xf numFmtId="49" fontId="14" fillId="10" borderId="8" xfId="6" applyNumberFormat="1" applyFont="1" applyFill="1" applyBorder="1" applyAlignment="1">
      <alignment horizontal="center" vertical="top"/>
    </xf>
    <xf numFmtId="49" fontId="11" fillId="14" borderId="18" xfId="6" applyNumberFormat="1" applyFont="1" applyFill="1" applyBorder="1" applyAlignment="1">
      <alignment horizontal="center" vertical="top"/>
    </xf>
    <xf numFmtId="49" fontId="11" fillId="14" borderId="17" xfId="6" applyNumberFormat="1" applyFont="1" applyFill="1" applyBorder="1" applyAlignment="1">
      <alignment horizontal="center" vertical="top"/>
    </xf>
    <xf numFmtId="0" fontId="12" fillId="14" borderId="24" xfId="6" applyFont="1" applyFill="1" applyBorder="1" applyAlignment="1">
      <alignment horizontal="left" vertical="top"/>
    </xf>
    <xf numFmtId="0" fontId="12" fillId="14" borderId="23" xfId="6" applyFont="1" applyFill="1" applyBorder="1" applyAlignment="1">
      <alignment horizontal="left" vertical="top"/>
    </xf>
    <xf numFmtId="0" fontId="12" fillId="14" borderId="5" xfId="6" applyFont="1" applyFill="1" applyBorder="1" applyAlignment="1">
      <alignment horizontal="left" vertical="top"/>
    </xf>
    <xf numFmtId="0" fontId="22" fillId="9" borderId="24" xfId="6" applyFont="1" applyFill="1" applyBorder="1" applyAlignment="1">
      <alignment horizontal="center" vertical="center" textRotation="90" wrapText="1"/>
    </xf>
    <xf numFmtId="0" fontId="22" fillId="9" borderId="23" xfId="6" applyFont="1" applyFill="1" applyBorder="1" applyAlignment="1">
      <alignment horizontal="center" vertical="center" textRotation="90" wrapText="1"/>
    </xf>
    <xf numFmtId="0" fontId="22" fillId="9" borderId="5" xfId="6" applyFont="1" applyFill="1" applyBorder="1" applyAlignment="1">
      <alignment horizontal="center" vertical="center" textRotation="90" wrapText="1"/>
    </xf>
    <xf numFmtId="49" fontId="10" fillId="0" borderId="25" xfId="6" applyNumberFormat="1" applyFont="1" applyBorder="1" applyAlignment="1">
      <alignment horizontal="center" vertical="top"/>
    </xf>
    <xf numFmtId="49" fontId="10" fillId="0" borderId="48" xfId="6" applyNumberFormat="1" applyFont="1" applyBorder="1" applyAlignment="1">
      <alignment horizontal="center" vertical="top"/>
    </xf>
    <xf numFmtId="49" fontId="10" fillId="0" borderId="19" xfId="6" applyNumberFormat="1" applyFont="1" applyBorder="1" applyAlignment="1">
      <alignment horizontal="center" vertical="top"/>
    </xf>
    <xf numFmtId="0" fontId="4" fillId="0" borderId="46" xfId="6" applyFont="1" applyBorder="1" applyAlignment="1">
      <alignment horizontal="left" vertical="top" wrapText="1"/>
    </xf>
    <xf numFmtId="0" fontId="4" fillId="0" borderId="8" xfId="6" applyFont="1" applyBorder="1" applyAlignment="1">
      <alignment horizontal="left" vertical="top" wrapText="1"/>
    </xf>
    <xf numFmtId="49" fontId="11" fillId="15" borderId="58" xfId="6" applyNumberFormat="1" applyFont="1" applyFill="1" applyBorder="1" applyAlignment="1">
      <alignment horizontal="center" vertical="top"/>
    </xf>
    <xf numFmtId="0" fontId="3" fillId="0" borderId="24" xfId="6" applyBorder="1" applyAlignment="1">
      <alignment horizontal="center"/>
    </xf>
    <xf numFmtId="0" fontId="3" fillId="0" borderId="23" xfId="6" applyBorder="1" applyAlignment="1">
      <alignment horizontal="center"/>
    </xf>
    <xf numFmtId="0" fontId="3" fillId="0" borderId="5" xfId="6" applyBorder="1" applyAlignment="1">
      <alignment horizontal="center"/>
    </xf>
    <xf numFmtId="49" fontId="11" fillId="11" borderId="4" xfId="9" applyNumberFormat="1" applyFont="1" applyFill="1" applyBorder="1" applyAlignment="1">
      <alignment horizontal="right" vertical="top"/>
    </xf>
    <xf numFmtId="49" fontId="11" fillId="11" borderId="3" xfId="9" applyNumberFormat="1" applyFont="1" applyFill="1" applyBorder="1" applyAlignment="1">
      <alignment horizontal="right" vertical="top"/>
    </xf>
    <xf numFmtId="49" fontId="11" fillId="11" borderId="2" xfId="9" applyNumberFormat="1" applyFont="1" applyFill="1" applyBorder="1" applyAlignment="1">
      <alignment horizontal="right" vertical="top"/>
    </xf>
    <xf numFmtId="0" fontId="3" fillId="3" borderId="4" xfId="6" applyFill="1" applyBorder="1" applyAlignment="1">
      <alignment horizontal="right"/>
    </xf>
    <xf numFmtId="0" fontId="3" fillId="3" borderId="3" xfId="6" applyFill="1" applyBorder="1" applyAlignment="1">
      <alignment horizontal="right"/>
    </xf>
    <xf numFmtId="0" fontId="3" fillId="3" borderId="2" xfId="6" applyFill="1" applyBorder="1" applyAlignment="1">
      <alignment horizontal="right"/>
    </xf>
    <xf numFmtId="0" fontId="4" fillId="14" borderId="24" xfId="11" applyFont="1" applyFill="1" applyBorder="1" applyAlignment="1">
      <alignment horizontal="left" vertical="top" wrapText="1"/>
    </xf>
    <xf numFmtId="0" fontId="4" fillId="14" borderId="23" xfId="11" applyFont="1" applyFill="1" applyBorder="1" applyAlignment="1">
      <alignment horizontal="left" vertical="top" wrapText="1"/>
    </xf>
    <xf numFmtId="0" fontId="4" fillId="14" borderId="5" xfId="11" applyFont="1" applyFill="1" applyBorder="1" applyAlignment="1">
      <alignment horizontal="left" vertical="top" wrapText="1"/>
    </xf>
    <xf numFmtId="49" fontId="11" fillId="10" borderId="24" xfId="6" applyNumberFormat="1" applyFont="1" applyFill="1" applyBorder="1" applyAlignment="1">
      <alignment horizontal="center" vertical="top"/>
    </xf>
    <xf numFmtId="49" fontId="11" fillId="10" borderId="5" xfId="6" applyNumberFormat="1" applyFont="1" applyFill="1" applyBorder="1" applyAlignment="1">
      <alignment horizontal="center" vertical="top"/>
    </xf>
    <xf numFmtId="49" fontId="10" fillId="0" borderId="37" xfId="6" applyNumberFormat="1" applyFont="1" applyBorder="1" applyAlignment="1">
      <alignment horizontal="center" vertical="top"/>
    </xf>
    <xf numFmtId="49" fontId="10" fillId="0" borderId="46" xfId="6" applyNumberFormat="1" applyFont="1" applyBorder="1" applyAlignment="1">
      <alignment horizontal="center" vertical="top"/>
    </xf>
    <xf numFmtId="49" fontId="11" fillId="10" borderId="23" xfId="6" applyNumberFormat="1" applyFont="1" applyFill="1" applyBorder="1" applyAlignment="1">
      <alignment horizontal="center" vertical="top"/>
    </xf>
    <xf numFmtId="0" fontId="16" fillId="12" borderId="37" xfId="6" applyFont="1" applyFill="1" applyBorder="1" applyAlignment="1">
      <alignment horizontal="center" vertical="top" wrapText="1"/>
    </xf>
    <xf numFmtId="0" fontId="16" fillId="12" borderId="49" xfId="6" applyFont="1" applyFill="1" applyBorder="1" applyAlignment="1">
      <alignment horizontal="center" vertical="top" wrapText="1"/>
    </xf>
    <xf numFmtId="0" fontId="4" fillId="14" borderId="25" xfId="11" applyFont="1" applyFill="1" applyBorder="1" applyAlignment="1">
      <alignment horizontal="left" vertical="top" wrapText="1"/>
    </xf>
    <xf numFmtId="0" fontId="4" fillId="14" borderId="48" xfId="11" applyFont="1" applyFill="1" applyBorder="1" applyAlignment="1">
      <alignment horizontal="left" vertical="top" wrapText="1"/>
    </xf>
    <xf numFmtId="49" fontId="15" fillId="0" borderId="16" xfId="6" applyNumberFormat="1" applyFont="1" applyBorder="1" applyAlignment="1">
      <alignment horizontal="center" vertical="center" textRotation="90"/>
    </xf>
    <xf numFmtId="49" fontId="15" fillId="0" borderId="21" xfId="6" applyNumberFormat="1" applyFont="1" applyBorder="1" applyAlignment="1">
      <alignment horizontal="center" vertical="center" textRotation="90"/>
    </xf>
    <xf numFmtId="0" fontId="4" fillId="14" borderId="48" xfId="6" applyFont="1" applyFill="1" applyBorder="1" applyAlignment="1">
      <alignment horizontal="left" vertical="top"/>
    </xf>
    <xf numFmtId="0" fontId="4" fillId="14" borderId="19" xfId="6" applyFont="1" applyFill="1" applyBorder="1" applyAlignment="1">
      <alignment horizontal="left" vertical="top"/>
    </xf>
    <xf numFmtId="0" fontId="6" fillId="0" borderId="37" xfId="6" applyFont="1" applyBorder="1" applyAlignment="1">
      <alignment horizontal="left" vertical="top" wrapText="1"/>
    </xf>
    <xf numFmtId="0" fontId="6" fillId="0" borderId="18" xfId="6" applyFont="1" applyBorder="1" applyAlignment="1">
      <alignment horizontal="left" vertical="top" wrapText="1"/>
    </xf>
    <xf numFmtId="0" fontId="6" fillId="0" borderId="25" xfId="6" applyFont="1" applyBorder="1" applyAlignment="1">
      <alignment horizontal="left" vertical="top" wrapText="1"/>
    </xf>
    <xf numFmtId="0" fontId="5" fillId="0" borderId="4" xfId="6" applyFont="1" applyBorder="1" applyAlignment="1">
      <alignment horizontal="center" vertical="top"/>
    </xf>
    <xf numFmtId="0" fontId="5" fillId="0" borderId="3" xfId="6" applyFont="1" applyBorder="1" applyAlignment="1">
      <alignment horizontal="center" vertical="top"/>
    </xf>
    <xf numFmtId="0" fontId="5" fillId="0" borderId="2" xfId="6" applyFont="1" applyBorder="1" applyAlignment="1">
      <alignment horizontal="center" vertical="top"/>
    </xf>
    <xf numFmtId="0" fontId="63" fillId="13" borderId="5" xfId="6" applyFont="1" applyFill="1" applyBorder="1" applyAlignment="1">
      <alignment vertical="top" wrapText="1"/>
    </xf>
    <xf numFmtId="0" fontId="5" fillId="13" borderId="58" xfId="6" applyFont="1" applyFill="1" applyBorder="1" applyAlignment="1">
      <alignment horizontal="center" vertical="center" textRotation="90" wrapText="1"/>
    </xf>
    <xf numFmtId="49" fontId="15" fillId="0" borderId="47" xfId="6" applyNumberFormat="1" applyFont="1" applyBorder="1" applyAlignment="1">
      <alignment horizontal="center" vertical="center" textRotation="90"/>
    </xf>
    <xf numFmtId="0" fontId="5" fillId="0" borderId="37" xfId="6" applyFont="1" applyBorder="1" applyAlignment="1">
      <alignment horizontal="center" vertical="top"/>
    </xf>
    <xf numFmtId="0" fontId="5" fillId="0" borderId="18" xfId="6" applyFont="1" applyBorder="1" applyAlignment="1">
      <alignment horizontal="center" vertical="top"/>
    </xf>
    <xf numFmtId="0" fontId="5" fillId="0" borderId="25" xfId="6" applyFont="1" applyBorder="1" applyAlignment="1">
      <alignment horizontal="center" vertical="top"/>
    </xf>
    <xf numFmtId="0" fontId="5" fillId="0" borderId="49" xfId="6" applyFont="1" applyBorder="1" applyAlignment="1">
      <alignment horizontal="center" vertical="top"/>
    </xf>
    <xf numFmtId="0" fontId="5" fillId="0" borderId="17" xfId="6" applyFont="1" applyBorder="1" applyAlignment="1">
      <alignment horizontal="center" vertical="top"/>
    </xf>
    <xf numFmtId="0" fontId="5" fillId="0" borderId="19" xfId="6" applyFont="1" applyBorder="1" applyAlignment="1">
      <alignment horizontal="center" vertical="top"/>
    </xf>
    <xf numFmtId="49" fontId="14" fillId="10" borderId="12" xfId="6" applyNumberFormat="1" applyFont="1" applyFill="1" applyBorder="1" applyAlignment="1">
      <alignment horizontal="center" vertical="top"/>
    </xf>
    <xf numFmtId="49" fontId="11" fillId="15" borderId="47" xfId="6" applyNumberFormat="1" applyFont="1" applyFill="1" applyBorder="1" applyAlignment="1">
      <alignment horizontal="center" vertical="top"/>
    </xf>
    <xf numFmtId="0" fontId="16" fillId="13" borderId="23" xfId="6" applyFont="1" applyFill="1" applyBorder="1" applyAlignment="1">
      <alignment horizontal="center" vertical="top" wrapText="1"/>
    </xf>
    <xf numFmtId="49" fontId="11" fillId="14" borderId="16" xfId="6" applyNumberFormat="1" applyFont="1" applyFill="1" applyBorder="1" applyAlignment="1">
      <alignment horizontal="center" vertical="top"/>
    </xf>
    <xf numFmtId="49" fontId="11" fillId="14" borderId="47" xfId="6" applyNumberFormat="1" applyFont="1" applyFill="1" applyBorder="1" applyAlignment="1">
      <alignment horizontal="center" vertical="top"/>
    </xf>
    <xf numFmtId="49" fontId="15" fillId="0" borderId="16" xfId="6" applyNumberFormat="1" applyFont="1" applyBorder="1" applyAlignment="1">
      <alignment horizontal="center" vertical="top" textRotation="90"/>
    </xf>
    <xf numFmtId="49" fontId="15" fillId="0" borderId="23" xfId="6" applyNumberFormat="1" applyFont="1" applyBorder="1" applyAlignment="1">
      <alignment horizontal="center" vertical="top" textRotation="90"/>
    </xf>
    <xf numFmtId="49" fontId="15" fillId="0" borderId="21" xfId="6" applyNumberFormat="1" applyFont="1" applyBorder="1" applyAlignment="1">
      <alignment horizontal="center" vertical="top" textRotation="90"/>
    </xf>
    <xf numFmtId="0" fontId="19" fillId="0" borderId="37" xfId="6" applyFont="1" applyBorder="1" applyAlignment="1">
      <alignment horizontal="center" vertical="top"/>
    </xf>
    <xf numFmtId="0" fontId="19" fillId="0" borderId="18" xfId="6" applyFont="1" applyBorder="1" applyAlignment="1">
      <alignment horizontal="center" vertical="top"/>
    </xf>
    <xf numFmtId="0" fontId="19" fillId="0" borderId="25" xfId="6" applyFont="1" applyBorder="1" applyAlignment="1">
      <alignment horizontal="center" vertical="top"/>
    </xf>
    <xf numFmtId="0" fontId="19" fillId="0" borderId="49" xfId="6" applyFont="1" applyBorder="1" applyAlignment="1">
      <alignment horizontal="center" vertical="top"/>
    </xf>
    <xf numFmtId="0" fontId="19" fillId="0" borderId="17" xfId="6" applyFont="1" applyBorder="1" applyAlignment="1">
      <alignment horizontal="center" vertical="top"/>
    </xf>
    <xf numFmtId="0" fontId="19" fillId="0" borderId="19" xfId="6" applyFont="1" applyBorder="1" applyAlignment="1">
      <alignment horizontal="center" vertical="top"/>
    </xf>
    <xf numFmtId="0" fontId="4" fillId="0" borderId="57" xfId="6" applyFont="1" applyBorder="1" applyAlignment="1">
      <alignment horizontal="center" vertical="center" wrapText="1"/>
    </xf>
    <xf numFmtId="0" fontId="4" fillId="0" borderId="52" xfId="6" applyFont="1" applyBorder="1" applyAlignment="1">
      <alignment horizontal="center" vertical="center" wrapText="1"/>
    </xf>
    <xf numFmtId="0" fontId="10" fillId="0" borderId="56" xfId="6" applyFont="1" applyBorder="1" applyAlignment="1">
      <alignment horizontal="center" vertical="center" wrapText="1"/>
    </xf>
    <xf numFmtId="0" fontId="10" fillId="0" borderId="38" xfId="6" applyFont="1" applyBorder="1" applyAlignment="1">
      <alignment horizontal="center" vertical="center" wrapText="1"/>
    </xf>
    <xf numFmtId="49" fontId="11" fillId="11" borderId="24" xfId="6" applyNumberFormat="1" applyFont="1" applyFill="1" applyBorder="1" applyAlignment="1">
      <alignment horizontal="center" vertical="top" wrapText="1"/>
    </xf>
    <xf numFmtId="49" fontId="11" fillId="11" borderId="5" xfId="6" applyNumberFormat="1" applyFont="1" applyFill="1" applyBorder="1" applyAlignment="1">
      <alignment horizontal="center" vertical="top" wrapText="1"/>
    </xf>
    <xf numFmtId="0" fontId="22" fillId="0" borderId="62" xfId="6" applyFont="1" applyBorder="1" applyAlignment="1">
      <alignment horizontal="center" vertical="top" textRotation="90" wrapText="1"/>
    </xf>
    <xf numFmtId="0" fontId="22" fillId="0" borderId="14" xfId="6" applyFont="1" applyBorder="1" applyAlignment="1">
      <alignment horizontal="center" vertical="top" textRotation="90" wrapText="1"/>
    </xf>
    <xf numFmtId="0" fontId="22" fillId="0" borderId="61" xfId="6" applyFont="1" applyBorder="1" applyAlignment="1">
      <alignment horizontal="center" vertical="top" textRotation="90" wrapText="1"/>
    </xf>
    <xf numFmtId="49" fontId="15" fillId="0" borderId="58" xfId="6" applyNumberFormat="1" applyFont="1" applyBorder="1" applyAlignment="1">
      <alignment horizontal="center" vertical="center" textRotation="90"/>
    </xf>
    <xf numFmtId="0" fontId="4" fillId="0" borderId="42" xfId="6" applyFont="1" applyBorder="1" applyAlignment="1">
      <alignment horizontal="left" vertical="center" wrapText="1"/>
    </xf>
    <xf numFmtId="0" fontId="4" fillId="0" borderId="55" xfId="6" applyFont="1" applyBorder="1" applyAlignment="1">
      <alignment horizontal="left" vertical="center" wrapText="1"/>
    </xf>
    <xf numFmtId="0" fontId="17" fillId="14" borderId="24" xfId="11" applyFont="1" applyFill="1" applyBorder="1" applyAlignment="1">
      <alignment horizontal="left" vertical="top" wrapText="1"/>
    </xf>
    <xf numFmtId="0" fontId="17" fillId="14" borderId="5" xfId="11" applyFont="1" applyFill="1" applyBorder="1" applyAlignment="1">
      <alignment horizontal="left" vertical="top" wrapText="1"/>
    </xf>
    <xf numFmtId="0" fontId="22" fillId="9" borderId="4" xfId="6" applyFont="1" applyFill="1" applyBorder="1" applyAlignment="1">
      <alignment horizontal="left" vertical="top" wrapText="1"/>
    </xf>
    <xf numFmtId="0" fontId="22" fillId="9" borderId="3" xfId="6" applyFont="1" applyFill="1" applyBorder="1" applyAlignment="1">
      <alignment horizontal="left" vertical="top" wrapText="1"/>
    </xf>
    <xf numFmtId="0" fontId="22" fillId="9" borderId="2" xfId="6" applyFont="1" applyFill="1" applyBorder="1" applyAlignment="1">
      <alignment horizontal="left" vertical="top" wrapText="1"/>
    </xf>
    <xf numFmtId="49" fontId="22" fillId="14" borderId="24" xfId="6" applyNumberFormat="1" applyFont="1" applyFill="1" applyBorder="1" applyAlignment="1">
      <alignment horizontal="center" vertical="top" wrapText="1"/>
    </xf>
    <xf numFmtId="49" fontId="22" fillId="14" borderId="58" xfId="6" applyNumberFormat="1" applyFont="1" applyFill="1" applyBorder="1" applyAlignment="1">
      <alignment horizontal="center" vertical="top" wrapText="1"/>
    </xf>
    <xf numFmtId="49" fontId="22" fillId="13" borderId="58" xfId="6" applyNumberFormat="1" applyFont="1" applyFill="1" applyBorder="1" applyAlignment="1">
      <alignment horizontal="center" vertical="top" wrapText="1"/>
    </xf>
    <xf numFmtId="49" fontId="18" fillId="0" borderId="18" xfId="6" applyNumberFormat="1" applyFont="1" applyBorder="1" applyAlignment="1">
      <alignment horizontal="center" vertical="center" textRotation="90" wrapText="1"/>
    </xf>
    <xf numFmtId="49" fontId="18" fillId="0" borderId="0" xfId="6" applyNumberFormat="1" applyFont="1" applyBorder="1" applyAlignment="1">
      <alignment horizontal="center" vertical="center" textRotation="90" wrapText="1"/>
    </xf>
    <xf numFmtId="49" fontId="18" fillId="0" borderId="17" xfId="6" applyNumberFormat="1" applyFont="1" applyBorder="1" applyAlignment="1">
      <alignment horizontal="center" vertical="center" textRotation="90" wrapText="1"/>
    </xf>
    <xf numFmtId="0" fontId="8" fillId="0" borderId="24" xfId="6" applyFont="1" applyBorder="1" applyAlignment="1">
      <alignment horizontal="center" vertical="top" wrapText="1"/>
    </xf>
    <xf numFmtId="0" fontId="8" fillId="0" borderId="23" xfId="6" applyFont="1" applyBorder="1" applyAlignment="1">
      <alignment horizontal="center" vertical="top" wrapText="1"/>
    </xf>
    <xf numFmtId="0" fontId="8" fillId="0" borderId="5" xfId="6" applyFont="1" applyBorder="1" applyAlignment="1">
      <alignment horizontal="center" vertical="top" wrapText="1"/>
    </xf>
    <xf numFmtId="49" fontId="4" fillId="0" borderId="24" xfId="6" applyNumberFormat="1" applyFont="1" applyBorder="1" applyAlignment="1">
      <alignment horizontal="left" vertical="top" wrapText="1"/>
    </xf>
    <xf numFmtId="49" fontId="4" fillId="0" borderId="23" xfId="6" applyNumberFormat="1" applyFont="1" applyBorder="1" applyAlignment="1">
      <alignment horizontal="left" vertical="top" wrapText="1"/>
    </xf>
    <xf numFmtId="49" fontId="4" fillId="0" borderId="5" xfId="6" applyNumberFormat="1" applyFont="1" applyBorder="1" applyAlignment="1">
      <alignment horizontal="left" vertical="top" wrapText="1"/>
    </xf>
    <xf numFmtId="0" fontId="22" fillId="0" borderId="24" xfId="6" applyFont="1" applyBorder="1" applyAlignment="1">
      <alignment horizontal="center" vertical="top" wrapText="1"/>
    </xf>
    <xf numFmtId="0" fontId="22" fillId="0" borderId="23" xfId="6" applyFont="1" applyBorder="1" applyAlignment="1">
      <alignment horizontal="center" vertical="top" wrapText="1"/>
    </xf>
    <xf numFmtId="0" fontId="22" fillId="13" borderId="24" xfId="9" applyFont="1" applyFill="1" applyBorder="1" applyAlignment="1">
      <alignment horizontal="left" vertical="top" wrapText="1"/>
    </xf>
    <xf numFmtId="0" fontId="22" fillId="13" borderId="23" xfId="9" applyFont="1" applyFill="1" applyBorder="1" applyAlignment="1">
      <alignment horizontal="left" vertical="top" wrapText="1"/>
    </xf>
    <xf numFmtId="0" fontId="48" fillId="13" borderId="5" xfId="6" applyFont="1" applyFill="1" applyBorder="1" applyAlignment="1">
      <alignment vertical="top" wrapText="1"/>
    </xf>
    <xf numFmtId="49" fontId="22" fillId="11" borderId="4" xfId="9" applyNumberFormat="1" applyFont="1" applyFill="1" applyBorder="1" applyAlignment="1">
      <alignment horizontal="right" vertical="top"/>
    </xf>
    <xf numFmtId="49" fontId="22" fillId="11" borderId="3" xfId="9" applyNumberFormat="1" applyFont="1" applyFill="1" applyBorder="1" applyAlignment="1">
      <alignment horizontal="right" vertical="top"/>
    </xf>
    <xf numFmtId="49" fontId="22" fillId="11" borderId="2" xfId="9" applyNumberFormat="1" applyFont="1" applyFill="1" applyBorder="1" applyAlignment="1">
      <alignment horizontal="right" vertical="top"/>
    </xf>
    <xf numFmtId="49" fontId="4" fillId="0" borderId="37" xfId="6" applyNumberFormat="1" applyFont="1" applyFill="1" applyBorder="1" applyAlignment="1">
      <alignment horizontal="left" vertical="top" wrapText="1"/>
    </xf>
    <xf numFmtId="49" fontId="4" fillId="0" borderId="46" xfId="6" applyNumberFormat="1" applyFont="1" applyFill="1" applyBorder="1" applyAlignment="1">
      <alignment horizontal="left" vertical="top" wrapText="1"/>
    </xf>
    <xf numFmtId="49" fontId="4" fillId="0" borderId="49" xfId="6" applyNumberFormat="1" applyFont="1" applyFill="1" applyBorder="1" applyAlignment="1">
      <alignment horizontal="left" vertical="top" wrapText="1"/>
    </xf>
    <xf numFmtId="49" fontId="22" fillId="11" borderId="33" xfId="6" applyNumberFormat="1" applyFont="1" applyFill="1" applyBorder="1" applyAlignment="1">
      <alignment horizontal="center" vertical="top"/>
    </xf>
    <xf numFmtId="49" fontId="22" fillId="11" borderId="46" xfId="6" applyNumberFormat="1" applyFont="1" applyFill="1" applyBorder="1" applyAlignment="1">
      <alignment horizontal="center" vertical="top"/>
    </xf>
    <xf numFmtId="49" fontId="22" fillId="11" borderId="29" xfId="6" applyNumberFormat="1" applyFont="1" applyFill="1" applyBorder="1" applyAlignment="1">
      <alignment horizontal="center" vertical="top"/>
    </xf>
    <xf numFmtId="0" fontId="22" fillId="13" borderId="23" xfId="6" applyFont="1" applyFill="1" applyBorder="1" applyAlignment="1">
      <alignment vertical="top" wrapText="1"/>
    </xf>
    <xf numFmtId="0" fontId="48" fillId="13" borderId="23" xfId="6" applyFont="1" applyFill="1" applyBorder="1" applyAlignment="1">
      <alignment wrapText="1"/>
    </xf>
    <xf numFmtId="0" fontId="48" fillId="13" borderId="5" xfId="6" applyFont="1" applyFill="1" applyBorder="1" applyAlignment="1">
      <alignment wrapText="1"/>
    </xf>
    <xf numFmtId="49" fontId="18" fillId="0" borderId="23" xfId="6" applyNumberFormat="1" applyFont="1" applyBorder="1" applyAlignment="1">
      <alignment horizontal="center" vertical="center" textRotation="90"/>
    </xf>
    <xf numFmtId="49" fontId="18" fillId="0" borderId="5" xfId="6" applyNumberFormat="1" applyFont="1" applyBorder="1" applyAlignment="1">
      <alignment horizontal="center" vertical="center" textRotation="90"/>
    </xf>
    <xf numFmtId="49" fontId="18" fillId="0" borderId="24" xfId="6" applyNumberFormat="1" applyFont="1" applyBorder="1" applyAlignment="1">
      <alignment horizontal="center" vertical="center" textRotation="90"/>
    </xf>
    <xf numFmtId="49" fontId="4" fillId="0" borderId="24" xfId="6" applyNumberFormat="1" applyFont="1" applyFill="1" applyBorder="1" applyAlignment="1">
      <alignment horizontal="left" vertical="top" wrapText="1"/>
    </xf>
    <xf numFmtId="49" fontId="4" fillId="0" borderId="23" xfId="6" applyNumberFormat="1" applyFont="1" applyFill="1" applyBorder="1" applyAlignment="1">
      <alignment horizontal="left" vertical="top" wrapText="1"/>
    </xf>
    <xf numFmtId="0" fontId="22" fillId="9" borderId="4" xfId="9" applyFont="1" applyFill="1" applyBorder="1" applyAlignment="1">
      <alignment horizontal="left" vertical="top"/>
    </xf>
    <xf numFmtId="0" fontId="22" fillId="9" borderId="3" xfId="9" applyFont="1" applyFill="1" applyBorder="1" applyAlignment="1">
      <alignment horizontal="left" vertical="top"/>
    </xf>
    <xf numFmtId="0" fontId="22" fillId="9" borderId="2" xfId="9" applyFont="1" applyFill="1" applyBorder="1" applyAlignment="1">
      <alignment horizontal="left" vertical="top"/>
    </xf>
    <xf numFmtId="49" fontId="22" fillId="10" borderId="47" xfId="6" applyNumberFormat="1" applyFont="1" applyFill="1" applyBorder="1" applyAlignment="1">
      <alignment horizontal="center" vertical="top"/>
    </xf>
    <xf numFmtId="49" fontId="22" fillId="13" borderId="47" xfId="6" applyNumberFormat="1" applyFont="1" applyFill="1" applyBorder="1" applyAlignment="1">
      <alignment horizontal="center" vertical="top" wrapText="1"/>
    </xf>
    <xf numFmtId="49" fontId="22" fillId="15" borderId="47" xfId="6" applyNumberFormat="1" applyFont="1" applyFill="1" applyBorder="1" applyAlignment="1">
      <alignment horizontal="center" vertical="top"/>
    </xf>
    <xf numFmtId="0" fontId="22" fillId="13" borderId="24" xfId="6" applyFont="1" applyFill="1" applyBorder="1" applyAlignment="1">
      <alignment vertical="top" wrapText="1"/>
    </xf>
    <xf numFmtId="49" fontId="22" fillId="14" borderId="47" xfId="6" applyNumberFormat="1" applyFont="1" applyFill="1" applyBorder="1" applyAlignment="1">
      <alignment horizontal="center" vertical="top" wrapText="1"/>
    </xf>
    <xf numFmtId="49" fontId="22" fillId="12" borderId="24" xfId="6" applyNumberFormat="1" applyFont="1" applyFill="1" applyBorder="1" applyAlignment="1">
      <alignment horizontal="center" vertical="top" wrapText="1"/>
    </xf>
    <xf numFmtId="49" fontId="22" fillId="12" borderId="5" xfId="6" applyNumberFormat="1" applyFont="1" applyFill="1" applyBorder="1" applyAlignment="1">
      <alignment horizontal="center" vertical="top" wrapText="1"/>
    </xf>
    <xf numFmtId="49" fontId="22" fillId="14" borderId="23" xfId="6" applyNumberFormat="1" applyFont="1" applyFill="1" applyBorder="1" applyAlignment="1">
      <alignment horizontal="center" vertical="top" wrapText="1"/>
    </xf>
    <xf numFmtId="49" fontId="22" fillId="14" borderId="18" xfId="6" applyNumberFormat="1" applyFont="1" applyFill="1" applyBorder="1" applyAlignment="1">
      <alignment horizontal="center" vertical="top" wrapText="1"/>
    </xf>
    <xf numFmtId="49" fontId="22" fillId="14" borderId="17" xfId="6" applyNumberFormat="1" applyFont="1" applyFill="1" applyBorder="1" applyAlignment="1">
      <alignment horizontal="center" vertical="top" wrapText="1"/>
    </xf>
    <xf numFmtId="49" fontId="22" fillId="12" borderId="23" xfId="6" applyNumberFormat="1" applyFont="1" applyFill="1" applyBorder="1" applyAlignment="1">
      <alignment horizontal="center" vertical="top" wrapText="1"/>
    </xf>
    <xf numFmtId="49" fontId="10" fillId="16" borderId="56" xfId="8" applyNumberFormat="1" applyFont="1" applyFill="1" applyBorder="1" applyAlignment="1">
      <alignment horizontal="center" vertical="center" wrapText="1"/>
    </xf>
    <xf numFmtId="49" fontId="10" fillId="16" borderId="43" xfId="8" applyNumberFormat="1" applyFont="1" applyFill="1" applyBorder="1" applyAlignment="1">
      <alignment horizontal="center" vertical="center" wrapText="1"/>
    </xf>
    <xf numFmtId="49" fontId="10" fillId="16" borderId="59" xfId="8" applyNumberFormat="1" applyFont="1" applyFill="1" applyBorder="1" applyAlignment="1">
      <alignment horizontal="center" vertical="center" wrapText="1"/>
    </xf>
    <xf numFmtId="0" fontId="4" fillId="12" borderId="42" xfId="8" applyFont="1" applyFill="1" applyBorder="1" applyAlignment="1">
      <alignment horizontal="left" vertical="center" wrapText="1"/>
    </xf>
    <xf numFmtId="0" fontId="4" fillId="12" borderId="45" xfId="8" applyFont="1" applyFill="1" applyBorder="1" applyAlignment="1">
      <alignment horizontal="left" vertical="center" wrapText="1"/>
    </xf>
    <xf numFmtId="0" fontId="4" fillId="12" borderId="40" xfId="8" applyFont="1" applyFill="1" applyBorder="1" applyAlignment="1">
      <alignment horizontal="left" vertical="center" wrapText="1"/>
    </xf>
    <xf numFmtId="0" fontId="4" fillId="12" borderId="57" xfId="8" applyFont="1" applyFill="1" applyBorder="1" applyAlignment="1">
      <alignment horizontal="center" vertical="center"/>
    </xf>
    <xf numFmtId="0" fontId="4" fillId="12" borderId="54" xfId="8" applyFont="1" applyFill="1" applyBorder="1" applyAlignment="1">
      <alignment horizontal="center" vertical="center"/>
    </xf>
    <xf numFmtId="0" fontId="4" fillId="12" borderId="20" xfId="8" applyFont="1" applyFill="1" applyBorder="1" applyAlignment="1">
      <alignment horizontal="center" vertical="center"/>
    </xf>
    <xf numFmtId="0" fontId="4" fillId="12" borderId="42" xfId="8" applyFont="1" applyFill="1" applyBorder="1" applyAlignment="1">
      <alignment vertical="center" wrapText="1"/>
    </xf>
    <xf numFmtId="0" fontId="4" fillId="12" borderId="40" xfId="8" applyFont="1" applyFill="1" applyBorder="1" applyAlignment="1">
      <alignment vertical="center" wrapText="1"/>
    </xf>
    <xf numFmtId="0" fontId="4" fillId="12" borderId="45" xfId="8" applyFont="1" applyFill="1" applyBorder="1" applyAlignment="1">
      <alignment vertical="center" wrapText="1"/>
    </xf>
    <xf numFmtId="49" fontId="11" fillId="10" borderId="24" xfId="8" applyNumberFormat="1" applyFont="1" applyFill="1" applyBorder="1" applyAlignment="1">
      <alignment horizontal="center" vertical="top"/>
    </xf>
    <xf numFmtId="49" fontId="11" fillId="10" borderId="5" xfId="8" applyNumberFormat="1" applyFont="1" applyFill="1" applyBorder="1" applyAlignment="1">
      <alignment horizontal="center" vertical="top"/>
    </xf>
    <xf numFmtId="49" fontId="11" fillId="9" borderId="24" xfId="8" applyNumberFormat="1" applyFont="1" applyFill="1" applyBorder="1" applyAlignment="1">
      <alignment horizontal="center" vertical="top"/>
    </xf>
    <xf numFmtId="49" fontId="11" fillId="9" borderId="5" xfId="8" applyNumberFormat="1" applyFont="1" applyFill="1" applyBorder="1" applyAlignment="1">
      <alignment horizontal="center" vertical="top"/>
    </xf>
    <xf numFmtId="49" fontId="11" fillId="14" borderId="24" xfId="8" applyNumberFormat="1" applyFont="1" applyFill="1" applyBorder="1" applyAlignment="1">
      <alignment horizontal="center" vertical="top" wrapText="1"/>
    </xf>
    <xf numFmtId="49" fontId="11" fillId="14" borderId="5" xfId="8" applyNumberFormat="1" applyFont="1" applyFill="1" applyBorder="1" applyAlignment="1">
      <alignment horizontal="center" vertical="top" wrapText="1"/>
    </xf>
    <xf numFmtId="49" fontId="11" fillId="13" borderId="24" xfId="8" applyNumberFormat="1" applyFont="1" applyFill="1" applyBorder="1" applyAlignment="1">
      <alignment horizontal="center" vertical="top" wrapText="1"/>
    </xf>
    <xf numFmtId="49" fontId="11" fillId="13" borderId="5" xfId="8" applyNumberFormat="1" applyFont="1" applyFill="1" applyBorder="1" applyAlignment="1">
      <alignment horizontal="center" vertical="top" wrapText="1"/>
    </xf>
    <xf numFmtId="0" fontId="75" fillId="14" borderId="24" xfId="11" applyFont="1" applyFill="1" applyBorder="1" applyAlignment="1">
      <alignment horizontal="left" vertical="top" wrapText="1"/>
    </xf>
    <xf numFmtId="0" fontId="75" fillId="14" borderId="5" xfId="11" applyFont="1" applyFill="1" applyBorder="1" applyAlignment="1">
      <alignment horizontal="left" vertical="top" wrapText="1"/>
    </xf>
    <xf numFmtId="0" fontId="75" fillId="14" borderId="24" xfId="11" applyFont="1" applyFill="1" applyBorder="1" applyAlignment="1">
      <alignment horizontal="left" vertical="top"/>
    </xf>
    <xf numFmtId="0" fontId="75" fillId="14" borderId="5" xfId="11" applyFont="1" applyFill="1" applyBorder="1" applyAlignment="1">
      <alignment horizontal="left" vertical="top"/>
    </xf>
    <xf numFmtId="0" fontId="75" fillId="14" borderId="23" xfId="11" applyFont="1" applyFill="1" applyBorder="1" applyAlignment="1">
      <alignment horizontal="left" vertical="top" wrapText="1"/>
    </xf>
    <xf numFmtId="49" fontId="11" fillId="13" borderId="24" xfId="8" applyNumberFormat="1" applyFont="1" applyFill="1" applyBorder="1" applyAlignment="1">
      <alignment horizontal="center" vertical="top"/>
    </xf>
    <xf numFmtId="49" fontId="11" fillId="13" borderId="23" xfId="8" applyNumberFormat="1" applyFont="1" applyFill="1" applyBorder="1" applyAlignment="1">
      <alignment horizontal="center" vertical="top"/>
    </xf>
    <xf numFmtId="49" fontId="11" fillId="13" borderId="5" xfId="8" applyNumberFormat="1" applyFont="1" applyFill="1" applyBorder="1" applyAlignment="1">
      <alignment horizontal="center" vertical="top"/>
    </xf>
    <xf numFmtId="49" fontId="11" fillId="10" borderId="23" xfId="8" applyNumberFormat="1" applyFont="1" applyFill="1" applyBorder="1" applyAlignment="1">
      <alignment horizontal="center" vertical="top"/>
    </xf>
    <xf numFmtId="0" fontId="10" fillId="0" borderId="0" xfId="8" applyFont="1" applyFill="1" applyBorder="1" applyAlignment="1">
      <alignment horizontal="center" vertical="top"/>
    </xf>
    <xf numFmtId="49" fontId="6" fillId="0" borderId="8" xfId="8" applyNumberFormat="1" applyFont="1" applyBorder="1" applyAlignment="1">
      <alignment horizontal="center" vertical="top" textRotation="90"/>
    </xf>
    <xf numFmtId="49" fontId="6" fillId="0" borderId="46" xfId="8" applyNumberFormat="1" applyFont="1" applyBorder="1" applyAlignment="1">
      <alignment horizontal="center" vertical="top" textRotation="90"/>
    </xf>
    <xf numFmtId="49" fontId="6" fillId="0" borderId="29" xfId="8" applyNumberFormat="1" applyFont="1" applyBorder="1" applyAlignment="1">
      <alignment horizontal="center" vertical="top" textRotation="90"/>
    </xf>
    <xf numFmtId="49" fontId="6" fillId="0" borderId="8" xfId="8" applyNumberFormat="1" applyFont="1" applyBorder="1" applyAlignment="1">
      <alignment horizontal="center" vertical="center" textRotation="90"/>
    </xf>
    <xf numFmtId="49" fontId="6" fillId="0" borderId="46" xfId="8" applyNumberFormat="1" applyFont="1" applyBorder="1" applyAlignment="1">
      <alignment horizontal="center" vertical="center" textRotation="90"/>
    </xf>
    <xf numFmtId="49" fontId="6" fillId="0" borderId="29" xfId="8" applyNumberFormat="1" applyFont="1" applyBorder="1" applyAlignment="1">
      <alignment horizontal="center" vertical="center" textRotation="90"/>
    </xf>
    <xf numFmtId="49" fontId="11" fillId="10" borderId="33" xfId="8" applyNumberFormat="1" applyFont="1" applyFill="1" applyBorder="1" applyAlignment="1">
      <alignment horizontal="center" vertical="top"/>
    </xf>
    <xf numFmtId="49" fontId="11" fillId="10" borderId="46" xfId="8" applyNumberFormat="1" applyFont="1" applyFill="1" applyBorder="1" applyAlignment="1">
      <alignment horizontal="center" vertical="top"/>
    </xf>
    <xf numFmtId="49" fontId="11" fillId="10" borderId="29" xfId="8" applyNumberFormat="1" applyFont="1" applyFill="1" applyBorder="1" applyAlignment="1">
      <alignment horizontal="center" vertical="top"/>
    </xf>
    <xf numFmtId="49" fontId="11" fillId="13" borderId="18" xfId="8" applyNumberFormat="1" applyFont="1" applyFill="1" applyBorder="1" applyAlignment="1">
      <alignment horizontal="center" vertical="top" wrapText="1"/>
    </xf>
    <xf numFmtId="49" fontId="11" fillId="13" borderId="0" xfId="8" applyNumberFormat="1" applyFont="1" applyFill="1" applyBorder="1" applyAlignment="1">
      <alignment horizontal="center" vertical="top" wrapText="1"/>
    </xf>
    <xf numFmtId="0" fontId="16" fillId="13" borderId="17" xfId="8" applyFont="1" applyFill="1" applyBorder="1" applyAlignment="1">
      <alignment horizontal="center" vertical="top" wrapText="1"/>
    </xf>
    <xf numFmtId="164" fontId="10" fillId="0" borderId="0" xfId="8" applyNumberFormat="1" applyFont="1" applyFill="1" applyBorder="1" applyAlignment="1">
      <alignment horizontal="center" vertical="top"/>
    </xf>
    <xf numFmtId="0" fontId="11" fillId="9" borderId="17" xfId="8" applyFont="1" applyFill="1" applyBorder="1" applyAlignment="1">
      <alignment horizontal="right" vertical="top" wrapText="1"/>
    </xf>
    <xf numFmtId="0" fontId="10" fillId="12" borderId="56" xfId="8" applyFont="1" applyFill="1" applyBorder="1" applyAlignment="1">
      <alignment horizontal="center" vertical="center"/>
    </xf>
    <xf numFmtId="0" fontId="10" fillId="12" borderId="38" xfId="8" applyFont="1" applyFill="1" applyBorder="1" applyAlignment="1">
      <alignment horizontal="center" vertical="center"/>
    </xf>
    <xf numFmtId="0" fontId="10" fillId="0" borderId="69" xfId="8" applyFont="1" applyBorder="1" applyAlignment="1">
      <alignment vertical="top" wrapText="1"/>
    </xf>
    <xf numFmtId="0" fontId="10" fillId="0" borderId="45" xfId="8" applyFont="1" applyBorder="1" applyAlignment="1">
      <alignment vertical="top" wrapText="1"/>
    </xf>
    <xf numFmtId="0" fontId="10" fillId="0" borderId="40" xfId="8" applyFont="1" applyBorder="1" applyAlignment="1">
      <alignment vertical="top" wrapText="1"/>
    </xf>
    <xf numFmtId="164" fontId="10" fillId="16" borderId="71" xfId="8" applyNumberFormat="1" applyFont="1" applyFill="1" applyBorder="1" applyAlignment="1">
      <alignment horizontal="center" vertical="center" wrapText="1"/>
    </xf>
    <xf numFmtId="164" fontId="10" fillId="16" borderId="54" xfId="8" applyNumberFormat="1" applyFont="1" applyFill="1" applyBorder="1" applyAlignment="1">
      <alignment horizontal="center" vertical="center" wrapText="1"/>
    </xf>
    <xf numFmtId="164" fontId="10" fillId="16" borderId="20" xfId="8" applyNumberFormat="1" applyFont="1" applyFill="1" applyBorder="1" applyAlignment="1">
      <alignment horizontal="center" vertical="center" wrapText="1"/>
    </xf>
    <xf numFmtId="0" fontId="10" fillId="0" borderId="67" xfId="8" applyFont="1" applyBorder="1" applyAlignment="1">
      <alignment horizontal="center" vertical="center" wrapText="1"/>
    </xf>
    <xf numFmtId="0" fontId="10" fillId="0" borderId="43" xfId="8" applyFont="1" applyBorder="1" applyAlignment="1">
      <alignment horizontal="center" vertical="center" wrapText="1"/>
    </xf>
    <xf numFmtId="0" fontId="10" fillId="0" borderId="59" xfId="8" applyFont="1" applyBorder="1" applyAlignment="1">
      <alignment horizontal="center" vertical="center" wrapText="1"/>
    </xf>
    <xf numFmtId="49" fontId="15" fillId="0" borderId="24" xfId="8" applyNumberFormat="1" applyFont="1" applyBorder="1" applyAlignment="1">
      <alignment horizontal="center" vertical="center" textRotation="90"/>
    </xf>
    <xf numFmtId="49" fontId="15" fillId="0" borderId="23" xfId="8" applyNumberFormat="1" applyFont="1" applyBorder="1" applyAlignment="1">
      <alignment horizontal="center" vertical="center" textRotation="90"/>
    </xf>
    <xf numFmtId="0" fontId="22" fillId="13" borderId="18" xfId="8" applyFont="1" applyFill="1" applyBorder="1" applyAlignment="1">
      <alignment horizontal="center" vertical="top" wrapText="1"/>
    </xf>
    <xf numFmtId="0" fontId="22" fillId="13" borderId="25" xfId="8" applyFont="1" applyFill="1" applyBorder="1" applyAlignment="1">
      <alignment horizontal="center" vertical="top" wrapText="1"/>
    </xf>
    <xf numFmtId="0" fontId="22" fillId="13" borderId="0" xfId="8" applyFont="1" applyFill="1" applyBorder="1" applyAlignment="1">
      <alignment horizontal="center" vertical="top" wrapText="1"/>
    </xf>
    <xf numFmtId="0" fontId="22" fillId="13" borderId="48" xfId="8" applyFont="1" applyFill="1" applyBorder="1" applyAlignment="1">
      <alignment horizontal="center" vertical="top" wrapText="1"/>
    </xf>
    <xf numFmtId="0" fontId="22" fillId="13" borderId="17" xfId="8" applyFont="1" applyFill="1" applyBorder="1" applyAlignment="1">
      <alignment horizontal="center" vertical="top" wrapText="1"/>
    </xf>
    <xf numFmtId="0" fontId="22" fillId="13" borderId="19" xfId="8" applyFont="1" applyFill="1" applyBorder="1" applyAlignment="1">
      <alignment horizontal="center" vertical="top" wrapText="1"/>
    </xf>
    <xf numFmtId="49" fontId="11" fillId="10" borderId="24" xfId="8" applyNumberFormat="1" applyFont="1" applyFill="1" applyBorder="1" applyAlignment="1">
      <alignment vertical="top"/>
    </xf>
    <xf numFmtId="49" fontId="11" fillId="10" borderId="23" xfId="8" applyNumberFormat="1" applyFont="1" applyFill="1" applyBorder="1" applyAlignment="1">
      <alignment vertical="top"/>
    </xf>
    <xf numFmtId="49" fontId="11" fillId="10" borderId="5" xfId="8" applyNumberFormat="1" applyFont="1" applyFill="1" applyBorder="1" applyAlignment="1">
      <alignment vertical="top"/>
    </xf>
    <xf numFmtId="49" fontId="11" fillId="15" borderId="24" xfId="8" applyNumberFormat="1" applyFont="1" applyFill="1" applyBorder="1" applyAlignment="1">
      <alignment vertical="top"/>
    </xf>
    <xf numFmtId="49" fontId="11" fillId="15" borderId="23" xfId="8" applyNumberFormat="1" applyFont="1" applyFill="1" applyBorder="1" applyAlignment="1">
      <alignment vertical="top"/>
    </xf>
    <xf numFmtId="49" fontId="11" fillId="15" borderId="5" xfId="8" applyNumberFormat="1" applyFont="1" applyFill="1" applyBorder="1" applyAlignment="1">
      <alignment vertical="top"/>
    </xf>
    <xf numFmtId="0" fontId="75" fillId="14" borderId="25" xfId="11" applyFont="1" applyFill="1" applyBorder="1" applyAlignment="1">
      <alignment horizontal="left" vertical="top"/>
    </xf>
    <xf numFmtId="0" fontId="75" fillId="14" borderId="19" xfId="11" applyFont="1" applyFill="1" applyBorder="1" applyAlignment="1">
      <alignment horizontal="left" vertical="top"/>
    </xf>
    <xf numFmtId="49" fontId="11" fillId="9" borderId="23" xfId="8" applyNumberFormat="1" applyFont="1" applyFill="1" applyBorder="1" applyAlignment="1">
      <alignment horizontal="center" vertical="top"/>
    </xf>
    <xf numFmtId="49" fontId="11" fillId="13" borderId="23" xfId="8" applyNumberFormat="1" applyFont="1" applyFill="1" applyBorder="1" applyAlignment="1">
      <alignment horizontal="center" vertical="top" wrapText="1"/>
    </xf>
    <xf numFmtId="0" fontId="16" fillId="13" borderId="5" xfId="8" applyFont="1" applyFill="1" applyBorder="1" applyAlignment="1">
      <alignment horizontal="center" vertical="top" wrapText="1"/>
    </xf>
    <xf numFmtId="49" fontId="11" fillId="14" borderId="23" xfId="8" applyNumberFormat="1" applyFont="1" applyFill="1" applyBorder="1" applyAlignment="1">
      <alignment horizontal="center" vertical="top" wrapText="1"/>
    </xf>
    <xf numFmtId="49" fontId="11" fillId="15" borderId="24" xfId="8" applyNumberFormat="1" applyFont="1" applyFill="1" applyBorder="1" applyAlignment="1">
      <alignment horizontal="center" vertical="top"/>
    </xf>
    <xf numFmtId="49" fontId="11" fillId="15" borderId="5" xfId="8" applyNumberFormat="1" applyFont="1" applyFill="1" applyBorder="1" applyAlignment="1">
      <alignment horizontal="center" vertical="top"/>
    </xf>
    <xf numFmtId="49" fontId="11" fillId="15" borderId="58" xfId="8" applyNumberFormat="1" applyFont="1" applyFill="1" applyBorder="1" applyAlignment="1">
      <alignment horizontal="center" vertical="top"/>
    </xf>
    <xf numFmtId="0" fontId="75" fillId="14" borderId="48" xfId="11" applyFont="1" applyFill="1" applyBorder="1" applyAlignment="1">
      <alignment horizontal="left" vertical="top"/>
    </xf>
    <xf numFmtId="0" fontId="75" fillId="14" borderId="25" xfId="11" applyFont="1" applyFill="1" applyBorder="1" applyAlignment="1">
      <alignment horizontal="left" vertical="top" wrapText="1"/>
    </xf>
    <xf numFmtId="0" fontId="75" fillId="14" borderId="48" xfId="11" applyFont="1" applyFill="1" applyBorder="1" applyAlignment="1">
      <alignment horizontal="left" vertical="top" wrapText="1"/>
    </xf>
    <xf numFmtId="0" fontId="75" fillId="14" borderId="19" xfId="11" applyFont="1" applyFill="1" applyBorder="1" applyAlignment="1">
      <alignment horizontal="left" vertical="top" wrapText="1"/>
    </xf>
    <xf numFmtId="49" fontId="11" fillId="14" borderId="25" xfId="8" applyNumberFormat="1" applyFont="1" applyFill="1" applyBorder="1" applyAlignment="1">
      <alignment horizontal="center" vertical="top" wrapText="1"/>
    </xf>
    <xf numFmtId="49" fontId="11" fillId="14" borderId="19" xfId="8" applyNumberFormat="1" applyFont="1" applyFill="1" applyBorder="1" applyAlignment="1">
      <alignment horizontal="center" vertical="top" wrapText="1"/>
    </xf>
    <xf numFmtId="0" fontId="22" fillId="0" borderId="5" xfId="4" applyNumberFormat="1" applyFont="1" applyBorder="1" applyAlignment="1">
      <alignment horizontal="center" vertical="center" wrapText="1"/>
    </xf>
    <xf numFmtId="0" fontId="22" fillId="13" borderId="37" xfId="8" applyFont="1" applyFill="1" applyBorder="1" applyAlignment="1">
      <alignment horizontal="center" vertical="top" wrapText="1"/>
    </xf>
    <xf numFmtId="0" fontId="22" fillId="13" borderId="46" xfId="8" applyFont="1" applyFill="1" applyBorder="1" applyAlignment="1">
      <alignment horizontal="center" vertical="top" wrapText="1"/>
    </xf>
    <xf numFmtId="0" fontId="22" fillId="13" borderId="49" xfId="8" applyFont="1" applyFill="1" applyBorder="1" applyAlignment="1">
      <alignment horizontal="center" vertical="top" wrapText="1"/>
    </xf>
    <xf numFmtId="0" fontId="75" fillId="14" borderId="23" xfId="11" applyFont="1" applyFill="1" applyBorder="1" applyAlignment="1">
      <alignment horizontal="left" vertical="top"/>
    </xf>
    <xf numFmtId="49" fontId="6" fillId="0" borderId="24" xfId="8" applyNumberFormat="1" applyFont="1" applyBorder="1" applyAlignment="1">
      <alignment vertical="top" wrapText="1"/>
    </xf>
    <xf numFmtId="49" fontId="6" fillId="0" borderId="23" xfId="8" applyNumberFormat="1" applyFont="1" applyBorder="1" applyAlignment="1">
      <alignment vertical="top" wrapText="1"/>
    </xf>
    <xf numFmtId="0" fontId="4" fillId="12" borderId="60" xfId="8" applyFont="1" applyFill="1" applyBorder="1" applyAlignment="1">
      <alignment vertical="center" wrapText="1"/>
    </xf>
    <xf numFmtId="0" fontId="4" fillId="12" borderId="44" xfId="8" applyFont="1" applyFill="1" applyBorder="1" applyAlignment="1">
      <alignment vertical="center" wrapText="1"/>
    </xf>
    <xf numFmtId="49" fontId="11" fillId="10" borderId="8" xfId="8" applyNumberFormat="1" applyFont="1" applyFill="1" applyBorder="1" applyAlignment="1">
      <alignment horizontal="center" vertical="top"/>
    </xf>
    <xf numFmtId="49" fontId="6" fillId="0" borderId="24" xfId="8" applyNumberFormat="1" applyFont="1" applyBorder="1" applyAlignment="1">
      <alignment horizontal="center" vertical="top"/>
    </xf>
    <xf numFmtId="49" fontId="6" fillId="0" borderId="23" xfId="8" applyNumberFormat="1" applyFont="1" applyBorder="1" applyAlignment="1">
      <alignment horizontal="center" vertical="top"/>
    </xf>
    <xf numFmtId="49" fontId="6" fillId="0" borderId="37" xfId="8" applyNumberFormat="1" applyFont="1" applyBorder="1" applyAlignment="1">
      <alignment horizontal="center" vertical="center" textRotation="90"/>
    </xf>
    <xf numFmtId="49" fontId="6" fillId="0" borderId="49" xfId="8" applyNumberFormat="1" applyFont="1" applyBorder="1" applyAlignment="1">
      <alignment horizontal="center" vertical="center" textRotation="90"/>
    </xf>
    <xf numFmtId="49" fontId="6" fillId="0" borderId="5" xfId="8" applyNumberFormat="1" applyFont="1" applyBorder="1" applyAlignment="1">
      <alignment vertical="top" wrapText="1"/>
    </xf>
    <xf numFmtId="0" fontId="16" fillId="12" borderId="24" xfId="8" applyFont="1" applyFill="1" applyBorder="1" applyAlignment="1">
      <alignment horizontal="center" vertical="top" wrapText="1"/>
    </xf>
    <xf numFmtId="0" fontId="16" fillId="12" borderId="23" xfId="8" applyFont="1" applyFill="1" applyBorder="1" applyAlignment="1">
      <alignment horizontal="center" vertical="top" wrapText="1"/>
    </xf>
    <xf numFmtId="0" fontId="16" fillId="12" borderId="5" xfId="8" applyFont="1" applyFill="1" applyBorder="1" applyAlignment="1">
      <alignment horizontal="center" vertical="top" wrapText="1"/>
    </xf>
    <xf numFmtId="49" fontId="6" fillId="0" borderId="37" xfId="8" applyNumberFormat="1" applyFont="1" applyBorder="1" applyAlignment="1">
      <alignment horizontal="center" vertical="top" textRotation="90"/>
    </xf>
    <xf numFmtId="49" fontId="6" fillId="0" borderId="49" xfId="8" applyNumberFormat="1" applyFont="1" applyBorder="1" applyAlignment="1">
      <alignment horizontal="center" vertical="top" textRotation="90"/>
    </xf>
    <xf numFmtId="0" fontId="22" fillId="13" borderId="18" xfId="8" applyFont="1" applyFill="1" applyBorder="1" applyAlignment="1">
      <alignment horizontal="left" vertical="top" wrapText="1"/>
    </xf>
    <xf numFmtId="0" fontId="22" fillId="13" borderId="25" xfId="8" applyFont="1" applyFill="1" applyBorder="1" applyAlignment="1">
      <alignment horizontal="left" vertical="top" wrapText="1"/>
    </xf>
    <xf numFmtId="0" fontId="22" fillId="13" borderId="0" xfId="8" applyFont="1" applyFill="1" applyBorder="1" applyAlignment="1">
      <alignment horizontal="left" vertical="top" wrapText="1"/>
    </xf>
    <xf numFmtId="0" fontId="22" fillId="13" borderId="48" xfId="8" applyFont="1" applyFill="1" applyBorder="1" applyAlignment="1">
      <alignment horizontal="left" vertical="top" wrapText="1"/>
    </xf>
    <xf numFmtId="0" fontId="22" fillId="13" borderId="17" xfId="8" applyFont="1" applyFill="1" applyBorder="1" applyAlignment="1">
      <alignment horizontal="left" vertical="top" wrapText="1"/>
    </xf>
    <xf numFmtId="0" fontId="22" fillId="13" borderId="19" xfId="8" applyFont="1" applyFill="1" applyBorder="1" applyAlignment="1">
      <alignment horizontal="left" vertical="top" wrapText="1"/>
    </xf>
    <xf numFmtId="0" fontId="48" fillId="23" borderId="4" xfId="8" applyFont="1" applyFill="1" applyBorder="1" applyAlignment="1">
      <alignment horizontal="right" vertical="top" wrapText="1"/>
    </xf>
    <xf numFmtId="0" fontId="48" fillId="23" borderId="3" xfId="8" applyFont="1" applyFill="1" applyBorder="1" applyAlignment="1">
      <alignment horizontal="right" vertical="top" wrapText="1"/>
    </xf>
    <xf numFmtId="0" fontId="48" fillId="23" borderId="2" xfId="8" applyFont="1" applyFill="1" applyBorder="1" applyAlignment="1">
      <alignment horizontal="right" vertical="top" wrapText="1"/>
    </xf>
    <xf numFmtId="0" fontId="4" fillId="0" borderId="42" xfId="8" applyFont="1" applyBorder="1" applyAlignment="1">
      <alignment horizontal="left" vertical="top" wrapText="1"/>
    </xf>
    <xf numFmtId="0" fontId="4" fillId="0" borderId="45" xfId="8" applyFont="1" applyBorder="1" applyAlignment="1">
      <alignment horizontal="left" vertical="top" wrapText="1"/>
    </xf>
    <xf numFmtId="0" fontId="4" fillId="0" borderId="55" xfId="8" applyFont="1" applyBorder="1" applyAlignment="1">
      <alignment horizontal="left" vertical="top" wrapText="1"/>
    </xf>
    <xf numFmtId="164" fontId="4" fillId="16" borderId="57" xfId="8" applyNumberFormat="1" applyFont="1" applyFill="1" applyBorder="1" applyAlignment="1">
      <alignment horizontal="center" vertical="top" wrapText="1"/>
    </xf>
    <xf numFmtId="164" fontId="4" fillId="16" borderId="54" xfId="8" applyNumberFormat="1" applyFont="1" applyFill="1" applyBorder="1" applyAlignment="1">
      <alignment horizontal="center" vertical="top" wrapText="1"/>
    </xf>
    <xf numFmtId="164" fontId="4" fillId="16" borderId="52" xfId="8" applyNumberFormat="1" applyFont="1" applyFill="1" applyBorder="1" applyAlignment="1">
      <alignment horizontal="center" vertical="top" wrapText="1"/>
    </xf>
    <xf numFmtId="0" fontId="6" fillId="0" borderId="42" xfId="8" applyFont="1" applyBorder="1" applyAlignment="1">
      <alignment horizontal="justify" vertical="center"/>
    </xf>
    <xf numFmtId="0" fontId="6" fillId="0" borderId="55" xfId="8" applyFont="1" applyBorder="1" applyAlignment="1">
      <alignment horizontal="justify" vertical="center"/>
    </xf>
    <xf numFmtId="164" fontId="10" fillId="16" borderId="57" xfId="8" applyNumberFormat="1" applyFont="1" applyFill="1" applyBorder="1" applyAlignment="1">
      <alignment horizontal="center" vertical="center" wrapText="1"/>
    </xf>
    <xf numFmtId="164" fontId="10" fillId="16" borderId="52" xfId="8" applyNumberFormat="1" applyFont="1" applyFill="1" applyBorder="1" applyAlignment="1">
      <alignment horizontal="center" vertical="center" wrapText="1"/>
    </xf>
    <xf numFmtId="164" fontId="4" fillId="16" borderId="71" xfId="8" applyNumberFormat="1" applyFont="1" applyFill="1" applyBorder="1" applyAlignment="1">
      <alignment horizontal="center" vertical="center" wrapText="1"/>
    </xf>
    <xf numFmtId="164" fontId="4" fillId="16" borderId="54" xfId="8" applyNumberFormat="1" applyFont="1" applyFill="1" applyBorder="1" applyAlignment="1">
      <alignment horizontal="center" vertical="center" wrapText="1"/>
    </xf>
    <xf numFmtId="164" fontId="4" fillId="16" borderId="20" xfId="8" applyNumberFormat="1" applyFont="1" applyFill="1" applyBorder="1" applyAlignment="1">
      <alignment horizontal="center" vertical="center" wrapText="1"/>
    </xf>
    <xf numFmtId="0" fontId="10" fillId="0" borderId="56" xfId="8" applyFont="1" applyBorder="1" applyAlignment="1">
      <alignment horizontal="center" vertical="top" wrapText="1"/>
    </xf>
    <xf numFmtId="0" fontId="10" fillId="0" borderId="43" xfId="8" applyFont="1" applyBorder="1" applyAlignment="1">
      <alignment horizontal="center" vertical="top" wrapText="1"/>
    </xf>
    <xf numFmtId="0" fontId="10" fillId="0" borderId="38" xfId="8" applyFont="1" applyBorder="1" applyAlignment="1">
      <alignment horizontal="center" vertical="top" wrapText="1"/>
    </xf>
    <xf numFmtId="0" fontId="4" fillId="16" borderId="0" xfId="8" applyFont="1" applyFill="1" applyBorder="1" applyAlignment="1">
      <alignment horizontal="center" vertical="top" wrapText="1"/>
    </xf>
    <xf numFmtId="49" fontId="6" fillId="0" borderId="33" xfId="8" applyNumberFormat="1" applyFont="1" applyBorder="1" applyAlignment="1">
      <alignment horizontal="center" vertical="center" textRotation="90"/>
    </xf>
    <xf numFmtId="0" fontId="4" fillId="0" borderId="69" xfId="8" applyFont="1" applyBorder="1" applyAlignment="1">
      <alignment horizontal="justify" vertical="center"/>
    </xf>
    <xf numFmtId="0" fontId="4" fillId="0" borderId="40" xfId="8" applyFont="1" applyBorder="1" applyAlignment="1">
      <alignment horizontal="justify" vertical="center"/>
    </xf>
    <xf numFmtId="0" fontId="4" fillId="0" borderId="71" xfId="8" applyFont="1" applyBorder="1" applyAlignment="1">
      <alignment horizontal="center" vertical="center"/>
    </xf>
    <xf numFmtId="0" fontId="4" fillId="0" borderId="20" xfId="8" applyFont="1" applyBorder="1" applyAlignment="1">
      <alignment horizontal="center" vertical="center"/>
    </xf>
    <xf numFmtId="49" fontId="10" fillId="16" borderId="67" xfId="8" applyNumberFormat="1" applyFont="1" applyFill="1" applyBorder="1" applyAlignment="1">
      <alignment horizontal="center" vertical="center" wrapText="1"/>
    </xf>
    <xf numFmtId="0" fontId="10" fillId="0" borderId="69" xfId="8" applyFont="1" applyBorder="1" applyAlignment="1">
      <alignment horizontal="justify" vertical="center"/>
    </xf>
    <xf numFmtId="0" fontId="10" fillId="0" borderId="40" xfId="8" applyFont="1" applyBorder="1" applyAlignment="1">
      <alignment horizontal="justify" vertical="center"/>
    </xf>
    <xf numFmtId="0" fontId="10" fillId="0" borderId="71" xfId="8" applyFont="1" applyBorder="1" applyAlignment="1">
      <alignment horizontal="center" vertical="center"/>
    </xf>
    <xf numFmtId="0" fontId="10" fillId="0" borderId="20" xfId="8" applyFont="1" applyBorder="1" applyAlignment="1">
      <alignment horizontal="center" vertical="center"/>
    </xf>
    <xf numFmtId="164" fontId="4" fillId="0" borderId="0" xfId="8" applyNumberFormat="1" applyFont="1" applyBorder="1" applyAlignment="1">
      <alignment horizontal="center" vertical="center" textRotation="90"/>
    </xf>
    <xf numFmtId="49" fontId="6" fillId="0" borderId="24" xfId="8" applyNumberFormat="1" applyFont="1" applyBorder="1" applyAlignment="1">
      <alignment horizontal="center" vertical="center" textRotation="90"/>
    </xf>
    <xf numFmtId="49" fontId="6" fillId="0" borderId="23" xfId="8" applyNumberFormat="1" applyFont="1" applyBorder="1" applyAlignment="1">
      <alignment horizontal="center" vertical="center" textRotation="90"/>
    </xf>
    <xf numFmtId="49" fontId="6" fillId="0" borderId="5" xfId="8" applyNumberFormat="1" applyFont="1" applyBorder="1" applyAlignment="1">
      <alignment horizontal="center" vertical="center" textRotation="90"/>
    </xf>
    <xf numFmtId="0" fontId="10" fillId="13" borderId="47" xfId="8" applyFont="1" applyFill="1" applyBorder="1" applyAlignment="1">
      <alignment horizontal="center" vertical="top"/>
    </xf>
    <xf numFmtId="0" fontId="10" fillId="13" borderId="58" xfId="8" applyFont="1" applyFill="1" applyBorder="1" applyAlignment="1">
      <alignment horizontal="center" vertical="top"/>
    </xf>
    <xf numFmtId="164" fontId="10" fillId="13" borderId="47" xfId="8" applyNumberFormat="1" applyFont="1" applyFill="1" applyBorder="1" applyAlignment="1">
      <alignment horizontal="center" vertical="top"/>
    </xf>
    <xf numFmtId="164" fontId="10" fillId="13" borderId="58" xfId="8" applyNumberFormat="1" applyFont="1" applyFill="1" applyBorder="1" applyAlignment="1">
      <alignment horizontal="center" vertical="top"/>
    </xf>
    <xf numFmtId="0" fontId="8" fillId="0" borderId="69" xfId="8" applyFont="1" applyBorder="1" applyAlignment="1">
      <alignment horizontal="left" vertical="top" wrapText="1"/>
    </xf>
    <xf numFmtId="0" fontId="8" fillId="0" borderId="40" xfId="8" applyFont="1" applyBorder="1" applyAlignment="1">
      <alignment horizontal="left" vertical="top" wrapText="1"/>
    </xf>
    <xf numFmtId="0" fontId="4" fillId="14" borderId="24" xfId="8" applyFont="1" applyFill="1" applyBorder="1" applyAlignment="1">
      <alignment horizontal="justify" vertical="top"/>
    </xf>
    <xf numFmtId="0" fontId="4" fillId="14" borderId="23" xfId="8" applyFont="1" applyFill="1" applyBorder="1" applyAlignment="1">
      <alignment horizontal="justify" vertical="top"/>
    </xf>
    <xf numFmtId="0" fontId="4" fillId="14" borderId="5" xfId="8" applyFont="1" applyFill="1" applyBorder="1" applyAlignment="1">
      <alignment horizontal="justify" vertical="top"/>
    </xf>
    <xf numFmtId="0" fontId="4" fillId="0" borderId="69" xfId="8" applyFont="1" applyBorder="1" applyAlignment="1">
      <alignment vertical="top" wrapText="1"/>
    </xf>
    <xf numFmtId="0" fontId="4" fillId="0" borderId="45" xfId="8" applyFont="1" applyBorder="1" applyAlignment="1">
      <alignment vertical="top" wrapText="1"/>
    </xf>
    <xf numFmtId="0" fontId="4" fillId="0" borderId="40" xfId="8" applyFont="1" applyBorder="1" applyAlignment="1">
      <alignment vertical="top" wrapText="1"/>
    </xf>
    <xf numFmtId="0" fontId="4" fillId="0" borderId="0" xfId="8" applyFont="1" applyBorder="1" applyAlignment="1">
      <alignment horizontal="center" vertical="center"/>
    </xf>
    <xf numFmtId="2" fontId="10" fillId="16" borderId="0" xfId="8" applyNumberFormat="1" applyFont="1" applyFill="1" applyBorder="1" applyAlignment="1">
      <alignment horizontal="center" vertical="center" wrapText="1"/>
    </xf>
    <xf numFmtId="0" fontId="10" fillId="12" borderId="67" xfId="8" applyFont="1" applyFill="1" applyBorder="1" applyAlignment="1">
      <alignment horizontal="center" vertical="center"/>
    </xf>
    <xf numFmtId="0" fontId="10" fillId="12" borderId="59" xfId="8" applyFont="1" applyFill="1" applyBorder="1" applyAlignment="1">
      <alignment horizontal="center" vertical="center"/>
    </xf>
    <xf numFmtId="0" fontId="4" fillId="0" borderId="69" xfId="8" applyFont="1" applyBorder="1" applyAlignment="1">
      <alignment vertical="center" wrapText="1"/>
    </xf>
    <xf numFmtId="0" fontId="4" fillId="0" borderId="45" xfId="8" applyFont="1" applyBorder="1" applyAlignment="1">
      <alignment vertical="center" wrapText="1"/>
    </xf>
    <xf numFmtId="0" fontId="4" fillId="0" borderId="40" xfId="8" applyFont="1" applyBorder="1" applyAlignment="1">
      <alignment vertical="center" wrapText="1"/>
    </xf>
    <xf numFmtId="49" fontId="15" fillId="0" borderId="5" xfId="8" applyNumberFormat="1" applyFont="1" applyBorder="1" applyAlignment="1">
      <alignment horizontal="center" vertical="center" textRotation="90"/>
    </xf>
    <xf numFmtId="49" fontId="10" fillId="0" borderId="37" xfId="8" applyNumberFormat="1" applyFont="1" applyFill="1" applyBorder="1" applyAlignment="1">
      <alignment horizontal="center" vertical="top"/>
    </xf>
    <xf numFmtId="49" fontId="10" fillId="0" borderId="46" xfId="8" applyNumberFormat="1" applyFont="1" applyFill="1" applyBorder="1" applyAlignment="1">
      <alignment horizontal="center" vertical="top"/>
    </xf>
    <xf numFmtId="49" fontId="10" fillId="0" borderId="49" xfId="8" applyNumberFormat="1" applyFont="1" applyFill="1" applyBorder="1" applyAlignment="1">
      <alignment horizontal="center" vertical="top"/>
    </xf>
    <xf numFmtId="0" fontId="4" fillId="14" borderId="24" xfId="8" applyFont="1" applyFill="1" applyBorder="1" applyAlignment="1">
      <alignment vertical="top" wrapText="1"/>
    </xf>
    <xf numFmtId="0" fontId="4" fillId="14" borderId="23" xfId="8" applyFont="1" applyFill="1" applyBorder="1" applyAlignment="1">
      <alignment vertical="top" wrapText="1"/>
    </xf>
    <xf numFmtId="0" fontId="4" fillId="14" borderId="5" xfId="8" applyFont="1" applyFill="1" applyBorder="1" applyAlignment="1">
      <alignment vertical="top" wrapText="1"/>
    </xf>
    <xf numFmtId="49" fontId="10" fillId="0" borderId="24" xfId="8" applyNumberFormat="1" applyFont="1" applyBorder="1" applyAlignment="1">
      <alignment horizontal="center" vertical="top"/>
    </xf>
    <xf numFmtId="49" fontId="10" fillId="0" borderId="23" xfId="8" applyNumberFormat="1" applyFont="1" applyBorder="1" applyAlignment="1">
      <alignment horizontal="center" vertical="top"/>
    </xf>
    <xf numFmtId="49" fontId="10" fillId="0" borderId="5" xfId="8" applyNumberFormat="1" applyFont="1" applyBorder="1" applyAlignment="1">
      <alignment horizontal="center" vertical="top"/>
    </xf>
    <xf numFmtId="0" fontId="4" fillId="0" borderId="54" xfId="8" applyFont="1" applyBorder="1" applyAlignment="1">
      <alignment horizontal="center" vertical="center"/>
    </xf>
    <xf numFmtId="0" fontId="10" fillId="0" borderId="67" xfId="8" applyFont="1" applyBorder="1" applyAlignment="1">
      <alignment horizontal="left" vertical="top" wrapText="1"/>
    </xf>
    <xf numFmtId="0" fontId="10" fillId="0" borderId="43" xfId="8" applyFont="1" applyBorder="1" applyAlignment="1">
      <alignment horizontal="left" vertical="top" wrapText="1"/>
    </xf>
    <xf numFmtId="0" fontId="10" fillId="0" borderId="59" xfId="8" applyFont="1" applyBorder="1" applyAlignment="1">
      <alignment horizontal="left" vertical="top" wrapText="1"/>
    </xf>
    <xf numFmtId="49" fontId="5" fillId="10" borderId="24" xfId="8" applyNumberFormat="1" applyFont="1" applyFill="1" applyBorder="1" applyAlignment="1">
      <alignment horizontal="center" vertical="top" wrapText="1"/>
    </xf>
    <xf numFmtId="0" fontId="3" fillId="0" borderId="5" xfId="8" applyFont="1" applyBorder="1" applyAlignment="1">
      <alignment horizontal="center" vertical="top" wrapText="1"/>
    </xf>
    <xf numFmtId="49" fontId="5" fillId="15" borderId="24" xfId="8" applyNumberFormat="1" applyFont="1" applyFill="1" applyBorder="1" applyAlignment="1">
      <alignment horizontal="center" vertical="top" wrapText="1"/>
    </xf>
    <xf numFmtId="49" fontId="48" fillId="13" borderId="24" xfId="8" applyNumberFormat="1" applyFont="1" applyFill="1" applyBorder="1" applyAlignment="1">
      <alignment horizontal="center" vertical="top" wrapText="1"/>
    </xf>
    <xf numFmtId="0" fontId="3" fillId="13" borderId="5" xfId="8" applyFont="1" applyFill="1" applyBorder="1" applyAlignment="1">
      <alignment horizontal="center" vertical="top" wrapText="1"/>
    </xf>
    <xf numFmtId="49" fontId="11" fillId="10" borderId="12" xfId="8" applyNumberFormat="1" applyFont="1" applyFill="1" applyBorder="1" applyAlignment="1">
      <alignment horizontal="center" vertical="top"/>
    </xf>
    <xf numFmtId="0" fontId="6" fillId="0" borderId="37" xfId="8" applyFont="1" applyBorder="1" applyAlignment="1">
      <alignment horizontal="left" vertical="top" wrapText="1"/>
    </xf>
    <xf numFmtId="0" fontId="6" fillId="0" borderId="18" xfId="8" applyFont="1" applyBorder="1" applyAlignment="1">
      <alignment horizontal="left" vertical="top" wrapText="1"/>
    </xf>
    <xf numFmtId="0" fontId="6" fillId="0" borderId="25" xfId="8" applyFont="1" applyBorder="1" applyAlignment="1">
      <alignment horizontal="left" vertical="top" wrapText="1"/>
    </xf>
    <xf numFmtId="0" fontId="22" fillId="13" borderId="24" xfId="8" applyFont="1" applyFill="1" applyBorder="1" applyAlignment="1">
      <alignment horizontal="left" vertical="top" wrapText="1"/>
    </xf>
    <xf numFmtId="0" fontId="22" fillId="13" borderId="23" xfId="8" applyFont="1" applyFill="1" applyBorder="1" applyAlignment="1">
      <alignment horizontal="left" vertical="top" wrapText="1"/>
    </xf>
    <xf numFmtId="49" fontId="11" fillId="11" borderId="24" xfId="8" applyNumberFormat="1" applyFont="1" applyFill="1" applyBorder="1" applyAlignment="1">
      <alignment horizontal="center" vertical="top" wrapText="1"/>
    </xf>
    <xf numFmtId="49" fontId="11" fillId="11" borderId="5" xfId="8" applyNumberFormat="1" applyFont="1" applyFill="1" applyBorder="1" applyAlignment="1">
      <alignment horizontal="center" vertical="top" wrapText="1"/>
    </xf>
    <xf numFmtId="49" fontId="14" fillId="10" borderId="24" xfId="8" applyNumberFormat="1" applyFont="1" applyFill="1" applyBorder="1" applyAlignment="1">
      <alignment horizontal="center" vertical="top"/>
    </xf>
    <xf numFmtId="49" fontId="14" fillId="10" borderId="23" xfId="8" applyNumberFormat="1" applyFont="1" applyFill="1" applyBorder="1" applyAlignment="1">
      <alignment horizontal="center" vertical="top"/>
    </xf>
    <xf numFmtId="49" fontId="14" fillId="10" borderId="5" xfId="8" applyNumberFormat="1" applyFont="1" applyFill="1" applyBorder="1" applyAlignment="1">
      <alignment horizontal="center" vertical="top"/>
    </xf>
    <xf numFmtId="0" fontId="32" fillId="13" borderId="24" xfId="8" applyFont="1" applyFill="1" applyBorder="1" applyAlignment="1">
      <alignment horizontal="left" vertical="top" wrapText="1"/>
    </xf>
    <xf numFmtId="0" fontId="32" fillId="13" borderId="5" xfId="8" applyFont="1" applyFill="1" applyBorder="1" applyAlignment="1">
      <alignment horizontal="left" vertical="top" wrapText="1"/>
    </xf>
    <xf numFmtId="0" fontId="49" fillId="3" borderId="3" xfId="8" applyFill="1" applyBorder="1" applyAlignment="1">
      <alignment horizontal="right"/>
    </xf>
    <xf numFmtId="0" fontId="49" fillId="3" borderId="2" xfId="8" applyFill="1" applyBorder="1" applyAlignment="1">
      <alignment horizontal="right"/>
    </xf>
    <xf numFmtId="0" fontId="30" fillId="14" borderId="24" xfId="8" applyFont="1" applyFill="1" applyBorder="1" applyAlignment="1">
      <alignment horizontal="left" vertical="top" wrapText="1"/>
    </xf>
    <xf numFmtId="0" fontId="30" fillId="14" borderId="5" xfId="8" applyFont="1" applyFill="1" applyBorder="1" applyAlignment="1">
      <alignment horizontal="left" vertical="top" wrapText="1"/>
    </xf>
    <xf numFmtId="0" fontId="3" fillId="14" borderId="5" xfId="8" applyFont="1" applyFill="1" applyBorder="1" applyAlignment="1">
      <alignment horizontal="center" vertical="top" wrapText="1"/>
    </xf>
    <xf numFmtId="49" fontId="11" fillId="15" borderId="47" xfId="8" applyNumberFormat="1" applyFont="1" applyFill="1" applyBorder="1" applyAlignment="1">
      <alignment horizontal="center" vertical="top"/>
    </xf>
    <xf numFmtId="0" fontId="16" fillId="13" borderId="23" xfId="8" applyFont="1" applyFill="1" applyBorder="1" applyAlignment="1">
      <alignment horizontal="center" vertical="top" wrapText="1"/>
    </xf>
    <xf numFmtId="0" fontId="5" fillId="0" borderId="45" xfId="8" applyFont="1" applyBorder="1" applyAlignment="1">
      <alignment horizontal="center" vertical="center" wrapText="1"/>
    </xf>
    <xf numFmtId="0" fontId="5" fillId="0" borderId="40" xfId="8" applyFont="1" applyBorder="1" applyAlignment="1">
      <alignment horizontal="center" vertical="center" wrapText="1"/>
    </xf>
    <xf numFmtId="0" fontId="5" fillId="0" borderId="57" xfId="8" applyFont="1" applyBorder="1" applyAlignment="1">
      <alignment horizontal="center" vertical="center" wrapText="1"/>
    </xf>
    <xf numFmtId="0" fontId="5" fillId="0" borderId="20" xfId="8" applyFont="1" applyBorder="1" applyAlignment="1">
      <alignment horizontal="center" vertical="center" wrapText="1"/>
    </xf>
    <xf numFmtId="0" fontId="5" fillId="0" borderId="24" xfId="8" applyFont="1" applyBorder="1" applyAlignment="1">
      <alignment horizontal="center" vertical="center" textRotation="90" wrapText="1"/>
    </xf>
    <xf numFmtId="0" fontId="5" fillId="0" borderId="23" xfId="8" applyFont="1" applyBorder="1" applyAlignment="1">
      <alignment horizontal="center" vertical="center" textRotation="90" wrapText="1"/>
    </xf>
    <xf numFmtId="0" fontId="5" fillId="0" borderId="5" xfId="8" applyFont="1" applyBorder="1" applyAlignment="1">
      <alignment horizontal="center" vertical="center" textRotation="90" wrapText="1"/>
    </xf>
    <xf numFmtId="0" fontId="5" fillId="13" borderId="37" xfId="8" applyNumberFormat="1" applyFont="1" applyFill="1" applyBorder="1" applyAlignment="1">
      <alignment horizontal="center" vertical="center" textRotation="90" wrapText="1"/>
    </xf>
    <xf numFmtId="0" fontId="5" fillId="13" borderId="46" xfId="8" applyNumberFormat="1" applyFont="1" applyFill="1" applyBorder="1" applyAlignment="1">
      <alignment horizontal="center" vertical="center" textRotation="90" wrapText="1"/>
    </xf>
    <xf numFmtId="0" fontId="5" fillId="13" borderId="49" xfId="8" applyNumberFormat="1" applyFont="1" applyFill="1" applyBorder="1" applyAlignment="1">
      <alignment horizontal="center" vertical="center" textRotation="90" wrapText="1"/>
    </xf>
    <xf numFmtId="0" fontId="10" fillId="0" borderId="16" xfId="8" applyFont="1" applyBorder="1" applyAlignment="1">
      <alignment horizontal="center" vertical="center" textRotation="90" wrapText="1"/>
    </xf>
    <xf numFmtId="0" fontId="10" fillId="0" borderId="9" xfId="8" applyFont="1" applyBorder="1" applyAlignment="1">
      <alignment horizontal="center" vertical="center" textRotation="90" wrapText="1"/>
    </xf>
    <xf numFmtId="0" fontId="10" fillId="0" borderId="21" xfId="8" applyFont="1" applyBorder="1" applyAlignment="1">
      <alignment horizontal="center" vertical="center" textRotation="90" wrapText="1"/>
    </xf>
    <xf numFmtId="0" fontId="10" fillId="0" borderId="25" xfId="8" applyFont="1" applyBorder="1" applyAlignment="1">
      <alignment horizontal="center" vertical="center" wrapText="1"/>
    </xf>
    <xf numFmtId="0" fontId="10" fillId="0" borderId="48" xfId="8" applyFont="1" applyBorder="1" applyAlignment="1">
      <alignment horizontal="center" vertical="center" wrapText="1"/>
    </xf>
    <xf numFmtId="0" fontId="10" fillId="0" borderId="19" xfId="8" applyFont="1" applyBorder="1" applyAlignment="1">
      <alignment horizontal="center" vertical="center" wrapText="1"/>
    </xf>
    <xf numFmtId="0" fontId="5" fillId="0" borderId="62" xfId="8" applyFont="1" applyBorder="1" applyAlignment="1">
      <alignment horizontal="center" vertical="center" textRotation="90" wrapText="1"/>
    </xf>
    <xf numFmtId="0" fontId="5" fillId="0" borderId="14" xfId="8" applyFont="1" applyBorder="1" applyAlignment="1">
      <alignment horizontal="center" vertical="center" textRotation="90" wrapText="1"/>
    </xf>
    <xf numFmtId="0" fontId="5" fillId="0" borderId="61" xfId="8" applyFont="1" applyBorder="1" applyAlignment="1">
      <alignment horizontal="center" vertical="center" textRotation="90" wrapText="1"/>
    </xf>
    <xf numFmtId="0" fontId="3" fillId="12" borderId="24" xfId="8" applyFont="1" applyFill="1" applyBorder="1" applyAlignment="1">
      <alignment horizontal="center" vertical="top" wrapText="1"/>
    </xf>
    <xf numFmtId="0" fontId="3" fillId="12" borderId="23" xfId="8" applyFont="1" applyFill="1" applyBorder="1" applyAlignment="1">
      <alignment horizontal="center" vertical="top" wrapText="1"/>
    </xf>
    <xf numFmtId="0" fontId="3" fillId="12" borderId="5" xfId="8" applyFont="1" applyFill="1" applyBorder="1" applyAlignment="1">
      <alignment horizontal="center" vertical="top" wrapText="1"/>
    </xf>
    <xf numFmtId="0" fontId="5" fillId="13" borderId="24" xfId="8" applyNumberFormat="1" applyFont="1" applyFill="1" applyBorder="1" applyAlignment="1">
      <alignment horizontal="center" vertical="center" textRotation="90" wrapText="1"/>
    </xf>
    <xf numFmtId="0" fontId="5" fillId="13" borderId="23" xfId="8" applyNumberFormat="1" applyFont="1" applyFill="1" applyBorder="1" applyAlignment="1">
      <alignment horizontal="center" vertical="center" textRotation="90" wrapText="1"/>
    </xf>
    <xf numFmtId="0" fontId="5" fillId="13" borderId="5" xfId="8" applyNumberFormat="1" applyFont="1" applyFill="1" applyBorder="1" applyAlignment="1">
      <alignment horizontal="center" vertical="center" textRotation="90" wrapText="1"/>
    </xf>
  </cellXfs>
  <cellStyles count="14">
    <cellStyle name="Geras" xfId="3" builtinId="26"/>
    <cellStyle name="Įprastas" xfId="0" builtinId="0"/>
    <cellStyle name="Įprastas 2" xfId="6"/>
    <cellStyle name="Įprastas 2 2" xfId="11"/>
    <cellStyle name="Įprastas 3" xfId="7"/>
    <cellStyle name="Įprastas 3 2" xfId="9"/>
    <cellStyle name="Įprastas 3 2 2" xfId="10"/>
    <cellStyle name="Įprastas 4" xfId="4"/>
    <cellStyle name="Įprastas 4 2" xfId="12"/>
    <cellStyle name="Įprastas 5" xfId="5"/>
    <cellStyle name="Įprastas 6" xfId="8"/>
    <cellStyle name="Kablelis" xfId="1" builtinId="3"/>
    <cellStyle name="Normal_Kopija 13 programos Excel" xfId="13"/>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3"/>
  <sheetViews>
    <sheetView workbookViewId="0">
      <selection activeCell="S10" sqref="S10"/>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4.140625" customWidth="1"/>
    <col min="13" max="13" width="28.140625" customWidth="1"/>
    <col min="15" max="15" width="13.28515625" customWidth="1"/>
  </cols>
  <sheetData>
    <row r="1" spans="1:15" ht="15.75" customHeight="1" x14ac:dyDescent="0.25">
      <c r="L1" s="3765" t="s">
        <v>1393</v>
      </c>
      <c r="M1" s="3765"/>
      <c r="N1" s="3765"/>
      <c r="O1" s="3765"/>
    </row>
    <row r="2" spans="1:15" x14ac:dyDescent="0.25">
      <c r="L2" s="3765"/>
      <c r="M2" s="3765"/>
      <c r="N2" s="3765"/>
      <c r="O2" s="3765"/>
    </row>
    <row r="3" spans="1:15" ht="25.5" customHeight="1" x14ac:dyDescent="0.25">
      <c r="L3" s="3765"/>
      <c r="M3" s="3765"/>
      <c r="N3" s="3765"/>
      <c r="O3" s="3765"/>
    </row>
    <row r="4" spans="1:15" ht="15" customHeight="1" x14ac:dyDescent="0.25">
      <c r="A4" s="3701" t="s">
        <v>172</v>
      </c>
      <c r="B4" s="3701"/>
      <c r="C4" s="3701"/>
      <c r="D4" s="3701"/>
      <c r="E4" s="3701"/>
      <c r="F4" s="3701"/>
      <c r="G4" s="3701"/>
      <c r="H4" s="3701"/>
      <c r="I4" s="3701"/>
      <c r="J4" s="3701"/>
      <c r="K4" s="3701"/>
      <c r="L4" s="3701"/>
      <c r="M4" s="3701"/>
      <c r="N4" s="3701"/>
      <c r="O4" s="3701"/>
    </row>
    <row r="5" spans="1:15" x14ac:dyDescent="0.25">
      <c r="A5" s="3702" t="s">
        <v>171</v>
      </c>
      <c r="B5" s="3702"/>
      <c r="C5" s="3702"/>
      <c r="D5" s="3702"/>
      <c r="E5" s="3702"/>
      <c r="F5" s="3702"/>
      <c r="G5" s="3702"/>
      <c r="H5" s="3702"/>
      <c r="I5" s="3702"/>
      <c r="J5" s="3702"/>
      <c r="K5" s="3702"/>
      <c r="L5" s="3702"/>
      <c r="M5" s="3702"/>
      <c r="N5" s="3702"/>
      <c r="O5" s="3702"/>
    </row>
    <row r="6" spans="1:15" x14ac:dyDescent="0.25">
      <c r="A6" s="3702" t="s">
        <v>170</v>
      </c>
      <c r="B6" s="3702"/>
      <c r="C6" s="3702"/>
      <c r="D6" s="3702"/>
      <c r="E6" s="3702"/>
      <c r="F6" s="3702"/>
      <c r="G6" s="3702"/>
      <c r="H6" s="3702"/>
      <c r="I6" s="3702"/>
      <c r="J6" s="3702"/>
      <c r="K6" s="3702"/>
      <c r="L6" s="3702"/>
      <c r="M6" s="3702"/>
      <c r="N6" s="3702"/>
      <c r="O6" s="3702"/>
    </row>
    <row r="7" spans="1:15" ht="16.5" thickBot="1" x14ac:dyDescent="0.3">
      <c r="A7" s="261"/>
      <c r="B7" s="261"/>
      <c r="C7" s="261"/>
      <c r="D7" s="261"/>
      <c r="E7" s="261"/>
      <c r="F7" s="261"/>
      <c r="G7" s="261"/>
      <c r="H7" s="261"/>
      <c r="I7" s="261"/>
      <c r="J7" s="262"/>
      <c r="K7" s="261"/>
      <c r="L7" s="261"/>
      <c r="M7" s="260"/>
      <c r="N7" s="3777" t="s">
        <v>169</v>
      </c>
      <c r="O7" s="3777"/>
    </row>
    <row r="8" spans="1:15" ht="29.25" customHeight="1" thickBot="1" x14ac:dyDescent="0.3">
      <c r="A8" s="3703" t="s">
        <v>168</v>
      </c>
      <c r="B8" s="3706" t="s">
        <v>167</v>
      </c>
      <c r="C8" s="3709" t="s">
        <v>163</v>
      </c>
      <c r="D8" s="3712" t="s">
        <v>166</v>
      </c>
      <c r="E8" s="3766" t="s">
        <v>165</v>
      </c>
      <c r="F8" s="3715" t="s">
        <v>164</v>
      </c>
      <c r="G8" s="3769" t="s">
        <v>163</v>
      </c>
      <c r="H8" s="3718" t="s">
        <v>162</v>
      </c>
      <c r="I8" s="3721" t="s">
        <v>161</v>
      </c>
      <c r="J8" s="3772" t="s">
        <v>160</v>
      </c>
      <c r="K8" s="3718" t="s">
        <v>159</v>
      </c>
      <c r="L8" s="3780" t="s">
        <v>158</v>
      </c>
      <c r="M8" s="3774" t="s">
        <v>157</v>
      </c>
      <c r="N8" s="3775"/>
      <c r="O8" s="3776"/>
    </row>
    <row r="9" spans="1:15" x14ac:dyDescent="0.25">
      <c r="A9" s="3704"/>
      <c r="B9" s="3707"/>
      <c r="C9" s="3710"/>
      <c r="D9" s="3713"/>
      <c r="E9" s="3767"/>
      <c r="F9" s="3716"/>
      <c r="G9" s="3770"/>
      <c r="H9" s="3719"/>
      <c r="I9" s="3722"/>
      <c r="J9" s="3773"/>
      <c r="K9" s="3719"/>
      <c r="L9" s="3781"/>
      <c r="M9" s="3724" t="s">
        <v>156</v>
      </c>
      <c r="N9" s="3726" t="s">
        <v>155</v>
      </c>
      <c r="O9" s="3778" t="s">
        <v>154</v>
      </c>
    </row>
    <row r="10" spans="1:15" ht="125.25" customHeight="1" thickBot="1" x14ac:dyDescent="0.3">
      <c r="A10" s="3705"/>
      <c r="B10" s="3708"/>
      <c r="C10" s="3711"/>
      <c r="D10" s="3714"/>
      <c r="E10" s="3768"/>
      <c r="F10" s="3717"/>
      <c r="G10" s="3771"/>
      <c r="H10" s="3720"/>
      <c r="I10" s="3723"/>
      <c r="J10" s="3773"/>
      <c r="K10" s="3720"/>
      <c r="L10" s="3782"/>
      <c r="M10" s="3725"/>
      <c r="N10" s="3727"/>
      <c r="O10" s="3779"/>
    </row>
    <row r="11" spans="1:15" ht="26.25" thickBot="1" x14ac:dyDescent="0.3">
      <c r="A11" s="259" t="s">
        <v>25</v>
      </c>
      <c r="B11" s="3748" t="s">
        <v>153</v>
      </c>
      <c r="C11" s="3749"/>
      <c r="D11" s="3749"/>
      <c r="E11" s="3749"/>
      <c r="F11" s="3749"/>
      <c r="G11" s="3749"/>
      <c r="H11" s="3749"/>
      <c r="I11" s="3749"/>
      <c r="J11" s="3749"/>
      <c r="K11" s="258"/>
      <c r="L11" s="257"/>
      <c r="M11" s="256"/>
      <c r="N11" s="256"/>
      <c r="O11" s="255"/>
    </row>
    <row r="12" spans="1:15" ht="55.5" customHeight="1" thickBot="1" x14ac:dyDescent="0.3">
      <c r="A12" s="254"/>
      <c r="B12" s="253"/>
      <c r="C12" s="250"/>
      <c r="D12" s="250"/>
      <c r="E12" s="250"/>
      <c r="F12" s="252"/>
      <c r="G12" s="252"/>
      <c r="H12" s="250"/>
      <c r="I12" s="250"/>
      <c r="J12" s="251"/>
      <c r="K12" s="250"/>
      <c r="L12" s="249"/>
      <c r="M12" s="248" t="s">
        <v>152</v>
      </c>
      <c r="N12" s="247" t="s">
        <v>151</v>
      </c>
      <c r="O12" s="246" t="s">
        <v>150</v>
      </c>
    </row>
    <row r="13" spans="1:15" ht="24" customHeight="1" thickBot="1" x14ac:dyDescent="0.3">
      <c r="A13" s="125" t="s">
        <v>25</v>
      </c>
      <c r="B13" s="124" t="s">
        <v>25</v>
      </c>
      <c r="C13" s="3674" t="s">
        <v>149</v>
      </c>
      <c r="D13" s="3675"/>
      <c r="E13" s="3675"/>
      <c r="F13" s="3675"/>
      <c r="G13" s="3675"/>
      <c r="H13" s="3675"/>
      <c r="I13" s="3675"/>
      <c r="J13" s="3675"/>
      <c r="K13" s="3675"/>
      <c r="L13" s="3675"/>
      <c r="M13" s="3675"/>
      <c r="N13" s="3675"/>
      <c r="O13" s="3676"/>
    </row>
    <row r="14" spans="1:15" ht="51.75" thickBot="1" x14ac:dyDescent="0.3">
      <c r="A14" s="102"/>
      <c r="B14" s="3680"/>
      <c r="C14" s="3750"/>
      <c r="D14" s="3751"/>
      <c r="E14" s="3751"/>
      <c r="F14" s="3751"/>
      <c r="G14" s="3751"/>
      <c r="H14" s="3751"/>
      <c r="I14" s="3751"/>
      <c r="J14" s="3751"/>
      <c r="K14" s="3751"/>
      <c r="L14" s="3752"/>
      <c r="M14" s="245" t="s">
        <v>148</v>
      </c>
      <c r="N14" s="244" t="s">
        <v>147</v>
      </c>
      <c r="O14" s="243">
        <v>80</v>
      </c>
    </row>
    <row r="15" spans="1:15" ht="39" thickBot="1" x14ac:dyDescent="0.3">
      <c r="A15" s="102"/>
      <c r="B15" s="3681"/>
      <c r="C15" s="3753"/>
      <c r="D15" s="3754"/>
      <c r="E15" s="3754"/>
      <c r="F15" s="3754"/>
      <c r="G15" s="3754"/>
      <c r="H15" s="3754"/>
      <c r="I15" s="3754"/>
      <c r="J15" s="3754"/>
      <c r="K15" s="3754"/>
      <c r="L15" s="3755"/>
      <c r="M15" s="245" t="s">
        <v>146</v>
      </c>
      <c r="N15" s="244" t="s">
        <v>54</v>
      </c>
      <c r="O15" s="243">
        <v>40</v>
      </c>
    </row>
    <row r="16" spans="1:15" ht="39" thickBot="1" x14ac:dyDescent="0.3">
      <c r="A16" s="102"/>
      <c r="B16" s="3682"/>
      <c r="C16" s="3756"/>
      <c r="D16" s="3757"/>
      <c r="E16" s="3757"/>
      <c r="F16" s="3757"/>
      <c r="G16" s="3757"/>
      <c r="H16" s="3757"/>
      <c r="I16" s="3757"/>
      <c r="J16" s="3757"/>
      <c r="K16" s="3757"/>
      <c r="L16" s="3758"/>
      <c r="M16" s="245" t="s">
        <v>145</v>
      </c>
      <c r="N16" s="244" t="s">
        <v>92</v>
      </c>
      <c r="O16" s="243">
        <v>6</v>
      </c>
    </row>
    <row r="17" spans="1:15" ht="40.5" customHeight="1" x14ac:dyDescent="0.25">
      <c r="A17" s="3660" t="s">
        <v>25</v>
      </c>
      <c r="B17" s="3662" t="s">
        <v>25</v>
      </c>
      <c r="C17" s="3664" t="s">
        <v>25</v>
      </c>
      <c r="D17" s="92"/>
      <c r="E17" s="3692" t="s">
        <v>144</v>
      </c>
      <c r="F17" s="3693"/>
      <c r="G17" s="3644" t="s">
        <v>143</v>
      </c>
      <c r="H17" s="3636" t="s">
        <v>33</v>
      </c>
      <c r="I17" s="242" t="s">
        <v>32</v>
      </c>
      <c r="J17" s="84" t="s">
        <v>31</v>
      </c>
      <c r="K17" s="75" t="s">
        <v>101</v>
      </c>
      <c r="L17" s="74">
        <v>6105.8</v>
      </c>
      <c r="M17" s="241" t="s">
        <v>142</v>
      </c>
      <c r="N17" s="90" t="s">
        <v>56</v>
      </c>
      <c r="O17" s="93">
        <v>123</v>
      </c>
    </row>
    <row r="18" spans="1:15" ht="24.75" customHeight="1" x14ac:dyDescent="0.25">
      <c r="A18" s="3677"/>
      <c r="B18" s="3678"/>
      <c r="C18" s="3679"/>
      <c r="D18" s="202"/>
      <c r="E18" s="3694"/>
      <c r="F18" s="3695"/>
      <c r="G18" s="3645"/>
      <c r="H18" s="3637"/>
      <c r="I18" s="213"/>
      <c r="J18" s="237"/>
      <c r="K18" s="206" t="s">
        <v>141</v>
      </c>
      <c r="L18" s="205"/>
      <c r="M18" s="240" t="s">
        <v>113</v>
      </c>
      <c r="N18" s="135" t="s">
        <v>56</v>
      </c>
      <c r="O18" s="235" t="s">
        <v>140</v>
      </c>
    </row>
    <row r="19" spans="1:15" ht="25.5" x14ac:dyDescent="0.25">
      <c r="A19" s="3677"/>
      <c r="B19" s="3678"/>
      <c r="C19" s="3679"/>
      <c r="D19" s="202"/>
      <c r="E19" s="3694"/>
      <c r="F19" s="3695"/>
      <c r="G19" s="3645"/>
      <c r="H19" s="3637"/>
      <c r="I19" s="213"/>
      <c r="J19" s="237"/>
      <c r="K19" s="206" t="s">
        <v>132</v>
      </c>
      <c r="L19" s="205">
        <v>31.7</v>
      </c>
      <c r="M19" s="236" t="s">
        <v>139</v>
      </c>
      <c r="N19" s="135" t="s">
        <v>56</v>
      </c>
      <c r="O19" s="235">
        <v>116</v>
      </c>
    </row>
    <row r="20" spans="1:15" x14ac:dyDescent="0.25">
      <c r="A20" s="3677"/>
      <c r="B20" s="3678"/>
      <c r="C20" s="3679"/>
      <c r="D20" s="202"/>
      <c r="E20" s="3694"/>
      <c r="F20" s="3695"/>
      <c r="G20" s="3645"/>
      <c r="H20" s="3637"/>
      <c r="I20" s="213"/>
      <c r="J20" s="237"/>
      <c r="K20" s="206" t="s">
        <v>118</v>
      </c>
      <c r="L20" s="205">
        <v>25.9</v>
      </c>
      <c r="M20" s="239" t="s">
        <v>113</v>
      </c>
      <c r="N20" s="135" t="s">
        <v>56</v>
      </c>
      <c r="O20" s="235" t="s">
        <v>138</v>
      </c>
    </row>
    <row r="21" spans="1:15" ht="38.25" x14ac:dyDescent="0.25">
      <c r="A21" s="3677"/>
      <c r="B21" s="3678"/>
      <c r="C21" s="3679"/>
      <c r="D21" s="202"/>
      <c r="E21" s="3694"/>
      <c r="F21" s="3695"/>
      <c r="G21" s="3645"/>
      <c r="H21" s="3637"/>
      <c r="I21" s="213"/>
      <c r="J21" s="237"/>
      <c r="K21" s="206"/>
      <c r="L21" s="205"/>
      <c r="M21" s="236" t="s">
        <v>137</v>
      </c>
      <c r="N21" s="135" t="s">
        <v>56</v>
      </c>
      <c r="O21" s="235">
        <v>133</v>
      </c>
    </row>
    <row r="22" spans="1:15" ht="25.5" x14ac:dyDescent="0.25">
      <c r="A22" s="3677"/>
      <c r="B22" s="3678"/>
      <c r="C22" s="3679"/>
      <c r="D22" s="202"/>
      <c r="E22" s="3694"/>
      <c r="F22" s="3695"/>
      <c r="G22" s="3645"/>
      <c r="H22" s="3637"/>
      <c r="I22" s="213"/>
      <c r="J22" s="237"/>
      <c r="K22" s="206"/>
      <c r="L22" s="205"/>
      <c r="M22" s="238" t="s">
        <v>136</v>
      </c>
      <c r="N22" s="135" t="s">
        <v>109</v>
      </c>
      <c r="O22" s="235">
        <v>5.8</v>
      </c>
    </row>
    <row r="23" spans="1:15" ht="38.25" x14ac:dyDescent="0.25">
      <c r="A23" s="3677"/>
      <c r="B23" s="3678"/>
      <c r="C23" s="3679"/>
      <c r="D23" s="202"/>
      <c r="E23" s="3694"/>
      <c r="F23" s="3695"/>
      <c r="G23" s="3645"/>
      <c r="H23" s="3637"/>
      <c r="I23" s="213"/>
      <c r="J23" s="237"/>
      <c r="K23" s="206"/>
      <c r="L23" s="205"/>
      <c r="M23" s="236" t="s">
        <v>135</v>
      </c>
      <c r="N23" s="135" t="s">
        <v>92</v>
      </c>
      <c r="O23" s="235">
        <v>71</v>
      </c>
    </row>
    <row r="24" spans="1:15" ht="63.75" x14ac:dyDescent="0.25">
      <c r="A24" s="3677"/>
      <c r="B24" s="3678"/>
      <c r="C24" s="3679"/>
      <c r="D24" s="202"/>
      <c r="E24" s="3694"/>
      <c r="F24" s="3695"/>
      <c r="G24" s="3645"/>
      <c r="H24" s="3637"/>
      <c r="I24" s="213"/>
      <c r="J24" s="212"/>
      <c r="K24" s="200"/>
      <c r="L24" s="199"/>
      <c r="M24" s="234" t="s">
        <v>134</v>
      </c>
      <c r="N24" s="160" t="s">
        <v>92</v>
      </c>
      <c r="O24" s="233">
        <v>2</v>
      </c>
    </row>
    <row r="25" spans="1:15" ht="15.75" thickBot="1" x14ac:dyDescent="0.3">
      <c r="A25" s="3661"/>
      <c r="B25" s="3663"/>
      <c r="C25" s="3665"/>
      <c r="D25" s="88"/>
      <c r="E25" s="3696"/>
      <c r="F25" s="3697"/>
      <c r="G25" s="3646"/>
      <c r="H25" s="3638"/>
      <c r="I25" s="232"/>
      <c r="J25" s="83"/>
      <c r="K25" s="158" t="s">
        <v>21</v>
      </c>
      <c r="L25" s="157">
        <f>SUM(L17:L20)</f>
        <v>6163.4</v>
      </c>
      <c r="M25" s="231"/>
      <c r="N25" s="230"/>
      <c r="O25" s="78"/>
    </row>
    <row r="26" spans="1:15" ht="20.25" customHeight="1" x14ac:dyDescent="0.25">
      <c r="A26" s="3647" t="s">
        <v>25</v>
      </c>
      <c r="B26" s="3649" t="s">
        <v>25</v>
      </c>
      <c r="C26" s="3656" t="s">
        <v>25</v>
      </c>
      <c r="D26" s="100"/>
      <c r="E26" s="3668" t="s">
        <v>25</v>
      </c>
      <c r="F26" s="3689" t="s">
        <v>133</v>
      </c>
      <c r="G26" s="215"/>
      <c r="H26" s="214"/>
      <c r="I26" s="213"/>
      <c r="J26" s="212"/>
      <c r="K26" s="63" t="s">
        <v>101</v>
      </c>
      <c r="L26" s="229">
        <v>6033.2</v>
      </c>
      <c r="M26" s="218"/>
      <c r="N26" s="208"/>
      <c r="O26" s="94"/>
    </row>
    <row r="27" spans="1:15" ht="20.25" customHeight="1" x14ac:dyDescent="0.25">
      <c r="A27" s="3683"/>
      <c r="B27" s="3678"/>
      <c r="C27" s="3698"/>
      <c r="D27" s="100"/>
      <c r="E27" s="3688"/>
      <c r="F27" s="3690"/>
      <c r="G27" s="215"/>
      <c r="H27" s="214"/>
      <c r="I27" s="213"/>
      <c r="J27" s="212"/>
      <c r="K27" s="228" t="s">
        <v>132</v>
      </c>
      <c r="L27" s="227">
        <v>31.7</v>
      </c>
      <c r="M27" s="218"/>
      <c r="N27" s="208"/>
      <c r="O27" s="94"/>
    </row>
    <row r="28" spans="1:15" ht="20.25" customHeight="1" thickBot="1" x14ac:dyDescent="0.3">
      <c r="A28" s="3648"/>
      <c r="B28" s="3650"/>
      <c r="C28" s="3657"/>
      <c r="D28" s="100"/>
      <c r="E28" s="3669"/>
      <c r="F28" s="3691"/>
      <c r="G28" s="215"/>
      <c r="H28" s="214"/>
      <c r="I28" s="213"/>
      <c r="J28" s="212"/>
      <c r="K28" s="193" t="s">
        <v>118</v>
      </c>
      <c r="L28" s="226">
        <v>25.9</v>
      </c>
      <c r="M28" s="218"/>
      <c r="N28" s="208"/>
      <c r="O28" s="94"/>
    </row>
    <row r="29" spans="1:15" ht="15.75" thickBot="1" x14ac:dyDescent="0.3">
      <c r="A29" s="118" t="s">
        <v>25</v>
      </c>
      <c r="B29" s="117" t="s">
        <v>25</v>
      </c>
      <c r="C29" s="114" t="s">
        <v>25</v>
      </c>
      <c r="D29" s="100"/>
      <c r="E29" s="222" t="s">
        <v>27</v>
      </c>
      <c r="F29" s="221" t="s">
        <v>131</v>
      </c>
      <c r="G29" s="215"/>
      <c r="H29" s="214"/>
      <c r="I29" s="213"/>
      <c r="J29" s="212"/>
      <c r="K29" s="225" t="s">
        <v>101</v>
      </c>
      <c r="L29" s="224">
        <v>1.2</v>
      </c>
      <c r="M29" s="218"/>
      <c r="N29" s="208"/>
      <c r="O29" s="94"/>
    </row>
    <row r="30" spans="1:15" ht="15.75" thickBot="1" x14ac:dyDescent="0.3">
      <c r="A30" s="118" t="s">
        <v>25</v>
      </c>
      <c r="B30" s="117" t="s">
        <v>25</v>
      </c>
      <c r="C30" s="114" t="s">
        <v>25</v>
      </c>
      <c r="D30" s="100"/>
      <c r="E30" s="222" t="s">
        <v>86</v>
      </c>
      <c r="F30" s="221" t="s">
        <v>130</v>
      </c>
      <c r="G30" s="215"/>
      <c r="H30" s="214"/>
      <c r="I30" s="213"/>
      <c r="J30" s="212"/>
      <c r="K30" s="223" t="s">
        <v>101</v>
      </c>
      <c r="L30" s="219">
        <v>3</v>
      </c>
      <c r="M30" s="218"/>
      <c r="N30" s="208"/>
      <c r="O30" s="94"/>
    </row>
    <row r="31" spans="1:15" ht="15.75" thickBot="1" x14ac:dyDescent="0.3">
      <c r="A31" s="118" t="s">
        <v>25</v>
      </c>
      <c r="B31" s="117" t="s">
        <v>25</v>
      </c>
      <c r="C31" s="114" t="s">
        <v>25</v>
      </c>
      <c r="D31" s="100"/>
      <c r="E31" s="222" t="s">
        <v>84</v>
      </c>
      <c r="F31" s="221" t="s">
        <v>129</v>
      </c>
      <c r="G31" s="215"/>
      <c r="H31" s="214"/>
      <c r="I31" s="213"/>
      <c r="J31" s="212"/>
      <c r="K31" s="223" t="s">
        <v>101</v>
      </c>
      <c r="L31" s="219"/>
      <c r="M31" s="218"/>
      <c r="N31" s="208"/>
      <c r="O31" s="94"/>
    </row>
    <row r="32" spans="1:15" ht="15.75" thickBot="1" x14ac:dyDescent="0.3">
      <c r="A32" s="118" t="s">
        <v>25</v>
      </c>
      <c r="B32" s="117" t="s">
        <v>25</v>
      </c>
      <c r="C32" s="114" t="s">
        <v>25</v>
      </c>
      <c r="D32" s="100"/>
      <c r="E32" s="222" t="s">
        <v>81</v>
      </c>
      <c r="F32" s="221" t="s">
        <v>128</v>
      </c>
      <c r="G32" s="215"/>
      <c r="H32" s="214"/>
      <c r="I32" s="213"/>
      <c r="J32" s="212"/>
      <c r="K32" s="223" t="s">
        <v>101</v>
      </c>
      <c r="L32" s="219">
        <v>18.3</v>
      </c>
      <c r="M32" s="218"/>
      <c r="N32" s="208"/>
      <c r="O32" s="94"/>
    </row>
    <row r="33" spans="1:15" ht="15.75" thickBot="1" x14ac:dyDescent="0.3">
      <c r="A33" s="118" t="s">
        <v>25</v>
      </c>
      <c r="B33" s="117" t="s">
        <v>25</v>
      </c>
      <c r="C33" s="114" t="s">
        <v>25</v>
      </c>
      <c r="D33" s="100"/>
      <c r="E33" s="222" t="s">
        <v>76</v>
      </c>
      <c r="F33" s="221" t="s">
        <v>127</v>
      </c>
      <c r="G33" s="215"/>
      <c r="H33" s="214"/>
      <c r="I33" s="213"/>
      <c r="J33" s="212"/>
      <c r="K33" s="220" t="s">
        <v>101</v>
      </c>
      <c r="L33" s="219">
        <v>44.3</v>
      </c>
      <c r="M33" s="218"/>
      <c r="N33" s="208"/>
      <c r="O33" s="94"/>
    </row>
    <row r="34" spans="1:15" ht="26.25" thickBot="1" x14ac:dyDescent="0.3">
      <c r="A34" s="3647" t="s">
        <v>25</v>
      </c>
      <c r="B34" s="3649" t="s">
        <v>25</v>
      </c>
      <c r="C34" s="114" t="s">
        <v>25</v>
      </c>
      <c r="D34" s="100"/>
      <c r="E34" s="222" t="s">
        <v>73</v>
      </c>
      <c r="F34" s="221" t="s">
        <v>126</v>
      </c>
      <c r="G34" s="215"/>
      <c r="H34" s="214"/>
      <c r="I34" s="213"/>
      <c r="J34" s="212"/>
      <c r="K34" s="220" t="s">
        <v>101</v>
      </c>
      <c r="L34" s="219">
        <v>5.8</v>
      </c>
      <c r="M34" s="218"/>
      <c r="N34" s="208"/>
      <c r="O34" s="94"/>
    </row>
    <row r="35" spans="1:15" ht="15.75" thickBot="1" x14ac:dyDescent="0.3">
      <c r="A35" s="3648"/>
      <c r="B35" s="3650"/>
      <c r="C35" s="112"/>
      <c r="D35" s="100"/>
      <c r="E35" s="217"/>
      <c r="F35" s="216"/>
      <c r="G35" s="215"/>
      <c r="H35" s="214"/>
      <c r="I35" s="213"/>
      <c r="J35" s="212"/>
      <c r="K35" s="211" t="s">
        <v>21</v>
      </c>
      <c r="L35" s="210">
        <f>SUM(L26:L34)</f>
        <v>6163.4</v>
      </c>
      <c r="M35" s="209"/>
      <c r="N35" s="208"/>
      <c r="O35" s="94"/>
    </row>
    <row r="36" spans="1:15" ht="32.25" customHeight="1" x14ac:dyDescent="0.25">
      <c r="A36" s="3647" t="s">
        <v>25</v>
      </c>
      <c r="B36" s="3649" t="s">
        <v>25</v>
      </c>
      <c r="C36" s="114" t="s">
        <v>27</v>
      </c>
      <c r="D36" s="92"/>
      <c r="E36" s="147"/>
      <c r="F36" s="3672" t="s">
        <v>125</v>
      </c>
      <c r="G36" s="3644" t="s">
        <v>124</v>
      </c>
      <c r="H36" s="3636" t="s">
        <v>33</v>
      </c>
      <c r="I36" s="3633" t="s">
        <v>32</v>
      </c>
      <c r="J36" s="3630" t="s">
        <v>31</v>
      </c>
      <c r="K36" s="75" t="s">
        <v>101</v>
      </c>
      <c r="L36" s="74">
        <v>597.79999999999995</v>
      </c>
      <c r="M36" s="207" t="s">
        <v>123</v>
      </c>
      <c r="N36" s="90" t="s">
        <v>56</v>
      </c>
      <c r="O36" s="144">
        <v>27</v>
      </c>
    </row>
    <row r="37" spans="1:15" ht="29.25" customHeight="1" x14ac:dyDescent="0.25">
      <c r="A37" s="3683"/>
      <c r="B37" s="3678"/>
      <c r="C37" s="203"/>
      <c r="D37" s="202"/>
      <c r="E37" s="201"/>
      <c r="F37" s="3684"/>
      <c r="G37" s="3645"/>
      <c r="H37" s="3637"/>
      <c r="I37" s="3634"/>
      <c r="J37" s="3631"/>
      <c r="K37" s="206" t="s">
        <v>118</v>
      </c>
      <c r="L37" s="205">
        <v>2.9</v>
      </c>
      <c r="M37" s="198" t="s">
        <v>113</v>
      </c>
      <c r="N37" s="160" t="s">
        <v>56</v>
      </c>
      <c r="O37" s="140" t="s">
        <v>122</v>
      </c>
    </row>
    <row r="38" spans="1:15" ht="32.25" customHeight="1" x14ac:dyDescent="0.25">
      <c r="A38" s="3683"/>
      <c r="B38" s="3678"/>
      <c r="C38" s="203"/>
      <c r="D38" s="202"/>
      <c r="E38" s="201"/>
      <c r="F38" s="3684"/>
      <c r="G38" s="3645"/>
      <c r="H38" s="3637"/>
      <c r="I38" s="3634"/>
      <c r="J38" s="3631"/>
      <c r="K38" s="200"/>
      <c r="L38" s="199"/>
      <c r="M38" s="187" t="s">
        <v>121</v>
      </c>
      <c r="N38" s="186" t="s">
        <v>56</v>
      </c>
      <c r="O38" s="204">
        <v>8</v>
      </c>
    </row>
    <row r="39" spans="1:15" ht="20.25" customHeight="1" x14ac:dyDescent="0.25">
      <c r="A39" s="3683"/>
      <c r="B39" s="3678"/>
      <c r="C39" s="203"/>
      <c r="D39" s="202"/>
      <c r="E39" s="201"/>
      <c r="F39" s="3685"/>
      <c r="G39" s="3645"/>
      <c r="H39" s="3637"/>
      <c r="I39" s="3634"/>
      <c r="J39" s="3631"/>
      <c r="K39" s="200"/>
      <c r="L39" s="199"/>
      <c r="M39" s="198" t="s">
        <v>113</v>
      </c>
      <c r="N39" s="135" t="s">
        <v>56</v>
      </c>
      <c r="O39" s="140" t="s">
        <v>120</v>
      </c>
    </row>
    <row r="40" spans="1:15" ht="22.5" customHeight="1" thickBot="1" x14ac:dyDescent="0.3">
      <c r="A40" s="3648"/>
      <c r="B40" s="3650"/>
      <c r="C40" s="197"/>
      <c r="D40" s="88"/>
      <c r="E40" s="142"/>
      <c r="F40" s="3685"/>
      <c r="G40" s="3645"/>
      <c r="H40" s="3637"/>
      <c r="I40" s="3634"/>
      <c r="J40" s="3631"/>
      <c r="K40" s="158" t="s">
        <v>21</v>
      </c>
      <c r="L40" s="157">
        <f>SUM(L36:L37)</f>
        <v>600.69999999999993</v>
      </c>
      <c r="M40" s="187"/>
      <c r="N40" s="196"/>
      <c r="O40" s="195"/>
    </row>
    <row r="41" spans="1:15" ht="22.5" customHeight="1" x14ac:dyDescent="0.25">
      <c r="A41" s="3647" t="s">
        <v>25</v>
      </c>
      <c r="B41" s="3649" t="s">
        <v>25</v>
      </c>
      <c r="C41" s="114" t="s">
        <v>27</v>
      </c>
      <c r="D41" s="100"/>
      <c r="E41" s="64" t="s">
        <v>25</v>
      </c>
      <c r="F41" s="3686" t="s">
        <v>119</v>
      </c>
      <c r="G41" s="3645"/>
      <c r="H41" s="3637"/>
      <c r="I41" s="3634"/>
      <c r="J41" s="3631"/>
      <c r="K41" s="63" t="s">
        <v>101</v>
      </c>
      <c r="L41" s="115">
        <v>583.29999999999995</v>
      </c>
      <c r="M41" s="187"/>
      <c r="N41" s="186"/>
      <c r="O41" s="185"/>
    </row>
    <row r="42" spans="1:15" ht="22.5" customHeight="1" thickBot="1" x14ac:dyDescent="0.3">
      <c r="A42" s="3648"/>
      <c r="B42" s="3650"/>
      <c r="C42" s="112"/>
      <c r="D42" s="100"/>
      <c r="E42" s="194"/>
      <c r="F42" s="3687"/>
      <c r="G42" s="3645"/>
      <c r="H42" s="3637"/>
      <c r="I42" s="3634"/>
      <c r="J42" s="3631"/>
      <c r="K42" s="193" t="s">
        <v>118</v>
      </c>
      <c r="L42" s="192">
        <v>2.9</v>
      </c>
      <c r="M42" s="187"/>
      <c r="N42" s="186"/>
      <c r="O42" s="185"/>
    </row>
    <row r="43" spans="1:15" ht="22.5" customHeight="1" thickBot="1" x14ac:dyDescent="0.3">
      <c r="A43" s="3647" t="s">
        <v>25</v>
      </c>
      <c r="B43" s="3649" t="s">
        <v>25</v>
      </c>
      <c r="C43" s="114" t="s">
        <v>27</v>
      </c>
      <c r="D43" s="100"/>
      <c r="E43" s="191" t="s">
        <v>27</v>
      </c>
      <c r="F43" s="190" t="s">
        <v>117</v>
      </c>
      <c r="G43" s="3645"/>
      <c r="H43" s="3637"/>
      <c r="I43" s="3634"/>
      <c r="J43" s="3631"/>
      <c r="K43" s="189" t="s">
        <v>101</v>
      </c>
      <c r="L43" s="188">
        <v>14.5</v>
      </c>
      <c r="M43" s="187"/>
      <c r="N43" s="186"/>
      <c r="O43" s="185"/>
    </row>
    <row r="44" spans="1:15" ht="22.5" customHeight="1" thickBot="1" x14ac:dyDescent="0.3">
      <c r="A44" s="3648"/>
      <c r="B44" s="3650"/>
      <c r="C44" s="112"/>
      <c r="D44" s="100"/>
      <c r="E44" s="184"/>
      <c r="F44" s="183"/>
      <c r="G44" s="3646"/>
      <c r="H44" s="3638"/>
      <c r="I44" s="3635"/>
      <c r="J44" s="3632"/>
      <c r="K44" s="182" t="s">
        <v>21</v>
      </c>
      <c r="L44" s="56">
        <f>SUM(L41:L43)</f>
        <v>600.69999999999993</v>
      </c>
      <c r="M44" s="181"/>
      <c r="N44" s="180"/>
      <c r="O44" s="179"/>
    </row>
    <row r="45" spans="1:15" ht="33" hidden="1" customHeight="1" x14ac:dyDescent="0.25">
      <c r="A45" s="3660" t="s">
        <v>25</v>
      </c>
      <c r="B45" s="3730" t="s">
        <v>25</v>
      </c>
      <c r="C45" s="3732" t="s">
        <v>86</v>
      </c>
      <c r="D45" s="178"/>
      <c r="E45" s="177"/>
      <c r="F45" s="3759" t="s">
        <v>116</v>
      </c>
      <c r="G45" s="3728" t="s">
        <v>115</v>
      </c>
      <c r="H45" s="3761" t="s">
        <v>33</v>
      </c>
      <c r="I45" s="3763" t="s">
        <v>32</v>
      </c>
      <c r="J45" s="176" t="s">
        <v>31</v>
      </c>
      <c r="K45" s="175" t="s">
        <v>101</v>
      </c>
      <c r="L45" s="174"/>
      <c r="M45" s="173" t="s">
        <v>114</v>
      </c>
      <c r="N45" s="172" t="s">
        <v>56</v>
      </c>
      <c r="O45" s="171">
        <v>8</v>
      </c>
    </row>
    <row r="46" spans="1:15" ht="21.75" hidden="1" customHeight="1" thickBot="1" x14ac:dyDescent="0.3">
      <c r="A46" s="3661"/>
      <c r="B46" s="3731"/>
      <c r="C46" s="3733"/>
      <c r="D46" s="170"/>
      <c r="E46" s="169"/>
      <c r="F46" s="3760"/>
      <c r="G46" s="3729"/>
      <c r="H46" s="3762"/>
      <c r="I46" s="3764"/>
      <c r="J46" s="168"/>
      <c r="K46" s="167" t="s">
        <v>21</v>
      </c>
      <c r="L46" s="166">
        <f>SUM(L45:L45)</f>
        <v>0</v>
      </c>
      <c r="M46" s="165" t="s">
        <v>113</v>
      </c>
      <c r="N46" s="164" t="s">
        <v>56</v>
      </c>
      <c r="O46" s="163" t="s">
        <v>112</v>
      </c>
    </row>
    <row r="47" spans="1:15" ht="30" customHeight="1" x14ac:dyDescent="0.25">
      <c r="A47" s="3660" t="s">
        <v>25</v>
      </c>
      <c r="B47" s="3662" t="s">
        <v>25</v>
      </c>
      <c r="C47" s="3664" t="s">
        <v>84</v>
      </c>
      <c r="D47" s="92"/>
      <c r="E47" s="147"/>
      <c r="F47" s="3672" t="s">
        <v>108</v>
      </c>
      <c r="G47" s="3644" t="s">
        <v>111</v>
      </c>
      <c r="H47" s="3636" t="s">
        <v>33</v>
      </c>
      <c r="I47" s="3633" t="s">
        <v>32</v>
      </c>
      <c r="J47" s="3630" t="s">
        <v>31</v>
      </c>
      <c r="K47" s="75" t="s">
        <v>101</v>
      </c>
      <c r="L47" s="74">
        <v>2700.6</v>
      </c>
      <c r="M47" s="3736" t="s">
        <v>110</v>
      </c>
      <c r="N47" s="3738" t="s">
        <v>109</v>
      </c>
      <c r="O47" s="3740"/>
    </row>
    <row r="48" spans="1:15" ht="21.75" customHeight="1" thickBot="1" x14ac:dyDescent="0.3">
      <c r="A48" s="3661"/>
      <c r="B48" s="3663"/>
      <c r="C48" s="3665"/>
      <c r="D48" s="88"/>
      <c r="E48" s="142"/>
      <c r="F48" s="3673"/>
      <c r="G48" s="3645"/>
      <c r="H48" s="3637"/>
      <c r="I48" s="3634"/>
      <c r="J48" s="3631"/>
      <c r="K48" s="69" t="s">
        <v>21</v>
      </c>
      <c r="L48" s="68">
        <f>SUM(L47:L47)</f>
        <v>2700.6</v>
      </c>
      <c r="M48" s="3737"/>
      <c r="N48" s="3739"/>
      <c r="O48" s="3741"/>
    </row>
    <row r="49" spans="1:15" ht="21.75" customHeight="1" x14ac:dyDescent="0.25">
      <c r="A49" s="3660" t="s">
        <v>25</v>
      </c>
      <c r="B49" s="3662" t="s">
        <v>25</v>
      </c>
      <c r="C49" s="3664" t="s">
        <v>84</v>
      </c>
      <c r="D49" s="100"/>
      <c r="E49" s="3668" t="s">
        <v>25</v>
      </c>
      <c r="F49" s="3699" t="s">
        <v>108</v>
      </c>
      <c r="G49" s="3645"/>
      <c r="H49" s="3637"/>
      <c r="I49" s="3634"/>
      <c r="J49" s="3631"/>
      <c r="K49" s="63" t="s">
        <v>101</v>
      </c>
      <c r="L49" s="162">
        <v>2700.6</v>
      </c>
      <c r="M49" s="110"/>
      <c r="N49" s="160"/>
      <c r="O49" s="159"/>
    </row>
    <row r="50" spans="1:15" ht="21.75" customHeight="1" thickBot="1" x14ac:dyDescent="0.3">
      <c r="A50" s="3661"/>
      <c r="B50" s="3663"/>
      <c r="C50" s="3665"/>
      <c r="D50" s="100"/>
      <c r="E50" s="3669"/>
      <c r="F50" s="3700"/>
      <c r="G50" s="3646"/>
      <c r="H50" s="3638"/>
      <c r="I50" s="3635"/>
      <c r="J50" s="3632"/>
      <c r="K50" s="57" t="s">
        <v>21</v>
      </c>
      <c r="L50" s="161">
        <f>SUM(L49)</f>
        <v>2700.6</v>
      </c>
      <c r="M50" s="110"/>
      <c r="N50" s="160"/>
      <c r="O50" s="159"/>
    </row>
    <row r="51" spans="1:15" ht="25.5" customHeight="1" x14ac:dyDescent="0.25">
      <c r="A51" s="3660" t="s">
        <v>25</v>
      </c>
      <c r="B51" s="3662" t="s">
        <v>25</v>
      </c>
      <c r="C51" s="3664" t="s">
        <v>81</v>
      </c>
      <c r="D51" s="92"/>
      <c r="E51" s="147"/>
      <c r="F51" s="3672" t="s">
        <v>105</v>
      </c>
      <c r="G51" s="3644" t="s">
        <v>107</v>
      </c>
      <c r="H51" s="3636" t="s">
        <v>33</v>
      </c>
      <c r="I51" s="3633" t="s">
        <v>32</v>
      </c>
      <c r="J51" s="3630" t="s">
        <v>31</v>
      </c>
      <c r="K51" s="75" t="s">
        <v>101</v>
      </c>
      <c r="L51" s="74">
        <v>65</v>
      </c>
      <c r="M51" s="3736" t="s">
        <v>106</v>
      </c>
      <c r="N51" s="3745" t="s">
        <v>54</v>
      </c>
      <c r="O51" s="3734">
        <v>100</v>
      </c>
    </row>
    <row r="52" spans="1:15" ht="31.5" customHeight="1" thickBot="1" x14ac:dyDescent="0.3">
      <c r="A52" s="3661"/>
      <c r="B52" s="3663"/>
      <c r="C52" s="3665"/>
      <c r="D52" s="88"/>
      <c r="E52" s="142"/>
      <c r="F52" s="3673"/>
      <c r="G52" s="3645"/>
      <c r="H52" s="3637"/>
      <c r="I52" s="3634"/>
      <c r="J52" s="3631"/>
      <c r="K52" s="158" t="s">
        <v>21</v>
      </c>
      <c r="L52" s="157">
        <f>SUM(L51:L51)</f>
        <v>65</v>
      </c>
      <c r="M52" s="3737"/>
      <c r="N52" s="3746"/>
      <c r="O52" s="3735"/>
    </row>
    <row r="53" spans="1:15" ht="42" customHeight="1" x14ac:dyDescent="0.25">
      <c r="A53" s="3660" t="s">
        <v>25</v>
      </c>
      <c r="B53" s="3662" t="s">
        <v>25</v>
      </c>
      <c r="C53" s="3664" t="s">
        <v>81</v>
      </c>
      <c r="D53" s="100"/>
      <c r="E53" s="3668" t="s">
        <v>25</v>
      </c>
      <c r="F53" s="156" t="s">
        <v>105</v>
      </c>
      <c r="G53" s="3645"/>
      <c r="H53" s="3637"/>
      <c r="I53" s="3634"/>
      <c r="J53" s="3631"/>
      <c r="K53" s="63" t="s">
        <v>101</v>
      </c>
      <c r="L53" s="155">
        <v>65</v>
      </c>
      <c r="M53" s="154"/>
      <c r="N53" s="153"/>
      <c r="O53" s="152"/>
    </row>
    <row r="54" spans="1:15" ht="22.5" customHeight="1" thickBot="1" x14ac:dyDescent="0.3">
      <c r="A54" s="3661"/>
      <c r="B54" s="3663"/>
      <c r="C54" s="3665"/>
      <c r="D54" s="88"/>
      <c r="E54" s="3669"/>
      <c r="F54" s="151"/>
      <c r="G54" s="3646"/>
      <c r="H54" s="3638"/>
      <c r="I54" s="3635"/>
      <c r="J54" s="3632"/>
      <c r="K54" s="57" t="s">
        <v>21</v>
      </c>
      <c r="L54" s="56">
        <f>SUM(L53)</f>
        <v>65</v>
      </c>
      <c r="M54" s="150"/>
      <c r="N54" s="149"/>
      <c r="O54" s="148"/>
    </row>
    <row r="55" spans="1:15" ht="25.5" customHeight="1" x14ac:dyDescent="0.25">
      <c r="A55" s="3647" t="s">
        <v>25</v>
      </c>
      <c r="B55" s="3649" t="s">
        <v>25</v>
      </c>
      <c r="C55" s="139" t="s">
        <v>76</v>
      </c>
      <c r="D55" s="3653"/>
      <c r="E55" s="147"/>
      <c r="F55" s="3651" t="s">
        <v>102</v>
      </c>
      <c r="G55" s="3644" t="s">
        <v>104</v>
      </c>
      <c r="H55" s="3639" t="s">
        <v>33</v>
      </c>
      <c r="I55" s="3633" t="s">
        <v>32</v>
      </c>
      <c r="J55" s="146" t="s">
        <v>31</v>
      </c>
      <c r="K55" s="75" t="s">
        <v>101</v>
      </c>
      <c r="L55" s="74">
        <v>0</v>
      </c>
      <c r="M55" s="145" t="s">
        <v>103</v>
      </c>
      <c r="N55" s="90" t="s">
        <v>92</v>
      </c>
      <c r="O55" s="144">
        <v>1</v>
      </c>
    </row>
    <row r="56" spans="1:15" ht="32.25" customHeight="1" thickBot="1" x14ac:dyDescent="0.3">
      <c r="A56" s="3648"/>
      <c r="B56" s="3650"/>
      <c r="C56" s="143"/>
      <c r="D56" s="3654"/>
      <c r="E56" s="142"/>
      <c r="F56" s="3652"/>
      <c r="G56" s="3645"/>
      <c r="H56" s="3640"/>
      <c r="I56" s="3634"/>
      <c r="J56" s="138"/>
      <c r="K56" s="69" t="s">
        <v>21</v>
      </c>
      <c r="L56" s="68">
        <f>SUM(L55:L55)</f>
        <v>0</v>
      </c>
      <c r="M56" s="136"/>
      <c r="N56" s="141"/>
      <c r="O56" s="140"/>
    </row>
    <row r="57" spans="1:15" ht="45.75" customHeight="1" thickBot="1" x14ac:dyDescent="0.3">
      <c r="A57" s="3647" t="s">
        <v>25</v>
      </c>
      <c r="B57" s="3649" t="s">
        <v>25</v>
      </c>
      <c r="C57" s="139" t="s">
        <v>76</v>
      </c>
      <c r="D57" s="3654"/>
      <c r="E57" s="3668" t="s">
        <v>25</v>
      </c>
      <c r="F57" s="3670" t="s">
        <v>102</v>
      </c>
      <c r="G57" s="3645"/>
      <c r="H57" s="3640"/>
      <c r="I57" s="3634"/>
      <c r="J57" s="138"/>
      <c r="K57" s="137" t="s">
        <v>101</v>
      </c>
      <c r="L57" s="56">
        <v>0</v>
      </c>
      <c r="M57" s="136"/>
      <c r="N57" s="135"/>
      <c r="O57" s="134"/>
    </row>
    <row r="58" spans="1:15" ht="24" customHeight="1" thickBot="1" x14ac:dyDescent="0.3">
      <c r="A58" s="3648"/>
      <c r="B58" s="3650"/>
      <c r="C58" s="133"/>
      <c r="D58" s="3655"/>
      <c r="E58" s="3669"/>
      <c r="F58" s="3671"/>
      <c r="G58" s="3646"/>
      <c r="H58" s="3641"/>
      <c r="I58" s="3635"/>
      <c r="J58" s="132"/>
      <c r="K58" s="131" t="s">
        <v>21</v>
      </c>
      <c r="L58" s="56">
        <v>0</v>
      </c>
      <c r="M58" s="130"/>
      <c r="N58" s="129"/>
      <c r="O58" s="128"/>
    </row>
    <row r="59" spans="1:15" ht="15.75" thickBot="1" x14ac:dyDescent="0.3">
      <c r="A59" s="41" t="s">
        <v>25</v>
      </c>
      <c r="B59" s="52" t="s">
        <v>25</v>
      </c>
      <c r="C59" s="3743" t="s">
        <v>26</v>
      </c>
      <c r="D59" s="3743"/>
      <c r="E59" s="3743"/>
      <c r="F59" s="3743"/>
      <c r="G59" s="3743"/>
      <c r="H59" s="3743"/>
      <c r="I59" s="3744"/>
      <c r="J59" s="127"/>
      <c r="K59" s="51" t="s">
        <v>21</v>
      </c>
      <c r="L59" s="50">
        <f>L25+L40+L46+L48+L52+L56</f>
        <v>9529.6999999999989</v>
      </c>
      <c r="M59" s="126"/>
      <c r="N59" s="49"/>
      <c r="O59" s="48"/>
    </row>
    <row r="60" spans="1:15" ht="15.75" thickBot="1" x14ac:dyDescent="0.3">
      <c r="A60" s="125" t="s">
        <v>25</v>
      </c>
      <c r="B60" s="124" t="s">
        <v>27</v>
      </c>
      <c r="C60" s="123" t="s">
        <v>100</v>
      </c>
      <c r="D60" s="121"/>
      <c r="E60" s="121"/>
      <c r="F60" s="121"/>
      <c r="G60" s="121"/>
      <c r="H60" s="121"/>
      <c r="I60" s="121"/>
      <c r="J60" s="122"/>
      <c r="K60" s="121"/>
      <c r="L60" s="121"/>
      <c r="M60" s="121"/>
      <c r="N60" s="121"/>
      <c r="O60" s="120"/>
    </row>
    <row r="61" spans="1:15" ht="16.5" customHeight="1" x14ac:dyDescent="0.25">
      <c r="A61" s="3660" t="s">
        <v>25</v>
      </c>
      <c r="B61" s="3662" t="s">
        <v>27</v>
      </c>
      <c r="C61" s="3664" t="s">
        <v>25</v>
      </c>
      <c r="D61" s="92"/>
      <c r="E61" s="76"/>
      <c r="F61" s="3658" t="s">
        <v>99</v>
      </c>
      <c r="G61" s="3644" t="s">
        <v>98</v>
      </c>
      <c r="H61" s="3642" t="s">
        <v>33</v>
      </c>
      <c r="I61" s="3633" t="s">
        <v>95</v>
      </c>
      <c r="J61" s="84" t="s">
        <v>94</v>
      </c>
      <c r="K61" s="63" t="s">
        <v>28</v>
      </c>
      <c r="L61" s="82">
        <v>1.4</v>
      </c>
      <c r="M61" s="3736"/>
      <c r="N61" s="72"/>
      <c r="O61" s="93"/>
    </row>
    <row r="62" spans="1:15" ht="13.5" customHeight="1" thickBot="1" x14ac:dyDescent="0.3">
      <c r="A62" s="3661"/>
      <c r="B62" s="3663"/>
      <c r="C62" s="3665"/>
      <c r="D62" s="88"/>
      <c r="E62" s="58"/>
      <c r="F62" s="3659"/>
      <c r="G62" s="3646"/>
      <c r="H62" s="3643"/>
      <c r="I62" s="3635"/>
      <c r="J62" s="83"/>
      <c r="K62" s="57" t="s">
        <v>21</v>
      </c>
      <c r="L62" s="81">
        <f>SUM(L61:L61)</f>
        <v>1.4</v>
      </c>
      <c r="M62" s="3742"/>
      <c r="N62" s="79"/>
      <c r="O62" s="78"/>
    </row>
    <row r="63" spans="1:15" ht="37.5" customHeight="1" x14ac:dyDescent="0.25">
      <c r="A63" s="3660" t="s">
        <v>25</v>
      </c>
      <c r="B63" s="3662" t="s">
        <v>27</v>
      </c>
      <c r="C63" s="3664" t="s">
        <v>27</v>
      </c>
      <c r="D63" s="92"/>
      <c r="E63" s="76"/>
      <c r="F63" s="3672" t="s">
        <v>97</v>
      </c>
      <c r="G63" s="3644" t="s">
        <v>96</v>
      </c>
      <c r="H63" s="3642" t="s">
        <v>33</v>
      </c>
      <c r="I63" s="3633" t="s">
        <v>95</v>
      </c>
      <c r="J63" s="84" t="s">
        <v>94</v>
      </c>
      <c r="K63" s="63" t="s">
        <v>28</v>
      </c>
      <c r="L63" s="82">
        <v>49.9</v>
      </c>
      <c r="M63" s="3736" t="s">
        <v>93</v>
      </c>
      <c r="N63" s="72" t="s">
        <v>92</v>
      </c>
      <c r="O63" s="93">
        <v>500</v>
      </c>
    </row>
    <row r="64" spans="1:15" ht="27.75" customHeight="1" thickBot="1" x14ac:dyDescent="0.3">
      <c r="A64" s="3661"/>
      <c r="B64" s="3663"/>
      <c r="C64" s="3665"/>
      <c r="D64" s="88"/>
      <c r="E64" s="58"/>
      <c r="F64" s="3673"/>
      <c r="G64" s="3646"/>
      <c r="H64" s="3643"/>
      <c r="I64" s="3635"/>
      <c r="J64" s="83"/>
      <c r="K64" s="57" t="s">
        <v>21</v>
      </c>
      <c r="L64" s="81">
        <f>SUM(L63:L63)</f>
        <v>49.9</v>
      </c>
      <c r="M64" s="3742"/>
      <c r="N64" s="79"/>
      <c r="O64" s="78"/>
    </row>
    <row r="65" spans="1:15" ht="30" customHeight="1" x14ac:dyDescent="0.25">
      <c r="A65" s="3647" t="s">
        <v>25</v>
      </c>
      <c r="B65" s="3649" t="s">
        <v>27</v>
      </c>
      <c r="C65" s="3656" t="s">
        <v>86</v>
      </c>
      <c r="D65" s="92"/>
      <c r="E65" s="76"/>
      <c r="F65" s="3658" t="s">
        <v>91</v>
      </c>
      <c r="G65" s="3644" t="s">
        <v>90</v>
      </c>
      <c r="H65" s="3636" t="s">
        <v>33</v>
      </c>
      <c r="I65" s="3633" t="s">
        <v>32</v>
      </c>
      <c r="J65" s="3630" t="s">
        <v>31</v>
      </c>
      <c r="K65" s="75" t="s">
        <v>28</v>
      </c>
      <c r="L65" s="74">
        <v>67.2</v>
      </c>
      <c r="M65" s="3736" t="s">
        <v>89</v>
      </c>
      <c r="N65" s="72" t="s">
        <v>88</v>
      </c>
      <c r="O65" s="93">
        <v>0.76</v>
      </c>
    </row>
    <row r="66" spans="1:15" ht="27.75" customHeight="1" thickBot="1" x14ac:dyDescent="0.3">
      <c r="A66" s="3648"/>
      <c r="B66" s="3650"/>
      <c r="C66" s="3657"/>
      <c r="D66" s="88"/>
      <c r="E66" s="58"/>
      <c r="F66" s="3659"/>
      <c r="G66" s="3645"/>
      <c r="H66" s="3637"/>
      <c r="I66" s="3634"/>
      <c r="J66" s="3631"/>
      <c r="K66" s="69" t="s">
        <v>21</v>
      </c>
      <c r="L66" s="68">
        <f>SUM(L65:L65)</f>
        <v>67.2</v>
      </c>
      <c r="M66" s="3742"/>
      <c r="N66" s="79"/>
      <c r="O66" s="119"/>
    </row>
    <row r="67" spans="1:15" ht="27.75" customHeight="1" thickBot="1" x14ac:dyDescent="0.3">
      <c r="A67" s="118" t="s">
        <v>25</v>
      </c>
      <c r="B67" s="117" t="s">
        <v>27</v>
      </c>
      <c r="C67" s="114" t="s">
        <v>86</v>
      </c>
      <c r="D67" s="100"/>
      <c r="E67" s="64" t="s">
        <v>25</v>
      </c>
      <c r="F67" s="116" t="s">
        <v>87</v>
      </c>
      <c r="G67" s="3645"/>
      <c r="H67" s="3637"/>
      <c r="I67" s="3634"/>
      <c r="J67" s="3631"/>
      <c r="K67" s="63" t="s">
        <v>28</v>
      </c>
      <c r="L67" s="115">
        <v>46</v>
      </c>
      <c r="M67" s="110"/>
      <c r="N67" s="95"/>
      <c r="O67" s="109"/>
    </row>
    <row r="68" spans="1:15" ht="27.75" customHeight="1" thickBot="1" x14ac:dyDescent="0.3">
      <c r="A68" s="3647" t="s">
        <v>25</v>
      </c>
      <c r="B68" s="3649" t="s">
        <v>27</v>
      </c>
      <c r="C68" s="114" t="s">
        <v>86</v>
      </c>
      <c r="D68" s="100"/>
      <c r="E68" s="64" t="s">
        <v>27</v>
      </c>
      <c r="F68" s="113" t="s">
        <v>85</v>
      </c>
      <c r="G68" s="3645"/>
      <c r="H68" s="3637"/>
      <c r="I68" s="3634"/>
      <c r="J68" s="3631"/>
      <c r="K68" s="63" t="s">
        <v>28</v>
      </c>
      <c r="L68" s="103">
        <v>21.2</v>
      </c>
      <c r="M68" s="110"/>
      <c r="N68" s="95"/>
      <c r="O68" s="109"/>
    </row>
    <row r="69" spans="1:15" ht="20.25" customHeight="1" thickBot="1" x14ac:dyDescent="0.3">
      <c r="A69" s="3648"/>
      <c r="B69" s="3650"/>
      <c r="C69" s="112"/>
      <c r="D69" s="100"/>
      <c r="E69" s="64"/>
      <c r="F69" s="111"/>
      <c r="G69" s="3646"/>
      <c r="H69" s="3638"/>
      <c r="I69" s="3635"/>
      <c r="J69" s="3632"/>
      <c r="K69" s="57" t="s">
        <v>21</v>
      </c>
      <c r="L69" s="97">
        <f>SUM(L67:L68)</f>
        <v>67.2</v>
      </c>
      <c r="M69" s="110"/>
      <c r="N69" s="95"/>
      <c r="O69" s="109"/>
    </row>
    <row r="70" spans="1:15" ht="32.25" customHeight="1" x14ac:dyDescent="0.25">
      <c r="A70" s="3660" t="s">
        <v>25</v>
      </c>
      <c r="B70" s="3662" t="s">
        <v>27</v>
      </c>
      <c r="C70" s="3664" t="s">
        <v>84</v>
      </c>
      <c r="D70" s="92"/>
      <c r="E70" s="76"/>
      <c r="F70" s="3666" t="s">
        <v>83</v>
      </c>
      <c r="G70" s="3644" t="s">
        <v>82</v>
      </c>
      <c r="H70" s="3642" t="s">
        <v>33</v>
      </c>
      <c r="I70" s="3633" t="s">
        <v>59</v>
      </c>
      <c r="J70" s="84" t="s">
        <v>58</v>
      </c>
      <c r="K70" s="63" t="s">
        <v>28</v>
      </c>
      <c r="L70" s="82">
        <v>15.6</v>
      </c>
      <c r="M70" s="73"/>
      <c r="N70" s="72"/>
      <c r="O70" s="71"/>
    </row>
    <row r="71" spans="1:15" ht="22.5" customHeight="1" thickBot="1" x14ac:dyDescent="0.3">
      <c r="A71" s="3661"/>
      <c r="B71" s="3663"/>
      <c r="C71" s="3665"/>
      <c r="D71" s="88"/>
      <c r="E71" s="58"/>
      <c r="F71" s="3667"/>
      <c r="G71" s="3646"/>
      <c r="H71" s="3643"/>
      <c r="I71" s="3635"/>
      <c r="J71" s="83"/>
      <c r="K71" s="57" t="s">
        <v>21</v>
      </c>
      <c r="L71" s="81">
        <f>SUM(L70:L70)</f>
        <v>15.6</v>
      </c>
      <c r="M71" s="80"/>
      <c r="N71" s="79"/>
      <c r="O71" s="78"/>
    </row>
    <row r="72" spans="1:15" ht="30.75" customHeight="1" x14ac:dyDescent="0.25">
      <c r="A72" s="3660" t="s">
        <v>25</v>
      </c>
      <c r="B72" s="3662" t="s">
        <v>27</v>
      </c>
      <c r="C72" s="3664" t="s">
        <v>81</v>
      </c>
      <c r="D72" s="92"/>
      <c r="E72" s="76"/>
      <c r="F72" s="3666" t="s">
        <v>80</v>
      </c>
      <c r="G72" s="3644" t="s">
        <v>79</v>
      </c>
      <c r="H72" s="3642" t="s">
        <v>33</v>
      </c>
      <c r="I72" s="3633" t="s">
        <v>78</v>
      </c>
      <c r="J72" s="84" t="s">
        <v>77</v>
      </c>
      <c r="K72" s="63" t="s">
        <v>28</v>
      </c>
      <c r="L72" s="82">
        <v>5.2</v>
      </c>
      <c r="M72" s="73"/>
      <c r="N72" s="72"/>
      <c r="O72" s="71"/>
    </row>
    <row r="73" spans="1:15" ht="23.25" customHeight="1" thickBot="1" x14ac:dyDescent="0.3">
      <c r="A73" s="3661"/>
      <c r="B73" s="3663"/>
      <c r="C73" s="3665"/>
      <c r="D73" s="88"/>
      <c r="E73" s="58"/>
      <c r="F73" s="3667"/>
      <c r="G73" s="3646"/>
      <c r="H73" s="3643"/>
      <c r="I73" s="3635"/>
      <c r="J73" s="83"/>
      <c r="K73" s="57" t="s">
        <v>21</v>
      </c>
      <c r="L73" s="81">
        <f>SUM(L72:L72)</f>
        <v>5.2</v>
      </c>
      <c r="M73" s="80"/>
      <c r="N73" s="79"/>
      <c r="O73" s="78"/>
    </row>
    <row r="74" spans="1:15" ht="33.75" customHeight="1" x14ac:dyDescent="0.25">
      <c r="A74" s="3660" t="s">
        <v>25</v>
      </c>
      <c r="B74" s="3662" t="s">
        <v>27</v>
      </c>
      <c r="C74" s="3664" t="s">
        <v>76</v>
      </c>
      <c r="D74" s="92"/>
      <c r="E74" s="76"/>
      <c r="F74" s="3666" t="s">
        <v>75</v>
      </c>
      <c r="G74" s="3644" t="s">
        <v>74</v>
      </c>
      <c r="H74" s="3642" t="s">
        <v>33</v>
      </c>
      <c r="I74" s="3633" t="s">
        <v>59</v>
      </c>
      <c r="J74" s="108" t="s">
        <v>58</v>
      </c>
      <c r="K74" s="63" t="s">
        <v>28</v>
      </c>
      <c r="L74" s="82">
        <v>63.3</v>
      </c>
      <c r="M74" s="73"/>
      <c r="N74" s="72"/>
      <c r="O74" s="71"/>
    </row>
    <row r="75" spans="1:15" ht="19.5" customHeight="1" thickBot="1" x14ac:dyDescent="0.3">
      <c r="A75" s="3661"/>
      <c r="B75" s="3663"/>
      <c r="C75" s="3665"/>
      <c r="D75" s="88"/>
      <c r="E75" s="58"/>
      <c r="F75" s="3667"/>
      <c r="G75" s="3646"/>
      <c r="H75" s="3643"/>
      <c r="I75" s="3635"/>
      <c r="J75" s="83"/>
      <c r="K75" s="57" t="s">
        <v>21</v>
      </c>
      <c r="L75" s="81">
        <f>SUM(L74:L74)</f>
        <v>63.3</v>
      </c>
      <c r="M75" s="80"/>
      <c r="N75" s="79"/>
      <c r="O75" s="78"/>
    </row>
    <row r="76" spans="1:15" ht="20.25" customHeight="1" x14ac:dyDescent="0.25">
      <c r="A76" s="3660" t="s">
        <v>25</v>
      </c>
      <c r="B76" s="3662" t="s">
        <v>27</v>
      </c>
      <c r="C76" s="3664" t="s">
        <v>73</v>
      </c>
      <c r="D76" s="92"/>
      <c r="E76" s="76"/>
      <c r="F76" s="3666" t="s">
        <v>72</v>
      </c>
      <c r="G76" s="3644" t="s">
        <v>71</v>
      </c>
      <c r="H76" s="3642" t="s">
        <v>33</v>
      </c>
      <c r="I76" s="3633" t="s">
        <v>45</v>
      </c>
      <c r="J76" s="84" t="s">
        <v>44</v>
      </c>
      <c r="K76" s="63" t="s">
        <v>28</v>
      </c>
      <c r="L76" s="82">
        <v>8.1</v>
      </c>
      <c r="M76" s="73"/>
      <c r="N76" s="72"/>
      <c r="O76" s="71"/>
    </row>
    <row r="77" spans="1:15" ht="32.25" customHeight="1" thickBot="1" x14ac:dyDescent="0.3">
      <c r="A77" s="3661"/>
      <c r="B77" s="3663"/>
      <c r="C77" s="3665"/>
      <c r="D77" s="88"/>
      <c r="E77" s="58"/>
      <c r="F77" s="3667"/>
      <c r="G77" s="3646"/>
      <c r="H77" s="3643"/>
      <c r="I77" s="3635"/>
      <c r="J77" s="83"/>
      <c r="K77" s="57" t="s">
        <v>21</v>
      </c>
      <c r="L77" s="81">
        <f>SUM(L76:L76)</f>
        <v>8.1</v>
      </c>
      <c r="M77" s="80"/>
      <c r="N77" s="79"/>
      <c r="O77" s="78"/>
    </row>
    <row r="78" spans="1:15" ht="34.5" customHeight="1" x14ac:dyDescent="0.25">
      <c r="A78" s="3660" t="s">
        <v>25</v>
      </c>
      <c r="B78" s="3662" t="s">
        <v>27</v>
      </c>
      <c r="C78" s="3664" t="s">
        <v>69</v>
      </c>
      <c r="D78" s="92"/>
      <c r="E78" s="76"/>
      <c r="F78" s="3666" t="s">
        <v>67</v>
      </c>
      <c r="G78" s="3644" t="s">
        <v>70</v>
      </c>
      <c r="H78" s="3636" t="s">
        <v>33</v>
      </c>
      <c r="I78" s="3633" t="s">
        <v>32</v>
      </c>
      <c r="J78" s="3630" t="s">
        <v>31</v>
      </c>
      <c r="K78" s="75" t="s">
        <v>28</v>
      </c>
      <c r="L78" s="74">
        <v>24.1</v>
      </c>
      <c r="M78" s="73"/>
      <c r="N78" s="72"/>
      <c r="O78" s="71"/>
    </row>
    <row r="79" spans="1:15" ht="23.25" customHeight="1" thickBot="1" x14ac:dyDescent="0.3">
      <c r="A79" s="3661"/>
      <c r="B79" s="3663"/>
      <c r="C79" s="3665"/>
      <c r="D79" s="88"/>
      <c r="E79" s="58"/>
      <c r="F79" s="3667"/>
      <c r="G79" s="3645"/>
      <c r="H79" s="3637"/>
      <c r="I79" s="3634"/>
      <c r="J79" s="3631"/>
      <c r="K79" s="69" t="s">
        <v>21</v>
      </c>
      <c r="L79" s="68">
        <f>SUM(L78:L78)</f>
        <v>24.1</v>
      </c>
      <c r="M79" s="80"/>
      <c r="N79" s="79"/>
      <c r="O79" s="78"/>
    </row>
    <row r="80" spans="1:15" ht="23.25" customHeight="1" thickBot="1" x14ac:dyDescent="0.3">
      <c r="A80" s="102" t="s">
        <v>25</v>
      </c>
      <c r="B80" s="101" t="s">
        <v>27</v>
      </c>
      <c r="C80" s="3656" t="s">
        <v>69</v>
      </c>
      <c r="D80" s="100"/>
      <c r="E80" s="105" t="s">
        <v>25</v>
      </c>
      <c r="F80" s="107" t="s">
        <v>68</v>
      </c>
      <c r="G80" s="3645"/>
      <c r="H80" s="3637"/>
      <c r="I80" s="3634"/>
      <c r="J80" s="3631"/>
      <c r="K80" s="63" t="s">
        <v>28</v>
      </c>
      <c r="L80" s="106">
        <v>0</v>
      </c>
      <c r="M80" s="96"/>
      <c r="N80" s="95"/>
      <c r="O80" s="94"/>
    </row>
    <row r="81" spans="1:15" ht="16.5" customHeight="1" x14ac:dyDescent="0.25">
      <c r="A81" s="102"/>
      <c r="B81" s="101"/>
      <c r="C81" s="3698"/>
      <c r="D81" s="100"/>
      <c r="E81" s="105" t="s">
        <v>27</v>
      </c>
      <c r="F81" s="104" t="s">
        <v>67</v>
      </c>
      <c r="G81" s="3645"/>
      <c r="H81" s="3637"/>
      <c r="I81" s="3634"/>
      <c r="J81" s="3631"/>
      <c r="K81" s="63" t="s">
        <v>28</v>
      </c>
      <c r="L81" s="103">
        <v>24.1</v>
      </c>
      <c r="M81" s="96"/>
      <c r="N81" s="95"/>
      <c r="O81" s="94"/>
    </row>
    <row r="82" spans="1:15" ht="23.25" customHeight="1" thickBot="1" x14ac:dyDescent="0.3">
      <c r="A82" s="102"/>
      <c r="B82" s="101"/>
      <c r="C82" s="3657"/>
      <c r="D82" s="100"/>
      <c r="E82" s="99"/>
      <c r="F82" s="98"/>
      <c r="G82" s="3646"/>
      <c r="H82" s="3638"/>
      <c r="I82" s="3635"/>
      <c r="J82" s="3632"/>
      <c r="K82" s="57" t="s">
        <v>21</v>
      </c>
      <c r="L82" s="97">
        <f>SUM(L80:L81)</f>
        <v>24.1</v>
      </c>
      <c r="M82" s="96"/>
      <c r="N82" s="95"/>
      <c r="O82" s="94"/>
    </row>
    <row r="83" spans="1:15" ht="27.75" customHeight="1" x14ac:dyDescent="0.25">
      <c r="A83" s="3660" t="s">
        <v>25</v>
      </c>
      <c r="B83" s="3662" t="s">
        <v>27</v>
      </c>
      <c r="C83" s="3664" t="s">
        <v>66</v>
      </c>
      <c r="D83" s="92"/>
      <c r="E83" s="76"/>
      <c r="F83" s="3666" t="s">
        <v>65</v>
      </c>
      <c r="G83" s="3644" t="s">
        <v>64</v>
      </c>
      <c r="H83" s="3642" t="s">
        <v>33</v>
      </c>
      <c r="I83" s="3633" t="s">
        <v>50</v>
      </c>
      <c r="J83" s="84" t="s">
        <v>49</v>
      </c>
      <c r="K83" s="63" t="s">
        <v>28</v>
      </c>
      <c r="L83" s="82">
        <v>25.4</v>
      </c>
      <c r="M83" s="3736" t="s">
        <v>63</v>
      </c>
      <c r="N83" s="72" t="s">
        <v>56</v>
      </c>
      <c r="O83" s="93">
        <v>1500</v>
      </c>
    </row>
    <row r="84" spans="1:15" ht="22.5" customHeight="1" thickBot="1" x14ac:dyDescent="0.3">
      <c r="A84" s="3661"/>
      <c r="B84" s="3663"/>
      <c r="C84" s="3665"/>
      <c r="D84" s="88"/>
      <c r="E84" s="58"/>
      <c r="F84" s="3667"/>
      <c r="G84" s="3646"/>
      <c r="H84" s="3643"/>
      <c r="I84" s="3635"/>
      <c r="J84" s="83"/>
      <c r="K84" s="57" t="s">
        <v>21</v>
      </c>
      <c r="L84" s="81">
        <f>SUM(L83:L83)</f>
        <v>25.4</v>
      </c>
      <c r="M84" s="3742"/>
      <c r="N84" s="79"/>
      <c r="O84" s="78"/>
    </row>
    <row r="85" spans="1:15" ht="49.5" customHeight="1" x14ac:dyDescent="0.25">
      <c r="A85" s="3660" t="s">
        <v>25</v>
      </c>
      <c r="B85" s="3662" t="s">
        <v>27</v>
      </c>
      <c r="C85" s="3664" t="s">
        <v>62</v>
      </c>
      <c r="D85" s="92"/>
      <c r="E85" s="76"/>
      <c r="F85" s="3658" t="s">
        <v>61</v>
      </c>
      <c r="G85" s="3644" t="s">
        <v>60</v>
      </c>
      <c r="H85" s="3642" t="s">
        <v>33</v>
      </c>
      <c r="I85" s="3633" t="s">
        <v>59</v>
      </c>
      <c r="J85" s="84" t="s">
        <v>58</v>
      </c>
      <c r="K85" s="63" t="s">
        <v>28</v>
      </c>
      <c r="L85" s="82">
        <v>12.8</v>
      </c>
      <c r="M85" s="91" t="s">
        <v>57</v>
      </c>
      <c r="N85" s="90" t="s">
        <v>56</v>
      </c>
      <c r="O85" s="89">
        <v>29.3</v>
      </c>
    </row>
    <row r="86" spans="1:15" ht="26.25" thickBot="1" x14ac:dyDescent="0.3">
      <c r="A86" s="3661"/>
      <c r="B86" s="3663"/>
      <c r="C86" s="3665"/>
      <c r="D86" s="88"/>
      <c r="E86" s="58"/>
      <c r="F86" s="3659"/>
      <c r="G86" s="3646"/>
      <c r="H86" s="3643"/>
      <c r="I86" s="3635"/>
      <c r="J86" s="83"/>
      <c r="K86" s="57" t="s">
        <v>21</v>
      </c>
      <c r="L86" s="81">
        <f>SUM(L85:L85)</f>
        <v>12.8</v>
      </c>
      <c r="M86" s="87" t="s">
        <v>55</v>
      </c>
      <c r="N86" s="86" t="s">
        <v>54</v>
      </c>
      <c r="O86" s="85">
        <v>1.5</v>
      </c>
    </row>
    <row r="87" spans="1:15" ht="36.75" customHeight="1" x14ac:dyDescent="0.25">
      <c r="A87" s="3660" t="s">
        <v>25</v>
      </c>
      <c r="B87" s="3662" t="s">
        <v>27</v>
      </c>
      <c r="C87" s="3656" t="s">
        <v>53</v>
      </c>
      <c r="D87" s="77"/>
      <c r="E87" s="76"/>
      <c r="F87" s="3666" t="s">
        <v>52</v>
      </c>
      <c r="G87" s="3644" t="s">
        <v>51</v>
      </c>
      <c r="H87" s="3642" t="s">
        <v>33</v>
      </c>
      <c r="I87" s="3633" t="s">
        <v>50</v>
      </c>
      <c r="J87" s="84" t="s">
        <v>49</v>
      </c>
      <c r="K87" s="63" t="s">
        <v>28</v>
      </c>
      <c r="L87" s="82">
        <v>0.2</v>
      </c>
      <c r="M87" s="73"/>
      <c r="N87" s="72"/>
      <c r="O87" s="71"/>
    </row>
    <row r="88" spans="1:15" ht="17.25" customHeight="1" thickBot="1" x14ac:dyDescent="0.3">
      <c r="A88" s="3661"/>
      <c r="B88" s="3663"/>
      <c r="C88" s="3747"/>
      <c r="D88" s="70"/>
      <c r="E88" s="58"/>
      <c r="F88" s="3667"/>
      <c r="G88" s="3646"/>
      <c r="H88" s="3643"/>
      <c r="I88" s="3635"/>
      <c r="J88" s="83"/>
      <c r="K88" s="57" t="s">
        <v>21</v>
      </c>
      <c r="L88" s="81">
        <f>SUM(L87:L87)</f>
        <v>0.2</v>
      </c>
      <c r="M88" s="80"/>
      <c r="N88" s="79"/>
      <c r="O88" s="78"/>
    </row>
    <row r="89" spans="1:15" ht="36.75" customHeight="1" x14ac:dyDescent="0.25">
      <c r="A89" s="3660" t="s">
        <v>25</v>
      </c>
      <c r="B89" s="3662" t="s">
        <v>27</v>
      </c>
      <c r="C89" s="3656" t="s">
        <v>48</v>
      </c>
      <c r="D89" s="77"/>
      <c r="E89" s="76"/>
      <c r="F89" s="3666" t="s">
        <v>47</v>
      </c>
      <c r="G89" s="3644" t="s">
        <v>46</v>
      </c>
      <c r="H89" s="3642" t="s">
        <v>33</v>
      </c>
      <c r="I89" s="3633" t="s">
        <v>45</v>
      </c>
      <c r="J89" s="84" t="s">
        <v>44</v>
      </c>
      <c r="K89" s="63" t="s">
        <v>28</v>
      </c>
      <c r="L89" s="82">
        <v>114</v>
      </c>
      <c r="M89" s="73"/>
      <c r="N89" s="72"/>
      <c r="O89" s="71"/>
    </row>
    <row r="90" spans="1:15" ht="19.5" customHeight="1" thickBot="1" x14ac:dyDescent="0.3">
      <c r="A90" s="3661"/>
      <c r="B90" s="3663"/>
      <c r="C90" s="3747"/>
      <c r="D90" s="70"/>
      <c r="E90" s="58"/>
      <c r="F90" s="3667"/>
      <c r="G90" s="3646"/>
      <c r="H90" s="3643"/>
      <c r="I90" s="3635"/>
      <c r="J90" s="83"/>
      <c r="K90" s="57" t="s">
        <v>21</v>
      </c>
      <c r="L90" s="81">
        <f>SUM(L89:L89)</f>
        <v>114</v>
      </c>
      <c r="M90" s="80"/>
      <c r="N90" s="79"/>
      <c r="O90" s="78"/>
    </row>
    <row r="91" spans="1:15" ht="28.5" customHeight="1" x14ac:dyDescent="0.25">
      <c r="A91" s="3660" t="s">
        <v>25</v>
      </c>
      <c r="B91" s="3662" t="s">
        <v>27</v>
      </c>
      <c r="C91" s="3656" t="s">
        <v>43</v>
      </c>
      <c r="D91" s="77"/>
      <c r="E91" s="76"/>
      <c r="F91" s="3666" t="s">
        <v>42</v>
      </c>
      <c r="G91" s="3644" t="s">
        <v>41</v>
      </c>
      <c r="H91" s="3642" t="s">
        <v>33</v>
      </c>
      <c r="I91" s="3633" t="s">
        <v>37</v>
      </c>
      <c r="J91" s="84" t="s">
        <v>36</v>
      </c>
      <c r="K91" s="63" t="s">
        <v>28</v>
      </c>
      <c r="L91" s="82">
        <v>0.4</v>
      </c>
      <c r="M91" s="73"/>
      <c r="N91" s="72"/>
      <c r="O91" s="71"/>
    </row>
    <row r="92" spans="1:15" ht="21.75" customHeight="1" thickBot="1" x14ac:dyDescent="0.3">
      <c r="A92" s="3661"/>
      <c r="B92" s="3663"/>
      <c r="C92" s="3747"/>
      <c r="D92" s="70"/>
      <c r="E92" s="58"/>
      <c r="F92" s="3667"/>
      <c r="G92" s="3646"/>
      <c r="H92" s="3643"/>
      <c r="I92" s="3635"/>
      <c r="J92" s="83"/>
      <c r="K92" s="57" t="s">
        <v>21</v>
      </c>
      <c r="L92" s="81">
        <f>SUM(L91:L91)</f>
        <v>0.4</v>
      </c>
      <c r="M92" s="80"/>
      <c r="N92" s="79"/>
      <c r="O92" s="78"/>
    </row>
    <row r="93" spans="1:15" ht="22.5" customHeight="1" x14ac:dyDescent="0.25">
      <c r="A93" s="3660" t="s">
        <v>25</v>
      </c>
      <c r="B93" s="3662" t="s">
        <v>27</v>
      </c>
      <c r="C93" s="3656" t="s">
        <v>40</v>
      </c>
      <c r="D93" s="77"/>
      <c r="E93" s="76"/>
      <c r="F93" s="3666" t="s">
        <v>39</v>
      </c>
      <c r="G93" s="3644" t="s">
        <v>38</v>
      </c>
      <c r="H93" s="3642" t="s">
        <v>33</v>
      </c>
      <c r="I93" s="3633" t="s">
        <v>37</v>
      </c>
      <c r="J93" s="3630" t="s">
        <v>36</v>
      </c>
      <c r="K93" s="63" t="s">
        <v>28</v>
      </c>
      <c r="L93" s="82">
        <v>29.5</v>
      </c>
      <c r="M93" s="73"/>
      <c r="N93" s="72"/>
      <c r="O93" s="71"/>
    </row>
    <row r="94" spans="1:15" ht="24.75" customHeight="1" thickBot="1" x14ac:dyDescent="0.3">
      <c r="A94" s="3661"/>
      <c r="B94" s="3663"/>
      <c r="C94" s="3747"/>
      <c r="D94" s="70"/>
      <c r="E94" s="58"/>
      <c r="F94" s="3667"/>
      <c r="G94" s="3646"/>
      <c r="H94" s="3643"/>
      <c r="I94" s="3635"/>
      <c r="J94" s="3632"/>
      <c r="K94" s="57" t="s">
        <v>21</v>
      </c>
      <c r="L94" s="81">
        <f>SUM(L93:L93)</f>
        <v>29.5</v>
      </c>
      <c r="M94" s="80"/>
      <c r="N94" s="79"/>
      <c r="O94" s="78"/>
    </row>
    <row r="95" spans="1:15" ht="22.5" customHeight="1" x14ac:dyDescent="0.25">
      <c r="A95" s="3660" t="s">
        <v>25</v>
      </c>
      <c r="B95" s="3662" t="s">
        <v>27</v>
      </c>
      <c r="C95" s="3656" t="s">
        <v>30</v>
      </c>
      <c r="D95" s="77"/>
      <c r="E95" s="76"/>
      <c r="F95" s="3666" t="s">
        <v>35</v>
      </c>
      <c r="G95" s="3644" t="s">
        <v>34</v>
      </c>
      <c r="H95" s="3636" t="s">
        <v>33</v>
      </c>
      <c r="I95" s="3633" t="s">
        <v>32</v>
      </c>
      <c r="J95" s="3630" t="s">
        <v>31</v>
      </c>
      <c r="K95" s="75" t="s">
        <v>28</v>
      </c>
      <c r="L95" s="74">
        <v>27.1</v>
      </c>
      <c r="M95" s="73"/>
      <c r="N95" s="72"/>
      <c r="O95" s="71"/>
    </row>
    <row r="96" spans="1:15" ht="24" customHeight="1" thickBot="1" x14ac:dyDescent="0.3">
      <c r="A96" s="3661"/>
      <c r="B96" s="3663"/>
      <c r="C96" s="3747"/>
      <c r="D96" s="70"/>
      <c r="E96" s="58"/>
      <c r="F96" s="3667"/>
      <c r="G96" s="3645"/>
      <c r="H96" s="3637"/>
      <c r="I96" s="3634"/>
      <c r="J96" s="3631"/>
      <c r="K96" s="69" t="s">
        <v>21</v>
      </c>
      <c r="L96" s="68">
        <f>SUM(L95:L95)</f>
        <v>27.1</v>
      </c>
      <c r="M96" s="67"/>
      <c r="N96" s="66"/>
      <c r="O96" s="65"/>
    </row>
    <row r="97" spans="1:16" ht="29.25" customHeight="1" thickBot="1" x14ac:dyDescent="0.3">
      <c r="A97" s="3647" t="s">
        <v>25</v>
      </c>
      <c r="B97" s="3649" t="s">
        <v>27</v>
      </c>
      <c r="C97" s="3656" t="s">
        <v>30</v>
      </c>
      <c r="D97" s="3783"/>
      <c r="E97" s="64" t="s">
        <v>25</v>
      </c>
      <c r="F97" s="3792" t="s">
        <v>29</v>
      </c>
      <c r="G97" s="3645"/>
      <c r="H97" s="3637"/>
      <c r="I97" s="3634"/>
      <c r="J97" s="3631"/>
      <c r="K97" s="63" t="s">
        <v>28</v>
      </c>
      <c r="L97" s="62">
        <v>27.1</v>
      </c>
      <c r="M97" s="61"/>
      <c r="N97" s="60"/>
      <c r="O97" s="59"/>
    </row>
    <row r="98" spans="1:16" ht="24" customHeight="1" thickBot="1" x14ac:dyDescent="0.3">
      <c r="A98" s="3648"/>
      <c r="B98" s="3650"/>
      <c r="C98" s="3657"/>
      <c r="D98" s="3784"/>
      <c r="E98" s="58"/>
      <c r="F98" s="3793"/>
      <c r="G98" s="3646"/>
      <c r="H98" s="3638"/>
      <c r="I98" s="3635"/>
      <c r="J98" s="3632"/>
      <c r="K98" s="57" t="s">
        <v>21</v>
      </c>
      <c r="L98" s="56">
        <f>SUM(L97)</f>
        <v>27.1</v>
      </c>
      <c r="M98" s="55"/>
      <c r="N98" s="54"/>
      <c r="O98" s="53"/>
    </row>
    <row r="99" spans="1:16" ht="15.75" customHeight="1" thickBot="1" x14ac:dyDescent="0.3">
      <c r="A99" s="41" t="s">
        <v>25</v>
      </c>
      <c r="B99" s="52" t="s">
        <v>27</v>
      </c>
      <c r="C99" s="3818" t="s">
        <v>26</v>
      </c>
      <c r="D99" s="3819"/>
      <c r="E99" s="3819"/>
      <c r="F99" s="3819"/>
      <c r="G99" s="3819"/>
      <c r="H99" s="3819"/>
      <c r="I99" s="3819"/>
      <c r="J99" s="3820"/>
      <c r="K99" s="51" t="s">
        <v>21</v>
      </c>
      <c r="L99" s="50">
        <f>L62+L64+L66+L71+L73+L75+L77+L79+L84+L86+L88+L90+L92+L94+L96</f>
        <v>444.19999999999993</v>
      </c>
      <c r="M99" s="49"/>
      <c r="N99" s="49"/>
      <c r="O99" s="48"/>
    </row>
    <row r="100" spans="1:16" ht="15.75" customHeight="1" thickBot="1" x14ac:dyDescent="0.3">
      <c r="A100" s="47" t="s">
        <v>25</v>
      </c>
      <c r="B100" s="46"/>
      <c r="C100" s="3821" t="s">
        <v>24</v>
      </c>
      <c r="D100" s="3822"/>
      <c r="E100" s="3822"/>
      <c r="F100" s="3822"/>
      <c r="G100" s="3822"/>
      <c r="H100" s="3822"/>
      <c r="I100" s="3822"/>
      <c r="J100" s="3823"/>
      <c r="K100" s="45" t="s">
        <v>21</v>
      </c>
      <c r="L100" s="44">
        <f>L99+L59</f>
        <v>9973.9</v>
      </c>
      <c r="M100" s="43"/>
      <c r="N100" s="43"/>
      <c r="O100" s="42"/>
    </row>
    <row r="101" spans="1:16" ht="15.75" hidden="1" thickBot="1" x14ac:dyDescent="0.3">
      <c r="A101" s="41"/>
      <c r="B101" s="40"/>
      <c r="C101" s="3827" t="s">
        <v>23</v>
      </c>
      <c r="D101" s="3827"/>
      <c r="E101" s="3827"/>
      <c r="F101" s="3827"/>
      <c r="G101" s="3827"/>
      <c r="H101" s="3827"/>
      <c r="I101" s="3828"/>
      <c r="J101" s="39"/>
      <c r="K101" s="38" t="s">
        <v>21</v>
      </c>
      <c r="L101" s="37">
        <f>L102-L20-L37</f>
        <v>9945.1</v>
      </c>
      <c r="M101" s="36"/>
      <c r="N101" s="36"/>
      <c r="O101" s="35"/>
    </row>
    <row r="102" spans="1:16" ht="15.75" thickBot="1" x14ac:dyDescent="0.3">
      <c r="A102" s="3824" t="s">
        <v>22</v>
      </c>
      <c r="B102" s="3825"/>
      <c r="C102" s="3825"/>
      <c r="D102" s="3825"/>
      <c r="E102" s="3825"/>
      <c r="F102" s="3825"/>
      <c r="G102" s="3825"/>
      <c r="H102" s="3825"/>
      <c r="I102" s="3825"/>
      <c r="J102" s="3826"/>
      <c r="K102" s="34" t="s">
        <v>21</v>
      </c>
      <c r="L102" s="33">
        <f>L100*1</f>
        <v>9973.9</v>
      </c>
      <c r="M102" s="3815"/>
      <c r="N102" s="3816"/>
      <c r="O102" s="3817"/>
    </row>
    <row r="103" spans="1:16" x14ac:dyDescent="0.25">
      <c r="A103" s="32" t="s">
        <v>20</v>
      </c>
      <c r="B103" s="32"/>
      <c r="C103" s="32"/>
      <c r="D103" s="32"/>
      <c r="E103" s="32"/>
      <c r="F103" s="32"/>
      <c r="G103" s="32"/>
      <c r="H103" s="32"/>
      <c r="I103" s="32"/>
      <c r="J103" s="32"/>
      <c r="K103" s="31"/>
      <c r="L103" s="30"/>
      <c r="M103" s="29"/>
      <c r="N103" s="29"/>
      <c r="O103" s="29"/>
    </row>
    <row r="104" spans="1:16" x14ac:dyDescent="0.25">
      <c r="A104" s="27"/>
      <c r="B104" s="28"/>
      <c r="C104" s="3830" t="s">
        <v>19</v>
      </c>
      <c r="D104" s="3830"/>
      <c r="E104" s="3830"/>
      <c r="F104" s="3830"/>
      <c r="G104" s="3830"/>
      <c r="H104" s="3830"/>
      <c r="I104" s="3830"/>
      <c r="J104" s="3830"/>
      <c r="K104" s="3830"/>
      <c r="L104" s="3830"/>
      <c r="M104" s="3830"/>
      <c r="N104" s="3830"/>
      <c r="O104" s="3830"/>
      <c r="P104" s="13"/>
    </row>
    <row r="105" spans="1:16" ht="15.75" thickBot="1" x14ac:dyDescent="0.3">
      <c r="A105" s="27"/>
      <c r="B105" s="25"/>
      <c r="C105" s="25"/>
      <c r="D105" s="25"/>
      <c r="E105" s="25"/>
      <c r="F105" s="25"/>
      <c r="G105" s="26"/>
      <c r="H105" s="25"/>
      <c r="I105" s="25"/>
      <c r="J105" s="24"/>
      <c r="K105" s="13"/>
      <c r="L105" s="23"/>
      <c r="M105" s="3831"/>
      <c r="N105" s="3831"/>
      <c r="O105" s="3831"/>
      <c r="P105" s="13"/>
    </row>
    <row r="106" spans="1:16" ht="26.25" thickBot="1" x14ac:dyDescent="0.3">
      <c r="A106" s="22"/>
      <c r="B106" s="21"/>
      <c r="C106" s="3832" t="s">
        <v>18</v>
      </c>
      <c r="D106" s="3832"/>
      <c r="E106" s="3832"/>
      <c r="F106" s="3832"/>
      <c r="G106" s="3832"/>
      <c r="H106" s="3832"/>
      <c r="I106" s="3832"/>
      <c r="J106" s="3832"/>
      <c r="K106" s="3832"/>
      <c r="L106" s="20" t="s">
        <v>17</v>
      </c>
      <c r="M106" s="19"/>
      <c r="N106" s="3833"/>
      <c r="O106" s="3833"/>
      <c r="P106" s="13"/>
    </row>
    <row r="107" spans="1:16" ht="15.75" thickBot="1" x14ac:dyDescent="0.3">
      <c r="A107" s="8"/>
      <c r="B107" s="7"/>
      <c r="C107" s="3794" t="s">
        <v>16</v>
      </c>
      <c r="D107" s="3794"/>
      <c r="E107" s="3794"/>
      <c r="F107" s="3794"/>
      <c r="G107" s="3794"/>
      <c r="H107" s="3794"/>
      <c r="I107" s="3794"/>
      <c r="J107" s="3794"/>
      <c r="K107" s="3834"/>
      <c r="L107" s="18">
        <f>L108</f>
        <v>9973.9000000000015</v>
      </c>
      <c r="M107" s="14"/>
      <c r="N107" s="3829"/>
      <c r="O107" s="3829"/>
      <c r="P107" s="13"/>
    </row>
    <row r="108" spans="1:16" x14ac:dyDescent="0.25">
      <c r="A108" s="17"/>
      <c r="B108" s="16"/>
      <c r="C108" s="3814" t="s">
        <v>15</v>
      </c>
      <c r="D108" s="3814"/>
      <c r="E108" s="3814"/>
      <c r="F108" s="3814"/>
      <c r="G108" s="3814"/>
      <c r="H108" s="3814"/>
      <c r="I108" s="3814"/>
      <c r="J108" s="3814"/>
      <c r="K108" s="3814"/>
      <c r="L108" s="15">
        <f>L109+L110+L111+L112+L113+L114+L115+L116+L117+L118+L119+L120</f>
        <v>9973.9000000000015</v>
      </c>
      <c r="M108" s="10"/>
      <c r="N108" s="3810"/>
      <c r="O108" s="3810"/>
      <c r="P108" s="13"/>
    </row>
    <row r="109" spans="1:16" x14ac:dyDescent="0.25">
      <c r="A109" s="3802" t="s">
        <v>14</v>
      </c>
      <c r="B109" s="3803"/>
      <c r="C109" s="3803"/>
      <c r="D109" s="3803"/>
      <c r="E109" s="3803"/>
      <c r="F109" s="3803"/>
      <c r="G109" s="3803"/>
      <c r="H109" s="3803"/>
      <c r="I109" s="3803"/>
      <c r="J109" s="3803"/>
      <c r="K109" s="3811"/>
      <c r="L109" s="12">
        <f>L17+L36+L45+L47+L51+L55</f>
        <v>9469.2000000000007</v>
      </c>
      <c r="M109" s="10"/>
      <c r="N109" s="3810"/>
      <c r="O109" s="3810"/>
      <c r="P109" s="13"/>
    </row>
    <row r="110" spans="1:16" x14ac:dyDescent="0.25">
      <c r="A110" s="3802" t="s">
        <v>13</v>
      </c>
      <c r="B110" s="3803"/>
      <c r="C110" s="3803"/>
      <c r="D110" s="3803"/>
      <c r="E110" s="3808"/>
      <c r="F110" s="3808"/>
      <c r="G110" s="3808"/>
      <c r="H110" s="3808"/>
      <c r="I110" s="3808"/>
      <c r="J110" s="3808"/>
      <c r="K110" s="3809"/>
      <c r="L110" s="12"/>
      <c r="M110" s="14"/>
      <c r="N110" s="3829"/>
      <c r="O110" s="3829"/>
      <c r="P110" s="13"/>
    </row>
    <row r="111" spans="1:16" x14ac:dyDescent="0.25">
      <c r="A111" s="3802" t="s">
        <v>12</v>
      </c>
      <c r="B111" s="3803"/>
      <c r="C111" s="3803"/>
      <c r="D111" s="3803"/>
      <c r="E111" s="3808"/>
      <c r="F111" s="3808"/>
      <c r="G111" s="3808"/>
      <c r="H111" s="3808"/>
      <c r="I111" s="3808"/>
      <c r="J111" s="3808"/>
      <c r="K111" s="3809"/>
      <c r="L111" s="12">
        <f>L19</f>
        <v>31.7</v>
      </c>
      <c r="M111" s="14"/>
      <c r="N111" s="14"/>
      <c r="O111" s="14"/>
      <c r="P111" s="13"/>
    </row>
    <row r="112" spans="1:16" x14ac:dyDescent="0.25">
      <c r="A112" s="3802" t="s">
        <v>11</v>
      </c>
      <c r="B112" s="3803"/>
      <c r="C112" s="3803"/>
      <c r="D112" s="3803"/>
      <c r="E112" s="3808"/>
      <c r="F112" s="3808"/>
      <c r="G112" s="3808"/>
      <c r="H112" s="3808"/>
      <c r="I112" s="3808"/>
      <c r="J112" s="3808"/>
      <c r="K112" s="3809"/>
      <c r="L112" s="12"/>
      <c r="M112" s="14"/>
      <c r="N112" s="14"/>
      <c r="O112" s="14"/>
      <c r="P112" s="13"/>
    </row>
    <row r="113" spans="1:16" x14ac:dyDescent="0.25">
      <c r="A113" s="3812" t="s">
        <v>10</v>
      </c>
      <c r="B113" s="3813"/>
      <c r="C113" s="3813"/>
      <c r="D113" s="3813"/>
      <c r="E113" s="3808"/>
      <c r="F113" s="3808"/>
      <c r="G113" s="3808"/>
      <c r="H113" s="3808"/>
      <c r="I113" s="3808"/>
      <c r="J113" s="3808"/>
      <c r="K113" s="3809"/>
      <c r="L113" s="12"/>
      <c r="M113" s="14"/>
      <c r="N113" s="14"/>
      <c r="O113" s="14"/>
      <c r="P113" s="13"/>
    </row>
    <row r="114" spans="1:16" x14ac:dyDescent="0.25">
      <c r="A114" s="3802" t="s">
        <v>9</v>
      </c>
      <c r="B114" s="3808"/>
      <c r="C114" s="3808"/>
      <c r="D114" s="3808"/>
      <c r="E114" s="3808"/>
      <c r="F114" s="3808"/>
      <c r="G114" s="3808"/>
      <c r="H114" s="3808"/>
      <c r="I114" s="3808"/>
      <c r="J114" s="3808"/>
      <c r="K114" s="3809"/>
      <c r="L114" s="12"/>
      <c r="M114" s="14"/>
      <c r="N114" s="14"/>
      <c r="O114" s="14"/>
      <c r="P114" s="13"/>
    </row>
    <row r="115" spans="1:16" x14ac:dyDescent="0.25">
      <c r="A115" s="3802" t="s">
        <v>8</v>
      </c>
      <c r="B115" s="3803"/>
      <c r="C115" s="3803"/>
      <c r="D115" s="3803"/>
      <c r="E115" s="3808"/>
      <c r="F115" s="3808"/>
      <c r="G115" s="3808"/>
      <c r="H115" s="3808"/>
      <c r="I115" s="3808"/>
      <c r="J115" s="3808"/>
      <c r="K115" s="3809"/>
      <c r="L115" s="12">
        <f>L61+L63+L65+L70+L72+L74+L76+L78+L83+L85+L87+L89+L91+L93+L95</f>
        <v>444.19999999999993</v>
      </c>
      <c r="M115" s="14"/>
      <c r="N115" s="14"/>
      <c r="O115" s="14"/>
      <c r="P115" s="13"/>
    </row>
    <row r="116" spans="1:16" x14ac:dyDescent="0.25">
      <c r="A116" s="3802" t="s">
        <v>7</v>
      </c>
      <c r="B116" s="3803"/>
      <c r="C116" s="3803"/>
      <c r="D116" s="3803"/>
      <c r="E116" s="3808"/>
      <c r="F116" s="3808"/>
      <c r="G116" s="3808"/>
      <c r="H116" s="3808"/>
      <c r="I116" s="3808"/>
      <c r="J116" s="3808"/>
      <c r="K116" s="3809"/>
      <c r="L116" s="12"/>
      <c r="M116" s="14"/>
      <c r="N116" s="14"/>
      <c r="O116" s="14"/>
      <c r="P116" s="13"/>
    </row>
    <row r="117" spans="1:16" x14ac:dyDescent="0.25">
      <c r="A117" s="3802" t="s">
        <v>6</v>
      </c>
      <c r="B117" s="3803"/>
      <c r="C117" s="3803"/>
      <c r="D117" s="3803"/>
      <c r="E117" s="3804"/>
      <c r="F117" s="3804"/>
      <c r="G117" s="3804"/>
      <c r="H117" s="3804"/>
      <c r="I117" s="3804"/>
      <c r="J117" s="3804"/>
      <c r="K117" s="3805"/>
      <c r="L117" s="12"/>
      <c r="M117" s="14"/>
      <c r="N117" s="14"/>
      <c r="O117" s="14"/>
      <c r="P117" s="13"/>
    </row>
    <row r="118" spans="1:16" x14ac:dyDescent="0.25">
      <c r="A118" s="3806" t="s">
        <v>5</v>
      </c>
      <c r="B118" s="3807"/>
      <c r="C118" s="3807"/>
      <c r="D118" s="3807"/>
      <c r="E118" s="3808"/>
      <c r="F118" s="3808"/>
      <c r="G118" s="3808"/>
      <c r="H118" s="3808"/>
      <c r="I118" s="3808"/>
      <c r="J118" s="3808"/>
      <c r="K118" s="3809"/>
      <c r="L118" s="12"/>
      <c r="M118" s="10"/>
      <c r="N118" s="3810"/>
      <c r="O118" s="3810"/>
      <c r="P118" s="2"/>
    </row>
    <row r="119" spans="1:16" x14ac:dyDescent="0.25">
      <c r="A119" s="3802" t="s">
        <v>4</v>
      </c>
      <c r="B119" s="3803"/>
      <c r="C119" s="3803"/>
      <c r="D119" s="3803"/>
      <c r="E119" s="3803"/>
      <c r="F119" s="3803"/>
      <c r="G119" s="3803"/>
      <c r="H119" s="3803"/>
      <c r="I119" s="3803"/>
      <c r="J119" s="3803"/>
      <c r="K119" s="3811"/>
      <c r="L119" s="11">
        <f>L20+L37</f>
        <v>28.799999999999997</v>
      </c>
      <c r="M119" s="10"/>
      <c r="N119" s="3810"/>
      <c r="O119" s="3810"/>
      <c r="P119" s="2"/>
    </row>
    <row r="120" spans="1:16" ht="15.75" thickBot="1" x14ac:dyDescent="0.3">
      <c r="A120" s="3785" t="s">
        <v>3</v>
      </c>
      <c r="B120" s="3786"/>
      <c r="C120" s="3786"/>
      <c r="D120" s="3786"/>
      <c r="E120" s="3786"/>
      <c r="F120" s="3786"/>
      <c r="G120" s="3786"/>
      <c r="H120" s="3786"/>
      <c r="I120" s="3786"/>
      <c r="J120" s="3786"/>
      <c r="K120" s="3787"/>
      <c r="L120" s="9"/>
      <c r="M120" s="3"/>
      <c r="N120" s="3788"/>
      <c r="O120" s="3788"/>
      <c r="P120" s="2"/>
    </row>
    <row r="121" spans="1:16" ht="15.75" thickBot="1" x14ac:dyDescent="0.3">
      <c r="A121" s="8"/>
      <c r="B121" s="7"/>
      <c r="C121" s="3794" t="s">
        <v>2</v>
      </c>
      <c r="D121" s="3794"/>
      <c r="E121" s="3795"/>
      <c r="F121" s="3795"/>
      <c r="G121" s="3795"/>
      <c r="H121" s="3795"/>
      <c r="I121" s="3795"/>
      <c r="J121" s="3795"/>
      <c r="K121" s="3796"/>
      <c r="L121" s="6">
        <f>L122</f>
        <v>0</v>
      </c>
      <c r="M121" s="3"/>
      <c r="N121" s="3788"/>
      <c r="O121" s="3788"/>
      <c r="P121" s="2"/>
    </row>
    <row r="122" spans="1:16" ht="15.75" thickBot="1" x14ac:dyDescent="0.3">
      <c r="A122" s="3797" t="s">
        <v>1</v>
      </c>
      <c r="B122" s="3798"/>
      <c r="C122" s="3798"/>
      <c r="D122" s="3798"/>
      <c r="E122" s="3799"/>
      <c r="F122" s="3799"/>
      <c r="G122" s="3799"/>
      <c r="H122" s="3799"/>
      <c r="I122" s="3799"/>
      <c r="J122" s="3799"/>
      <c r="K122" s="3800"/>
      <c r="L122" s="5">
        <v>0</v>
      </c>
      <c r="M122" s="3801"/>
      <c r="N122" s="3801"/>
      <c r="O122" s="3801"/>
      <c r="P122" s="3801"/>
    </row>
    <row r="123" spans="1:16" ht="15.75" customHeight="1" thickBot="1" x14ac:dyDescent="0.3">
      <c r="A123" s="3789" t="s">
        <v>0</v>
      </c>
      <c r="B123" s="3790"/>
      <c r="C123" s="3790"/>
      <c r="D123" s="3790"/>
      <c r="E123" s="3790"/>
      <c r="F123" s="3790"/>
      <c r="G123" s="3790"/>
      <c r="H123" s="3790"/>
      <c r="I123" s="3790"/>
      <c r="J123" s="3790"/>
      <c r="K123" s="3791"/>
      <c r="L123" s="4">
        <f>L107+L121</f>
        <v>9973.9000000000015</v>
      </c>
      <c r="M123" s="3"/>
      <c r="N123" s="3788"/>
      <c r="O123" s="3788"/>
      <c r="P123" s="2"/>
    </row>
  </sheetData>
  <mergeCells count="257">
    <mergeCell ref="A116:K116"/>
    <mergeCell ref="C108:K108"/>
    <mergeCell ref="A109:K109"/>
    <mergeCell ref="A110:K110"/>
    <mergeCell ref="M102:O102"/>
    <mergeCell ref="C99:J99"/>
    <mergeCell ref="C100:J100"/>
    <mergeCell ref="A102:J102"/>
    <mergeCell ref="C101:I101"/>
    <mergeCell ref="A111:K111"/>
    <mergeCell ref="N108:O108"/>
    <mergeCell ref="N109:O109"/>
    <mergeCell ref="N110:O110"/>
    <mergeCell ref="C104:O104"/>
    <mergeCell ref="M105:O105"/>
    <mergeCell ref="C106:K106"/>
    <mergeCell ref="N106:O106"/>
    <mergeCell ref="C107:K107"/>
    <mergeCell ref="N107:O107"/>
    <mergeCell ref="A120:K120"/>
    <mergeCell ref="N120:O120"/>
    <mergeCell ref="A123:K123"/>
    <mergeCell ref="C83:C84"/>
    <mergeCell ref="F83:F84"/>
    <mergeCell ref="H83:H84"/>
    <mergeCell ref="I83:I84"/>
    <mergeCell ref="F97:F98"/>
    <mergeCell ref="H93:H94"/>
    <mergeCell ref="I93:I94"/>
    <mergeCell ref="C121:K121"/>
    <mergeCell ref="N121:O121"/>
    <mergeCell ref="A122:K122"/>
    <mergeCell ref="M122:P122"/>
    <mergeCell ref="N123:O123"/>
    <mergeCell ref="A117:K117"/>
    <mergeCell ref="A118:K118"/>
    <mergeCell ref="N118:O118"/>
    <mergeCell ref="A119:K119"/>
    <mergeCell ref="N119:O119"/>
    <mergeCell ref="A112:K112"/>
    <mergeCell ref="A113:K113"/>
    <mergeCell ref="A114:K114"/>
    <mergeCell ref="A115:K115"/>
    <mergeCell ref="I91:I92"/>
    <mergeCell ref="G95:G98"/>
    <mergeCell ref="A89:A90"/>
    <mergeCell ref="B89:B90"/>
    <mergeCell ref="C89:C90"/>
    <mergeCell ref="F89:F90"/>
    <mergeCell ref="A97:A98"/>
    <mergeCell ref="B97:B98"/>
    <mergeCell ref="C97:C98"/>
    <mergeCell ref="D97:D98"/>
    <mergeCell ref="C91:C92"/>
    <mergeCell ref="F91:F92"/>
    <mergeCell ref="H91:H92"/>
    <mergeCell ref="A95:A96"/>
    <mergeCell ref="B95:B96"/>
    <mergeCell ref="C95:C96"/>
    <mergeCell ref="F95:F96"/>
    <mergeCell ref="A93:A94"/>
    <mergeCell ref="B93:B94"/>
    <mergeCell ref="C93:C94"/>
    <mergeCell ref="F93:F94"/>
    <mergeCell ref="L1:O3"/>
    <mergeCell ref="A6:O6"/>
    <mergeCell ref="E8:E10"/>
    <mergeCell ref="G8:G10"/>
    <mergeCell ref="J8:J10"/>
    <mergeCell ref="M8:O8"/>
    <mergeCell ref="N7:O7"/>
    <mergeCell ref="O9:O10"/>
    <mergeCell ref="K8:K10"/>
    <mergeCell ref="L8:L10"/>
    <mergeCell ref="B11:J11"/>
    <mergeCell ref="G17:G25"/>
    <mergeCell ref="A78:A79"/>
    <mergeCell ref="B78:B79"/>
    <mergeCell ref="C80:C82"/>
    <mergeCell ref="C78:C79"/>
    <mergeCell ref="A83:A84"/>
    <mergeCell ref="B83:B84"/>
    <mergeCell ref="C14:L16"/>
    <mergeCell ref="A61:A62"/>
    <mergeCell ref="B61:B62"/>
    <mergeCell ref="F45:F46"/>
    <mergeCell ref="H45:H46"/>
    <mergeCell ref="I45:I46"/>
    <mergeCell ref="A51:A52"/>
    <mergeCell ref="B51:B52"/>
    <mergeCell ref="I87:I88"/>
    <mergeCell ref="G87:G88"/>
    <mergeCell ref="M83:M84"/>
    <mergeCell ref="A85:A86"/>
    <mergeCell ref="B85:B86"/>
    <mergeCell ref="C85:C86"/>
    <mergeCell ref="F85:F86"/>
    <mergeCell ref="H85:H86"/>
    <mergeCell ref="I85:I86"/>
    <mergeCell ref="G83:G84"/>
    <mergeCell ref="G85:G86"/>
    <mergeCell ref="C51:C52"/>
    <mergeCell ref="F51:F52"/>
    <mergeCell ref="G70:G71"/>
    <mergeCell ref="G55:G58"/>
    <mergeCell ref="G61:G62"/>
    <mergeCell ref="G63:G64"/>
    <mergeCell ref="G91:G92"/>
    <mergeCell ref="G89:G90"/>
    <mergeCell ref="A87:A88"/>
    <mergeCell ref="B87:B88"/>
    <mergeCell ref="C87:C88"/>
    <mergeCell ref="F87:F88"/>
    <mergeCell ref="A91:A92"/>
    <mergeCell ref="B91:B92"/>
    <mergeCell ref="G45:G46"/>
    <mergeCell ref="A45:A46"/>
    <mergeCell ref="B45:B46"/>
    <mergeCell ref="C45:C46"/>
    <mergeCell ref="G36:G44"/>
    <mergeCell ref="H36:H44"/>
    <mergeCell ref="I36:I44"/>
    <mergeCell ref="G93:G94"/>
    <mergeCell ref="O51:O52"/>
    <mergeCell ref="M47:M48"/>
    <mergeCell ref="N47:N48"/>
    <mergeCell ref="O47:O48"/>
    <mergeCell ref="G51:G54"/>
    <mergeCell ref="M65:M66"/>
    <mergeCell ref="M63:M64"/>
    <mergeCell ref="C59:I59"/>
    <mergeCell ref="C61:C62"/>
    <mergeCell ref="F61:F62"/>
    <mergeCell ref="H61:H62"/>
    <mergeCell ref="I61:I62"/>
    <mergeCell ref="M61:M62"/>
    <mergeCell ref="M51:M52"/>
    <mergeCell ref="N51:N52"/>
    <mergeCell ref="E53:E54"/>
    <mergeCell ref="A4:O4"/>
    <mergeCell ref="A5:O5"/>
    <mergeCell ref="A8:A10"/>
    <mergeCell ref="B8:B10"/>
    <mergeCell ref="C8:C10"/>
    <mergeCell ref="D8:D10"/>
    <mergeCell ref="F8:F10"/>
    <mergeCell ref="H8:H10"/>
    <mergeCell ref="I8:I10"/>
    <mergeCell ref="M9:M10"/>
    <mergeCell ref="N9:N10"/>
    <mergeCell ref="J36:J44"/>
    <mergeCell ref="C13:O13"/>
    <mergeCell ref="A17:A25"/>
    <mergeCell ref="B17:B25"/>
    <mergeCell ref="C17:C25"/>
    <mergeCell ref="H17:H25"/>
    <mergeCell ref="B14:B16"/>
    <mergeCell ref="A36:A40"/>
    <mergeCell ref="B36:B40"/>
    <mergeCell ref="F36:F40"/>
    <mergeCell ref="F41:F42"/>
    <mergeCell ref="E26:E28"/>
    <mergeCell ref="F26:F28"/>
    <mergeCell ref="E17:F25"/>
    <mergeCell ref="C26:C28"/>
    <mergeCell ref="B26:B28"/>
    <mergeCell ref="A26:A28"/>
    <mergeCell ref="B34:B35"/>
    <mergeCell ref="A34:A35"/>
    <mergeCell ref="B41:B42"/>
    <mergeCell ref="A41:A42"/>
    <mergeCell ref="B43:B44"/>
    <mergeCell ref="A43:A44"/>
    <mergeCell ref="A74:A75"/>
    <mergeCell ref="B74:B75"/>
    <mergeCell ref="C74:C75"/>
    <mergeCell ref="A72:A73"/>
    <mergeCell ref="B72:B73"/>
    <mergeCell ref="C72:C73"/>
    <mergeCell ref="I72:I73"/>
    <mergeCell ref="G72:G73"/>
    <mergeCell ref="F78:F79"/>
    <mergeCell ref="G78:G82"/>
    <mergeCell ref="H78:H82"/>
    <mergeCell ref="I78:I82"/>
    <mergeCell ref="F74:F75"/>
    <mergeCell ref="H74:H75"/>
    <mergeCell ref="I74:I75"/>
    <mergeCell ref="G74:G75"/>
    <mergeCell ref="A76:A77"/>
    <mergeCell ref="B76:B77"/>
    <mergeCell ref="C76:C77"/>
    <mergeCell ref="G76:G77"/>
    <mergeCell ref="F72:F73"/>
    <mergeCell ref="H72:H73"/>
    <mergeCell ref="F76:F77"/>
    <mergeCell ref="H76:H77"/>
    <mergeCell ref="A70:A71"/>
    <mergeCell ref="B70:B71"/>
    <mergeCell ref="C70:C71"/>
    <mergeCell ref="F70:F71"/>
    <mergeCell ref="A53:A54"/>
    <mergeCell ref="B53:B54"/>
    <mergeCell ref="C53:C54"/>
    <mergeCell ref="C63:C64"/>
    <mergeCell ref="A57:A58"/>
    <mergeCell ref="E57:E58"/>
    <mergeCell ref="F57:F58"/>
    <mergeCell ref="F63:F64"/>
    <mergeCell ref="G65:G69"/>
    <mergeCell ref="G47:G50"/>
    <mergeCell ref="A55:A56"/>
    <mergeCell ref="B55:B56"/>
    <mergeCell ref="F55:F56"/>
    <mergeCell ref="D55:D58"/>
    <mergeCell ref="B57:B58"/>
    <mergeCell ref="A65:A66"/>
    <mergeCell ref="B65:B66"/>
    <mergeCell ref="C65:C66"/>
    <mergeCell ref="F65:F66"/>
    <mergeCell ref="A63:A64"/>
    <mergeCell ref="B63:B64"/>
    <mergeCell ref="A49:A50"/>
    <mergeCell ref="B49:B50"/>
    <mergeCell ref="C49:C50"/>
    <mergeCell ref="B68:B69"/>
    <mergeCell ref="A68:A69"/>
    <mergeCell ref="A47:A48"/>
    <mergeCell ref="B47:B48"/>
    <mergeCell ref="C47:C48"/>
    <mergeCell ref="F47:F48"/>
    <mergeCell ref="F49:F50"/>
    <mergeCell ref="E49:E50"/>
    <mergeCell ref="J78:J82"/>
    <mergeCell ref="J95:J98"/>
    <mergeCell ref="I95:I98"/>
    <mergeCell ref="H95:H98"/>
    <mergeCell ref="H47:H50"/>
    <mergeCell ref="I47:I50"/>
    <mergeCell ref="J47:J50"/>
    <mergeCell ref="H55:H58"/>
    <mergeCell ref="I55:I58"/>
    <mergeCell ref="H51:H54"/>
    <mergeCell ref="I51:I54"/>
    <mergeCell ref="J65:J69"/>
    <mergeCell ref="I65:I69"/>
    <mergeCell ref="H65:H69"/>
    <mergeCell ref="H70:H71"/>
    <mergeCell ref="I70:I71"/>
    <mergeCell ref="H63:H64"/>
    <mergeCell ref="I63:I64"/>
    <mergeCell ref="I76:I77"/>
    <mergeCell ref="J93:J94"/>
    <mergeCell ref="H89:H90"/>
    <mergeCell ref="I89:I90"/>
    <mergeCell ref="J51:J54"/>
    <mergeCell ref="H87:H88"/>
  </mergeCells>
  <pageMargins left="0.70866141732283472" right="0.70866141732283472" top="0.74803149606299213" bottom="0.74803149606299213" header="0.31496062992125984" footer="0.31496062992125984"/>
  <pageSetup scale="68" firstPageNumber="3" fitToHeight="0" orientation="landscape"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2"/>
  <sheetViews>
    <sheetView topLeftCell="A4" zoomScale="90" zoomScaleNormal="90" workbookViewId="0">
      <selection activeCell="M1" sqref="M1:O1"/>
    </sheetView>
  </sheetViews>
  <sheetFormatPr defaultRowHeight="12.75" x14ac:dyDescent="0.2"/>
  <cols>
    <col min="1" max="1" width="3.5703125" style="263" customWidth="1"/>
    <col min="2" max="2" width="3.140625" style="263" customWidth="1"/>
    <col min="3" max="4" width="3.7109375" style="263" customWidth="1"/>
    <col min="5" max="5" width="3" style="263" customWidth="1"/>
    <col min="6" max="6" width="36.7109375" style="263" customWidth="1"/>
    <col min="7" max="7" width="5.42578125" style="263" customWidth="1"/>
    <col min="8" max="8" width="6.7109375" style="1463" customWidth="1"/>
    <col min="9" max="9" width="4.42578125" style="263" customWidth="1"/>
    <col min="10" max="10" width="24.5703125" style="263" customWidth="1"/>
    <col min="11" max="11" width="7.28515625" style="263" customWidth="1"/>
    <col min="12" max="12" width="10" style="263" customWidth="1"/>
    <col min="13" max="13" width="41.28515625" style="263" customWidth="1"/>
    <col min="14" max="14" width="9.140625" style="263" customWidth="1"/>
    <col min="15" max="15" width="9.42578125" style="2450" customWidth="1"/>
    <col min="16" max="16384" width="9.140625" style="263"/>
  </cols>
  <sheetData>
    <row r="1" spans="1:15" ht="52.5" customHeight="1" x14ac:dyDescent="0.2">
      <c r="M1" s="3765" t="s">
        <v>1393</v>
      </c>
      <c r="N1" s="3765"/>
      <c r="O1" s="3765"/>
    </row>
    <row r="2" spans="1:15" ht="19.5" customHeight="1" x14ac:dyDescent="0.2">
      <c r="A2" s="4652" t="s">
        <v>172</v>
      </c>
      <c r="B2" s="4652"/>
      <c r="C2" s="4652"/>
      <c r="D2" s="4652"/>
      <c r="E2" s="4652"/>
      <c r="F2" s="4652"/>
      <c r="G2" s="4652"/>
      <c r="H2" s="4652"/>
      <c r="I2" s="4652"/>
      <c r="J2" s="4652"/>
      <c r="K2" s="4652"/>
      <c r="L2" s="4652"/>
      <c r="M2" s="4652"/>
      <c r="N2" s="4652"/>
      <c r="O2" s="4652"/>
    </row>
    <row r="3" spans="1:15" ht="14.25" x14ac:dyDescent="0.2">
      <c r="A3" s="4038" t="s">
        <v>1058</v>
      </c>
      <c r="B3" s="4038"/>
      <c r="C3" s="4038"/>
      <c r="D3" s="4038"/>
      <c r="E3" s="4038"/>
      <c r="F3" s="4038"/>
      <c r="G3" s="4038"/>
      <c r="H3" s="4038"/>
      <c r="I3" s="4038"/>
      <c r="J3" s="4038"/>
      <c r="K3" s="4038"/>
      <c r="L3" s="4038"/>
      <c r="M3" s="4038"/>
      <c r="N3" s="4038"/>
      <c r="O3" s="4038"/>
    </row>
    <row r="4" spans="1:15" ht="14.25" x14ac:dyDescent="0.2">
      <c r="A4" s="4653" t="s">
        <v>170</v>
      </c>
      <c r="B4" s="4653"/>
      <c r="C4" s="4653"/>
      <c r="D4" s="4653"/>
      <c r="E4" s="4653"/>
      <c r="F4" s="4653"/>
      <c r="G4" s="4653"/>
      <c r="H4" s="4653"/>
      <c r="I4" s="4653"/>
      <c r="J4" s="4653"/>
      <c r="K4" s="4653"/>
      <c r="L4" s="4653"/>
      <c r="M4" s="4653"/>
      <c r="N4" s="4653"/>
      <c r="O4" s="4653"/>
    </row>
    <row r="5" spans="1:15" ht="16.5" thickBot="1" x14ac:dyDescent="0.25">
      <c r="A5" s="671"/>
      <c r="B5" s="671"/>
      <c r="C5" s="671"/>
      <c r="D5" s="671"/>
      <c r="E5" s="671"/>
      <c r="F5" s="671"/>
      <c r="G5" s="671"/>
      <c r="H5" s="1592"/>
      <c r="I5" s="671"/>
      <c r="J5" s="671"/>
      <c r="K5" s="671"/>
      <c r="L5" s="671"/>
      <c r="M5" s="670"/>
      <c r="N5" s="4651" t="s">
        <v>169</v>
      </c>
      <c r="O5" s="4651"/>
    </row>
    <row r="6" spans="1:15" ht="21.75" customHeight="1" thickBot="1" x14ac:dyDescent="0.25">
      <c r="A6" s="4052" t="s">
        <v>168</v>
      </c>
      <c r="B6" s="4052" t="s">
        <v>167</v>
      </c>
      <c r="C6" s="4045" t="s">
        <v>163</v>
      </c>
      <c r="D6" s="5087" t="s">
        <v>165</v>
      </c>
      <c r="E6" s="4052" t="s">
        <v>166</v>
      </c>
      <c r="F6" s="4048" t="s">
        <v>164</v>
      </c>
      <c r="G6" s="5090" t="s">
        <v>163</v>
      </c>
      <c r="H6" s="4023" t="s">
        <v>162</v>
      </c>
      <c r="I6" s="4020" t="s">
        <v>161</v>
      </c>
      <c r="J6" s="5055" t="s">
        <v>160</v>
      </c>
      <c r="K6" s="4023" t="s">
        <v>159</v>
      </c>
      <c r="L6" s="5052" t="s">
        <v>158</v>
      </c>
      <c r="M6" s="5093" t="s">
        <v>157</v>
      </c>
      <c r="N6" s="5094"/>
      <c r="O6" s="5095"/>
    </row>
    <row r="7" spans="1:15" x14ac:dyDescent="0.2">
      <c r="A7" s="4053"/>
      <c r="B7" s="4053"/>
      <c r="C7" s="4046"/>
      <c r="D7" s="5088"/>
      <c r="E7" s="4053"/>
      <c r="F7" s="4049"/>
      <c r="G7" s="5091"/>
      <c r="H7" s="4024"/>
      <c r="I7" s="4021"/>
      <c r="J7" s="5056"/>
      <c r="K7" s="4024"/>
      <c r="L7" s="5053"/>
      <c r="M7" s="5058" t="s">
        <v>156</v>
      </c>
      <c r="N7" s="5060" t="s">
        <v>155</v>
      </c>
      <c r="O7" s="5096" t="s">
        <v>154</v>
      </c>
    </row>
    <row r="8" spans="1:15" ht="153" customHeight="1" thickBot="1" x14ac:dyDescent="0.25">
      <c r="A8" s="4054"/>
      <c r="B8" s="4054"/>
      <c r="C8" s="4047"/>
      <c r="D8" s="5089"/>
      <c r="E8" s="4054"/>
      <c r="F8" s="4050"/>
      <c r="G8" s="5092"/>
      <c r="H8" s="4025"/>
      <c r="I8" s="4022"/>
      <c r="J8" s="5057"/>
      <c r="K8" s="4025"/>
      <c r="L8" s="5054"/>
      <c r="M8" s="5059"/>
      <c r="N8" s="5061"/>
      <c r="O8" s="5097"/>
    </row>
    <row r="9" spans="1:15" ht="29.25" customHeight="1" thickBot="1" x14ac:dyDescent="0.25">
      <c r="A9" s="407" t="s">
        <v>25</v>
      </c>
      <c r="B9" s="2665" t="s">
        <v>1057</v>
      </c>
      <c r="C9" s="2664"/>
      <c r="D9" s="2664"/>
      <c r="E9" s="649"/>
      <c r="F9" s="649"/>
      <c r="G9" s="649"/>
      <c r="H9" s="2663"/>
      <c r="I9" s="649"/>
      <c r="J9" s="649"/>
      <c r="K9" s="649"/>
      <c r="L9" s="649"/>
      <c r="M9" s="2662"/>
      <c r="N9" s="2662"/>
      <c r="O9" s="2661"/>
    </row>
    <row r="10" spans="1:15" ht="33.6" customHeight="1" x14ac:dyDescent="0.2">
      <c r="A10" s="5103"/>
      <c r="B10" s="2660"/>
      <c r="C10" s="2657"/>
      <c r="D10" s="2657"/>
      <c r="E10" s="2657"/>
      <c r="F10" s="2659"/>
      <c r="G10" s="2659"/>
      <c r="H10" s="2658"/>
      <c r="I10" s="2657"/>
      <c r="J10" s="2657"/>
      <c r="K10" s="2657"/>
      <c r="L10" s="2657"/>
      <c r="M10" s="2656" t="s">
        <v>1056</v>
      </c>
      <c r="N10" s="2655" t="s">
        <v>292</v>
      </c>
      <c r="O10" s="2654">
        <v>5</v>
      </c>
    </row>
    <row r="11" spans="1:15" ht="38.25" customHeight="1" thickBot="1" x14ac:dyDescent="0.25">
      <c r="A11" s="5104"/>
      <c r="B11" s="2653"/>
      <c r="C11" s="2650"/>
      <c r="D11" s="2650"/>
      <c r="E11" s="2650"/>
      <c r="F11" s="2652"/>
      <c r="G11" s="2652"/>
      <c r="H11" s="2651"/>
      <c r="I11" s="2650"/>
      <c r="J11" s="2650"/>
      <c r="K11" s="2650"/>
      <c r="L11" s="2650"/>
      <c r="M11" s="2649" t="s">
        <v>1055</v>
      </c>
      <c r="N11" s="2648" t="s">
        <v>1054</v>
      </c>
      <c r="O11" s="2626" t="s">
        <v>1053</v>
      </c>
    </row>
    <row r="12" spans="1:15" ht="33.75" customHeight="1" thickBot="1" x14ac:dyDescent="0.25">
      <c r="A12" s="3911" t="s">
        <v>25</v>
      </c>
      <c r="B12" s="3925" t="s">
        <v>25</v>
      </c>
      <c r="C12" s="394" t="s">
        <v>1052</v>
      </c>
      <c r="D12" s="393"/>
      <c r="E12" s="2564"/>
      <c r="F12" s="2647"/>
      <c r="G12" s="2647"/>
      <c r="H12" s="2646"/>
      <c r="I12" s="2645"/>
      <c r="J12" s="2645"/>
      <c r="K12" s="2645"/>
      <c r="L12" s="2645"/>
      <c r="M12" s="2644"/>
      <c r="N12" s="2644"/>
      <c r="O12" s="2643"/>
    </row>
    <row r="13" spans="1:15" ht="39" thickBot="1" x14ac:dyDescent="0.25">
      <c r="A13" s="3921"/>
      <c r="B13" s="3926"/>
      <c r="C13" s="5062"/>
      <c r="D13" s="5063"/>
      <c r="E13" s="5063"/>
      <c r="F13" s="5063"/>
      <c r="G13" s="5063"/>
      <c r="H13" s="5063"/>
      <c r="I13" s="5063"/>
      <c r="J13" s="5063"/>
      <c r="K13" s="5063"/>
      <c r="L13" s="5064"/>
      <c r="M13" s="2554" t="s">
        <v>1051</v>
      </c>
      <c r="N13" s="2553" t="s">
        <v>1025</v>
      </c>
      <c r="O13" s="2552" t="s">
        <v>1024</v>
      </c>
    </row>
    <row r="14" spans="1:15" ht="37.9" customHeight="1" x14ac:dyDescent="0.2">
      <c r="A14" s="3976" t="s">
        <v>25</v>
      </c>
      <c r="B14" s="3979" t="s">
        <v>25</v>
      </c>
      <c r="C14" s="5100" t="s">
        <v>25</v>
      </c>
      <c r="D14" s="430"/>
      <c r="E14" s="341"/>
      <c r="F14" s="5070" t="s">
        <v>1049</v>
      </c>
      <c r="G14" s="5098" t="s">
        <v>143</v>
      </c>
      <c r="H14" s="5073" t="s">
        <v>33</v>
      </c>
      <c r="I14" s="5046" t="s">
        <v>407</v>
      </c>
      <c r="J14" s="5041" t="s">
        <v>406</v>
      </c>
      <c r="K14" s="2511" t="s">
        <v>101</v>
      </c>
      <c r="L14" s="2633">
        <v>3</v>
      </c>
      <c r="M14" s="2510" t="s">
        <v>1050</v>
      </c>
      <c r="N14" s="2486" t="s">
        <v>910</v>
      </c>
      <c r="O14" s="2642" t="s">
        <v>977</v>
      </c>
    </row>
    <row r="15" spans="1:15" ht="21" customHeight="1" thickBot="1" x14ac:dyDescent="0.25">
      <c r="A15" s="3978"/>
      <c r="B15" s="3980"/>
      <c r="C15" s="5101"/>
      <c r="D15" s="417"/>
      <c r="E15" s="350"/>
      <c r="F15" s="5102"/>
      <c r="G15" s="5099"/>
      <c r="H15" s="5044"/>
      <c r="I15" s="5047"/>
      <c r="J15" s="5075"/>
      <c r="K15" s="2630" t="s">
        <v>21</v>
      </c>
      <c r="L15" s="2629">
        <f>SUM(L14:L14)</f>
        <v>3</v>
      </c>
      <c r="M15" s="2638"/>
      <c r="N15" s="2476"/>
      <c r="O15" s="2474"/>
    </row>
    <row r="16" spans="1:15" ht="21" customHeight="1" x14ac:dyDescent="0.2">
      <c r="A16" s="2522" t="s">
        <v>25</v>
      </c>
      <c r="B16" s="2521" t="s">
        <v>25</v>
      </c>
      <c r="C16" s="3915" t="s">
        <v>25</v>
      </c>
      <c r="D16" s="5085" t="s">
        <v>25</v>
      </c>
      <c r="E16" s="320"/>
      <c r="F16" s="4602" t="s">
        <v>1049</v>
      </c>
      <c r="G16" s="2636"/>
      <c r="H16" s="5044"/>
      <c r="I16" s="5047"/>
      <c r="J16" s="5075"/>
      <c r="K16" s="2483" t="s">
        <v>101</v>
      </c>
      <c r="L16" s="2639">
        <v>3</v>
      </c>
      <c r="M16" s="2514"/>
      <c r="N16" s="2514"/>
      <c r="O16" s="2634"/>
    </row>
    <row r="17" spans="1:15" ht="21" customHeight="1" thickBot="1" x14ac:dyDescent="0.25">
      <c r="A17" s="2522"/>
      <c r="B17" s="2521"/>
      <c r="C17" s="3923"/>
      <c r="D17" s="5086"/>
      <c r="E17" s="320"/>
      <c r="F17" s="4604"/>
      <c r="G17" s="2636"/>
      <c r="H17" s="5074"/>
      <c r="I17" s="5048"/>
      <c r="J17" s="5075"/>
      <c r="K17" s="2491" t="s">
        <v>21</v>
      </c>
      <c r="L17" s="2635">
        <f>SUM(L16)</f>
        <v>3</v>
      </c>
      <c r="M17" s="2514"/>
      <c r="N17" s="2514"/>
      <c r="O17" s="2634"/>
    </row>
    <row r="18" spans="1:15" ht="25.5" customHeight="1" x14ac:dyDescent="0.2">
      <c r="A18" s="3976" t="s">
        <v>25</v>
      </c>
      <c r="B18" s="3979" t="s">
        <v>25</v>
      </c>
      <c r="C18" s="5100" t="s">
        <v>27</v>
      </c>
      <c r="D18" s="430"/>
      <c r="E18" s="341"/>
      <c r="F18" s="5070" t="s">
        <v>1047</v>
      </c>
      <c r="G18" s="5098" t="s">
        <v>124</v>
      </c>
      <c r="H18" s="5073" t="s">
        <v>33</v>
      </c>
      <c r="I18" s="5046" t="s">
        <v>407</v>
      </c>
      <c r="J18" s="5041" t="s">
        <v>406</v>
      </c>
      <c r="K18" s="2511" t="s">
        <v>101</v>
      </c>
      <c r="L18" s="2633">
        <v>8</v>
      </c>
      <c r="M18" s="2641" t="s">
        <v>1048</v>
      </c>
      <c r="N18" s="2495" t="s">
        <v>910</v>
      </c>
      <c r="O18" s="2640" t="s">
        <v>62</v>
      </c>
    </row>
    <row r="19" spans="1:15" ht="36" customHeight="1" thickBot="1" x14ac:dyDescent="0.25">
      <c r="A19" s="3978"/>
      <c r="B19" s="3980"/>
      <c r="C19" s="5101"/>
      <c r="D19" s="417"/>
      <c r="E19" s="350"/>
      <c r="F19" s="5102"/>
      <c r="G19" s="5099"/>
      <c r="H19" s="5044"/>
      <c r="I19" s="5047"/>
      <c r="J19" s="5075"/>
      <c r="K19" s="2630" t="s">
        <v>21</v>
      </c>
      <c r="L19" s="2629">
        <f>SUM(L18:L18)</f>
        <v>8</v>
      </c>
      <c r="M19" s="2638"/>
      <c r="N19" s="2476"/>
      <c r="O19" s="2474"/>
    </row>
    <row r="20" spans="1:15" ht="36" customHeight="1" x14ac:dyDescent="0.2">
      <c r="A20" s="3976" t="s">
        <v>25</v>
      </c>
      <c r="B20" s="3979" t="s">
        <v>25</v>
      </c>
      <c r="C20" s="5100" t="s">
        <v>27</v>
      </c>
      <c r="D20" s="5085" t="s">
        <v>25</v>
      </c>
      <c r="E20" s="2637"/>
      <c r="F20" s="4602" t="s">
        <v>1047</v>
      </c>
      <c r="G20" s="2636"/>
      <c r="H20" s="5044"/>
      <c r="I20" s="5047"/>
      <c r="J20" s="5075"/>
      <c r="K20" s="2483" t="s">
        <v>101</v>
      </c>
      <c r="L20" s="2639">
        <v>8</v>
      </c>
      <c r="M20" s="2638"/>
      <c r="N20" s="2476"/>
      <c r="O20" s="2474"/>
    </row>
    <row r="21" spans="1:15" ht="21.75" customHeight="1" thickBot="1" x14ac:dyDescent="0.25">
      <c r="A21" s="3978"/>
      <c r="B21" s="3980"/>
      <c r="C21" s="5101"/>
      <c r="D21" s="5086"/>
      <c r="E21" s="2637"/>
      <c r="F21" s="5049"/>
      <c r="G21" s="2636"/>
      <c r="H21" s="5074"/>
      <c r="I21" s="5048"/>
      <c r="J21" s="5042"/>
      <c r="K21" s="2491" t="s">
        <v>21</v>
      </c>
      <c r="L21" s="2635">
        <f>SUM(L20)</f>
        <v>8</v>
      </c>
      <c r="M21" s="2514"/>
      <c r="N21" s="2514"/>
      <c r="O21" s="2634"/>
    </row>
    <row r="22" spans="1:15" ht="15" customHeight="1" x14ac:dyDescent="0.2">
      <c r="A22" s="3911" t="s">
        <v>25</v>
      </c>
      <c r="B22" s="3913" t="s">
        <v>25</v>
      </c>
      <c r="C22" s="431" t="s">
        <v>86</v>
      </c>
      <c r="D22" s="3947" t="s">
        <v>1046</v>
      </c>
      <c r="E22" s="5106"/>
      <c r="F22" s="5107"/>
      <c r="G22" s="4593" t="s">
        <v>115</v>
      </c>
      <c r="H22" s="5043" t="s">
        <v>33</v>
      </c>
      <c r="I22" s="5046" t="s">
        <v>407</v>
      </c>
      <c r="J22" s="2512" t="s">
        <v>406</v>
      </c>
      <c r="K22" s="2511" t="s">
        <v>101</v>
      </c>
      <c r="L22" s="2633">
        <f>L25+L27+L29</f>
        <v>130.4</v>
      </c>
      <c r="M22" s="2510"/>
      <c r="N22" s="2495"/>
      <c r="O22" s="2551"/>
    </row>
    <row r="23" spans="1:15" ht="15" x14ac:dyDescent="0.2">
      <c r="A23" s="3912"/>
      <c r="B23" s="3914"/>
      <c r="C23" s="446"/>
      <c r="D23" s="5108"/>
      <c r="E23" s="5109"/>
      <c r="F23" s="5110"/>
      <c r="G23" s="4594"/>
      <c r="H23" s="5044"/>
      <c r="I23" s="5047"/>
      <c r="J23" s="2519"/>
      <c r="K23" s="2509"/>
      <c r="L23" s="2632"/>
      <c r="M23" s="2487"/>
      <c r="N23" s="2618"/>
      <c r="O23" s="2485"/>
    </row>
    <row r="24" spans="1:15" ht="25.5" customHeight="1" thickBot="1" x14ac:dyDescent="0.25">
      <c r="A24" s="3921"/>
      <c r="B24" s="3922"/>
      <c r="C24" s="2631"/>
      <c r="D24" s="5111"/>
      <c r="E24" s="5112"/>
      <c r="F24" s="5113"/>
      <c r="G24" s="4595"/>
      <c r="H24" s="5045"/>
      <c r="I24" s="5048"/>
      <c r="J24" s="2616"/>
      <c r="K24" s="2630" t="s">
        <v>21</v>
      </c>
      <c r="L24" s="2629">
        <f>L26+L28+L30</f>
        <v>130.4</v>
      </c>
      <c r="M24" s="2628"/>
      <c r="N24" s="2627"/>
      <c r="O24" s="2626"/>
    </row>
    <row r="25" spans="1:15" ht="36" customHeight="1" thickBot="1" x14ac:dyDescent="0.25">
      <c r="A25" s="3911" t="s">
        <v>25</v>
      </c>
      <c r="B25" s="3913" t="s">
        <v>25</v>
      </c>
      <c r="C25" s="3915" t="s">
        <v>86</v>
      </c>
      <c r="D25" s="5085" t="s">
        <v>25</v>
      </c>
      <c r="E25" s="5076"/>
      <c r="F25" s="3843" t="s">
        <v>1045</v>
      </c>
      <c r="G25" s="4593" t="s">
        <v>115</v>
      </c>
      <c r="H25" s="5073" t="s">
        <v>33</v>
      </c>
      <c r="I25" s="5046" t="s">
        <v>407</v>
      </c>
      <c r="J25" s="2531" t="s">
        <v>406</v>
      </c>
      <c r="K25" s="2620" t="s">
        <v>101</v>
      </c>
      <c r="L25" s="2586">
        <v>55</v>
      </c>
      <c r="M25" s="2625" t="s">
        <v>1044</v>
      </c>
      <c r="N25" s="2618" t="s">
        <v>194</v>
      </c>
      <c r="O25" s="2551" t="s">
        <v>1043</v>
      </c>
    </row>
    <row r="26" spans="1:15" ht="25.5" customHeight="1" thickBot="1" x14ac:dyDescent="0.25">
      <c r="A26" s="3921"/>
      <c r="B26" s="3922"/>
      <c r="C26" s="3923"/>
      <c r="D26" s="5086"/>
      <c r="E26" s="5078"/>
      <c r="F26" s="3845"/>
      <c r="G26" s="4594"/>
      <c r="H26" s="5044"/>
      <c r="I26" s="5048"/>
      <c r="J26" s="2621"/>
      <c r="K26" s="2615" t="s">
        <v>21</v>
      </c>
      <c r="L26" s="2582">
        <f>L25</f>
        <v>55</v>
      </c>
      <c r="M26" s="2471"/>
      <c r="N26" s="2470"/>
      <c r="O26" s="2469"/>
    </row>
    <row r="27" spans="1:15" ht="29.25" customHeight="1" thickBot="1" x14ac:dyDescent="0.25">
      <c r="A27" s="3911" t="s">
        <v>25</v>
      </c>
      <c r="B27" s="3913" t="s">
        <v>25</v>
      </c>
      <c r="C27" s="3915" t="s">
        <v>86</v>
      </c>
      <c r="D27" s="5085" t="s">
        <v>27</v>
      </c>
      <c r="E27" s="5076"/>
      <c r="F27" s="5050" t="s">
        <v>1042</v>
      </c>
      <c r="G27" s="4594"/>
      <c r="H27" s="5044"/>
      <c r="I27" s="5047" t="s">
        <v>407</v>
      </c>
      <c r="J27" s="2531" t="s">
        <v>406</v>
      </c>
      <c r="K27" s="2624" t="s">
        <v>101</v>
      </c>
      <c r="L27" s="2586">
        <v>35</v>
      </c>
      <c r="M27" s="2623" t="s">
        <v>1041</v>
      </c>
      <c r="N27" s="2495" t="s">
        <v>910</v>
      </c>
      <c r="O27" s="2622" t="s">
        <v>30</v>
      </c>
    </row>
    <row r="28" spans="1:15" ht="34.5" customHeight="1" thickBot="1" x14ac:dyDescent="0.25">
      <c r="A28" s="3921"/>
      <c r="B28" s="3922"/>
      <c r="C28" s="3923"/>
      <c r="D28" s="5086"/>
      <c r="E28" s="5078"/>
      <c r="F28" s="5051"/>
      <c r="G28" s="4594"/>
      <c r="H28" s="5044"/>
      <c r="I28" s="5048"/>
      <c r="J28" s="2621"/>
      <c r="K28" s="2615" t="s">
        <v>21</v>
      </c>
      <c r="L28" s="2582">
        <f>L27</f>
        <v>35</v>
      </c>
      <c r="M28" s="2471"/>
      <c r="N28" s="2533"/>
      <c r="O28" s="2469"/>
    </row>
    <row r="29" spans="1:15" ht="30" customHeight="1" thickBot="1" x14ac:dyDescent="0.25">
      <c r="A29" s="3911" t="s">
        <v>25</v>
      </c>
      <c r="B29" s="3913" t="s">
        <v>25</v>
      </c>
      <c r="C29" s="431" t="s">
        <v>86</v>
      </c>
      <c r="D29" s="5085" t="s">
        <v>86</v>
      </c>
      <c r="E29" s="5076"/>
      <c r="F29" s="5050" t="s">
        <v>1040</v>
      </c>
      <c r="G29" s="4594"/>
      <c r="H29" s="5044"/>
      <c r="I29" s="5046" t="s">
        <v>407</v>
      </c>
      <c r="J29" s="2531" t="s">
        <v>406</v>
      </c>
      <c r="K29" s="2620" t="s">
        <v>101</v>
      </c>
      <c r="L29" s="2586">
        <v>40.4</v>
      </c>
      <c r="M29" s="2619" t="s">
        <v>1039</v>
      </c>
      <c r="N29" s="2618" t="s">
        <v>910</v>
      </c>
      <c r="O29" s="2617" t="s">
        <v>975</v>
      </c>
    </row>
    <row r="30" spans="1:15" ht="24.75" customHeight="1" thickBot="1" x14ac:dyDescent="0.25">
      <c r="A30" s="3921"/>
      <c r="B30" s="3922"/>
      <c r="C30" s="588"/>
      <c r="D30" s="5086"/>
      <c r="E30" s="5078"/>
      <c r="F30" s="5051"/>
      <c r="G30" s="4595"/>
      <c r="H30" s="5074"/>
      <c r="I30" s="5048"/>
      <c r="J30" s="2616"/>
      <c r="K30" s="2615" t="s">
        <v>21</v>
      </c>
      <c r="L30" s="2582">
        <f>L29</f>
        <v>40.4</v>
      </c>
      <c r="M30" s="2471"/>
      <c r="N30" s="2533"/>
      <c r="O30" s="2469"/>
    </row>
    <row r="31" spans="1:15" ht="15" thickBot="1" x14ac:dyDescent="0.25">
      <c r="A31" s="2614" t="s">
        <v>25</v>
      </c>
      <c r="B31" s="2613" t="s">
        <v>25</v>
      </c>
      <c r="C31" s="2612"/>
      <c r="D31" s="2611"/>
      <c r="E31" s="2611"/>
      <c r="F31" s="3852" t="s">
        <v>26</v>
      </c>
      <c r="G31" s="3852"/>
      <c r="H31" s="3852"/>
      <c r="I31" s="3853"/>
      <c r="J31" s="413"/>
      <c r="K31" s="2468" t="s">
        <v>21</v>
      </c>
      <c r="L31" s="2610">
        <f>SUM(L15+L19+L24)</f>
        <v>141.4</v>
      </c>
      <c r="M31" s="2609"/>
      <c r="N31" s="2608"/>
      <c r="O31" s="2607"/>
    </row>
    <row r="32" spans="1:15" ht="24.75" customHeight="1" thickBot="1" x14ac:dyDescent="0.25">
      <c r="A32" s="390" t="s">
        <v>25</v>
      </c>
      <c r="B32" s="2566" t="s">
        <v>27</v>
      </c>
      <c r="C32" s="2606" t="s">
        <v>1038</v>
      </c>
      <c r="D32" s="2605"/>
      <c r="E32" s="2564"/>
      <c r="F32" s="2562"/>
      <c r="G32" s="2562"/>
      <c r="H32" s="2563"/>
      <c r="I32" s="2562"/>
      <c r="J32" s="2562"/>
      <c r="K32" s="2562"/>
      <c r="L32" s="2562"/>
      <c r="M32" s="2604"/>
      <c r="N32" s="2604"/>
      <c r="O32" s="2603"/>
    </row>
    <row r="33" spans="1:18" ht="43.5" customHeight="1" thickBot="1" x14ac:dyDescent="0.25">
      <c r="A33" s="449"/>
      <c r="B33" s="659"/>
      <c r="C33" s="458"/>
      <c r="D33" s="2602"/>
      <c r="E33" s="2557"/>
      <c r="F33" s="2555"/>
      <c r="G33" s="2555"/>
      <c r="H33" s="2556"/>
      <c r="I33" s="2555"/>
      <c r="J33" s="2555"/>
      <c r="K33" s="2555"/>
      <c r="L33" s="2555"/>
      <c r="M33" s="2601" t="s">
        <v>1037</v>
      </c>
      <c r="N33" s="2600" t="s">
        <v>292</v>
      </c>
      <c r="O33" s="2599">
        <v>2</v>
      </c>
    </row>
    <row r="34" spans="1:18" ht="38.25" x14ac:dyDescent="0.2">
      <c r="A34" s="3976" t="s">
        <v>25</v>
      </c>
      <c r="B34" s="3979" t="s">
        <v>27</v>
      </c>
      <c r="C34" s="5100" t="s">
        <v>25</v>
      </c>
      <c r="D34" s="2598"/>
      <c r="E34" s="341"/>
      <c r="F34" s="5070" t="s">
        <v>1036</v>
      </c>
      <c r="G34" s="4593" t="s">
        <v>98</v>
      </c>
      <c r="H34" s="5043" t="s">
        <v>33</v>
      </c>
      <c r="I34" s="5046" t="s">
        <v>407</v>
      </c>
      <c r="J34" s="2531" t="s">
        <v>406</v>
      </c>
      <c r="K34" s="2511" t="s">
        <v>101</v>
      </c>
      <c r="L34" s="383">
        <f>L37+L39</f>
        <v>20</v>
      </c>
      <c r="M34" s="2594" t="s">
        <v>1035</v>
      </c>
      <c r="N34" s="2597" t="s">
        <v>292</v>
      </c>
      <c r="O34" s="2596">
        <v>22.6</v>
      </c>
      <c r="R34" s="2595"/>
    </row>
    <row r="35" spans="1:18" ht="15" x14ac:dyDescent="0.2">
      <c r="A35" s="3977"/>
      <c r="B35" s="3914"/>
      <c r="C35" s="5128"/>
      <c r="D35" s="435"/>
      <c r="E35" s="328"/>
      <c r="F35" s="5071"/>
      <c r="G35" s="4594"/>
      <c r="H35" s="5044"/>
      <c r="I35" s="5047"/>
      <c r="J35" s="2519"/>
      <c r="K35" s="2509"/>
      <c r="L35" s="380"/>
      <c r="M35" s="2594"/>
      <c r="N35" s="2590"/>
      <c r="O35" s="2593"/>
    </row>
    <row r="36" spans="1:18" ht="15.75" thickBot="1" x14ac:dyDescent="0.3">
      <c r="A36" s="3978"/>
      <c r="B36" s="3980"/>
      <c r="C36" s="5101"/>
      <c r="D36" s="437"/>
      <c r="E36" s="350"/>
      <c r="F36" s="5072"/>
      <c r="G36" s="4595"/>
      <c r="H36" s="5045"/>
      <c r="I36" s="5048"/>
      <c r="J36" s="2502"/>
      <c r="K36" s="2592" t="s">
        <v>21</v>
      </c>
      <c r="L36" s="2525">
        <f>L38+L40</f>
        <v>20</v>
      </c>
      <c r="M36" s="2591"/>
      <c r="N36" s="2590"/>
      <c r="O36" s="2589"/>
    </row>
    <row r="37" spans="1:18" ht="28.5" customHeight="1" thickBot="1" x14ac:dyDescent="0.25">
      <c r="A37" s="3911" t="s">
        <v>25</v>
      </c>
      <c r="B37" s="3913" t="s">
        <v>27</v>
      </c>
      <c r="C37" s="3915" t="s">
        <v>25</v>
      </c>
      <c r="D37" s="5085" t="s">
        <v>25</v>
      </c>
      <c r="E37" s="5076"/>
      <c r="F37" s="5126" t="s">
        <v>1034</v>
      </c>
      <c r="G37" s="4593" t="s">
        <v>98</v>
      </c>
      <c r="H37" s="5073" t="s">
        <v>33</v>
      </c>
      <c r="I37" s="5046" t="s">
        <v>407</v>
      </c>
      <c r="J37" s="5041" t="s">
        <v>406</v>
      </c>
      <c r="K37" s="2587" t="s">
        <v>101</v>
      </c>
      <c r="L37" s="2586">
        <v>3</v>
      </c>
      <c r="M37" s="2585" t="s">
        <v>1033</v>
      </c>
      <c r="N37" s="2584" t="s">
        <v>194</v>
      </c>
      <c r="O37" s="2583">
        <v>3</v>
      </c>
    </row>
    <row r="38" spans="1:18" ht="15" thickBot="1" x14ac:dyDescent="0.25">
      <c r="A38" s="3921"/>
      <c r="B38" s="3922"/>
      <c r="C38" s="3923"/>
      <c r="D38" s="5086"/>
      <c r="E38" s="5078"/>
      <c r="F38" s="5127"/>
      <c r="G38" s="4594"/>
      <c r="H38" s="5044"/>
      <c r="I38" s="5048"/>
      <c r="J38" s="5042"/>
      <c r="K38" s="2473" t="s">
        <v>21</v>
      </c>
      <c r="L38" s="2582">
        <f>SUM(L37)</f>
        <v>3</v>
      </c>
      <c r="M38" s="2578"/>
      <c r="N38" s="2475"/>
      <c r="O38" s="2588"/>
    </row>
    <row r="39" spans="1:18" ht="26.25" customHeight="1" thickBot="1" x14ac:dyDescent="0.25">
      <c r="A39" s="3911" t="s">
        <v>25</v>
      </c>
      <c r="B39" s="3913" t="s">
        <v>27</v>
      </c>
      <c r="C39" s="3915" t="s">
        <v>25</v>
      </c>
      <c r="D39" s="5085" t="s">
        <v>27</v>
      </c>
      <c r="E39" s="5076"/>
      <c r="F39" s="5050" t="s">
        <v>1032</v>
      </c>
      <c r="G39" s="4594"/>
      <c r="H39" s="5044"/>
      <c r="I39" s="5046" t="s">
        <v>407</v>
      </c>
      <c r="J39" s="5041" t="s">
        <v>406</v>
      </c>
      <c r="K39" s="2587" t="s">
        <v>101</v>
      </c>
      <c r="L39" s="2586">
        <v>17</v>
      </c>
      <c r="M39" s="2585" t="s">
        <v>1031</v>
      </c>
      <c r="N39" s="2584" t="s">
        <v>357</v>
      </c>
      <c r="O39" s="2583">
        <v>9</v>
      </c>
    </row>
    <row r="40" spans="1:18" ht="15" thickBot="1" x14ac:dyDescent="0.25">
      <c r="A40" s="3921"/>
      <c r="B40" s="3922"/>
      <c r="C40" s="3923"/>
      <c r="D40" s="5086"/>
      <c r="E40" s="5078"/>
      <c r="F40" s="5051"/>
      <c r="G40" s="4595"/>
      <c r="H40" s="5074"/>
      <c r="I40" s="5048"/>
      <c r="J40" s="5042"/>
      <c r="K40" s="2473" t="s">
        <v>21</v>
      </c>
      <c r="L40" s="2582">
        <f>SUM(L39)</f>
        <v>17</v>
      </c>
      <c r="M40" s="2471"/>
      <c r="N40" s="2533"/>
      <c r="O40" s="2581"/>
    </row>
    <row r="41" spans="1:18" ht="15" customHeight="1" x14ac:dyDescent="0.2">
      <c r="A41" s="3976" t="s">
        <v>25</v>
      </c>
      <c r="B41" s="3979" t="s">
        <v>27</v>
      </c>
      <c r="C41" s="5100" t="s">
        <v>27</v>
      </c>
      <c r="D41" s="430"/>
      <c r="E41" s="341"/>
      <c r="F41" s="5124" t="s">
        <v>1030</v>
      </c>
      <c r="G41" s="4641" t="s">
        <v>96</v>
      </c>
      <c r="H41" s="5073" t="s">
        <v>33</v>
      </c>
      <c r="I41" s="5046" t="s">
        <v>407</v>
      </c>
      <c r="J41" s="5041" t="s">
        <v>406</v>
      </c>
      <c r="K41" s="2511" t="s">
        <v>101</v>
      </c>
      <c r="L41" s="383">
        <v>0</v>
      </c>
      <c r="M41" s="2580" t="s">
        <v>1029</v>
      </c>
      <c r="N41" s="2486" t="s">
        <v>357</v>
      </c>
      <c r="O41" s="2579">
        <v>1</v>
      </c>
    </row>
    <row r="42" spans="1:18" ht="31.15" customHeight="1" thickBot="1" x14ac:dyDescent="0.25">
      <c r="A42" s="3978"/>
      <c r="B42" s="3980"/>
      <c r="C42" s="5101"/>
      <c r="D42" s="417"/>
      <c r="E42" s="350"/>
      <c r="F42" s="5125"/>
      <c r="G42" s="4642"/>
      <c r="H42" s="5044"/>
      <c r="I42" s="5047"/>
      <c r="J42" s="5075"/>
      <c r="K42" s="2526" t="s">
        <v>21</v>
      </c>
      <c r="L42" s="2525">
        <f>SUM(L41:L41)</f>
        <v>0</v>
      </c>
      <c r="M42" s="2578"/>
      <c r="N42" s="2577"/>
      <c r="O42" s="2576"/>
    </row>
    <row r="43" spans="1:18" ht="26.25" customHeight="1" thickBot="1" x14ac:dyDescent="0.25">
      <c r="A43" s="3976" t="s">
        <v>25</v>
      </c>
      <c r="B43" s="3979" t="s">
        <v>27</v>
      </c>
      <c r="C43" s="5100" t="s">
        <v>27</v>
      </c>
      <c r="D43" s="5085" t="s">
        <v>25</v>
      </c>
      <c r="E43" s="5076"/>
      <c r="F43" s="5068" t="s">
        <v>1028</v>
      </c>
      <c r="G43" s="4642"/>
      <c r="H43" s="5044"/>
      <c r="I43" s="5047"/>
      <c r="J43" s="5075"/>
      <c r="K43" s="2575" t="s">
        <v>101</v>
      </c>
      <c r="L43" s="2574">
        <v>0</v>
      </c>
      <c r="M43" s="2573"/>
      <c r="N43" s="2572"/>
      <c r="O43" s="2469"/>
    </row>
    <row r="44" spans="1:18" ht="21.75" customHeight="1" thickBot="1" x14ac:dyDescent="0.25">
      <c r="A44" s="3978"/>
      <c r="B44" s="3980"/>
      <c r="C44" s="5101"/>
      <c r="D44" s="5086"/>
      <c r="E44" s="5078"/>
      <c r="F44" s="5069"/>
      <c r="G44" s="4643"/>
      <c r="H44" s="5074"/>
      <c r="I44" s="5048"/>
      <c r="J44" s="5042"/>
      <c r="K44" s="2473" t="s">
        <v>21</v>
      </c>
      <c r="L44" s="2472">
        <f>SUM(L43)</f>
        <v>0</v>
      </c>
      <c r="M44" s="2573"/>
      <c r="N44" s="2572"/>
      <c r="O44" s="2469"/>
    </row>
    <row r="45" spans="1:18" ht="15" customHeight="1" thickBot="1" x14ac:dyDescent="0.25">
      <c r="A45" s="390" t="s">
        <v>25</v>
      </c>
      <c r="B45" s="2566" t="s">
        <v>27</v>
      </c>
      <c r="C45" s="3935" t="s">
        <v>26</v>
      </c>
      <c r="D45" s="3936"/>
      <c r="E45" s="3936"/>
      <c r="F45" s="3936"/>
      <c r="G45" s="3936"/>
      <c r="H45" s="3936"/>
      <c r="I45" s="3936"/>
      <c r="J45" s="3937"/>
      <c r="K45" s="2571" t="s">
        <v>21</v>
      </c>
      <c r="L45" s="2570">
        <f>SUM(L36+L42)</f>
        <v>20</v>
      </c>
      <c r="M45" s="2569"/>
      <c r="N45" s="2568"/>
      <c r="O45" s="2567"/>
    </row>
    <row r="46" spans="1:18" ht="27" customHeight="1" thickBot="1" x14ac:dyDescent="0.25">
      <c r="A46" s="390" t="s">
        <v>25</v>
      </c>
      <c r="B46" s="2566" t="s">
        <v>86</v>
      </c>
      <c r="C46" s="394" t="s">
        <v>1027</v>
      </c>
      <c r="D46" s="2565"/>
      <c r="E46" s="2564"/>
      <c r="F46" s="2562"/>
      <c r="G46" s="2562"/>
      <c r="H46" s="2563"/>
      <c r="I46" s="2562"/>
      <c r="J46" s="2562"/>
      <c r="K46" s="2562"/>
      <c r="L46" s="2562"/>
      <c r="M46" s="2561"/>
      <c r="N46" s="2561"/>
      <c r="O46" s="2560"/>
    </row>
    <row r="47" spans="1:18" ht="67.5" customHeight="1" thickBot="1" x14ac:dyDescent="0.25">
      <c r="A47" s="449"/>
      <c r="B47" s="659"/>
      <c r="C47" s="2559"/>
      <c r="D47" s="2558"/>
      <c r="E47" s="2557"/>
      <c r="F47" s="2555"/>
      <c r="G47" s="2555"/>
      <c r="H47" s="2556"/>
      <c r="I47" s="2555"/>
      <c r="J47" s="2555"/>
      <c r="K47" s="2555"/>
      <c r="L47" s="2555"/>
      <c r="M47" s="2554" t="s">
        <v>1026</v>
      </c>
      <c r="N47" s="2553" t="s">
        <v>1025</v>
      </c>
      <c r="O47" s="2552" t="s">
        <v>1024</v>
      </c>
    </row>
    <row r="48" spans="1:18" ht="43.5" customHeight="1" x14ac:dyDescent="0.2">
      <c r="A48" s="3976" t="s">
        <v>25</v>
      </c>
      <c r="B48" s="3979" t="s">
        <v>86</v>
      </c>
      <c r="C48" s="3915" t="s">
        <v>25</v>
      </c>
      <c r="D48" s="430"/>
      <c r="E48" s="598"/>
      <c r="F48" s="5070" t="s">
        <v>1022</v>
      </c>
      <c r="G48" s="4593" t="s">
        <v>1023</v>
      </c>
      <c r="H48" s="5073" t="s">
        <v>33</v>
      </c>
      <c r="I48" s="2542" t="s">
        <v>407</v>
      </c>
      <c r="J48" s="2512" t="s">
        <v>406</v>
      </c>
      <c r="K48" s="2511" t="s">
        <v>101</v>
      </c>
      <c r="L48" s="383">
        <v>0</v>
      </c>
      <c r="M48" s="2510"/>
      <c r="N48" s="2495"/>
      <c r="O48" s="2551"/>
    </row>
    <row r="49" spans="1:15" ht="39" customHeight="1" x14ac:dyDescent="0.2">
      <c r="A49" s="3977"/>
      <c r="B49" s="3914"/>
      <c r="C49" s="3916"/>
      <c r="D49" s="422"/>
      <c r="E49" s="596"/>
      <c r="F49" s="5071"/>
      <c r="G49" s="4594"/>
      <c r="H49" s="5044"/>
      <c r="I49" s="2549"/>
      <c r="J49" s="2548"/>
      <c r="K49" s="2509" t="s">
        <v>132</v>
      </c>
      <c r="L49" s="447">
        <v>0</v>
      </c>
      <c r="M49" s="2550"/>
      <c r="N49" s="2486"/>
      <c r="O49" s="2485"/>
    </row>
    <row r="50" spans="1:15" ht="42.75" customHeight="1" thickBot="1" x14ac:dyDescent="0.25">
      <c r="A50" s="3978"/>
      <c r="B50" s="3980"/>
      <c r="C50" s="3968"/>
      <c r="D50" s="417"/>
      <c r="E50" s="595"/>
      <c r="F50" s="5072"/>
      <c r="G50" s="4594"/>
      <c r="H50" s="5044"/>
      <c r="I50" s="2549"/>
      <c r="J50" s="2548"/>
      <c r="K50" s="378" t="s">
        <v>21</v>
      </c>
      <c r="L50" s="2547">
        <f>SUM(L48:L49)</f>
        <v>0</v>
      </c>
      <c r="M50" s="2546"/>
      <c r="N50" s="2545"/>
      <c r="O50" s="2544"/>
    </row>
    <row r="51" spans="1:15" ht="26.25" customHeight="1" x14ac:dyDescent="0.2">
      <c r="A51" s="2522" t="s">
        <v>25</v>
      </c>
      <c r="B51" s="2521" t="s">
        <v>86</v>
      </c>
      <c r="C51" s="3915" t="s">
        <v>25</v>
      </c>
      <c r="D51" s="2543" t="s">
        <v>25</v>
      </c>
      <c r="E51" s="2537"/>
      <c r="F51" s="4602" t="s">
        <v>1022</v>
      </c>
      <c r="G51" s="4594"/>
      <c r="H51" s="5044"/>
      <c r="I51" s="2542"/>
      <c r="J51" s="2512"/>
      <c r="K51" s="2483" t="s">
        <v>101</v>
      </c>
      <c r="L51" s="2482">
        <v>0</v>
      </c>
      <c r="M51" s="2541"/>
      <c r="N51" s="2540"/>
      <c r="O51" s="2539"/>
    </row>
    <row r="52" spans="1:15" ht="58.5" customHeight="1" thickBot="1" x14ac:dyDescent="0.25">
      <c r="A52" s="2522"/>
      <c r="B52" s="2521"/>
      <c r="C52" s="3923"/>
      <c r="D52" s="2538"/>
      <c r="E52" s="2537"/>
      <c r="F52" s="4604"/>
      <c r="G52" s="4595"/>
      <c r="H52" s="5074"/>
      <c r="I52" s="2536"/>
      <c r="J52" s="2535"/>
      <c r="K52" s="2517" t="s">
        <v>21</v>
      </c>
      <c r="L52" s="2472">
        <f>SUM(L51)</f>
        <v>0</v>
      </c>
      <c r="M52" s="2534"/>
      <c r="N52" s="2533"/>
      <c r="O52" s="2532"/>
    </row>
    <row r="53" spans="1:15" ht="31.9" customHeight="1" x14ac:dyDescent="0.2">
      <c r="A53" s="3976" t="s">
        <v>25</v>
      </c>
      <c r="B53" s="3979" t="s">
        <v>86</v>
      </c>
      <c r="C53" s="3915" t="s">
        <v>27</v>
      </c>
      <c r="D53" s="5105"/>
      <c r="E53" s="598"/>
      <c r="F53" s="5070" t="s">
        <v>1019</v>
      </c>
      <c r="G53" s="4593" t="s">
        <v>1021</v>
      </c>
      <c r="H53" s="5079" t="s">
        <v>33</v>
      </c>
      <c r="I53" s="5046" t="s">
        <v>407</v>
      </c>
      <c r="J53" s="2531" t="s">
        <v>406</v>
      </c>
      <c r="K53" s="2511" t="s">
        <v>101</v>
      </c>
      <c r="L53" s="383">
        <v>0</v>
      </c>
      <c r="M53" s="5065" t="s">
        <v>1020</v>
      </c>
      <c r="N53" s="2495" t="s">
        <v>194</v>
      </c>
      <c r="O53" s="2494">
        <v>4</v>
      </c>
    </row>
    <row r="54" spans="1:15" ht="31.9" customHeight="1" x14ac:dyDescent="0.2">
      <c r="A54" s="3977"/>
      <c r="B54" s="3914"/>
      <c r="C54" s="3916"/>
      <c r="D54" s="5105"/>
      <c r="E54" s="596"/>
      <c r="F54" s="5071"/>
      <c r="G54" s="4594"/>
      <c r="H54" s="5080"/>
      <c r="I54" s="5047"/>
      <c r="J54" s="2530"/>
      <c r="K54" s="2509" t="s">
        <v>132</v>
      </c>
      <c r="L54" s="444">
        <v>0</v>
      </c>
      <c r="M54" s="5066"/>
      <c r="N54" s="2529"/>
      <c r="O54" s="2528"/>
    </row>
    <row r="55" spans="1:15" ht="18.75" customHeight="1" thickBot="1" x14ac:dyDescent="0.25">
      <c r="A55" s="3978"/>
      <c r="B55" s="3980"/>
      <c r="C55" s="3968"/>
      <c r="D55" s="5086"/>
      <c r="E55" s="595"/>
      <c r="F55" s="5072"/>
      <c r="G55" s="4594"/>
      <c r="H55" s="5081"/>
      <c r="I55" s="5048"/>
      <c r="J55" s="2527"/>
      <c r="K55" s="2526" t="s">
        <v>21</v>
      </c>
      <c r="L55" s="2525">
        <f>SUM(L53:L54)</f>
        <v>0</v>
      </c>
      <c r="M55" s="5067"/>
      <c r="N55" s="2476"/>
      <c r="O55" s="2524"/>
    </row>
    <row r="56" spans="1:15" ht="18.75" customHeight="1" x14ac:dyDescent="0.2">
      <c r="A56" s="2522" t="s">
        <v>25</v>
      </c>
      <c r="B56" s="2521" t="s">
        <v>86</v>
      </c>
      <c r="C56" s="5100" t="s">
        <v>27</v>
      </c>
      <c r="D56" s="5085" t="s">
        <v>25</v>
      </c>
      <c r="E56" s="2523"/>
      <c r="F56" s="4602" t="s">
        <v>1019</v>
      </c>
      <c r="G56" s="4594"/>
      <c r="H56" s="2520"/>
      <c r="I56" s="2519"/>
      <c r="J56" s="2518"/>
      <c r="K56" s="2483" t="s">
        <v>101</v>
      </c>
      <c r="L56" s="2482">
        <v>0</v>
      </c>
      <c r="M56" s="2515"/>
      <c r="N56" s="2514"/>
      <c r="O56" s="2513"/>
    </row>
    <row r="57" spans="1:15" ht="18.75" customHeight="1" thickBot="1" x14ac:dyDescent="0.25">
      <c r="A57" s="2522"/>
      <c r="B57" s="2521"/>
      <c r="C57" s="5101"/>
      <c r="D57" s="5086"/>
      <c r="E57" s="350"/>
      <c r="F57" s="4604"/>
      <c r="G57" s="4595"/>
      <c r="H57" s="2520"/>
      <c r="I57" s="2519"/>
      <c r="J57" s="2518"/>
      <c r="K57" s="2517" t="s">
        <v>21</v>
      </c>
      <c r="L57" s="2516">
        <f>SUM(L56)</f>
        <v>0</v>
      </c>
      <c r="M57" s="2515"/>
      <c r="N57" s="2514"/>
      <c r="O57" s="2513"/>
    </row>
    <row r="58" spans="1:15" ht="15" customHeight="1" x14ac:dyDescent="0.2">
      <c r="A58" s="3976" t="s">
        <v>25</v>
      </c>
      <c r="B58" s="3979" t="s">
        <v>86</v>
      </c>
      <c r="C58" s="3915" t="s">
        <v>86</v>
      </c>
      <c r="D58" s="3947" t="s">
        <v>1018</v>
      </c>
      <c r="E58" s="5106"/>
      <c r="F58" s="5107"/>
      <c r="G58" s="4593" t="s">
        <v>1016</v>
      </c>
      <c r="H58" s="5043" t="s">
        <v>33</v>
      </c>
      <c r="I58" s="5046" t="s">
        <v>407</v>
      </c>
      <c r="J58" s="2512" t="s">
        <v>406</v>
      </c>
      <c r="K58" s="2511" t="s">
        <v>101</v>
      </c>
      <c r="L58" s="383">
        <f>L62+L65+L68</f>
        <v>28</v>
      </c>
      <c r="M58" s="2510"/>
      <c r="N58" s="2495"/>
      <c r="O58" s="2494"/>
    </row>
    <row r="59" spans="1:15" ht="15" x14ac:dyDescent="0.2">
      <c r="A59" s="3977"/>
      <c r="B59" s="3914"/>
      <c r="C59" s="3916"/>
      <c r="D59" s="5108"/>
      <c r="E59" s="5109"/>
      <c r="F59" s="5110"/>
      <c r="G59" s="4594"/>
      <c r="H59" s="5044"/>
      <c r="I59" s="5047"/>
      <c r="J59" s="2506"/>
      <c r="K59" s="2509"/>
      <c r="L59" s="447"/>
      <c r="M59" s="2508"/>
      <c r="N59" s="2486"/>
      <c r="O59" s="2507"/>
    </row>
    <row r="60" spans="1:15" ht="15.75" thickBot="1" x14ac:dyDescent="0.25">
      <c r="A60" s="3977"/>
      <c r="B60" s="3914"/>
      <c r="C60" s="3916"/>
      <c r="D60" s="5108"/>
      <c r="E60" s="5109"/>
      <c r="F60" s="5110"/>
      <c r="G60" s="4594"/>
      <c r="H60" s="5044"/>
      <c r="I60" s="5047"/>
      <c r="J60" s="2506"/>
      <c r="K60" s="2505"/>
      <c r="L60" s="377"/>
      <c r="M60" s="2504"/>
      <c r="N60" s="2503"/>
      <c r="O60" s="2479"/>
    </row>
    <row r="61" spans="1:15" ht="15.75" thickBot="1" x14ac:dyDescent="0.25">
      <c r="A61" s="3978"/>
      <c r="B61" s="3980"/>
      <c r="C61" s="3968"/>
      <c r="D61" s="5111"/>
      <c r="E61" s="5112"/>
      <c r="F61" s="5113"/>
      <c r="G61" s="4595"/>
      <c r="H61" s="5045"/>
      <c r="I61" s="5048"/>
      <c r="J61" s="2502"/>
      <c r="K61" s="2501" t="s">
        <v>21</v>
      </c>
      <c r="L61" s="2500">
        <f>L64+L67+L70</f>
        <v>28</v>
      </c>
      <c r="M61" s="2499"/>
      <c r="N61" s="2498"/>
      <c r="O61" s="2497"/>
    </row>
    <row r="62" spans="1:15" ht="15.75" customHeight="1" x14ac:dyDescent="0.2">
      <c r="A62" s="3911" t="s">
        <v>25</v>
      </c>
      <c r="B62" s="3913" t="s">
        <v>86</v>
      </c>
      <c r="C62" s="5118" t="s">
        <v>86</v>
      </c>
      <c r="D62" s="5085" t="s">
        <v>25</v>
      </c>
      <c r="E62" s="5076"/>
      <c r="F62" s="5050" t="s">
        <v>1017</v>
      </c>
      <c r="G62" s="4593" t="s">
        <v>1016</v>
      </c>
      <c r="H62" s="5073" t="s">
        <v>475</v>
      </c>
      <c r="I62" s="5046" t="s">
        <v>407</v>
      </c>
      <c r="J62" s="5082" t="s">
        <v>406</v>
      </c>
      <c r="K62" s="2483" t="s">
        <v>101</v>
      </c>
      <c r="L62" s="2482">
        <v>25</v>
      </c>
      <c r="M62" s="2496" t="s">
        <v>1015</v>
      </c>
      <c r="N62" s="2495" t="s">
        <v>194</v>
      </c>
      <c r="O62" s="2494">
        <v>1</v>
      </c>
    </row>
    <row r="63" spans="1:15" ht="15" customHeight="1" x14ac:dyDescent="0.2">
      <c r="A63" s="3912"/>
      <c r="B63" s="3914"/>
      <c r="C63" s="5119"/>
      <c r="D63" s="5105"/>
      <c r="E63" s="5077"/>
      <c r="F63" s="5117"/>
      <c r="G63" s="4594"/>
      <c r="H63" s="5044"/>
      <c r="I63" s="5047"/>
      <c r="J63" s="5083"/>
      <c r="K63" s="2493"/>
      <c r="L63" s="2492"/>
      <c r="M63" s="2476"/>
      <c r="N63" s="2475"/>
      <c r="O63" s="2474"/>
    </row>
    <row r="64" spans="1:15" ht="15" customHeight="1" thickBot="1" x14ac:dyDescent="0.25">
      <c r="A64" s="3921"/>
      <c r="B64" s="3922"/>
      <c r="C64" s="5120"/>
      <c r="D64" s="5086"/>
      <c r="E64" s="5078"/>
      <c r="F64" s="5051"/>
      <c r="G64" s="4594"/>
      <c r="H64" s="5044"/>
      <c r="I64" s="5047"/>
      <c r="J64" s="5083"/>
      <c r="K64" s="2491" t="s">
        <v>21</v>
      </c>
      <c r="L64" s="2472">
        <f>SUM(L62:L63)</f>
        <v>25</v>
      </c>
      <c r="M64" s="2490"/>
      <c r="N64" s="2489"/>
      <c r="O64" s="2488"/>
    </row>
    <row r="65" spans="1:15" ht="26.25" customHeight="1" x14ac:dyDescent="0.2">
      <c r="A65" s="3911" t="s">
        <v>25</v>
      </c>
      <c r="B65" s="3913" t="s">
        <v>86</v>
      </c>
      <c r="C65" s="5114" t="s">
        <v>86</v>
      </c>
      <c r="D65" s="5085" t="s">
        <v>27</v>
      </c>
      <c r="E65" s="5076"/>
      <c r="F65" s="5050" t="s">
        <v>1014</v>
      </c>
      <c r="G65" s="4594"/>
      <c r="H65" s="5044"/>
      <c r="I65" s="5047"/>
      <c r="J65" s="5083"/>
      <c r="K65" s="2483" t="s">
        <v>101</v>
      </c>
      <c r="L65" s="2482">
        <v>3</v>
      </c>
      <c r="M65" s="2487"/>
      <c r="N65" s="2486"/>
      <c r="O65" s="2485"/>
    </row>
    <row r="66" spans="1:15" ht="15.75" customHeight="1" thickBot="1" x14ac:dyDescent="0.25">
      <c r="A66" s="3912"/>
      <c r="B66" s="3914"/>
      <c r="C66" s="5115"/>
      <c r="D66" s="5105"/>
      <c r="E66" s="5077"/>
      <c r="F66" s="5117"/>
      <c r="G66" s="4594"/>
      <c r="H66" s="5044"/>
      <c r="I66" s="5047"/>
      <c r="J66" s="5083"/>
      <c r="K66" s="2478"/>
      <c r="L66" s="2477"/>
      <c r="M66" s="2484"/>
      <c r="N66" s="2475"/>
      <c r="O66" s="2474"/>
    </row>
    <row r="67" spans="1:15" ht="15" customHeight="1" thickBot="1" x14ac:dyDescent="0.25">
      <c r="A67" s="3921"/>
      <c r="B67" s="3922"/>
      <c r="C67" s="5116"/>
      <c r="D67" s="5086"/>
      <c r="E67" s="5078"/>
      <c r="F67" s="5051"/>
      <c r="G67" s="4594"/>
      <c r="H67" s="5044"/>
      <c r="I67" s="5047"/>
      <c r="J67" s="5083"/>
      <c r="K67" s="2473" t="s">
        <v>21</v>
      </c>
      <c r="L67" s="2472">
        <f>SUM(L65:L66)</f>
        <v>3</v>
      </c>
      <c r="M67" s="2476"/>
      <c r="N67" s="2475"/>
      <c r="O67" s="2474"/>
    </row>
    <row r="68" spans="1:15" ht="25.5" x14ac:dyDescent="0.2">
      <c r="A68" s="3911" t="s">
        <v>25</v>
      </c>
      <c r="B68" s="3913" t="s">
        <v>86</v>
      </c>
      <c r="C68" s="5114" t="s">
        <v>86</v>
      </c>
      <c r="D68" s="5085" t="s">
        <v>86</v>
      </c>
      <c r="E68" s="5076"/>
      <c r="F68" s="5050" t="s">
        <v>1013</v>
      </c>
      <c r="G68" s="4594"/>
      <c r="H68" s="5044"/>
      <c r="I68" s="5047"/>
      <c r="J68" s="5083"/>
      <c r="K68" s="2483" t="s">
        <v>101</v>
      </c>
      <c r="L68" s="2482">
        <v>0</v>
      </c>
      <c r="M68" s="2481" t="s">
        <v>1012</v>
      </c>
      <c r="N68" s="2480" t="s">
        <v>194</v>
      </c>
      <c r="O68" s="2479">
        <v>1</v>
      </c>
    </row>
    <row r="69" spans="1:15" ht="15" customHeight="1" thickBot="1" x14ac:dyDescent="0.25">
      <c r="A69" s="3912"/>
      <c r="B69" s="3914"/>
      <c r="C69" s="5115"/>
      <c r="D69" s="5105"/>
      <c r="E69" s="5077"/>
      <c r="F69" s="5117"/>
      <c r="G69" s="4594"/>
      <c r="H69" s="5044"/>
      <c r="I69" s="5047"/>
      <c r="J69" s="5083"/>
      <c r="K69" s="2478"/>
      <c r="L69" s="2477"/>
      <c r="M69" s="2476"/>
      <c r="N69" s="2475"/>
      <c r="O69" s="2474"/>
    </row>
    <row r="70" spans="1:15" ht="15" customHeight="1" thickBot="1" x14ac:dyDescent="0.25">
      <c r="A70" s="3921"/>
      <c r="B70" s="3922"/>
      <c r="C70" s="5116"/>
      <c r="D70" s="5086"/>
      <c r="E70" s="5078"/>
      <c r="F70" s="5051"/>
      <c r="G70" s="4595"/>
      <c r="H70" s="5074"/>
      <c r="I70" s="5048"/>
      <c r="J70" s="5084"/>
      <c r="K70" s="2473" t="s">
        <v>21</v>
      </c>
      <c r="L70" s="2472">
        <f>SUM(L68:L69)</f>
        <v>0</v>
      </c>
      <c r="M70" s="2471"/>
      <c r="N70" s="2470"/>
      <c r="O70" s="2469"/>
    </row>
    <row r="71" spans="1:15" ht="15" customHeight="1" thickBot="1" x14ac:dyDescent="0.25">
      <c r="A71" s="415" t="s">
        <v>25</v>
      </c>
      <c r="B71" s="414" t="s">
        <v>27</v>
      </c>
      <c r="C71" s="3935" t="s">
        <v>26</v>
      </c>
      <c r="D71" s="3936"/>
      <c r="E71" s="3936"/>
      <c r="F71" s="3936"/>
      <c r="G71" s="3936"/>
      <c r="H71" s="3936"/>
      <c r="I71" s="3936"/>
      <c r="J71" s="3937"/>
      <c r="K71" s="2468" t="s">
        <v>21</v>
      </c>
      <c r="L71" s="411">
        <f>SUM(L50+L55+L61)</f>
        <v>28</v>
      </c>
      <c r="M71" s="2467"/>
      <c r="N71" s="2467"/>
      <c r="O71" s="2466"/>
    </row>
    <row r="72" spans="1:15" ht="15.75" customHeight="1" thickBot="1" x14ac:dyDescent="0.25">
      <c r="A72" s="307" t="s">
        <v>25</v>
      </c>
      <c r="B72" s="3938" t="s">
        <v>24</v>
      </c>
      <c r="C72" s="3939"/>
      <c r="D72" s="3939"/>
      <c r="E72" s="3939"/>
      <c r="F72" s="3939"/>
      <c r="G72" s="3939"/>
      <c r="H72" s="3939"/>
      <c r="I72" s="3939"/>
      <c r="J72" s="3940"/>
      <c r="K72" s="2465" t="s">
        <v>21</v>
      </c>
      <c r="L72" s="2464">
        <f>L31+L45+L71</f>
        <v>189.4</v>
      </c>
      <c r="M72" s="2463"/>
      <c r="N72" s="2463"/>
      <c r="O72" s="2462"/>
    </row>
    <row r="73" spans="1:15" ht="15.75" thickBot="1" x14ac:dyDescent="0.25">
      <c r="A73" s="5121" t="s">
        <v>22</v>
      </c>
      <c r="B73" s="5122"/>
      <c r="C73" s="5122"/>
      <c r="D73" s="5122"/>
      <c r="E73" s="5122"/>
      <c r="F73" s="5122"/>
      <c r="G73" s="5122"/>
      <c r="H73" s="5122"/>
      <c r="I73" s="5122"/>
      <c r="J73" s="5122"/>
      <c r="K73" s="5123"/>
      <c r="L73" s="2461">
        <f>L72</f>
        <v>189.4</v>
      </c>
      <c r="M73" s="2460"/>
      <c r="N73" s="2459"/>
      <c r="O73" s="2458"/>
    </row>
    <row r="74" spans="1:15" x14ac:dyDescent="0.2">
      <c r="A74" s="695" t="s">
        <v>20</v>
      </c>
      <c r="B74" s="695"/>
      <c r="C74" s="695"/>
      <c r="D74" s="695"/>
      <c r="E74" s="695"/>
      <c r="F74" s="695"/>
      <c r="G74" s="695"/>
      <c r="H74" s="1469"/>
      <c r="I74" s="695"/>
      <c r="J74" s="695"/>
      <c r="K74" s="695"/>
      <c r="L74" s="695"/>
      <c r="M74" s="695"/>
      <c r="N74" s="694"/>
      <c r="O74" s="2457"/>
    </row>
    <row r="75" spans="1:15" ht="21.75" customHeight="1" x14ac:dyDescent="0.2">
      <c r="A75" s="694"/>
      <c r="B75" s="694"/>
      <c r="C75" s="694"/>
      <c r="D75" s="694"/>
      <c r="E75" s="694"/>
      <c r="F75" s="694"/>
      <c r="G75" s="694"/>
      <c r="H75" s="1466"/>
      <c r="I75" s="694"/>
      <c r="J75" s="694"/>
      <c r="K75" s="694"/>
      <c r="L75" s="694"/>
      <c r="M75" s="694"/>
      <c r="N75" s="694"/>
      <c r="O75" s="2457"/>
    </row>
    <row r="76" spans="1:15" ht="16.5" thickBot="1" x14ac:dyDescent="0.25">
      <c r="A76" s="675"/>
      <c r="B76" s="680"/>
      <c r="C76" s="680"/>
      <c r="D76" s="680"/>
      <c r="E76" s="680"/>
      <c r="F76" s="4128" t="s">
        <v>19</v>
      </c>
      <c r="G76" s="4128"/>
      <c r="H76" s="4128"/>
      <c r="I76" s="4128"/>
      <c r="J76" s="4128"/>
      <c r="K76" s="4128"/>
      <c r="L76" s="4128"/>
      <c r="M76" s="692"/>
      <c r="N76" s="692"/>
      <c r="O76" s="2451"/>
    </row>
    <row r="77" spans="1:15" ht="26.25" thickBot="1" x14ac:dyDescent="0.25">
      <c r="A77" s="675"/>
      <c r="B77" s="680"/>
      <c r="C77" s="680"/>
      <c r="D77" s="680"/>
      <c r="E77" s="680"/>
      <c r="F77" s="691"/>
      <c r="G77" s="690"/>
      <c r="H77" s="1465"/>
      <c r="I77" s="690"/>
      <c r="J77" s="690"/>
      <c r="K77" s="287"/>
      <c r="L77" s="2456" t="s">
        <v>17</v>
      </c>
      <c r="M77" s="675"/>
      <c r="N77" s="675"/>
      <c r="O77" s="2451"/>
    </row>
    <row r="78" spans="1:15" ht="13.5" thickBot="1" x14ac:dyDescent="0.25">
      <c r="A78" s="675"/>
      <c r="B78" s="680"/>
      <c r="C78" s="680"/>
      <c r="D78" s="680"/>
      <c r="E78" s="680"/>
      <c r="F78" s="4157" t="s">
        <v>16</v>
      </c>
      <c r="G78" s="4158"/>
      <c r="H78" s="4158"/>
      <c r="I78" s="4158"/>
      <c r="J78" s="4158"/>
      <c r="K78" s="4159"/>
      <c r="L78" s="676">
        <f>SUM(L79:L89)</f>
        <v>189.4</v>
      </c>
      <c r="M78" s="689"/>
      <c r="N78" s="675"/>
      <c r="O78" s="2451"/>
    </row>
    <row r="79" spans="1:15" x14ac:dyDescent="0.2">
      <c r="A79" s="675"/>
      <c r="B79" s="680"/>
      <c r="C79" s="680"/>
      <c r="D79" s="680"/>
      <c r="E79" s="680"/>
      <c r="F79" s="4145" t="s">
        <v>14</v>
      </c>
      <c r="G79" s="4146"/>
      <c r="H79" s="4146"/>
      <c r="I79" s="4146"/>
      <c r="J79" s="4146"/>
      <c r="K79" s="4147"/>
      <c r="L79" s="688">
        <f>L14+L18+L22+L34+L41+L48+L53+L58</f>
        <v>189.4</v>
      </c>
      <c r="M79" s="2455"/>
      <c r="N79" s="675"/>
      <c r="O79" s="2451"/>
    </row>
    <row r="80" spans="1:15" x14ac:dyDescent="0.2">
      <c r="A80" s="675"/>
      <c r="B80" s="680"/>
      <c r="C80" s="680"/>
      <c r="D80" s="680"/>
      <c r="E80" s="680"/>
      <c r="F80" s="4145" t="s">
        <v>434</v>
      </c>
      <c r="G80" s="4146"/>
      <c r="H80" s="4146"/>
      <c r="I80" s="4146"/>
      <c r="J80" s="4146"/>
      <c r="K80" s="4147"/>
      <c r="L80" s="682"/>
      <c r="M80" s="675"/>
      <c r="N80" s="675"/>
      <c r="O80" s="2451"/>
    </row>
    <row r="81" spans="1:15" x14ac:dyDescent="0.2">
      <c r="A81" s="675"/>
      <c r="B81" s="680"/>
      <c r="C81" s="680"/>
      <c r="D81" s="680"/>
      <c r="E81" s="680"/>
      <c r="F81" s="4145" t="s">
        <v>12</v>
      </c>
      <c r="G81" s="4146"/>
      <c r="H81" s="4146"/>
      <c r="I81" s="4146"/>
      <c r="J81" s="4146"/>
      <c r="K81" s="4147"/>
      <c r="L81" s="682"/>
      <c r="M81" s="675"/>
      <c r="N81" s="675"/>
      <c r="O81" s="2451"/>
    </row>
    <row r="82" spans="1:15" x14ac:dyDescent="0.2">
      <c r="A82" s="675"/>
      <c r="B82" s="680"/>
      <c r="C82" s="680"/>
      <c r="D82" s="680"/>
      <c r="E82" s="680"/>
      <c r="F82" s="4145" t="s">
        <v>11</v>
      </c>
      <c r="G82" s="4146"/>
      <c r="H82" s="4146"/>
      <c r="I82" s="4146"/>
      <c r="J82" s="4146"/>
      <c r="K82" s="4147"/>
      <c r="L82" s="2454"/>
      <c r="M82" s="675"/>
      <c r="N82" s="675"/>
      <c r="O82" s="2451"/>
    </row>
    <row r="83" spans="1:15" x14ac:dyDescent="0.2">
      <c r="A83" s="675"/>
      <c r="B83" s="680"/>
      <c r="C83" s="680"/>
      <c r="D83" s="680"/>
      <c r="E83" s="680"/>
      <c r="F83" s="3812" t="s">
        <v>10</v>
      </c>
      <c r="G83" s="3813"/>
      <c r="H83" s="3813"/>
      <c r="I83" s="3813"/>
      <c r="J83" s="3813"/>
      <c r="K83" s="4148"/>
      <c r="L83" s="1720"/>
      <c r="M83" s="675"/>
      <c r="N83" s="675"/>
      <c r="O83" s="2451"/>
    </row>
    <row r="84" spans="1:15" x14ac:dyDescent="0.2">
      <c r="A84" s="675"/>
      <c r="B84" s="680"/>
      <c r="C84" s="680"/>
      <c r="D84" s="680"/>
      <c r="E84" s="680"/>
      <c r="F84" s="686" t="s">
        <v>9</v>
      </c>
      <c r="G84" s="685"/>
      <c r="H84" s="1464"/>
      <c r="I84" s="684"/>
      <c r="J84" s="684"/>
      <c r="K84" s="683"/>
      <c r="L84" s="2454"/>
      <c r="M84" s="675"/>
      <c r="N84" s="675"/>
      <c r="O84" s="2451"/>
    </row>
    <row r="85" spans="1:15" x14ac:dyDescent="0.2">
      <c r="A85" s="675"/>
      <c r="B85" s="680"/>
      <c r="C85" s="680"/>
      <c r="D85" s="680"/>
      <c r="E85" s="680"/>
      <c r="F85" s="4145" t="s">
        <v>8</v>
      </c>
      <c r="G85" s="4146"/>
      <c r="H85" s="4146"/>
      <c r="I85" s="4146"/>
      <c r="J85" s="4146"/>
      <c r="K85" s="4147"/>
      <c r="L85" s="2454"/>
      <c r="M85" s="675"/>
      <c r="N85" s="675"/>
      <c r="O85" s="2453"/>
    </row>
    <row r="86" spans="1:15" x14ac:dyDescent="0.2">
      <c r="A86" s="675"/>
      <c r="B86" s="680"/>
      <c r="C86" s="680"/>
      <c r="D86" s="680"/>
      <c r="E86" s="680"/>
      <c r="F86" s="4145" t="s">
        <v>433</v>
      </c>
      <c r="G86" s="4146"/>
      <c r="H86" s="4146"/>
      <c r="I86" s="4146"/>
      <c r="J86" s="4146"/>
      <c r="K86" s="4147"/>
      <c r="L86" s="2452"/>
      <c r="M86" s="675"/>
      <c r="N86" s="675"/>
      <c r="O86" s="2451"/>
    </row>
    <row r="87" spans="1:15" x14ac:dyDescent="0.2">
      <c r="A87" s="675"/>
      <c r="B87" s="680"/>
      <c r="C87" s="680"/>
      <c r="D87" s="680"/>
      <c r="E87" s="680"/>
      <c r="F87" s="4145" t="s">
        <v>6</v>
      </c>
      <c r="G87" s="4146"/>
      <c r="H87" s="4146"/>
      <c r="I87" s="4146"/>
      <c r="J87" s="4146"/>
      <c r="K87" s="4147"/>
      <c r="L87" s="2452"/>
      <c r="M87" s="675"/>
      <c r="N87" s="675"/>
      <c r="O87" s="2451"/>
    </row>
    <row r="88" spans="1:15" x14ac:dyDescent="0.2">
      <c r="A88" s="675"/>
      <c r="B88" s="680"/>
      <c r="C88" s="680"/>
      <c r="D88" s="680"/>
      <c r="E88" s="680"/>
      <c r="F88" s="4145" t="s">
        <v>5</v>
      </c>
      <c r="G88" s="4146"/>
      <c r="H88" s="4146"/>
      <c r="I88" s="4146"/>
      <c r="J88" s="4146"/>
      <c r="K88" s="4147"/>
      <c r="L88" s="2452"/>
      <c r="M88" s="675"/>
      <c r="N88" s="675"/>
      <c r="O88" s="2451"/>
    </row>
    <row r="89" spans="1:15" ht="13.5" thickBot="1" x14ac:dyDescent="0.25">
      <c r="F89" s="4171" t="s">
        <v>432</v>
      </c>
      <c r="G89" s="4172"/>
      <c r="H89" s="4172"/>
      <c r="I89" s="4172"/>
      <c r="J89" s="4172"/>
      <c r="K89" s="4173"/>
      <c r="L89" s="677">
        <v>0</v>
      </c>
      <c r="M89" s="675"/>
      <c r="N89" s="675"/>
    </row>
    <row r="90" spans="1:15" ht="13.5" thickBot="1" x14ac:dyDescent="0.25">
      <c r="F90" s="4174" t="s">
        <v>2</v>
      </c>
      <c r="G90" s="4175"/>
      <c r="H90" s="4175"/>
      <c r="I90" s="4175"/>
      <c r="J90" s="4175"/>
      <c r="K90" s="4175"/>
      <c r="L90" s="676">
        <v>0</v>
      </c>
      <c r="M90" s="675"/>
      <c r="N90" s="675"/>
    </row>
    <row r="91" spans="1:15" ht="13.5" thickBot="1" x14ac:dyDescent="0.25">
      <c r="F91" s="4162" t="s">
        <v>431</v>
      </c>
      <c r="G91" s="4163"/>
      <c r="H91" s="4163"/>
      <c r="I91" s="4163"/>
      <c r="J91" s="4163"/>
      <c r="K91" s="4164"/>
      <c r="L91" s="674"/>
    </row>
    <row r="92" spans="1:15" ht="13.5" thickBot="1" x14ac:dyDescent="0.25">
      <c r="F92" s="4165" t="s">
        <v>0</v>
      </c>
      <c r="G92" s="4166"/>
      <c r="H92" s="4166"/>
      <c r="I92" s="4166"/>
      <c r="J92" s="4166"/>
      <c r="K92" s="4167"/>
      <c r="L92" s="673">
        <f>L78+L90</f>
        <v>189.4</v>
      </c>
    </row>
  </sheetData>
  <mergeCells count="185">
    <mergeCell ref="A43:A44"/>
    <mergeCell ref="B43:B44"/>
    <mergeCell ref="C43:C44"/>
    <mergeCell ref="D22:F24"/>
    <mergeCell ref="D43:D44"/>
    <mergeCell ref="A22:A24"/>
    <mergeCell ref="B22:B24"/>
    <mergeCell ref="E29:E30"/>
    <mergeCell ref="B37:B38"/>
    <mergeCell ref="B39:B40"/>
    <mergeCell ref="C37:C38"/>
    <mergeCell ref="C39:C40"/>
    <mergeCell ref="C25:C26"/>
    <mergeCell ref="C27:C28"/>
    <mergeCell ref="B25:B26"/>
    <mergeCell ref="B27:B28"/>
    <mergeCell ref="B29:B30"/>
    <mergeCell ref="A48:A50"/>
    <mergeCell ref="B48:B50"/>
    <mergeCell ref="C48:C50"/>
    <mergeCell ref="A25:A26"/>
    <mergeCell ref="A27:A28"/>
    <mergeCell ref="A29:A30"/>
    <mergeCell ref="F25:F26"/>
    <mergeCell ref="F41:F42"/>
    <mergeCell ref="E37:E38"/>
    <mergeCell ref="E39:E40"/>
    <mergeCell ref="F27:F28"/>
    <mergeCell ref="F29:F30"/>
    <mergeCell ref="F37:F38"/>
    <mergeCell ref="A34:A36"/>
    <mergeCell ref="B34:B36"/>
    <mergeCell ref="C34:C36"/>
    <mergeCell ref="A41:A42"/>
    <mergeCell ref="B41:B42"/>
    <mergeCell ref="C41:C42"/>
    <mergeCell ref="A37:A38"/>
    <mergeCell ref="A39:A40"/>
    <mergeCell ref="D27:D28"/>
    <mergeCell ref="E25:E26"/>
    <mergeCell ref="E27:E28"/>
    <mergeCell ref="A68:A70"/>
    <mergeCell ref="F83:K83"/>
    <mergeCell ref="D62:D64"/>
    <mergeCell ref="D65:D67"/>
    <mergeCell ref="D68:D70"/>
    <mergeCell ref="C62:C64"/>
    <mergeCell ref="F92:K92"/>
    <mergeCell ref="F86:K86"/>
    <mergeCell ref="F87:K87"/>
    <mergeCell ref="F88:K88"/>
    <mergeCell ref="F89:K89"/>
    <mergeCell ref="F90:K90"/>
    <mergeCell ref="F91:K91"/>
    <mergeCell ref="F85:K85"/>
    <mergeCell ref="A73:K73"/>
    <mergeCell ref="C71:J71"/>
    <mergeCell ref="B72:J72"/>
    <mergeCell ref="F76:L76"/>
    <mergeCell ref="F78:K78"/>
    <mergeCell ref="F81:K81"/>
    <mergeCell ref="F82:K82"/>
    <mergeCell ref="F79:K79"/>
    <mergeCell ref="F80:K80"/>
    <mergeCell ref="B65:B67"/>
    <mergeCell ref="B68:B70"/>
    <mergeCell ref="G58:G61"/>
    <mergeCell ref="C56:C57"/>
    <mergeCell ref="A53:A55"/>
    <mergeCell ref="B53:B55"/>
    <mergeCell ref="C53:C55"/>
    <mergeCell ref="F53:F55"/>
    <mergeCell ref="G62:G70"/>
    <mergeCell ref="F56:F57"/>
    <mergeCell ref="A62:A64"/>
    <mergeCell ref="D56:D57"/>
    <mergeCell ref="D58:F61"/>
    <mergeCell ref="A58:A61"/>
    <mergeCell ref="B58:B61"/>
    <mergeCell ref="C58:C61"/>
    <mergeCell ref="C65:C67"/>
    <mergeCell ref="C68:C70"/>
    <mergeCell ref="B62:B64"/>
    <mergeCell ref="E68:E70"/>
    <mergeCell ref="F62:F64"/>
    <mergeCell ref="F65:F67"/>
    <mergeCell ref="F68:F70"/>
    <mergeCell ref="A65:A67"/>
    <mergeCell ref="B12:B13"/>
    <mergeCell ref="A12:A13"/>
    <mergeCell ref="F16:F17"/>
    <mergeCell ref="C16:C17"/>
    <mergeCell ref="A10:A11"/>
    <mergeCell ref="A14:A15"/>
    <mergeCell ref="B14:B15"/>
    <mergeCell ref="C14:C15"/>
    <mergeCell ref="F14:F15"/>
    <mergeCell ref="D16:D17"/>
    <mergeCell ref="J14:J17"/>
    <mergeCell ref="G22:G24"/>
    <mergeCell ref="G34:G36"/>
    <mergeCell ref="I14:I17"/>
    <mergeCell ref="J18:J21"/>
    <mergeCell ref="I18:I21"/>
    <mergeCell ref="G18:G19"/>
    <mergeCell ref="G14:G15"/>
    <mergeCell ref="A18:A19"/>
    <mergeCell ref="B18:B19"/>
    <mergeCell ref="C18:C19"/>
    <mergeCell ref="F18:F19"/>
    <mergeCell ref="A20:A21"/>
    <mergeCell ref="B20:B21"/>
    <mergeCell ref="C20:C21"/>
    <mergeCell ref="D20:D21"/>
    <mergeCell ref="K6:K8"/>
    <mergeCell ref="D6:D8"/>
    <mergeCell ref="G6:G8"/>
    <mergeCell ref="A2:O2"/>
    <mergeCell ref="N5:O5"/>
    <mergeCell ref="M6:O6"/>
    <mergeCell ref="O7:O8"/>
    <mergeCell ref="A3:O3"/>
    <mergeCell ref="A4:O4"/>
    <mergeCell ref="A6:A8"/>
    <mergeCell ref="B6:B8"/>
    <mergeCell ref="D39:D40"/>
    <mergeCell ref="F34:F36"/>
    <mergeCell ref="H37:H40"/>
    <mergeCell ref="D37:D38"/>
    <mergeCell ref="I37:I38"/>
    <mergeCell ref="C6:C8"/>
    <mergeCell ref="E6:E8"/>
    <mergeCell ref="F6:F8"/>
    <mergeCell ref="H6:H8"/>
    <mergeCell ref="I6:I8"/>
    <mergeCell ref="H18:H21"/>
    <mergeCell ref="H14:H17"/>
    <mergeCell ref="M53:M55"/>
    <mergeCell ref="F43:F44"/>
    <mergeCell ref="F48:F50"/>
    <mergeCell ref="H41:H44"/>
    <mergeCell ref="I41:I44"/>
    <mergeCell ref="J41:J44"/>
    <mergeCell ref="F51:F52"/>
    <mergeCell ref="E62:E64"/>
    <mergeCell ref="E65:E67"/>
    <mergeCell ref="H48:H52"/>
    <mergeCell ref="G48:G52"/>
    <mergeCell ref="G53:G57"/>
    <mergeCell ref="H58:H61"/>
    <mergeCell ref="I58:I61"/>
    <mergeCell ref="H53:H55"/>
    <mergeCell ref="I53:I55"/>
    <mergeCell ref="H62:H70"/>
    <mergeCell ref="I62:I70"/>
    <mergeCell ref="J62:J70"/>
    <mergeCell ref="C45:J45"/>
    <mergeCell ref="G41:G44"/>
    <mergeCell ref="E43:E44"/>
    <mergeCell ref="C51:C52"/>
    <mergeCell ref="D53:D55"/>
    <mergeCell ref="J39:J40"/>
    <mergeCell ref="H22:H24"/>
    <mergeCell ref="I22:I24"/>
    <mergeCell ref="I34:I36"/>
    <mergeCell ref="H34:H36"/>
    <mergeCell ref="I27:I28"/>
    <mergeCell ref="M1:O1"/>
    <mergeCell ref="F20:F21"/>
    <mergeCell ref="F39:F40"/>
    <mergeCell ref="G37:G40"/>
    <mergeCell ref="L6:L8"/>
    <mergeCell ref="J6:J8"/>
    <mergeCell ref="M7:M8"/>
    <mergeCell ref="N7:N8"/>
    <mergeCell ref="J37:J38"/>
    <mergeCell ref="C13:L13"/>
    <mergeCell ref="I39:I40"/>
    <mergeCell ref="H25:H30"/>
    <mergeCell ref="G25:G30"/>
    <mergeCell ref="I25:I26"/>
    <mergeCell ref="D29:D30"/>
    <mergeCell ref="D25:D26"/>
    <mergeCell ref="I29:I30"/>
    <mergeCell ref="F31:I31"/>
  </mergeCells>
  <pageMargins left="0.70866141732283472" right="0.70866141732283472" top="0.74803149606299213" bottom="0.74803149606299213" header="0.31496062992125984" footer="0.31496062992125984"/>
  <pageSetup paperSize="9" scale="65" firstPageNumber="55" fitToHeight="0" orientation="landscape" useFirstPageNumber="1"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workbookViewId="0">
      <selection activeCell="L1" sqref="L1:O3"/>
    </sheetView>
  </sheetViews>
  <sheetFormatPr defaultRowHeight="12.75" x14ac:dyDescent="0.2"/>
  <cols>
    <col min="1" max="1" width="3.5703125" style="263" customWidth="1"/>
    <col min="2" max="2" width="4" style="263" customWidth="1"/>
    <col min="3" max="4" width="3.7109375" style="263" customWidth="1"/>
    <col min="5" max="5" width="3.28515625" style="263" customWidth="1"/>
    <col min="6" max="6" width="41.5703125" style="263" customWidth="1"/>
    <col min="7" max="7" width="6.42578125" style="263" customWidth="1"/>
    <col min="8" max="8" width="7.85546875" style="1463" customWidth="1"/>
    <col min="9" max="9" width="4.42578125" style="263" customWidth="1"/>
    <col min="10" max="10" width="31.28515625" style="263" customWidth="1"/>
    <col min="11" max="11" width="7.28515625" style="263" customWidth="1"/>
    <col min="12" max="12" width="10" style="263" customWidth="1"/>
    <col min="13" max="13" width="41.28515625" style="263" customWidth="1"/>
    <col min="14" max="14" width="9.140625" style="263" customWidth="1"/>
    <col min="15" max="15" width="9" style="263" customWidth="1"/>
    <col min="16" max="16384" width="9.140625" style="263"/>
  </cols>
  <sheetData>
    <row r="1" spans="1:21" ht="12.75" customHeight="1" x14ac:dyDescent="0.2">
      <c r="L1" s="3765" t="s">
        <v>1393</v>
      </c>
      <c r="M1" s="3765"/>
      <c r="N1" s="3765"/>
      <c r="O1" s="3765"/>
    </row>
    <row r="2" spans="1:21" ht="12.75" customHeight="1" x14ac:dyDescent="0.2">
      <c r="L2" s="3765"/>
      <c r="M2" s="3765"/>
      <c r="N2" s="3765"/>
      <c r="O2" s="3765"/>
    </row>
    <row r="3" spans="1:21" ht="33.75" customHeight="1" x14ac:dyDescent="0.2">
      <c r="L3" s="3765"/>
      <c r="M3" s="3765"/>
      <c r="N3" s="3765"/>
      <c r="O3" s="3765"/>
      <c r="R3" s="3765"/>
      <c r="S3" s="3765"/>
      <c r="T3" s="3765"/>
      <c r="U3" s="3765"/>
    </row>
    <row r="4" spans="1:21" ht="17.25" customHeight="1" x14ac:dyDescent="0.2">
      <c r="A4" s="4652" t="s">
        <v>172</v>
      </c>
      <c r="B4" s="4652"/>
      <c r="C4" s="4652"/>
      <c r="D4" s="4652"/>
      <c r="E4" s="4652"/>
      <c r="F4" s="4652"/>
      <c r="G4" s="4652"/>
      <c r="H4" s="4652"/>
      <c r="I4" s="4652"/>
      <c r="J4" s="4652"/>
      <c r="K4" s="4652"/>
      <c r="L4" s="4652"/>
      <c r="M4" s="4652"/>
      <c r="N4" s="4652"/>
      <c r="O4" s="4652"/>
      <c r="R4" s="3765"/>
      <c r="S4" s="3765"/>
      <c r="T4" s="3765"/>
      <c r="U4" s="3765"/>
    </row>
    <row r="5" spans="1:21" ht="14.25" customHeight="1" x14ac:dyDescent="0.2">
      <c r="A5" s="4038" t="s">
        <v>1084</v>
      </c>
      <c r="B5" s="4038"/>
      <c r="C5" s="4038"/>
      <c r="D5" s="4038"/>
      <c r="E5" s="4038"/>
      <c r="F5" s="4038"/>
      <c r="G5" s="4038"/>
      <c r="H5" s="4038"/>
      <c r="I5" s="4038"/>
      <c r="J5" s="4038"/>
      <c r="K5" s="4038"/>
      <c r="L5" s="4038"/>
      <c r="M5" s="4038"/>
      <c r="N5" s="4038"/>
      <c r="O5" s="4038"/>
      <c r="R5" s="3765"/>
      <c r="S5" s="3765"/>
      <c r="T5" s="3765"/>
      <c r="U5" s="3765"/>
    </row>
    <row r="6" spans="1:21" ht="14.25" x14ac:dyDescent="0.2">
      <c r="A6" s="4653" t="s">
        <v>170</v>
      </c>
      <c r="B6" s="4653"/>
      <c r="C6" s="4653"/>
      <c r="D6" s="4653"/>
      <c r="E6" s="4653"/>
      <c r="F6" s="4653"/>
      <c r="G6" s="4653"/>
      <c r="H6" s="4653"/>
      <c r="I6" s="4653"/>
      <c r="J6" s="4653"/>
      <c r="K6" s="4653"/>
      <c r="L6" s="4653"/>
      <c r="M6" s="4653"/>
      <c r="N6" s="4653"/>
      <c r="O6" s="4653"/>
    </row>
    <row r="7" spans="1:21" ht="16.5" thickBot="1" x14ac:dyDescent="0.25">
      <c r="A7" s="671"/>
      <c r="B7" s="671"/>
      <c r="C7" s="671"/>
      <c r="D7" s="671"/>
      <c r="E7" s="671"/>
      <c r="F7" s="671"/>
      <c r="G7" s="671"/>
      <c r="H7" s="1592"/>
      <c r="I7" s="671"/>
      <c r="J7" s="671"/>
      <c r="K7" s="671"/>
      <c r="L7" s="671"/>
      <c r="M7" s="670"/>
      <c r="N7" s="4651" t="s">
        <v>169</v>
      </c>
      <c r="O7" s="4651"/>
    </row>
    <row r="8" spans="1:21" ht="29.25" customHeight="1" thickBot="1" x14ac:dyDescent="0.25">
      <c r="A8" s="4210" t="s">
        <v>168</v>
      </c>
      <c r="B8" s="5135" t="s">
        <v>167</v>
      </c>
      <c r="C8" s="4216" t="s">
        <v>163</v>
      </c>
      <c r="D8" s="4192" t="s">
        <v>165</v>
      </c>
      <c r="E8" s="4219" t="s">
        <v>166</v>
      </c>
      <c r="F8" s="4222" t="s">
        <v>164</v>
      </c>
      <c r="G8" s="4195" t="s">
        <v>163</v>
      </c>
      <c r="H8" s="4186" t="s">
        <v>162</v>
      </c>
      <c r="I8" s="4189" t="s">
        <v>161</v>
      </c>
      <c r="J8" s="4520" t="s">
        <v>160</v>
      </c>
      <c r="K8" s="4186" t="s">
        <v>159</v>
      </c>
      <c r="L8" s="4026" t="s">
        <v>158</v>
      </c>
      <c r="M8" s="4202" t="s">
        <v>157</v>
      </c>
      <c r="N8" s="4203"/>
      <c r="O8" s="4204"/>
    </row>
    <row r="9" spans="1:21" ht="15" customHeight="1" x14ac:dyDescent="0.2">
      <c r="A9" s="4211"/>
      <c r="B9" s="5136"/>
      <c r="C9" s="4217"/>
      <c r="D9" s="4193"/>
      <c r="E9" s="4220"/>
      <c r="F9" s="4223"/>
      <c r="G9" s="4196"/>
      <c r="H9" s="4187"/>
      <c r="I9" s="4190"/>
      <c r="J9" s="4521"/>
      <c r="K9" s="4187"/>
      <c r="L9" s="4027"/>
      <c r="M9" s="4656" t="s">
        <v>156</v>
      </c>
      <c r="N9" s="4658" t="s">
        <v>155</v>
      </c>
      <c r="O9" s="4654" t="s">
        <v>154</v>
      </c>
    </row>
    <row r="10" spans="1:21" ht="150.75" customHeight="1" thickBot="1" x14ac:dyDescent="0.25">
      <c r="A10" s="4212"/>
      <c r="B10" s="5137"/>
      <c r="C10" s="4218"/>
      <c r="D10" s="4194"/>
      <c r="E10" s="4221"/>
      <c r="F10" s="4224"/>
      <c r="G10" s="4197"/>
      <c r="H10" s="4188"/>
      <c r="I10" s="4191"/>
      <c r="J10" s="4521"/>
      <c r="K10" s="4188"/>
      <c r="L10" s="4028"/>
      <c r="M10" s="4657"/>
      <c r="N10" s="4659"/>
      <c r="O10" s="4655"/>
    </row>
    <row r="11" spans="1:21" ht="16.5" thickBot="1" x14ac:dyDescent="0.3">
      <c r="A11" s="611" t="s">
        <v>25</v>
      </c>
      <c r="B11" s="2815" t="s">
        <v>1083</v>
      </c>
      <c r="C11" s="2814"/>
      <c r="D11" s="2814"/>
      <c r="E11" s="2812"/>
      <c r="F11" s="2814"/>
      <c r="G11" s="2814"/>
      <c r="H11" s="2813"/>
      <c r="I11" s="2812"/>
      <c r="J11" s="2812"/>
      <c r="K11" s="2811"/>
      <c r="L11" s="2811"/>
      <c r="M11" s="2810"/>
      <c r="N11" s="648"/>
      <c r="O11" s="2809"/>
    </row>
    <row r="12" spans="1:21" ht="32.25" customHeight="1" thickBot="1" x14ac:dyDescent="0.25">
      <c r="A12" s="2808"/>
      <c r="B12" s="2807"/>
      <c r="C12" s="2804"/>
      <c r="D12" s="2804"/>
      <c r="E12" s="2804"/>
      <c r="F12" s="2806"/>
      <c r="G12" s="2806"/>
      <c r="H12" s="2805"/>
      <c r="I12" s="2804"/>
      <c r="J12" s="2804"/>
      <c r="K12" s="2804"/>
      <c r="L12" s="2803"/>
      <c r="M12" s="2802" t="s">
        <v>1082</v>
      </c>
      <c r="N12" s="2801" t="s">
        <v>1068</v>
      </c>
      <c r="O12" s="2800">
        <v>17000</v>
      </c>
    </row>
    <row r="13" spans="1:21" ht="23.25" customHeight="1" thickBot="1" x14ac:dyDescent="0.25">
      <c r="A13" s="4080" t="s">
        <v>25</v>
      </c>
      <c r="B13" s="4692" t="s">
        <v>25</v>
      </c>
      <c r="C13" s="2799" t="s">
        <v>1081</v>
      </c>
      <c r="D13" s="2798"/>
      <c r="E13" s="2737"/>
      <c r="F13" s="2647"/>
      <c r="G13" s="2797"/>
      <c r="H13" s="2796"/>
      <c r="I13" s="2795"/>
      <c r="J13" s="2795"/>
      <c r="K13" s="2795"/>
      <c r="L13" s="2795"/>
      <c r="M13" s="2795"/>
      <c r="N13" s="2795"/>
      <c r="O13" s="2794"/>
    </row>
    <row r="14" spans="1:21" ht="18" customHeight="1" thickBot="1" x14ac:dyDescent="0.25">
      <c r="A14" s="4082"/>
      <c r="B14" s="4693"/>
      <c r="C14" s="2793"/>
      <c r="D14" s="2791"/>
      <c r="E14" s="2791"/>
      <c r="F14" s="2791"/>
      <c r="G14" s="2791"/>
      <c r="H14" s="2792"/>
      <c r="I14" s="2791"/>
      <c r="J14" s="2791"/>
      <c r="K14" s="2791"/>
      <c r="L14" s="2791"/>
      <c r="M14" s="2790" t="s">
        <v>1080</v>
      </c>
      <c r="N14" s="2789" t="s">
        <v>1060</v>
      </c>
      <c r="O14" s="2788">
        <v>1000</v>
      </c>
    </row>
    <row r="15" spans="1:21" ht="25.5" customHeight="1" x14ac:dyDescent="0.2">
      <c r="A15" s="5129" t="s">
        <v>25</v>
      </c>
      <c r="B15" s="4689" t="s">
        <v>25</v>
      </c>
      <c r="C15" s="4121" t="s">
        <v>25</v>
      </c>
      <c r="D15" s="5106" t="s">
        <v>1079</v>
      </c>
      <c r="E15" s="5106"/>
      <c r="F15" s="5107"/>
      <c r="G15" s="4593" t="s">
        <v>143</v>
      </c>
      <c r="H15" s="4686" t="s">
        <v>33</v>
      </c>
      <c r="I15" s="4683" t="s">
        <v>1063</v>
      </c>
      <c r="J15" s="5041" t="s">
        <v>1062</v>
      </c>
      <c r="K15" s="835"/>
      <c r="L15" s="2693"/>
      <c r="M15" s="2713"/>
      <c r="N15" s="2787"/>
      <c r="O15" s="2712"/>
    </row>
    <row r="16" spans="1:21" ht="12.75" customHeight="1" x14ac:dyDescent="0.2">
      <c r="A16" s="4108"/>
      <c r="B16" s="4667"/>
      <c r="C16" s="4121"/>
      <c r="D16" s="5109"/>
      <c r="E16" s="5109"/>
      <c r="F16" s="5110"/>
      <c r="G16" s="4594"/>
      <c r="H16" s="4687"/>
      <c r="I16" s="4684"/>
      <c r="J16" s="5075"/>
      <c r="K16" s="1575" t="s">
        <v>101</v>
      </c>
      <c r="L16" s="2786">
        <f>L20</f>
        <v>400</v>
      </c>
      <c r="M16" s="2776"/>
      <c r="N16" s="2775"/>
      <c r="O16" s="2774"/>
    </row>
    <row r="17" spans="1:15" ht="12.75" customHeight="1" x14ac:dyDescent="0.2">
      <c r="A17" s="4108"/>
      <c r="B17" s="4667"/>
      <c r="C17" s="4121"/>
      <c r="D17" s="5109"/>
      <c r="E17" s="5109"/>
      <c r="F17" s="5110"/>
      <c r="G17" s="4594"/>
      <c r="H17" s="4687"/>
      <c r="I17" s="4684"/>
      <c r="J17" s="5075"/>
      <c r="K17" s="830" t="s">
        <v>132</v>
      </c>
      <c r="L17" s="2785"/>
      <c r="M17" s="2784"/>
      <c r="N17" s="2783"/>
      <c r="O17" s="2782"/>
    </row>
    <row r="18" spans="1:15" ht="12.75" customHeight="1" x14ac:dyDescent="0.2">
      <c r="A18" s="4108"/>
      <c r="B18" s="4667"/>
      <c r="C18" s="4121"/>
      <c r="D18" s="5109"/>
      <c r="E18" s="5109"/>
      <c r="F18" s="5110"/>
      <c r="G18" s="4594"/>
      <c r="H18" s="4687"/>
      <c r="I18" s="4684"/>
      <c r="J18" s="5075"/>
      <c r="K18" s="830" t="s">
        <v>118</v>
      </c>
      <c r="L18" s="2781"/>
      <c r="M18" s="2780"/>
      <c r="N18" s="2780"/>
      <c r="O18" s="1665"/>
    </row>
    <row r="19" spans="1:15" ht="13.5" customHeight="1" thickBot="1" x14ac:dyDescent="0.25">
      <c r="A19" s="4084"/>
      <c r="B19" s="4668"/>
      <c r="C19" s="4088"/>
      <c r="D19" s="5112"/>
      <c r="E19" s="5112"/>
      <c r="F19" s="5113"/>
      <c r="G19" s="4594"/>
      <c r="H19" s="4687"/>
      <c r="I19" s="4684"/>
      <c r="J19" s="5075"/>
      <c r="K19" s="821" t="s">
        <v>21</v>
      </c>
      <c r="L19" s="820">
        <f>L22</f>
        <v>400</v>
      </c>
      <c r="M19" s="2779"/>
      <c r="N19" s="2779"/>
      <c r="O19" s="2778"/>
    </row>
    <row r="20" spans="1:15" ht="25.5" x14ac:dyDescent="0.2">
      <c r="A20" s="982" t="s">
        <v>25</v>
      </c>
      <c r="B20" s="1687" t="s">
        <v>25</v>
      </c>
      <c r="C20" s="2777" t="s">
        <v>25</v>
      </c>
      <c r="D20" s="2759" t="s">
        <v>25</v>
      </c>
      <c r="E20" s="2770"/>
      <c r="F20" s="5132" t="s">
        <v>1078</v>
      </c>
      <c r="G20" s="4594"/>
      <c r="H20" s="4687"/>
      <c r="I20" s="4684"/>
      <c r="J20" s="5075"/>
      <c r="K20" s="2743" t="s">
        <v>101</v>
      </c>
      <c r="L20" s="742">
        <v>400</v>
      </c>
      <c r="M20" s="2776" t="s">
        <v>1077</v>
      </c>
      <c r="N20" s="2775" t="s">
        <v>1068</v>
      </c>
      <c r="O20" s="2774">
        <v>430</v>
      </c>
    </row>
    <row r="21" spans="1:15" x14ac:dyDescent="0.2">
      <c r="A21" s="982"/>
      <c r="B21" s="1687"/>
      <c r="C21" s="612"/>
      <c r="D21" s="754"/>
      <c r="E21" s="2770"/>
      <c r="F21" s="5133"/>
      <c r="G21" s="4594"/>
      <c r="H21" s="4687"/>
      <c r="I21" s="4684"/>
      <c r="J21" s="5075"/>
      <c r="K21" s="2773"/>
      <c r="L21" s="2772"/>
      <c r="M21" s="2771"/>
      <c r="N21" s="2771"/>
      <c r="O21" s="2701"/>
    </row>
    <row r="22" spans="1:15" ht="13.5" thickBot="1" x14ac:dyDescent="0.25">
      <c r="A22" s="982"/>
      <c r="B22" s="1687"/>
      <c r="C22" s="612"/>
      <c r="D22" s="478"/>
      <c r="E22" s="2770"/>
      <c r="F22" s="5134"/>
      <c r="G22" s="4595"/>
      <c r="H22" s="4688"/>
      <c r="I22" s="4685"/>
      <c r="J22" s="5042"/>
      <c r="K22" s="2683" t="s">
        <v>21</v>
      </c>
      <c r="L22" s="2682">
        <f>SUM(L20:L21)</f>
        <v>400</v>
      </c>
      <c r="M22" s="2769"/>
      <c r="N22" s="2769"/>
      <c r="O22" s="2695"/>
    </row>
    <row r="23" spans="1:15" ht="13.15" customHeight="1" x14ac:dyDescent="0.2">
      <c r="A23" s="4083" t="s">
        <v>25</v>
      </c>
      <c r="B23" s="4085" t="s">
        <v>25</v>
      </c>
      <c r="C23" s="571" t="s">
        <v>27</v>
      </c>
      <c r="D23" s="901"/>
      <c r="E23" s="4639"/>
      <c r="F23" s="5070" t="s">
        <v>1073</v>
      </c>
      <c r="G23" s="4593" t="s">
        <v>124</v>
      </c>
      <c r="H23" s="4694" t="s">
        <v>33</v>
      </c>
      <c r="I23" s="4683" t="s">
        <v>1063</v>
      </c>
      <c r="J23" s="5041" t="s">
        <v>1062</v>
      </c>
      <c r="K23" s="1575" t="s">
        <v>101</v>
      </c>
      <c r="L23" s="511">
        <v>200</v>
      </c>
      <c r="M23" s="5141" t="s">
        <v>1076</v>
      </c>
      <c r="N23" s="2748" t="s">
        <v>1060</v>
      </c>
      <c r="O23" s="2768" t="s">
        <v>1074</v>
      </c>
    </row>
    <row r="24" spans="1:15" x14ac:dyDescent="0.2">
      <c r="A24" s="4108"/>
      <c r="B24" s="3985"/>
      <c r="C24" s="569"/>
      <c r="D24" s="891"/>
      <c r="E24" s="4591"/>
      <c r="F24" s="5071"/>
      <c r="G24" s="4594"/>
      <c r="H24" s="4695"/>
      <c r="I24" s="4684"/>
      <c r="J24" s="5075"/>
      <c r="K24" s="830" t="s">
        <v>132</v>
      </c>
      <c r="L24" s="829"/>
      <c r="M24" s="5142"/>
      <c r="N24" s="2766"/>
      <c r="O24" s="2767"/>
    </row>
    <row r="25" spans="1:15" ht="25.5" x14ac:dyDescent="0.2">
      <c r="A25" s="4108"/>
      <c r="B25" s="3985"/>
      <c r="C25" s="569"/>
      <c r="D25" s="891"/>
      <c r="E25" s="4591"/>
      <c r="F25" s="5071"/>
      <c r="G25" s="4594"/>
      <c r="H25" s="4695"/>
      <c r="I25" s="4684"/>
      <c r="J25" s="5075"/>
      <c r="K25" s="830" t="s">
        <v>684</v>
      </c>
      <c r="L25" s="829"/>
      <c r="M25" s="1582" t="s">
        <v>1075</v>
      </c>
      <c r="N25" s="2766" t="s">
        <v>1060</v>
      </c>
      <c r="O25" s="2765" t="s">
        <v>1074</v>
      </c>
    </row>
    <row r="26" spans="1:15" ht="13.5" thickBot="1" x14ac:dyDescent="0.25">
      <c r="A26" s="4084"/>
      <c r="B26" s="4086"/>
      <c r="C26" s="823"/>
      <c r="D26" s="887"/>
      <c r="E26" s="4591"/>
      <c r="F26" s="5072"/>
      <c r="G26" s="4595"/>
      <c r="H26" s="4695"/>
      <c r="I26" s="4684"/>
      <c r="J26" s="5075"/>
      <c r="K26" s="2764" t="s">
        <v>21</v>
      </c>
      <c r="L26" s="2763">
        <f>SUM(L23:L25)</f>
        <v>200</v>
      </c>
      <c r="M26" s="2687"/>
      <c r="N26" s="2762"/>
      <c r="O26" s="2761"/>
    </row>
    <row r="27" spans="1:15" ht="38.25" x14ac:dyDescent="0.2">
      <c r="A27" s="982" t="s">
        <v>25</v>
      </c>
      <c r="B27" s="981" t="s">
        <v>25</v>
      </c>
      <c r="C27" s="2760" t="s">
        <v>27</v>
      </c>
      <c r="D27" s="2759" t="s">
        <v>25</v>
      </c>
      <c r="E27" s="4591"/>
      <c r="F27" s="2755" t="s">
        <v>1073</v>
      </c>
      <c r="G27" s="2706"/>
      <c r="H27" s="4695"/>
      <c r="I27" s="4684"/>
      <c r="J27" s="5075"/>
      <c r="K27" s="2705" t="s">
        <v>101</v>
      </c>
      <c r="L27" s="2758">
        <v>200</v>
      </c>
      <c r="M27" s="2752"/>
      <c r="N27" s="2751"/>
      <c r="O27" s="2750"/>
    </row>
    <row r="28" spans="1:15" ht="13.5" thickBot="1" x14ac:dyDescent="0.25">
      <c r="A28" s="982"/>
      <c r="B28" s="981"/>
      <c r="C28" s="2757"/>
      <c r="D28" s="2756"/>
      <c r="E28" s="4592"/>
      <c r="F28" s="2755"/>
      <c r="G28" s="2706"/>
      <c r="H28" s="4696"/>
      <c r="I28" s="4685"/>
      <c r="J28" s="5042"/>
      <c r="K28" s="2754" t="s">
        <v>21</v>
      </c>
      <c r="L28" s="2753">
        <f>SUM(L27)</f>
        <v>200</v>
      </c>
      <c r="M28" s="2752"/>
      <c r="N28" s="2751"/>
      <c r="O28" s="2750"/>
    </row>
    <row r="29" spans="1:15" ht="25.5" customHeight="1" x14ac:dyDescent="0.2">
      <c r="A29" s="4080" t="s">
        <v>25</v>
      </c>
      <c r="B29" s="3984" t="s">
        <v>25</v>
      </c>
      <c r="C29" s="4102" t="s">
        <v>86</v>
      </c>
      <c r="D29" s="2749"/>
      <c r="E29" s="5144"/>
      <c r="F29" s="5070" t="s">
        <v>1071</v>
      </c>
      <c r="G29" s="4593" t="s">
        <v>115</v>
      </c>
      <c r="H29" s="4694" t="s">
        <v>33</v>
      </c>
      <c r="I29" s="5138" t="s">
        <v>1063</v>
      </c>
      <c r="J29" s="5041" t="s">
        <v>1062</v>
      </c>
      <c r="K29" s="835" t="s">
        <v>101</v>
      </c>
      <c r="L29" s="513">
        <v>40</v>
      </c>
      <c r="M29" s="2713" t="s">
        <v>1072</v>
      </c>
      <c r="N29" s="2748" t="s">
        <v>1060</v>
      </c>
      <c r="O29" s="2690">
        <v>20</v>
      </c>
    </row>
    <row r="30" spans="1:15" ht="19.5" customHeight="1" thickBot="1" x14ac:dyDescent="0.25">
      <c r="A30" s="4082"/>
      <c r="B30" s="3986"/>
      <c r="C30" s="4104"/>
      <c r="D30" s="2747"/>
      <c r="E30" s="5145"/>
      <c r="F30" s="5072"/>
      <c r="G30" s="4594"/>
      <c r="H30" s="4695"/>
      <c r="I30" s="5139"/>
      <c r="J30" s="5075"/>
      <c r="K30" s="821" t="s">
        <v>21</v>
      </c>
      <c r="L30" s="820">
        <f>SUM(L29:L29)</f>
        <v>40</v>
      </c>
      <c r="M30" s="2746"/>
      <c r="N30" s="2745"/>
      <c r="O30" s="2744"/>
    </row>
    <row r="31" spans="1:15" ht="19.5" customHeight="1" thickBot="1" x14ac:dyDescent="0.25">
      <c r="A31" s="4080" t="s">
        <v>25</v>
      </c>
      <c r="B31" s="3984" t="s">
        <v>25</v>
      </c>
      <c r="C31" s="4102" t="s">
        <v>86</v>
      </c>
      <c r="D31" s="5130" t="s">
        <v>25</v>
      </c>
      <c r="E31" s="5145"/>
      <c r="F31" s="4602" t="s">
        <v>1071</v>
      </c>
      <c r="G31" s="4594"/>
      <c r="H31" s="4695"/>
      <c r="I31" s="5139"/>
      <c r="J31" s="5075"/>
      <c r="K31" s="2743" t="s">
        <v>101</v>
      </c>
      <c r="L31" s="2742">
        <v>40</v>
      </c>
      <c r="M31" s="2697"/>
      <c r="N31" s="2696"/>
      <c r="O31" s="2679"/>
    </row>
    <row r="32" spans="1:15" ht="19.5" customHeight="1" thickBot="1" x14ac:dyDescent="0.25">
      <c r="A32" s="4082"/>
      <c r="B32" s="3986"/>
      <c r="C32" s="4104"/>
      <c r="D32" s="5131"/>
      <c r="E32" s="5146"/>
      <c r="F32" s="4604"/>
      <c r="G32" s="4595"/>
      <c r="H32" s="4696"/>
      <c r="I32" s="5140"/>
      <c r="J32" s="5042"/>
      <c r="K32" s="2683" t="s">
        <v>21</v>
      </c>
      <c r="L32" s="2682">
        <f>SUM(L31)</f>
        <v>40</v>
      </c>
      <c r="M32" s="2697"/>
      <c r="N32" s="2696"/>
      <c r="O32" s="2679"/>
    </row>
    <row r="33" spans="1:15" ht="13.5" thickBot="1" x14ac:dyDescent="0.25">
      <c r="A33" s="620" t="s">
        <v>25</v>
      </c>
      <c r="B33" s="2678" t="s">
        <v>25</v>
      </c>
      <c r="C33" s="4168" t="s">
        <v>26</v>
      </c>
      <c r="D33" s="4169"/>
      <c r="E33" s="4169"/>
      <c r="F33" s="4169"/>
      <c r="G33" s="4169"/>
      <c r="H33" s="4169"/>
      <c r="I33" s="4169"/>
      <c r="J33" s="4170"/>
      <c r="K33" s="2677" t="s">
        <v>21</v>
      </c>
      <c r="L33" s="2676">
        <f>L19+L26+L30</f>
        <v>640</v>
      </c>
      <c r="M33" s="2741"/>
      <c r="N33" s="2740"/>
      <c r="O33" s="2739"/>
    </row>
    <row r="34" spans="1:15" ht="26.25" customHeight="1" thickBot="1" x14ac:dyDescent="0.25">
      <c r="A34" s="4080" t="s">
        <v>25</v>
      </c>
      <c r="B34" s="3984" t="s">
        <v>27</v>
      </c>
      <c r="C34" s="2606" t="s">
        <v>1070</v>
      </c>
      <c r="D34" s="2738"/>
      <c r="E34" s="2737"/>
      <c r="F34" s="2735"/>
      <c r="G34" s="2735"/>
      <c r="H34" s="2736"/>
      <c r="I34" s="2735"/>
      <c r="J34" s="2735"/>
      <c r="K34" s="2735"/>
      <c r="L34" s="2735"/>
      <c r="M34" s="2735"/>
      <c r="N34" s="2735"/>
      <c r="O34" s="2734"/>
    </row>
    <row r="35" spans="1:15" ht="49.5" customHeight="1" thickBot="1" x14ac:dyDescent="0.25">
      <c r="A35" s="4082"/>
      <c r="B35" s="3986"/>
      <c r="C35" s="2733"/>
      <c r="D35" s="2732"/>
      <c r="E35" s="2731"/>
      <c r="F35" s="2729"/>
      <c r="G35" s="2729"/>
      <c r="H35" s="2730"/>
      <c r="I35" s="2729"/>
      <c r="J35" s="2729"/>
      <c r="K35" s="2729"/>
      <c r="L35" s="2729"/>
      <c r="M35" s="1588" t="s">
        <v>1069</v>
      </c>
      <c r="N35" s="2728" t="s">
        <v>1068</v>
      </c>
      <c r="O35" s="2727">
        <v>280</v>
      </c>
    </row>
    <row r="36" spans="1:15" ht="46.5" customHeight="1" x14ac:dyDescent="0.2">
      <c r="A36" s="4080" t="s">
        <v>25</v>
      </c>
      <c r="B36" s="4085" t="s">
        <v>27</v>
      </c>
      <c r="C36" s="4102" t="s">
        <v>25</v>
      </c>
      <c r="D36" s="901"/>
      <c r="E36" s="4639"/>
      <c r="F36" s="5070" t="s">
        <v>1066</v>
      </c>
      <c r="G36" s="4593" t="s">
        <v>98</v>
      </c>
      <c r="H36" s="4694" t="s">
        <v>33</v>
      </c>
      <c r="I36" s="4683" t="s">
        <v>1063</v>
      </c>
      <c r="J36" s="5041" t="s">
        <v>1062</v>
      </c>
      <c r="K36" s="835" t="s">
        <v>101</v>
      </c>
      <c r="L36" s="513">
        <v>80</v>
      </c>
      <c r="M36" s="2726" t="s">
        <v>1067</v>
      </c>
      <c r="N36" s="2725" t="s">
        <v>1060</v>
      </c>
      <c r="O36" s="1628">
        <v>30</v>
      </c>
    </row>
    <row r="37" spans="1:15" ht="13.5" thickBot="1" x14ac:dyDescent="0.25">
      <c r="A37" s="4082"/>
      <c r="B37" s="4086"/>
      <c r="C37" s="4176"/>
      <c r="D37" s="887"/>
      <c r="E37" s="4591"/>
      <c r="F37" s="5072"/>
      <c r="G37" s="4594"/>
      <c r="H37" s="4695"/>
      <c r="I37" s="4684"/>
      <c r="J37" s="5075"/>
      <c r="K37" s="821" t="s">
        <v>21</v>
      </c>
      <c r="L37" s="820">
        <f>L36</f>
        <v>80</v>
      </c>
      <c r="M37" s="2724"/>
      <c r="N37" s="2723"/>
      <c r="O37" s="2722"/>
    </row>
    <row r="38" spans="1:15" ht="18.75" customHeight="1" thickBot="1" x14ac:dyDescent="0.25">
      <c r="A38" s="4080" t="s">
        <v>25</v>
      </c>
      <c r="B38" s="4085" t="s">
        <v>27</v>
      </c>
      <c r="C38" s="4103" t="s">
        <v>25</v>
      </c>
      <c r="D38" s="5130" t="s">
        <v>25</v>
      </c>
      <c r="E38" s="4591"/>
      <c r="F38" s="4603" t="s">
        <v>1066</v>
      </c>
      <c r="G38" s="2706"/>
      <c r="H38" s="4695"/>
      <c r="I38" s="4684"/>
      <c r="J38" s="5075"/>
      <c r="K38" s="2705" t="s">
        <v>101</v>
      </c>
      <c r="L38" s="2721">
        <v>80</v>
      </c>
      <c r="M38" s="2720"/>
      <c r="N38" s="2719"/>
      <c r="O38" s="2718"/>
    </row>
    <row r="39" spans="1:15" ht="26.25" customHeight="1" thickBot="1" x14ac:dyDescent="0.25">
      <c r="A39" s="4082"/>
      <c r="B39" s="4086"/>
      <c r="C39" s="4176"/>
      <c r="D39" s="5131"/>
      <c r="E39" s="4592"/>
      <c r="F39" s="4604"/>
      <c r="G39" s="2700"/>
      <c r="H39" s="4696"/>
      <c r="I39" s="4685"/>
      <c r="J39" s="5042"/>
      <c r="K39" s="2683" t="s">
        <v>21</v>
      </c>
      <c r="L39" s="2717">
        <f>SUM(L38)</f>
        <v>80</v>
      </c>
      <c r="M39" s="2716"/>
      <c r="N39" s="2715"/>
      <c r="O39" s="2714"/>
    </row>
    <row r="40" spans="1:15" ht="25.5" customHeight="1" x14ac:dyDescent="0.2">
      <c r="A40" s="4083" t="s">
        <v>25</v>
      </c>
      <c r="B40" s="4085" t="s">
        <v>27</v>
      </c>
      <c r="C40" s="4102" t="s">
        <v>27</v>
      </c>
      <c r="D40" s="901"/>
      <c r="E40" s="4639"/>
      <c r="F40" s="5070" t="s">
        <v>1064</v>
      </c>
      <c r="G40" s="4593" t="s">
        <v>96</v>
      </c>
      <c r="H40" s="4694" t="s">
        <v>33</v>
      </c>
      <c r="I40" s="4683" t="s">
        <v>1063</v>
      </c>
      <c r="J40" s="2512" t="s">
        <v>1062</v>
      </c>
      <c r="K40" s="835" t="s">
        <v>101</v>
      </c>
      <c r="L40" s="2693">
        <v>55</v>
      </c>
      <c r="M40" s="2713" t="s">
        <v>1065</v>
      </c>
      <c r="N40" s="2691" t="s">
        <v>1060</v>
      </c>
      <c r="O40" s="2712">
        <v>10</v>
      </c>
    </row>
    <row r="41" spans="1:15" ht="22.5" customHeight="1" thickBot="1" x14ac:dyDescent="0.25">
      <c r="A41" s="4084"/>
      <c r="B41" s="4086"/>
      <c r="C41" s="4176"/>
      <c r="D41" s="887"/>
      <c r="E41" s="4591"/>
      <c r="F41" s="5072"/>
      <c r="G41" s="4594"/>
      <c r="H41" s="4695"/>
      <c r="I41" s="4684"/>
      <c r="J41" s="2548"/>
      <c r="K41" s="2711" t="s">
        <v>21</v>
      </c>
      <c r="L41" s="2710">
        <f>L40</f>
        <v>55</v>
      </c>
      <c r="M41" s="2709"/>
      <c r="N41" s="2708"/>
      <c r="O41" s="2707"/>
    </row>
    <row r="42" spans="1:15" ht="22.5" customHeight="1" x14ac:dyDescent="0.2">
      <c r="A42" s="5129" t="s">
        <v>25</v>
      </c>
      <c r="B42" s="5143" t="s">
        <v>27</v>
      </c>
      <c r="C42" s="4103" t="s">
        <v>27</v>
      </c>
      <c r="D42" s="5130" t="s">
        <v>25</v>
      </c>
      <c r="E42" s="4591"/>
      <c r="F42" s="4602" t="s">
        <v>1064</v>
      </c>
      <c r="G42" s="2706"/>
      <c r="H42" s="4695"/>
      <c r="I42" s="4684"/>
      <c r="J42" s="2548"/>
      <c r="K42" s="2705" t="s">
        <v>101</v>
      </c>
      <c r="L42" s="2704">
        <v>55</v>
      </c>
      <c r="M42" s="2703"/>
      <c r="N42" s="2702"/>
      <c r="O42" s="2701"/>
    </row>
    <row r="43" spans="1:15" ht="22.5" customHeight="1" thickBot="1" x14ac:dyDescent="0.25">
      <c r="A43" s="4084"/>
      <c r="B43" s="4086"/>
      <c r="C43" s="4176"/>
      <c r="D43" s="5131"/>
      <c r="E43" s="4592"/>
      <c r="F43" s="4604"/>
      <c r="G43" s="2700"/>
      <c r="H43" s="4696"/>
      <c r="I43" s="4685"/>
      <c r="J43" s="2535"/>
      <c r="K43" s="2699" t="s">
        <v>21</v>
      </c>
      <c r="L43" s="2698">
        <f>SUM(L42)</f>
        <v>55</v>
      </c>
      <c r="M43" s="2697"/>
      <c r="N43" s="2696"/>
      <c r="O43" s="2695"/>
    </row>
    <row r="44" spans="1:15" ht="48.75" customHeight="1" x14ac:dyDescent="0.2">
      <c r="A44" s="4083" t="s">
        <v>25</v>
      </c>
      <c r="B44" s="4085" t="s">
        <v>27</v>
      </c>
      <c r="C44" s="4102" t="s">
        <v>86</v>
      </c>
      <c r="D44" s="901"/>
      <c r="E44" s="4639"/>
      <c r="F44" s="5070" t="s">
        <v>1059</v>
      </c>
      <c r="G44" s="4641" t="s">
        <v>90</v>
      </c>
      <c r="H44" s="4694" t="s">
        <v>33</v>
      </c>
      <c r="I44" s="4683" t="s">
        <v>1063</v>
      </c>
      <c r="J44" s="2512" t="s">
        <v>1062</v>
      </c>
      <c r="K44" s="2694" t="s">
        <v>101</v>
      </c>
      <c r="L44" s="2693">
        <v>850</v>
      </c>
      <c r="M44" s="2692" t="s">
        <v>1061</v>
      </c>
      <c r="N44" s="2691" t="s">
        <v>1060</v>
      </c>
      <c r="O44" s="2690">
        <v>29</v>
      </c>
    </row>
    <row r="45" spans="1:15" ht="13.5" customHeight="1" thickBot="1" x14ac:dyDescent="0.25">
      <c r="A45" s="4084"/>
      <c r="B45" s="4086"/>
      <c r="C45" s="4176"/>
      <c r="D45" s="887"/>
      <c r="E45" s="4591"/>
      <c r="F45" s="5072"/>
      <c r="G45" s="4642"/>
      <c r="H45" s="4695"/>
      <c r="I45" s="4684"/>
      <c r="J45" s="2548"/>
      <c r="K45" s="821" t="s">
        <v>21</v>
      </c>
      <c r="L45" s="820">
        <f>L44</f>
        <v>850</v>
      </c>
      <c r="M45" s="2687"/>
      <c r="N45" s="2686"/>
      <c r="O45" s="2685"/>
    </row>
    <row r="46" spans="1:15" ht="21" customHeight="1" thickBot="1" x14ac:dyDescent="0.25">
      <c r="A46" s="4080" t="s">
        <v>25</v>
      </c>
      <c r="B46" s="3984" t="s">
        <v>27</v>
      </c>
      <c r="C46" s="4102" t="s">
        <v>86</v>
      </c>
      <c r="D46" s="5130" t="s">
        <v>25</v>
      </c>
      <c r="E46" s="4591"/>
      <c r="F46" s="4602" t="s">
        <v>1059</v>
      </c>
      <c r="G46" s="2684"/>
      <c r="H46" s="4695"/>
      <c r="I46" s="4684"/>
      <c r="J46" s="2548"/>
      <c r="K46" s="2689" t="s">
        <v>101</v>
      </c>
      <c r="L46" s="2688">
        <v>850</v>
      </c>
      <c r="M46" s="2687"/>
      <c r="N46" s="2686"/>
      <c r="O46" s="2685"/>
    </row>
    <row r="47" spans="1:15" ht="29.25" customHeight="1" thickBot="1" x14ac:dyDescent="0.25">
      <c r="A47" s="4082"/>
      <c r="B47" s="3986"/>
      <c r="C47" s="4176"/>
      <c r="D47" s="5131"/>
      <c r="E47" s="4592"/>
      <c r="F47" s="4604"/>
      <c r="G47" s="2684"/>
      <c r="H47" s="4696"/>
      <c r="I47" s="4685"/>
      <c r="J47" s="2535"/>
      <c r="K47" s="2683" t="s">
        <v>21</v>
      </c>
      <c r="L47" s="2682">
        <f>SUM(L46)</f>
        <v>850</v>
      </c>
      <c r="M47" s="2681"/>
      <c r="N47" s="2680"/>
      <c r="O47" s="2679"/>
    </row>
    <row r="48" spans="1:15" ht="13.5" customHeight="1" thickBot="1" x14ac:dyDescent="0.25">
      <c r="A48" s="620" t="s">
        <v>25</v>
      </c>
      <c r="B48" s="2678" t="s">
        <v>27</v>
      </c>
      <c r="C48" s="4168" t="s">
        <v>26</v>
      </c>
      <c r="D48" s="4169"/>
      <c r="E48" s="4169"/>
      <c r="F48" s="4169"/>
      <c r="G48" s="4169"/>
      <c r="H48" s="4169"/>
      <c r="I48" s="4169"/>
      <c r="J48" s="4170"/>
      <c r="K48" s="2677" t="s">
        <v>21</v>
      </c>
      <c r="L48" s="2676">
        <f>L37+L41+L45</f>
        <v>985</v>
      </c>
      <c r="M48" s="2675"/>
      <c r="N48" s="2674"/>
      <c r="O48" s="2673"/>
    </row>
    <row r="49" spans="1:15" ht="13.5" thickBot="1" x14ac:dyDescent="0.25">
      <c r="A49" s="2672" t="s">
        <v>25</v>
      </c>
      <c r="B49" s="5147" t="s">
        <v>531</v>
      </c>
      <c r="C49" s="5148"/>
      <c r="D49" s="5148"/>
      <c r="E49" s="5148"/>
      <c r="F49" s="5148"/>
      <c r="G49" s="5148"/>
      <c r="H49" s="5148"/>
      <c r="I49" s="5148"/>
      <c r="J49" s="5148"/>
      <c r="K49" s="5149"/>
      <c r="L49" s="2671">
        <f>L33+L48</f>
        <v>1625</v>
      </c>
      <c r="M49" s="2670"/>
      <c r="N49" s="2670"/>
      <c r="O49" s="2669"/>
    </row>
    <row r="50" spans="1:15" ht="13.5" thickBot="1" x14ac:dyDescent="0.25">
      <c r="A50" s="4122" t="s">
        <v>22</v>
      </c>
      <c r="B50" s="4123"/>
      <c r="C50" s="4123"/>
      <c r="D50" s="4123"/>
      <c r="E50" s="4123"/>
      <c r="F50" s="4123"/>
      <c r="G50" s="4123"/>
      <c r="H50" s="4123"/>
      <c r="I50" s="4123"/>
      <c r="J50" s="4123"/>
      <c r="K50" s="4124"/>
      <c r="L50" s="1470">
        <f>L49</f>
        <v>1625</v>
      </c>
      <c r="M50" s="1598"/>
      <c r="N50" s="1597"/>
      <c r="O50" s="1596"/>
    </row>
    <row r="51" spans="1:15" x14ac:dyDescent="0.2">
      <c r="A51" s="695" t="s">
        <v>20</v>
      </c>
      <c r="B51" s="695"/>
      <c r="C51" s="695"/>
      <c r="D51" s="695"/>
      <c r="E51" s="695"/>
      <c r="F51" s="695"/>
      <c r="G51" s="695"/>
      <c r="H51" s="1469"/>
      <c r="I51" s="695"/>
      <c r="J51" s="695"/>
      <c r="K51" s="695"/>
      <c r="L51" s="695"/>
      <c r="M51" s="695"/>
      <c r="N51" s="694"/>
      <c r="O51" s="693"/>
    </row>
    <row r="52" spans="1:15" x14ac:dyDescent="0.2">
      <c r="A52" s="694"/>
      <c r="B52" s="694"/>
      <c r="C52" s="694"/>
      <c r="D52" s="694"/>
      <c r="E52" s="694"/>
      <c r="F52" s="694"/>
      <c r="G52" s="694"/>
      <c r="H52" s="1466"/>
      <c r="I52" s="694"/>
      <c r="J52" s="694"/>
      <c r="K52" s="694"/>
      <c r="L52" s="694"/>
      <c r="M52" s="694"/>
      <c r="N52" s="694"/>
      <c r="O52" s="693"/>
    </row>
    <row r="53" spans="1:15" ht="16.5" thickBot="1" x14ac:dyDescent="0.25">
      <c r="A53" s="675"/>
      <c r="B53" s="680"/>
      <c r="C53" s="680"/>
      <c r="D53" s="680"/>
      <c r="E53" s="680"/>
      <c r="F53" s="4128" t="s">
        <v>19</v>
      </c>
      <c r="G53" s="4128"/>
      <c r="H53" s="4128"/>
      <c r="I53" s="4128"/>
      <c r="J53" s="4128"/>
      <c r="K53" s="4128"/>
      <c r="L53" s="4128"/>
      <c r="M53" s="692"/>
      <c r="N53" s="692"/>
      <c r="O53" s="678"/>
    </row>
    <row r="54" spans="1:15" ht="26.25" thickBot="1" x14ac:dyDescent="0.25">
      <c r="A54" s="675"/>
      <c r="B54" s="680"/>
      <c r="C54" s="680"/>
      <c r="D54" s="680"/>
      <c r="E54" s="680"/>
      <c r="F54" s="691"/>
      <c r="G54" s="690"/>
      <c r="H54" s="1465"/>
      <c r="I54" s="690"/>
      <c r="J54" s="690"/>
      <c r="K54" s="287"/>
      <c r="L54" s="20" t="s">
        <v>17</v>
      </c>
      <c r="M54" s="675"/>
      <c r="N54" s="675"/>
      <c r="O54" s="678"/>
    </row>
    <row r="55" spans="1:15" ht="13.5" thickBot="1" x14ac:dyDescent="0.25">
      <c r="A55" s="675"/>
      <c r="B55" s="680"/>
      <c r="C55" s="680"/>
      <c r="D55" s="680"/>
      <c r="E55" s="680"/>
      <c r="F55" s="4157" t="s">
        <v>16</v>
      </c>
      <c r="G55" s="4158"/>
      <c r="H55" s="4158"/>
      <c r="I55" s="4158"/>
      <c r="J55" s="4158"/>
      <c r="K55" s="4159"/>
      <c r="L55" s="2667">
        <f>SUM(L56:L66)</f>
        <v>1625</v>
      </c>
      <c r="M55" s="689"/>
      <c r="N55" s="675"/>
      <c r="O55" s="678"/>
    </row>
    <row r="56" spans="1:15" x14ac:dyDescent="0.2">
      <c r="A56" s="675"/>
      <c r="B56" s="680"/>
      <c r="C56" s="680"/>
      <c r="D56" s="680"/>
      <c r="E56" s="680"/>
      <c r="F56" s="4145" t="s">
        <v>14</v>
      </c>
      <c r="G56" s="4146"/>
      <c r="H56" s="4146"/>
      <c r="I56" s="4146"/>
      <c r="J56" s="4146"/>
      <c r="K56" s="4147"/>
      <c r="L56" s="674">
        <f>L16+L23+L29+L36+L40+L44</f>
        <v>1625</v>
      </c>
      <c r="M56" s="675"/>
      <c r="N56" s="675"/>
      <c r="O56" s="678"/>
    </row>
    <row r="57" spans="1:15" x14ac:dyDescent="0.2">
      <c r="A57" s="675"/>
      <c r="B57" s="680"/>
      <c r="C57" s="680"/>
      <c r="D57" s="680"/>
      <c r="E57" s="680"/>
      <c r="F57" s="4145" t="s">
        <v>434</v>
      </c>
      <c r="G57" s="4146"/>
      <c r="H57" s="4146"/>
      <c r="I57" s="4146"/>
      <c r="J57" s="4146"/>
      <c r="K57" s="4147"/>
      <c r="L57" s="2454"/>
      <c r="M57" s="675"/>
      <c r="N57" s="675"/>
      <c r="O57" s="678"/>
    </row>
    <row r="58" spans="1:15" x14ac:dyDescent="0.2">
      <c r="A58" s="675"/>
      <c r="B58" s="680"/>
      <c r="C58" s="680"/>
      <c r="D58" s="680"/>
      <c r="E58" s="680"/>
      <c r="F58" s="4145" t="s">
        <v>12</v>
      </c>
      <c r="G58" s="4146"/>
      <c r="H58" s="4146"/>
      <c r="I58" s="4146"/>
      <c r="J58" s="4146"/>
      <c r="K58" s="4147"/>
      <c r="L58" s="2454"/>
      <c r="M58" s="675"/>
      <c r="N58" s="675"/>
      <c r="O58" s="678"/>
    </row>
    <row r="59" spans="1:15" x14ac:dyDescent="0.2">
      <c r="A59" s="675"/>
      <c r="B59" s="680"/>
      <c r="C59" s="680"/>
      <c r="D59" s="680"/>
      <c r="E59" s="680"/>
      <c r="F59" s="4145" t="s">
        <v>11</v>
      </c>
      <c r="G59" s="4146"/>
      <c r="H59" s="4146"/>
      <c r="I59" s="4146"/>
      <c r="J59" s="4146"/>
      <c r="K59" s="4147"/>
      <c r="L59" s="2454"/>
      <c r="M59" s="675"/>
      <c r="N59" s="675"/>
      <c r="O59" s="678"/>
    </row>
    <row r="60" spans="1:15" x14ac:dyDescent="0.2">
      <c r="A60" s="675"/>
      <c r="B60" s="680"/>
      <c r="C60" s="680"/>
      <c r="D60" s="680"/>
      <c r="E60" s="680"/>
      <c r="F60" s="3812" t="s">
        <v>10</v>
      </c>
      <c r="G60" s="3813"/>
      <c r="H60" s="3813"/>
      <c r="I60" s="3813"/>
      <c r="J60" s="3813"/>
      <c r="K60" s="4148"/>
      <c r="L60" s="1720"/>
      <c r="M60" s="675"/>
      <c r="N60" s="675"/>
      <c r="O60" s="678"/>
    </row>
    <row r="61" spans="1:15" x14ac:dyDescent="0.2">
      <c r="A61" s="675"/>
      <c r="B61" s="680"/>
      <c r="C61" s="680"/>
      <c r="D61" s="680"/>
      <c r="E61" s="680"/>
      <c r="F61" s="686" t="s">
        <v>9</v>
      </c>
      <c r="G61" s="685"/>
      <c r="H61" s="1464"/>
      <c r="I61" s="684"/>
      <c r="J61" s="684"/>
      <c r="K61" s="683"/>
      <c r="L61" s="2454"/>
      <c r="M61" s="675"/>
      <c r="N61" s="675"/>
      <c r="O61" s="678"/>
    </row>
    <row r="62" spans="1:15" x14ac:dyDescent="0.2">
      <c r="A62" s="675"/>
      <c r="B62" s="680"/>
      <c r="C62" s="680"/>
      <c r="D62" s="680"/>
      <c r="E62" s="680"/>
      <c r="F62" s="4145" t="s">
        <v>8</v>
      </c>
      <c r="G62" s="4146"/>
      <c r="H62" s="4146"/>
      <c r="I62" s="4146"/>
      <c r="J62" s="4146"/>
      <c r="K62" s="4147"/>
      <c r="L62" s="2454"/>
      <c r="M62" s="675"/>
      <c r="N62" s="675"/>
      <c r="O62" s="681"/>
    </row>
    <row r="63" spans="1:15" x14ac:dyDescent="0.2">
      <c r="A63" s="675"/>
      <c r="B63" s="680"/>
      <c r="C63" s="680"/>
      <c r="D63" s="680"/>
      <c r="E63" s="680"/>
      <c r="F63" s="4145" t="s">
        <v>433</v>
      </c>
      <c r="G63" s="4146"/>
      <c r="H63" s="4146"/>
      <c r="I63" s="4146"/>
      <c r="J63" s="4146"/>
      <c r="K63" s="4147"/>
      <c r="L63" s="2452"/>
      <c r="M63" s="675"/>
      <c r="N63" s="675"/>
      <c r="O63" s="678"/>
    </row>
    <row r="64" spans="1:15" x14ac:dyDescent="0.2">
      <c r="A64" s="675"/>
      <c r="B64" s="680"/>
      <c r="C64" s="680"/>
      <c r="D64" s="680"/>
      <c r="E64" s="680"/>
      <c r="F64" s="4145" t="s">
        <v>6</v>
      </c>
      <c r="G64" s="4146"/>
      <c r="H64" s="4146"/>
      <c r="I64" s="4146"/>
      <c r="J64" s="4146"/>
      <c r="K64" s="4147"/>
      <c r="L64" s="2452"/>
      <c r="M64" s="675"/>
      <c r="N64" s="675"/>
      <c r="O64" s="678"/>
    </row>
    <row r="65" spans="1:15" x14ac:dyDescent="0.2">
      <c r="A65" s="675"/>
      <c r="B65" s="680"/>
      <c r="C65" s="680"/>
      <c r="D65" s="680"/>
      <c r="E65" s="680"/>
      <c r="F65" s="4145" t="s">
        <v>5</v>
      </c>
      <c r="G65" s="4146"/>
      <c r="H65" s="4146"/>
      <c r="I65" s="4146"/>
      <c r="J65" s="4146"/>
      <c r="K65" s="4147"/>
      <c r="L65" s="2452"/>
      <c r="M65" s="675"/>
      <c r="N65" s="675"/>
      <c r="O65" s="678"/>
    </row>
    <row r="66" spans="1:15" ht="13.5" thickBot="1" x14ac:dyDescent="0.25">
      <c r="F66" s="4171" t="s">
        <v>432</v>
      </c>
      <c r="G66" s="4172"/>
      <c r="H66" s="4172"/>
      <c r="I66" s="4172"/>
      <c r="J66" s="4172"/>
      <c r="K66" s="4173"/>
      <c r="L66" s="2668"/>
      <c r="M66" s="675"/>
      <c r="N66" s="675"/>
    </row>
    <row r="67" spans="1:15" ht="13.5" thickBot="1" x14ac:dyDescent="0.25">
      <c r="F67" s="4174" t="s">
        <v>2</v>
      </c>
      <c r="G67" s="4175"/>
      <c r="H67" s="4175"/>
      <c r="I67" s="4175"/>
      <c r="J67" s="4175"/>
      <c r="K67" s="4175"/>
      <c r="L67" s="2667">
        <v>0</v>
      </c>
      <c r="M67" s="675"/>
      <c r="N67" s="675"/>
    </row>
    <row r="68" spans="1:15" ht="13.5" thickBot="1" x14ac:dyDescent="0.25">
      <c r="F68" s="4162" t="s">
        <v>431</v>
      </c>
      <c r="G68" s="4163"/>
      <c r="H68" s="4163"/>
      <c r="I68" s="4163"/>
      <c r="J68" s="4163"/>
      <c r="K68" s="4164"/>
      <c r="L68" s="674"/>
    </row>
    <row r="69" spans="1:15" ht="13.5" thickBot="1" x14ac:dyDescent="0.25">
      <c r="F69" s="5150" t="s">
        <v>0</v>
      </c>
      <c r="G69" s="5151"/>
      <c r="H69" s="5151"/>
      <c r="I69" s="5151"/>
      <c r="J69" s="5151"/>
      <c r="K69" s="5152"/>
      <c r="L69" s="2666">
        <f>L55+L67</f>
        <v>1625</v>
      </c>
    </row>
  </sheetData>
  <mergeCells count="117">
    <mergeCell ref="E23:E28"/>
    <mergeCell ref="I23:I28"/>
    <mergeCell ref="H23:H28"/>
    <mergeCell ref="F31:F32"/>
    <mergeCell ref="D31:D32"/>
    <mergeCell ref="B23:B26"/>
    <mergeCell ref="F69:K69"/>
    <mergeCell ref="F23:F26"/>
    <mergeCell ref="F40:F41"/>
    <mergeCell ref="F63:K63"/>
    <mergeCell ref="F64:K64"/>
    <mergeCell ref="F65:K65"/>
    <mergeCell ref="F66:K66"/>
    <mergeCell ref="F67:K67"/>
    <mergeCell ref="F68:K68"/>
    <mergeCell ref="F56:K56"/>
    <mergeCell ref="I44:I47"/>
    <mergeCell ref="H36:H39"/>
    <mergeCell ref="H40:H43"/>
    <mergeCell ref="I36:I39"/>
    <mergeCell ref="I40:I43"/>
    <mergeCell ref="F38:F39"/>
    <mergeCell ref="F42:F43"/>
    <mergeCell ref="F46:F47"/>
    <mergeCell ref="H44:H47"/>
    <mergeCell ref="F57:K57"/>
    <mergeCell ref="F58:K58"/>
    <mergeCell ref="F59:K59"/>
    <mergeCell ref="F60:K60"/>
    <mergeCell ref="F62:K62"/>
    <mergeCell ref="B49:K49"/>
    <mergeCell ref="A50:K50"/>
    <mergeCell ref="F53:L53"/>
    <mergeCell ref="F55:K55"/>
    <mergeCell ref="M23:M24"/>
    <mergeCell ref="A29:A30"/>
    <mergeCell ref="B29:B30"/>
    <mergeCell ref="C29:C30"/>
    <mergeCell ref="F29:F30"/>
    <mergeCell ref="G23:G26"/>
    <mergeCell ref="A23:A26"/>
    <mergeCell ref="G36:G37"/>
    <mergeCell ref="G40:G41"/>
    <mergeCell ref="A36:A37"/>
    <mergeCell ref="B36:B37"/>
    <mergeCell ref="C36:C37"/>
    <mergeCell ref="B40:B41"/>
    <mergeCell ref="C40:C41"/>
    <mergeCell ref="E36:E39"/>
    <mergeCell ref="E40:E43"/>
    <mergeCell ref="B38:B39"/>
    <mergeCell ref="C38:C39"/>
    <mergeCell ref="A42:A43"/>
    <mergeCell ref="B42:B43"/>
    <mergeCell ref="C42:C43"/>
    <mergeCell ref="A38:A39"/>
    <mergeCell ref="A40:A41"/>
    <mergeCell ref="E29:E32"/>
    <mergeCell ref="R3:U5"/>
    <mergeCell ref="L1:O3"/>
    <mergeCell ref="F44:F45"/>
    <mergeCell ref="F20:F22"/>
    <mergeCell ref="H15:H22"/>
    <mergeCell ref="M9:M10"/>
    <mergeCell ref="N9:N10"/>
    <mergeCell ref="B8:B10"/>
    <mergeCell ref="C8:C10"/>
    <mergeCell ref="E8:E10"/>
    <mergeCell ref="F8:F10"/>
    <mergeCell ref="H8:H10"/>
    <mergeCell ref="K8:K10"/>
    <mergeCell ref="D8:D10"/>
    <mergeCell ref="J23:J28"/>
    <mergeCell ref="J29:J32"/>
    <mergeCell ref="I29:I32"/>
    <mergeCell ref="J36:J39"/>
    <mergeCell ref="D38:D39"/>
    <mergeCell ref="H29:H32"/>
    <mergeCell ref="G29:G32"/>
    <mergeCell ref="C33:J33"/>
    <mergeCell ref="F36:F37"/>
    <mergeCell ref="B34:B35"/>
    <mergeCell ref="N7:O7"/>
    <mergeCell ref="A4:O4"/>
    <mergeCell ref="A5:O5"/>
    <mergeCell ref="A6:O6"/>
    <mergeCell ref="M8:O8"/>
    <mergeCell ref="O9:O10"/>
    <mergeCell ref="G8:G10"/>
    <mergeCell ref="L8:L10"/>
    <mergeCell ref="J8:J10"/>
    <mergeCell ref="I8:I10"/>
    <mergeCell ref="A8:A10"/>
    <mergeCell ref="A15:A19"/>
    <mergeCell ref="B15:B19"/>
    <mergeCell ref="C15:C19"/>
    <mergeCell ref="B13:B14"/>
    <mergeCell ref="A13:A14"/>
    <mergeCell ref="C48:J48"/>
    <mergeCell ref="D15:F19"/>
    <mergeCell ref="G15:G22"/>
    <mergeCell ref="A34:A35"/>
    <mergeCell ref="A44:A45"/>
    <mergeCell ref="B44:B45"/>
    <mergeCell ref="C44:C45"/>
    <mergeCell ref="J15:J22"/>
    <mergeCell ref="I15:I22"/>
    <mergeCell ref="D42:D43"/>
    <mergeCell ref="D46:D47"/>
    <mergeCell ref="E44:E47"/>
    <mergeCell ref="C46:C47"/>
    <mergeCell ref="B46:B47"/>
    <mergeCell ref="A46:A47"/>
    <mergeCell ref="A31:A32"/>
    <mergeCell ref="B31:B32"/>
    <mergeCell ref="C31:C32"/>
    <mergeCell ref="G44:G45"/>
  </mergeCells>
  <pageMargins left="0.70866141732283472" right="0.70866141732283472" top="0.74803149606299213" bottom="0.74803149606299213" header="0.31496062992125984" footer="0.31496062992125984"/>
  <pageSetup paperSize="9" scale="54" firstPageNumber="58" fitToHeight="0" orientation="landscape" useFirstPageNumber="1"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5"/>
  <sheetViews>
    <sheetView topLeftCell="A157" workbookViewId="0">
      <selection activeCell="A167" sqref="A167"/>
    </sheetView>
  </sheetViews>
  <sheetFormatPr defaultRowHeight="12.75" x14ac:dyDescent="0.2"/>
  <cols>
    <col min="1" max="1" width="3.5703125" style="263" customWidth="1"/>
    <col min="2" max="2" width="4.7109375" style="263" customWidth="1"/>
    <col min="3" max="5" width="3.7109375" style="263" customWidth="1"/>
    <col min="6" max="6" width="47.42578125" style="263" customWidth="1"/>
    <col min="7" max="7" width="6.28515625" style="263" customWidth="1"/>
    <col min="8" max="8" width="5.7109375" style="1463" customWidth="1"/>
    <col min="9" max="9" width="4.42578125" style="2816" customWidth="1"/>
    <col min="10" max="10" width="28.140625" style="263" customWidth="1"/>
    <col min="11" max="11" width="7.28515625" style="263" customWidth="1"/>
    <col min="12" max="12" width="11.140625" style="263" customWidth="1"/>
    <col min="13" max="13" width="41.28515625" style="263" customWidth="1"/>
    <col min="14" max="14" width="11.5703125" style="263" customWidth="1"/>
    <col min="15" max="15" width="9.140625" style="263" customWidth="1"/>
    <col min="16" max="16384" width="9.140625" style="263"/>
  </cols>
  <sheetData>
    <row r="1" spans="1:15" ht="47.25" customHeight="1" x14ac:dyDescent="0.2">
      <c r="M1" s="3765" t="s">
        <v>1393</v>
      </c>
      <c r="N1" s="3765"/>
      <c r="O1" s="3765"/>
    </row>
    <row r="2" spans="1:15" ht="17.25" customHeight="1" x14ac:dyDescent="0.2">
      <c r="A2" s="4652" t="s">
        <v>172</v>
      </c>
      <c r="B2" s="4652"/>
      <c r="C2" s="4652"/>
      <c r="D2" s="4652"/>
      <c r="E2" s="4652"/>
      <c r="F2" s="4652"/>
      <c r="G2" s="4652"/>
      <c r="H2" s="4652"/>
      <c r="I2" s="4652"/>
      <c r="J2" s="4652"/>
      <c r="K2" s="4652"/>
      <c r="L2" s="4652"/>
      <c r="M2" s="4652"/>
      <c r="N2" s="4652"/>
      <c r="O2" s="4652"/>
    </row>
    <row r="3" spans="1:15" ht="18" customHeight="1" x14ac:dyDescent="0.2">
      <c r="A3" s="4038" t="s">
        <v>1211</v>
      </c>
      <c r="B3" s="4038"/>
      <c r="C3" s="4038"/>
      <c r="D3" s="4038"/>
      <c r="E3" s="4038"/>
      <c r="F3" s="4038"/>
      <c r="G3" s="4038"/>
      <c r="H3" s="4038"/>
      <c r="I3" s="4038"/>
      <c r="J3" s="4038"/>
      <c r="K3" s="4038"/>
      <c r="L3" s="4038"/>
      <c r="M3" s="4038"/>
      <c r="N3" s="4038"/>
      <c r="O3" s="4038"/>
    </row>
    <row r="4" spans="1:15" ht="14.25" x14ac:dyDescent="0.2">
      <c r="A4" s="4653" t="s">
        <v>170</v>
      </c>
      <c r="B4" s="4653"/>
      <c r="C4" s="4653"/>
      <c r="D4" s="4653"/>
      <c r="E4" s="4653"/>
      <c r="F4" s="4653"/>
      <c r="G4" s="4653"/>
      <c r="H4" s="4653"/>
      <c r="I4" s="4653"/>
      <c r="J4" s="4653"/>
      <c r="K4" s="4653"/>
      <c r="L4" s="4653"/>
      <c r="M4" s="4653"/>
      <c r="N4" s="4653"/>
      <c r="O4" s="4653"/>
    </row>
    <row r="5" spans="1:15" ht="16.5" thickBot="1" x14ac:dyDescent="0.25">
      <c r="A5" s="671"/>
      <c r="B5" s="671"/>
      <c r="C5" s="671"/>
      <c r="D5" s="671"/>
      <c r="E5" s="671"/>
      <c r="F5" s="671"/>
      <c r="G5" s="671"/>
      <c r="H5" s="1592"/>
      <c r="I5" s="3071"/>
      <c r="J5" s="671"/>
      <c r="K5" s="671"/>
      <c r="L5" s="671"/>
      <c r="M5" s="670"/>
      <c r="N5" s="4651" t="s">
        <v>428</v>
      </c>
      <c r="O5" s="4651"/>
    </row>
    <row r="6" spans="1:15" ht="20.25" customHeight="1" thickBot="1" x14ac:dyDescent="0.25">
      <c r="A6" s="4210" t="s">
        <v>168</v>
      </c>
      <c r="B6" s="4213" t="s">
        <v>167</v>
      </c>
      <c r="C6" s="4216" t="s">
        <v>163</v>
      </c>
      <c r="D6" s="4192" t="s">
        <v>165</v>
      </c>
      <c r="E6" s="4219" t="s">
        <v>166</v>
      </c>
      <c r="F6" s="4222" t="s">
        <v>164</v>
      </c>
      <c r="G6" s="4195" t="s">
        <v>163</v>
      </c>
      <c r="H6" s="4186" t="s">
        <v>162</v>
      </c>
      <c r="I6" s="5204" t="s">
        <v>161</v>
      </c>
      <c r="J6" s="4520" t="s">
        <v>160</v>
      </c>
      <c r="K6" s="4186" t="s">
        <v>159</v>
      </c>
      <c r="L6" s="4026" t="s">
        <v>158</v>
      </c>
      <c r="M6" s="4202" t="s">
        <v>157</v>
      </c>
      <c r="N6" s="4203"/>
      <c r="O6" s="4204"/>
    </row>
    <row r="7" spans="1:15" ht="12.75" customHeight="1" x14ac:dyDescent="0.2">
      <c r="A7" s="4211"/>
      <c r="B7" s="4214"/>
      <c r="C7" s="4217"/>
      <c r="D7" s="4193"/>
      <c r="E7" s="4220"/>
      <c r="F7" s="4223"/>
      <c r="G7" s="4196"/>
      <c r="H7" s="4187"/>
      <c r="I7" s="5205"/>
      <c r="J7" s="4521"/>
      <c r="K7" s="4187"/>
      <c r="L7" s="4027"/>
      <c r="M7" s="4205" t="s">
        <v>156</v>
      </c>
      <c r="N7" s="4207" t="s">
        <v>155</v>
      </c>
      <c r="O7" s="4654" t="s">
        <v>154</v>
      </c>
    </row>
    <row r="8" spans="1:15" ht="172.15" customHeight="1" thickBot="1" x14ac:dyDescent="0.25">
      <c r="A8" s="4212"/>
      <c r="B8" s="4215"/>
      <c r="C8" s="4218"/>
      <c r="D8" s="4194"/>
      <c r="E8" s="4221"/>
      <c r="F8" s="4224"/>
      <c r="G8" s="4197"/>
      <c r="H8" s="4188"/>
      <c r="I8" s="5206"/>
      <c r="J8" s="4521"/>
      <c r="K8" s="4188"/>
      <c r="L8" s="4028"/>
      <c r="M8" s="4206"/>
      <c r="N8" s="4208"/>
      <c r="O8" s="4655"/>
    </row>
    <row r="9" spans="1:15" ht="15.75" thickBot="1" x14ac:dyDescent="0.25">
      <c r="A9" s="611" t="s">
        <v>25</v>
      </c>
      <c r="B9" s="3070" t="s">
        <v>1210</v>
      </c>
      <c r="C9" s="3069"/>
      <c r="D9" s="3069"/>
      <c r="E9" s="3065"/>
      <c r="F9" s="3068"/>
      <c r="G9" s="3068"/>
      <c r="H9" s="3067"/>
      <c r="I9" s="3066"/>
      <c r="J9" s="3065"/>
      <c r="K9" s="3065"/>
      <c r="L9" s="3064"/>
      <c r="M9" s="648"/>
      <c r="N9" s="648"/>
      <c r="O9" s="2809"/>
    </row>
    <row r="10" spans="1:15" ht="25.5" x14ac:dyDescent="0.2">
      <c r="A10" s="5202"/>
      <c r="B10" s="5192"/>
      <c r="C10" s="5193"/>
      <c r="D10" s="5193"/>
      <c r="E10" s="5193"/>
      <c r="F10" s="5193"/>
      <c r="G10" s="5193"/>
      <c r="H10" s="5193"/>
      <c r="I10" s="5193"/>
      <c r="J10" s="5193"/>
      <c r="K10" s="5193"/>
      <c r="L10" s="5194"/>
      <c r="M10" s="769" t="s">
        <v>1209</v>
      </c>
      <c r="N10" s="2920" t="s">
        <v>292</v>
      </c>
      <c r="O10" s="767">
        <v>17.5</v>
      </c>
    </row>
    <row r="11" spans="1:15" ht="38.25" customHeight="1" thickBot="1" x14ac:dyDescent="0.25">
      <c r="A11" s="5203"/>
      <c r="B11" s="5195"/>
      <c r="C11" s="5196"/>
      <c r="D11" s="5196"/>
      <c r="E11" s="5196"/>
      <c r="F11" s="5196"/>
      <c r="G11" s="5196"/>
      <c r="H11" s="5196"/>
      <c r="I11" s="5196"/>
      <c r="J11" s="5196"/>
      <c r="K11" s="5196"/>
      <c r="L11" s="5197"/>
      <c r="M11" s="3063" t="s">
        <v>1208</v>
      </c>
      <c r="N11" s="909" t="s">
        <v>1207</v>
      </c>
      <c r="O11" s="3062" t="s">
        <v>1206</v>
      </c>
    </row>
    <row r="12" spans="1:15" ht="27.75" customHeight="1" thickBot="1" x14ac:dyDescent="0.25">
      <c r="A12" s="620" t="s">
        <v>25</v>
      </c>
      <c r="B12" s="1476" t="s">
        <v>25</v>
      </c>
      <c r="C12" s="2606" t="s">
        <v>1205</v>
      </c>
      <c r="D12" s="2605"/>
      <c r="E12" s="2564"/>
      <c r="F12" s="3061"/>
      <c r="G12" s="2795"/>
      <c r="H12" s="2796"/>
      <c r="I12" s="3060"/>
      <c r="J12" s="2795"/>
      <c r="K12" s="2795"/>
      <c r="L12" s="2795"/>
      <c r="M12" s="2795"/>
      <c r="N12" s="2795"/>
      <c r="O12" s="2794"/>
    </row>
    <row r="13" spans="1:15" ht="25.5" x14ac:dyDescent="0.2">
      <c r="A13" s="4080"/>
      <c r="B13" s="3046"/>
      <c r="C13" s="3059"/>
      <c r="D13" s="3058"/>
      <c r="E13" s="3057"/>
      <c r="F13" s="3054"/>
      <c r="G13" s="3054"/>
      <c r="H13" s="3056"/>
      <c r="I13" s="3055"/>
      <c r="J13" s="3054"/>
      <c r="K13" s="3054"/>
      <c r="L13" s="3053"/>
      <c r="M13" s="3052" t="s">
        <v>1204</v>
      </c>
      <c r="N13" s="2920" t="s">
        <v>292</v>
      </c>
      <c r="O13" s="2862">
        <v>97.9</v>
      </c>
    </row>
    <row r="14" spans="1:15" ht="45" x14ac:dyDescent="0.2">
      <c r="A14" s="4081"/>
      <c r="B14" s="3046"/>
      <c r="C14" s="3045"/>
      <c r="D14" s="3044"/>
      <c r="E14" s="3043"/>
      <c r="F14" s="3040"/>
      <c r="G14" s="3040"/>
      <c r="H14" s="3042"/>
      <c r="I14" s="3041"/>
      <c r="J14" s="3040"/>
      <c r="K14" s="3040"/>
      <c r="L14" s="3050"/>
      <c r="M14" s="1582" t="s">
        <v>1203</v>
      </c>
      <c r="N14" s="2848" t="s">
        <v>292</v>
      </c>
      <c r="O14" s="3051" t="s">
        <v>1202</v>
      </c>
    </row>
    <row r="15" spans="1:15" ht="25.5" x14ac:dyDescent="0.2">
      <c r="A15" s="4081"/>
      <c r="B15" s="3046"/>
      <c r="C15" s="3045"/>
      <c r="D15" s="3044"/>
      <c r="E15" s="3043"/>
      <c r="F15" s="3040"/>
      <c r="G15" s="3040"/>
      <c r="H15" s="3042"/>
      <c r="I15" s="3041"/>
      <c r="J15" s="3040"/>
      <c r="K15" s="3040"/>
      <c r="L15" s="3050"/>
      <c r="M15" s="3049" t="s">
        <v>1201</v>
      </c>
      <c r="N15" s="2848" t="s">
        <v>357</v>
      </c>
      <c r="O15" s="2847">
        <v>16.399999999999999</v>
      </c>
    </row>
    <row r="16" spans="1:15" ht="26.25" thickBot="1" x14ac:dyDescent="0.25">
      <c r="A16" s="4081"/>
      <c r="B16" s="3046"/>
      <c r="C16" s="3038"/>
      <c r="D16" s="3037"/>
      <c r="E16" s="3036"/>
      <c r="F16" s="3033"/>
      <c r="G16" s="3033"/>
      <c r="H16" s="3035"/>
      <c r="I16" s="3034"/>
      <c r="J16" s="3033"/>
      <c r="K16" s="3033"/>
      <c r="L16" s="3048"/>
      <c r="M16" s="3047" t="s">
        <v>1200</v>
      </c>
      <c r="N16" s="2848" t="s">
        <v>194</v>
      </c>
      <c r="O16" s="2847">
        <v>16</v>
      </c>
    </row>
    <row r="17" spans="1:18" ht="26.25" hidden="1" thickBot="1" x14ac:dyDescent="0.25">
      <c r="A17" s="4081"/>
      <c r="B17" s="3046"/>
      <c r="C17" s="3045"/>
      <c r="D17" s="3044"/>
      <c r="E17" s="3043"/>
      <c r="F17" s="3040"/>
      <c r="G17" s="3040"/>
      <c r="H17" s="3042"/>
      <c r="I17" s="3041"/>
      <c r="J17" s="3040"/>
      <c r="K17" s="3040"/>
      <c r="L17" s="3040"/>
      <c r="M17" s="2944" t="s">
        <v>1199</v>
      </c>
      <c r="N17" s="2848" t="s">
        <v>1198</v>
      </c>
      <c r="O17" s="2847">
        <v>35000</v>
      </c>
    </row>
    <row r="18" spans="1:18" ht="26.25" hidden="1" thickBot="1" x14ac:dyDescent="0.25">
      <c r="A18" s="4082"/>
      <c r="B18" s="3039"/>
      <c r="C18" s="3038"/>
      <c r="D18" s="3037"/>
      <c r="E18" s="3036"/>
      <c r="F18" s="3033"/>
      <c r="G18" s="3033"/>
      <c r="H18" s="3035"/>
      <c r="I18" s="3034"/>
      <c r="J18" s="3033"/>
      <c r="K18" s="3033"/>
      <c r="L18" s="3033"/>
      <c r="M18" s="3032" t="s">
        <v>1197</v>
      </c>
      <c r="N18" s="909" t="s">
        <v>292</v>
      </c>
      <c r="O18" s="3031">
        <v>39</v>
      </c>
    </row>
    <row r="19" spans="1:18" ht="27.75" customHeight="1" x14ac:dyDescent="0.2">
      <c r="A19" s="4080" t="s">
        <v>25</v>
      </c>
      <c r="B19" s="3984" t="s">
        <v>25</v>
      </c>
      <c r="C19" s="571" t="s">
        <v>25</v>
      </c>
      <c r="D19" s="3947" t="s">
        <v>1188</v>
      </c>
      <c r="E19" s="5106"/>
      <c r="F19" s="5107"/>
      <c r="G19" s="4593" t="s">
        <v>143</v>
      </c>
      <c r="H19" s="5207" t="s">
        <v>33</v>
      </c>
      <c r="I19" s="4683" t="s">
        <v>1090</v>
      </c>
      <c r="J19" s="3030" t="s">
        <v>31</v>
      </c>
      <c r="K19" s="835" t="s">
        <v>101</v>
      </c>
      <c r="L19" s="513"/>
      <c r="M19" s="1574" t="s">
        <v>1196</v>
      </c>
      <c r="N19" s="2691" t="s">
        <v>194</v>
      </c>
      <c r="O19" s="3029" t="s">
        <v>1195</v>
      </c>
      <c r="Q19" s="2949"/>
      <c r="R19" s="2954"/>
    </row>
    <row r="20" spans="1:18" ht="23.25" customHeight="1" x14ac:dyDescent="0.2">
      <c r="A20" s="4081"/>
      <c r="B20" s="3985"/>
      <c r="C20" s="569"/>
      <c r="D20" s="5108"/>
      <c r="E20" s="5109"/>
      <c r="F20" s="5110"/>
      <c r="G20" s="4594"/>
      <c r="H20" s="4695"/>
      <c r="I20" s="4684"/>
      <c r="J20" s="1400" t="s">
        <v>1089</v>
      </c>
      <c r="K20" s="830" t="s">
        <v>684</v>
      </c>
      <c r="L20" s="829"/>
      <c r="M20" s="2849" t="s">
        <v>1194</v>
      </c>
      <c r="N20" s="3028" t="s">
        <v>357</v>
      </c>
      <c r="O20" s="2765" t="s">
        <v>1193</v>
      </c>
      <c r="Q20" s="2949"/>
      <c r="R20" s="2954"/>
    </row>
    <row r="21" spans="1:18" ht="30.75" customHeight="1" x14ac:dyDescent="0.2">
      <c r="A21" s="4081"/>
      <c r="B21" s="3985"/>
      <c r="C21" s="569"/>
      <c r="D21" s="5108"/>
      <c r="E21" s="5109"/>
      <c r="F21" s="5110"/>
      <c r="G21" s="4594"/>
      <c r="H21" s="4695"/>
      <c r="I21" s="4684"/>
      <c r="J21" s="2846"/>
      <c r="K21" s="830" t="s">
        <v>1162</v>
      </c>
      <c r="L21" s="829">
        <f>L28</f>
        <v>159</v>
      </c>
      <c r="M21" s="2849" t="s">
        <v>1192</v>
      </c>
      <c r="N21" s="3028" t="s">
        <v>357</v>
      </c>
      <c r="O21" s="2765" t="s">
        <v>1191</v>
      </c>
      <c r="Q21" s="2949"/>
      <c r="R21" s="2954"/>
    </row>
    <row r="22" spans="1:18" ht="20.25" customHeight="1" x14ac:dyDescent="0.2">
      <c r="A22" s="4081"/>
      <c r="B22" s="3985"/>
      <c r="C22" s="569"/>
      <c r="D22" s="5108"/>
      <c r="E22" s="5109"/>
      <c r="F22" s="5110"/>
      <c r="G22" s="4594"/>
      <c r="H22" s="4695"/>
      <c r="I22" s="4684"/>
      <c r="J22" s="2846"/>
      <c r="K22" s="830" t="s">
        <v>118</v>
      </c>
      <c r="L22" s="829"/>
      <c r="M22" s="2911" t="s">
        <v>1190</v>
      </c>
      <c r="N22" s="3027" t="s">
        <v>357</v>
      </c>
      <c r="O22" s="2989" t="s">
        <v>1189</v>
      </c>
      <c r="Q22" s="2949"/>
      <c r="R22" s="2954"/>
    </row>
    <row r="23" spans="1:18" ht="15.75" customHeight="1" x14ac:dyDescent="0.2">
      <c r="A23" s="4081"/>
      <c r="B23" s="3985"/>
      <c r="C23" s="569"/>
      <c r="D23" s="5108"/>
      <c r="E23" s="5109"/>
      <c r="F23" s="5110"/>
      <c r="G23" s="4594"/>
      <c r="H23" s="4695"/>
      <c r="I23" s="4684"/>
      <c r="J23" s="2846"/>
      <c r="K23" s="1575" t="s">
        <v>132</v>
      </c>
      <c r="L23" s="511"/>
      <c r="M23" s="1697"/>
      <c r="N23" s="3026"/>
      <c r="O23" s="3025"/>
      <c r="Q23" s="2949"/>
      <c r="R23" s="2954"/>
    </row>
    <row r="24" spans="1:18" ht="17.25" customHeight="1" x14ac:dyDescent="0.2">
      <c r="A24" s="4081"/>
      <c r="B24" s="3985"/>
      <c r="C24" s="569"/>
      <c r="D24" s="5108"/>
      <c r="E24" s="5109"/>
      <c r="F24" s="5110"/>
      <c r="G24" s="4594"/>
      <c r="H24" s="4695"/>
      <c r="I24" s="4684"/>
      <c r="J24" s="2846"/>
      <c r="K24" s="1575" t="s">
        <v>28</v>
      </c>
      <c r="L24" s="511"/>
      <c r="M24" s="1697"/>
      <c r="N24" s="3026"/>
      <c r="O24" s="3025"/>
      <c r="Q24" s="2949"/>
      <c r="R24" s="2954"/>
    </row>
    <row r="25" spans="1:18" ht="18.75" customHeight="1" thickBot="1" x14ac:dyDescent="0.25">
      <c r="A25" s="4082"/>
      <c r="B25" s="3986"/>
      <c r="C25" s="823"/>
      <c r="D25" s="5111"/>
      <c r="E25" s="5112"/>
      <c r="F25" s="5110"/>
      <c r="G25" s="4595"/>
      <c r="H25" s="5166"/>
      <c r="I25" s="4685"/>
      <c r="J25" s="2842"/>
      <c r="K25" s="2851" t="s">
        <v>21</v>
      </c>
      <c r="L25" s="2763">
        <f>SUM(L19:L24)</f>
        <v>159</v>
      </c>
      <c r="M25" s="1697"/>
      <c r="N25" s="3026"/>
      <c r="O25" s="3025"/>
      <c r="Q25" s="2946"/>
      <c r="R25" s="2889"/>
    </row>
    <row r="26" spans="1:18" ht="19.5" customHeight="1" x14ac:dyDescent="0.2">
      <c r="A26" s="4080" t="s">
        <v>25</v>
      </c>
      <c r="B26" s="3984" t="s">
        <v>25</v>
      </c>
      <c r="C26" s="571" t="s">
        <v>25</v>
      </c>
      <c r="D26" s="2891" t="s">
        <v>25</v>
      </c>
      <c r="E26" s="845"/>
      <c r="F26" s="5153" t="s">
        <v>1188</v>
      </c>
      <c r="G26" s="4593" t="s">
        <v>143</v>
      </c>
      <c r="H26" s="4694" t="s">
        <v>33</v>
      </c>
      <c r="I26" s="4683" t="s">
        <v>1090</v>
      </c>
      <c r="J26" s="3024" t="s">
        <v>1089</v>
      </c>
      <c r="K26" s="2743" t="s">
        <v>101</v>
      </c>
      <c r="L26" s="742"/>
      <c r="M26" s="3023"/>
      <c r="N26" s="3022"/>
      <c r="O26" s="2984"/>
    </row>
    <row r="27" spans="1:18" ht="14.25" customHeight="1" x14ac:dyDescent="0.2">
      <c r="A27" s="4081"/>
      <c r="B27" s="3985"/>
      <c r="C27" s="569"/>
      <c r="D27" s="2975"/>
      <c r="E27" s="2770"/>
      <c r="F27" s="5154"/>
      <c r="G27" s="4594"/>
      <c r="H27" s="4695"/>
      <c r="I27" s="4684"/>
      <c r="J27" s="2846"/>
      <c r="K27" s="2913" t="s">
        <v>684</v>
      </c>
      <c r="L27" s="2973"/>
      <c r="M27" s="3020"/>
      <c r="N27" s="3011"/>
      <c r="O27" s="3019"/>
    </row>
    <row r="28" spans="1:18" ht="16.5" customHeight="1" x14ac:dyDescent="0.2">
      <c r="A28" s="4081"/>
      <c r="B28" s="3985"/>
      <c r="C28" s="569"/>
      <c r="D28" s="2975"/>
      <c r="E28" s="2770"/>
      <c r="F28" s="2894"/>
      <c r="G28" s="4594"/>
      <c r="H28" s="4695"/>
      <c r="I28" s="4684"/>
      <c r="J28" s="2846"/>
      <c r="K28" s="2913" t="s">
        <v>1162</v>
      </c>
      <c r="L28" s="2973">
        <v>159</v>
      </c>
      <c r="M28" s="3021"/>
      <c r="N28" s="3011"/>
      <c r="O28" s="3019"/>
    </row>
    <row r="29" spans="1:18" ht="17.25" customHeight="1" x14ac:dyDescent="0.2">
      <c r="A29" s="4081"/>
      <c r="B29" s="3985"/>
      <c r="C29" s="569"/>
      <c r="D29" s="2975"/>
      <c r="E29" s="2770"/>
      <c r="F29" s="2894"/>
      <c r="G29" s="4594"/>
      <c r="H29" s="4695"/>
      <c r="I29" s="4684"/>
      <c r="J29" s="2846"/>
      <c r="K29" s="2913" t="s">
        <v>118</v>
      </c>
      <c r="L29" s="2973"/>
      <c r="M29" s="3020"/>
      <c r="N29" s="3011"/>
      <c r="O29" s="3019"/>
    </row>
    <row r="30" spans="1:18" ht="14.25" customHeight="1" x14ac:dyDescent="0.2">
      <c r="A30" s="4081"/>
      <c r="B30" s="3985"/>
      <c r="C30" s="569"/>
      <c r="D30" s="2975"/>
      <c r="E30" s="2770"/>
      <c r="F30" s="2894"/>
      <c r="G30" s="4594"/>
      <c r="H30" s="4695"/>
      <c r="I30" s="4684"/>
      <c r="J30" s="2846"/>
      <c r="K30" s="2705" t="s">
        <v>132</v>
      </c>
      <c r="L30" s="2973"/>
      <c r="M30" s="3020"/>
      <c r="N30" s="3011"/>
      <c r="O30" s="3019"/>
    </row>
    <row r="31" spans="1:18" ht="15.75" customHeight="1" thickBot="1" x14ac:dyDescent="0.25">
      <c r="A31" s="4082"/>
      <c r="B31" s="3986"/>
      <c r="C31" s="2757"/>
      <c r="D31" s="3018"/>
      <c r="E31" s="477"/>
      <c r="F31" s="2940"/>
      <c r="G31" s="4595"/>
      <c r="H31" s="4696"/>
      <c r="I31" s="4685"/>
      <c r="J31" s="2842"/>
      <c r="K31" s="2754" t="s">
        <v>21</v>
      </c>
      <c r="L31" s="737"/>
      <c r="M31" s="3017"/>
      <c r="N31" s="3016"/>
      <c r="O31" s="2967"/>
    </row>
    <row r="32" spans="1:18" ht="31.5" customHeight="1" thickBot="1" x14ac:dyDescent="0.25">
      <c r="A32" s="4083" t="s">
        <v>25</v>
      </c>
      <c r="B32" s="4085" t="s">
        <v>25</v>
      </c>
      <c r="C32" s="4102" t="s">
        <v>27</v>
      </c>
      <c r="D32" s="3947" t="s">
        <v>1187</v>
      </c>
      <c r="E32" s="5106"/>
      <c r="F32" s="5107"/>
      <c r="G32" s="4593" t="s">
        <v>124</v>
      </c>
      <c r="H32" s="4694" t="s">
        <v>33</v>
      </c>
      <c r="I32" s="4683" t="s">
        <v>1090</v>
      </c>
      <c r="J32" s="1404" t="s">
        <v>1089</v>
      </c>
      <c r="K32" s="835" t="s">
        <v>1162</v>
      </c>
      <c r="L32" s="1638">
        <f>L34</f>
        <v>84.3</v>
      </c>
      <c r="M32" s="3015" t="s">
        <v>1186</v>
      </c>
      <c r="N32" s="2691" t="s">
        <v>194</v>
      </c>
      <c r="O32" s="3014" t="s">
        <v>1074</v>
      </c>
    </row>
    <row r="33" spans="1:19" ht="31.5" customHeight="1" thickBot="1" x14ac:dyDescent="0.25">
      <c r="A33" s="4084"/>
      <c r="B33" s="4086"/>
      <c r="C33" s="4176"/>
      <c r="D33" s="5111"/>
      <c r="E33" s="5112"/>
      <c r="F33" s="5113"/>
      <c r="G33" s="4594"/>
      <c r="H33" s="4695"/>
      <c r="I33" s="4684"/>
      <c r="J33" s="2846"/>
      <c r="K33" s="3013" t="s">
        <v>21</v>
      </c>
      <c r="L33" s="1694">
        <f>SUM(L32)</f>
        <v>84.3</v>
      </c>
      <c r="M33" s="3012"/>
      <c r="N33" s="3011"/>
      <c r="O33" s="3010"/>
    </row>
    <row r="34" spans="1:19" ht="31.5" customHeight="1" x14ac:dyDescent="0.2">
      <c r="A34" s="4083" t="s">
        <v>25</v>
      </c>
      <c r="B34" s="4085" t="s">
        <v>25</v>
      </c>
      <c r="C34" s="4102" t="s">
        <v>27</v>
      </c>
      <c r="D34" s="5187" t="s">
        <v>25</v>
      </c>
      <c r="E34" s="2770"/>
      <c r="F34" s="5153" t="s">
        <v>1185</v>
      </c>
      <c r="G34" s="4594"/>
      <c r="H34" s="4695"/>
      <c r="I34" s="4684"/>
      <c r="J34" s="2846"/>
      <c r="K34" s="2743" t="s">
        <v>1162</v>
      </c>
      <c r="L34" s="2758">
        <v>84.3</v>
      </c>
      <c r="M34" s="3009"/>
      <c r="N34" s="3008"/>
      <c r="O34" s="3007"/>
    </row>
    <row r="35" spans="1:19" ht="19.5" customHeight="1" thickBot="1" x14ac:dyDescent="0.25">
      <c r="A35" s="5184"/>
      <c r="B35" s="5185"/>
      <c r="C35" s="5186"/>
      <c r="D35" s="5188"/>
      <c r="E35" s="2770"/>
      <c r="F35" s="5155"/>
      <c r="G35" s="4595"/>
      <c r="H35" s="4696"/>
      <c r="I35" s="4685"/>
      <c r="J35" s="2842"/>
      <c r="K35" s="2754" t="s">
        <v>21</v>
      </c>
      <c r="L35" s="2682">
        <f>L34</f>
        <v>84.3</v>
      </c>
      <c r="M35" s="3006"/>
      <c r="N35" s="3005"/>
      <c r="O35" s="3004"/>
    </row>
    <row r="36" spans="1:19" ht="18.75" customHeight="1" x14ac:dyDescent="0.2">
      <c r="A36" s="4080" t="s">
        <v>25</v>
      </c>
      <c r="B36" s="3984" t="s">
        <v>25</v>
      </c>
      <c r="C36" s="3003" t="s">
        <v>86</v>
      </c>
      <c r="D36" s="3947" t="s">
        <v>1170</v>
      </c>
      <c r="E36" s="5106"/>
      <c r="F36" s="5107"/>
      <c r="G36" s="4593" t="s">
        <v>115</v>
      </c>
      <c r="H36" s="5165" t="s">
        <v>33</v>
      </c>
      <c r="I36" s="4683" t="s">
        <v>1090</v>
      </c>
      <c r="J36" s="2890" t="s">
        <v>1089</v>
      </c>
      <c r="K36" s="835" t="s">
        <v>101</v>
      </c>
      <c r="L36" s="513"/>
      <c r="M36" s="3002" t="s">
        <v>1184</v>
      </c>
      <c r="N36" s="3001" t="s">
        <v>194</v>
      </c>
      <c r="O36" s="3000" t="s">
        <v>1105</v>
      </c>
      <c r="R36" s="2949"/>
      <c r="S36" s="2954"/>
    </row>
    <row r="37" spans="1:19" ht="32.25" customHeight="1" x14ac:dyDescent="0.2">
      <c r="A37" s="4081"/>
      <c r="B37" s="3985"/>
      <c r="C37" s="2991"/>
      <c r="D37" s="5108"/>
      <c r="E37" s="5109"/>
      <c r="F37" s="5110"/>
      <c r="G37" s="4594"/>
      <c r="H37" s="4695"/>
      <c r="I37" s="4684"/>
      <c r="J37" s="2846"/>
      <c r="K37" s="830" t="s">
        <v>118</v>
      </c>
      <c r="L37" s="829"/>
      <c r="M37" s="2999" t="s">
        <v>1183</v>
      </c>
      <c r="N37" s="2998" t="s">
        <v>357</v>
      </c>
      <c r="O37" s="2989" t="s">
        <v>1182</v>
      </c>
      <c r="R37" s="2949"/>
      <c r="S37" s="2954"/>
    </row>
    <row r="38" spans="1:19" ht="24.75" customHeight="1" x14ac:dyDescent="0.2">
      <c r="A38" s="4081"/>
      <c r="B38" s="3985"/>
      <c r="C38" s="2991"/>
      <c r="D38" s="5108"/>
      <c r="E38" s="5109"/>
      <c r="F38" s="5110"/>
      <c r="G38" s="4594"/>
      <c r="H38" s="4695"/>
      <c r="I38" s="4684"/>
      <c r="J38" s="2846"/>
      <c r="K38" s="830" t="s">
        <v>684</v>
      </c>
      <c r="L38" s="829"/>
      <c r="M38" s="2911" t="s">
        <v>1181</v>
      </c>
      <c r="N38" s="2997" t="s">
        <v>357</v>
      </c>
      <c r="O38" s="2989" t="s">
        <v>1180</v>
      </c>
      <c r="R38" s="2949"/>
      <c r="S38" s="2954"/>
    </row>
    <row r="39" spans="1:19" ht="22.5" customHeight="1" x14ac:dyDescent="0.2">
      <c r="A39" s="4081"/>
      <c r="B39" s="3985"/>
      <c r="C39" s="2991"/>
      <c r="D39" s="5108"/>
      <c r="E39" s="5109"/>
      <c r="F39" s="5110"/>
      <c r="G39" s="4594"/>
      <c r="H39" s="4695"/>
      <c r="I39" s="4684"/>
      <c r="J39" s="2846"/>
      <c r="K39" s="830" t="s">
        <v>1162</v>
      </c>
      <c r="L39" s="829">
        <f>L48</f>
        <v>208.7</v>
      </c>
      <c r="M39" s="2911" t="s">
        <v>1179</v>
      </c>
      <c r="N39" s="2996" t="s">
        <v>194</v>
      </c>
      <c r="O39" s="2989" t="s">
        <v>819</v>
      </c>
      <c r="R39" s="2949"/>
      <c r="S39" s="2954"/>
    </row>
    <row r="40" spans="1:19" ht="26.25" customHeight="1" x14ac:dyDescent="0.2">
      <c r="A40" s="4081"/>
      <c r="B40" s="3985"/>
      <c r="C40" s="2991"/>
      <c r="D40" s="5108"/>
      <c r="E40" s="5109"/>
      <c r="F40" s="5110"/>
      <c r="G40" s="4594"/>
      <c r="H40" s="4695"/>
      <c r="I40" s="4684"/>
      <c r="J40" s="2846"/>
      <c r="K40" s="830" t="s">
        <v>132</v>
      </c>
      <c r="L40" s="829"/>
      <c r="M40" s="2990" t="s">
        <v>1178</v>
      </c>
      <c r="N40" s="2848" t="s">
        <v>194</v>
      </c>
      <c r="O40" s="2989" t="s">
        <v>1074</v>
      </c>
      <c r="R40" s="2949"/>
      <c r="S40" s="2954"/>
    </row>
    <row r="41" spans="1:19" ht="22.5" customHeight="1" x14ac:dyDescent="0.2">
      <c r="A41" s="4081"/>
      <c r="B41" s="3985"/>
      <c r="C41" s="2991"/>
      <c r="D41" s="5108"/>
      <c r="E41" s="5109"/>
      <c r="F41" s="5110"/>
      <c r="G41" s="4594"/>
      <c r="H41" s="4695"/>
      <c r="I41" s="4684"/>
      <c r="J41" s="2846"/>
      <c r="K41" s="830" t="s">
        <v>28</v>
      </c>
      <c r="L41" s="829"/>
      <c r="M41" s="2995" t="s">
        <v>1177</v>
      </c>
      <c r="N41" s="2860" t="s">
        <v>194</v>
      </c>
      <c r="O41" s="2993" t="s">
        <v>1074</v>
      </c>
      <c r="R41" s="2949"/>
      <c r="S41" s="2954"/>
    </row>
    <row r="42" spans="1:19" ht="19.5" customHeight="1" x14ac:dyDescent="0.2">
      <c r="A42" s="4081"/>
      <c r="B42" s="3985"/>
      <c r="C42" s="2991"/>
      <c r="D42" s="5108"/>
      <c r="E42" s="5109"/>
      <c r="F42" s="5110"/>
      <c r="G42" s="4594"/>
      <c r="H42" s="4695"/>
      <c r="I42" s="4684"/>
      <c r="J42" s="2846"/>
      <c r="K42" s="830" t="s">
        <v>1169</v>
      </c>
      <c r="L42" s="829"/>
      <c r="M42" s="2994" t="s">
        <v>1176</v>
      </c>
      <c r="N42" s="2963" t="s">
        <v>194</v>
      </c>
      <c r="O42" s="2993" t="s">
        <v>1074</v>
      </c>
      <c r="R42" s="2949"/>
      <c r="S42" s="2954"/>
    </row>
    <row r="43" spans="1:19" ht="21.75" customHeight="1" x14ac:dyDescent="0.2">
      <c r="A43" s="4081"/>
      <c r="B43" s="3985"/>
      <c r="C43" s="2991"/>
      <c r="D43" s="5108"/>
      <c r="E43" s="5109"/>
      <c r="F43" s="5110"/>
      <c r="G43" s="4594"/>
      <c r="H43" s="4695"/>
      <c r="I43" s="4684"/>
      <c r="J43" s="2846"/>
      <c r="K43" s="1493"/>
      <c r="L43" s="1492"/>
      <c r="M43" s="2992" t="s">
        <v>1175</v>
      </c>
      <c r="N43" s="2963" t="s">
        <v>292</v>
      </c>
      <c r="O43" s="2989" t="s">
        <v>62</v>
      </c>
      <c r="R43" s="2949"/>
      <c r="S43" s="2954"/>
    </row>
    <row r="44" spans="1:19" ht="36" customHeight="1" x14ac:dyDescent="0.2">
      <c r="A44" s="4081"/>
      <c r="B44" s="3985"/>
      <c r="C44" s="2991"/>
      <c r="D44" s="5108"/>
      <c r="E44" s="5109"/>
      <c r="F44" s="5110"/>
      <c r="G44" s="4594"/>
      <c r="H44" s="4695"/>
      <c r="I44" s="4684"/>
      <c r="J44" s="2846"/>
      <c r="K44" s="1575"/>
      <c r="L44" s="511"/>
      <c r="M44" s="2990" t="s">
        <v>1174</v>
      </c>
      <c r="N44" s="762" t="s">
        <v>292</v>
      </c>
      <c r="O44" s="2989" t="s">
        <v>1173</v>
      </c>
      <c r="R44" s="2949"/>
      <c r="S44" s="2954"/>
    </row>
    <row r="45" spans="1:19" ht="27" customHeight="1" thickBot="1" x14ac:dyDescent="0.25">
      <c r="A45" s="4081"/>
      <c r="B45" s="3985"/>
      <c r="C45" s="980"/>
      <c r="D45" s="5111"/>
      <c r="E45" s="5112"/>
      <c r="F45" s="5113"/>
      <c r="G45" s="4595"/>
      <c r="H45" s="5166"/>
      <c r="I45" s="4685"/>
      <c r="J45" s="2842"/>
      <c r="K45" s="2764" t="s">
        <v>21</v>
      </c>
      <c r="L45" s="2763">
        <f>SUM(L36:L44)</f>
        <v>208.7</v>
      </c>
      <c r="M45" s="2988" t="s">
        <v>1172</v>
      </c>
      <c r="N45" s="2987" t="s">
        <v>292</v>
      </c>
      <c r="O45" s="2986" t="s">
        <v>1171</v>
      </c>
      <c r="R45" s="2946"/>
      <c r="S45" s="2889"/>
    </row>
    <row r="46" spans="1:19" ht="24" customHeight="1" x14ac:dyDescent="0.2">
      <c r="A46" s="507" t="s">
        <v>25</v>
      </c>
      <c r="B46" s="875" t="s">
        <v>25</v>
      </c>
      <c r="C46" s="571" t="s">
        <v>86</v>
      </c>
      <c r="D46" s="937" t="s">
        <v>25</v>
      </c>
      <c r="E46" s="2770"/>
      <c r="F46" s="2985" t="s">
        <v>1170</v>
      </c>
      <c r="G46" s="4593" t="s">
        <v>115</v>
      </c>
      <c r="H46" s="4694" t="s">
        <v>33</v>
      </c>
      <c r="I46" s="4683" t="s">
        <v>1090</v>
      </c>
      <c r="J46" s="2890" t="s">
        <v>1089</v>
      </c>
      <c r="K46" s="2705" t="s">
        <v>101</v>
      </c>
      <c r="L46" s="2973"/>
      <c r="M46" s="2979"/>
      <c r="N46" s="768"/>
      <c r="O46" s="2984"/>
    </row>
    <row r="47" spans="1:19" ht="20.25" customHeight="1" x14ac:dyDescent="0.2">
      <c r="A47" s="2983"/>
      <c r="B47" s="981"/>
      <c r="C47" s="980"/>
      <c r="D47" s="754"/>
      <c r="E47" s="2770"/>
      <c r="F47" s="2982"/>
      <c r="G47" s="4594"/>
      <c r="H47" s="4695"/>
      <c r="I47" s="4684"/>
      <c r="J47" s="2846"/>
      <c r="K47" s="2913" t="s">
        <v>684</v>
      </c>
      <c r="L47" s="2973"/>
      <c r="M47" s="2950"/>
      <c r="N47" s="2860"/>
      <c r="O47" s="2981"/>
    </row>
    <row r="48" spans="1:19" ht="26.25" customHeight="1" x14ac:dyDescent="0.2">
      <c r="A48" s="2983"/>
      <c r="B48" s="981"/>
      <c r="C48" s="980"/>
      <c r="D48" s="754"/>
      <c r="E48" s="2770"/>
      <c r="F48" s="2982"/>
      <c r="G48" s="4594"/>
      <c r="H48" s="4695"/>
      <c r="I48" s="4684"/>
      <c r="J48" s="2846"/>
      <c r="K48" s="2913" t="s">
        <v>1162</v>
      </c>
      <c r="L48" s="2973">
        <v>208.7</v>
      </c>
      <c r="M48" s="2950"/>
      <c r="N48" s="2860"/>
      <c r="O48" s="2981"/>
    </row>
    <row r="49" spans="1:20" ht="20.25" customHeight="1" x14ac:dyDescent="0.2">
      <c r="A49" s="2983"/>
      <c r="B49" s="981"/>
      <c r="C49" s="980"/>
      <c r="D49" s="754"/>
      <c r="E49" s="2770"/>
      <c r="F49" s="2982"/>
      <c r="G49" s="4594"/>
      <c r="H49" s="4695"/>
      <c r="I49" s="4684"/>
      <c r="J49" s="2846"/>
      <c r="K49" s="2913" t="s">
        <v>132</v>
      </c>
      <c r="L49" s="2973"/>
      <c r="M49" s="2950"/>
      <c r="N49" s="2860"/>
      <c r="O49" s="2981"/>
    </row>
    <row r="50" spans="1:20" ht="21.75" customHeight="1" x14ac:dyDescent="0.2">
      <c r="A50" s="2983"/>
      <c r="B50" s="981"/>
      <c r="C50" s="980"/>
      <c r="D50" s="754"/>
      <c r="E50" s="2770"/>
      <c r="F50" s="2982"/>
      <c r="G50" s="4594"/>
      <c r="H50" s="4695"/>
      <c r="I50" s="4684"/>
      <c r="J50" s="2846"/>
      <c r="K50" s="2913" t="s">
        <v>28</v>
      </c>
      <c r="L50" s="2973"/>
      <c r="M50" s="2950"/>
      <c r="N50" s="2860"/>
      <c r="O50" s="2981"/>
    </row>
    <row r="51" spans="1:20" ht="18" customHeight="1" x14ac:dyDescent="0.2">
      <c r="A51" s="2983"/>
      <c r="B51" s="981"/>
      <c r="C51" s="980"/>
      <c r="D51" s="754"/>
      <c r="E51" s="2770"/>
      <c r="F51" s="2982"/>
      <c r="G51" s="4594"/>
      <c r="H51" s="4695"/>
      <c r="I51" s="4684"/>
      <c r="J51" s="2846"/>
      <c r="K51" s="2913" t="s">
        <v>1169</v>
      </c>
      <c r="L51" s="2973"/>
      <c r="M51" s="2950"/>
      <c r="N51" s="2860"/>
      <c r="O51" s="2981"/>
    </row>
    <row r="52" spans="1:20" ht="22.5" customHeight="1" thickBot="1" x14ac:dyDescent="0.25">
      <c r="A52" s="470"/>
      <c r="B52" s="929"/>
      <c r="C52" s="567"/>
      <c r="D52" s="478"/>
      <c r="E52" s="477"/>
      <c r="F52" s="2980"/>
      <c r="G52" s="4595"/>
      <c r="H52" s="4696"/>
      <c r="I52" s="4685"/>
      <c r="J52" s="2842"/>
      <c r="K52" s="2754" t="s">
        <v>21</v>
      </c>
      <c r="L52" s="2682">
        <f>SUM(L46:L51)</f>
        <v>208.7</v>
      </c>
      <c r="M52" s="2969"/>
      <c r="N52" s="2968"/>
      <c r="O52" s="2967"/>
    </row>
    <row r="53" spans="1:20" ht="39.75" hidden="1" customHeight="1" x14ac:dyDescent="0.2">
      <c r="A53" s="4080" t="s">
        <v>25</v>
      </c>
      <c r="B53" s="3984" t="s">
        <v>25</v>
      </c>
      <c r="C53" s="571" t="s">
        <v>86</v>
      </c>
      <c r="D53" s="2891" t="s">
        <v>27</v>
      </c>
      <c r="E53" s="845"/>
      <c r="F53" s="5153"/>
      <c r="G53" s="4593" t="s">
        <v>115</v>
      </c>
      <c r="H53" s="4694" t="s">
        <v>33</v>
      </c>
      <c r="I53" s="4683" t="s">
        <v>1090</v>
      </c>
      <c r="J53" s="2890" t="s">
        <v>1089</v>
      </c>
      <c r="K53" s="2705" t="s">
        <v>101</v>
      </c>
      <c r="L53" s="742"/>
      <c r="M53" s="2979"/>
      <c r="N53" s="768"/>
      <c r="O53" s="2978"/>
    </row>
    <row r="54" spans="1:20" ht="50.25" hidden="1" customHeight="1" x14ac:dyDescent="0.2">
      <c r="A54" s="4081"/>
      <c r="B54" s="3985"/>
      <c r="C54" s="569"/>
      <c r="D54" s="2975"/>
      <c r="E54" s="2770"/>
      <c r="F54" s="5154"/>
      <c r="G54" s="4594"/>
      <c r="H54" s="4695"/>
      <c r="I54" s="4684"/>
      <c r="J54" s="2890"/>
      <c r="K54" s="2705" t="s">
        <v>118</v>
      </c>
      <c r="L54" s="2973"/>
      <c r="M54" s="2977"/>
      <c r="N54" s="2860"/>
      <c r="O54" s="2972"/>
    </row>
    <row r="55" spans="1:20" ht="42" hidden="1" customHeight="1" x14ac:dyDescent="0.2">
      <c r="A55" s="4081"/>
      <c r="B55" s="3985"/>
      <c r="C55" s="569"/>
      <c r="D55" s="2975"/>
      <c r="E55" s="2770"/>
      <c r="F55" s="5154"/>
      <c r="G55" s="4594"/>
      <c r="H55" s="4695"/>
      <c r="I55" s="4684"/>
      <c r="J55" s="2846"/>
      <c r="K55" s="2913" t="s">
        <v>684</v>
      </c>
      <c r="L55" s="2973"/>
      <c r="M55" s="2976"/>
      <c r="N55" s="2860"/>
      <c r="O55" s="2972"/>
    </row>
    <row r="56" spans="1:20" ht="46.5" hidden="1" customHeight="1" x14ac:dyDescent="0.2">
      <c r="A56" s="4081"/>
      <c r="B56" s="3985"/>
      <c r="C56" s="569"/>
      <c r="D56" s="2975"/>
      <c r="E56" s="2770"/>
      <c r="F56" s="2974"/>
      <c r="G56" s="4594"/>
      <c r="H56" s="4695"/>
      <c r="I56" s="4684"/>
      <c r="J56" s="2846"/>
      <c r="K56" s="2913" t="s">
        <v>1162</v>
      </c>
      <c r="L56" s="2973"/>
      <c r="M56" s="2950"/>
      <c r="N56" s="2860"/>
      <c r="O56" s="2972"/>
    </row>
    <row r="57" spans="1:20" ht="44.25" hidden="1" customHeight="1" x14ac:dyDescent="0.2">
      <c r="A57" s="4081"/>
      <c r="B57" s="3985"/>
      <c r="C57" s="569"/>
      <c r="D57" s="2975"/>
      <c r="E57" s="2770"/>
      <c r="F57" s="2974"/>
      <c r="G57" s="4594"/>
      <c r="H57" s="4695"/>
      <c r="I57" s="4684"/>
      <c r="J57" s="2846"/>
      <c r="K57" s="2913" t="s">
        <v>132</v>
      </c>
      <c r="L57" s="2973"/>
      <c r="M57" s="2950"/>
      <c r="N57" s="2860"/>
      <c r="O57" s="2972"/>
    </row>
    <row r="58" spans="1:20" ht="85.5" hidden="1" customHeight="1" x14ac:dyDescent="0.2">
      <c r="A58" s="4081"/>
      <c r="B58" s="3985"/>
      <c r="C58" s="569"/>
      <c r="D58" s="2975"/>
      <c r="E58" s="2770"/>
      <c r="F58" s="2974"/>
      <c r="G58" s="4594"/>
      <c r="H58" s="4695"/>
      <c r="I58" s="4684"/>
      <c r="J58" s="2846"/>
      <c r="K58" s="2913" t="s">
        <v>28</v>
      </c>
      <c r="L58" s="2973"/>
      <c r="M58" s="2950"/>
      <c r="N58" s="2860"/>
      <c r="O58" s="2972"/>
    </row>
    <row r="59" spans="1:20" ht="41.25" hidden="1" customHeight="1" x14ac:dyDescent="0.2">
      <c r="A59" s="4081"/>
      <c r="B59" s="3985"/>
      <c r="C59" s="569"/>
      <c r="D59" s="2975"/>
      <c r="E59" s="2770"/>
      <c r="F59" s="2974"/>
      <c r="G59" s="4594"/>
      <c r="H59" s="4695"/>
      <c r="I59" s="4684"/>
      <c r="J59" s="2846"/>
      <c r="K59" s="2913" t="s">
        <v>1169</v>
      </c>
      <c r="L59" s="2973"/>
      <c r="M59" s="2950"/>
      <c r="N59" s="2860"/>
      <c r="O59" s="2972"/>
    </row>
    <row r="60" spans="1:20" ht="60" hidden="1" customHeight="1" thickBot="1" x14ac:dyDescent="0.25">
      <c r="A60" s="4082"/>
      <c r="B60" s="3986"/>
      <c r="C60" s="567"/>
      <c r="D60" s="887"/>
      <c r="E60" s="477"/>
      <c r="F60" s="2971"/>
      <c r="G60" s="4595"/>
      <c r="H60" s="4696"/>
      <c r="I60" s="4685"/>
      <c r="J60" s="2842"/>
      <c r="K60" s="2970" t="s">
        <v>21</v>
      </c>
      <c r="L60" s="2682"/>
      <c r="M60" s="2969"/>
      <c r="N60" s="2968"/>
      <c r="O60" s="2967"/>
    </row>
    <row r="61" spans="1:20" ht="12.75" customHeight="1" x14ac:dyDescent="0.2">
      <c r="A61" s="4083" t="s">
        <v>25</v>
      </c>
      <c r="B61" s="4085" t="s">
        <v>25</v>
      </c>
      <c r="C61" s="571" t="s">
        <v>84</v>
      </c>
      <c r="D61" s="901"/>
      <c r="E61" s="4639"/>
      <c r="F61" s="5070" t="s">
        <v>1168</v>
      </c>
      <c r="G61" s="4593" t="s">
        <v>111</v>
      </c>
      <c r="H61" s="5189" t="s">
        <v>33</v>
      </c>
      <c r="I61" s="4683" t="s">
        <v>1090</v>
      </c>
      <c r="J61" s="2966" t="s">
        <v>1089</v>
      </c>
      <c r="K61" s="835" t="s">
        <v>1162</v>
      </c>
      <c r="L61" s="513">
        <v>1986.5</v>
      </c>
      <c r="M61" s="1615"/>
      <c r="N61" s="2920"/>
      <c r="O61" s="2965"/>
    </row>
    <row r="62" spans="1:20" x14ac:dyDescent="0.2">
      <c r="A62" s="4108"/>
      <c r="B62" s="3985"/>
      <c r="C62" s="569"/>
      <c r="D62" s="891"/>
      <c r="E62" s="4591"/>
      <c r="F62" s="5071"/>
      <c r="G62" s="4594"/>
      <c r="H62" s="5190"/>
      <c r="I62" s="4684"/>
      <c r="J62" s="2961"/>
      <c r="K62" s="1575" t="s">
        <v>101</v>
      </c>
      <c r="L62" s="2964"/>
      <c r="M62" s="2950"/>
      <c r="N62" s="2963"/>
      <c r="O62" s="2962"/>
    </row>
    <row r="63" spans="1:20" ht="12.75" customHeight="1" x14ac:dyDescent="0.2">
      <c r="A63" s="4108"/>
      <c r="B63" s="3985"/>
      <c r="C63" s="569"/>
      <c r="D63" s="891"/>
      <c r="E63" s="4591"/>
      <c r="F63" s="5071"/>
      <c r="G63" s="4594"/>
      <c r="H63" s="5190"/>
      <c r="I63" s="4684"/>
      <c r="J63" s="2961"/>
      <c r="K63" s="830" t="s">
        <v>132</v>
      </c>
      <c r="L63" s="829"/>
      <c r="M63" s="763"/>
      <c r="N63" s="2848"/>
      <c r="O63" s="2782"/>
      <c r="R63" s="2945"/>
      <c r="S63" s="2945"/>
      <c r="T63" s="1509"/>
    </row>
    <row r="64" spans="1:20" ht="13.5" thickBot="1" x14ac:dyDescent="0.25">
      <c r="A64" s="5184"/>
      <c r="B64" s="5185"/>
      <c r="C64" s="569"/>
      <c r="D64" s="2756"/>
      <c r="E64" s="4591"/>
      <c r="F64" s="5175"/>
      <c r="G64" s="4595"/>
      <c r="H64" s="5191"/>
      <c r="I64" s="4685"/>
      <c r="J64" s="2955"/>
      <c r="K64" s="821" t="s">
        <v>21</v>
      </c>
      <c r="L64" s="820">
        <f>L61+L63+L62</f>
        <v>1986.5</v>
      </c>
      <c r="M64" s="1676"/>
      <c r="N64" s="2779"/>
      <c r="O64" s="2778"/>
      <c r="R64" s="2945"/>
      <c r="S64" s="2945"/>
      <c r="T64" s="1509"/>
    </row>
    <row r="65" spans="1:20" x14ac:dyDescent="0.2">
      <c r="A65" s="574" t="s">
        <v>25</v>
      </c>
      <c r="B65" s="2960" t="s">
        <v>25</v>
      </c>
      <c r="C65" s="571" t="s">
        <v>84</v>
      </c>
      <c r="D65" s="716" t="s">
        <v>25</v>
      </c>
      <c r="E65" s="4591"/>
      <c r="F65" s="984" t="s">
        <v>1168</v>
      </c>
      <c r="G65" s="2706"/>
      <c r="H65" s="2959"/>
      <c r="I65" s="2846"/>
      <c r="J65" s="2827"/>
      <c r="K65" s="2743" t="s">
        <v>1162</v>
      </c>
      <c r="L65" s="742">
        <v>1986.5</v>
      </c>
      <c r="M65" s="1697"/>
      <c r="N65" s="2771"/>
      <c r="O65" s="2701"/>
      <c r="R65" s="2945"/>
      <c r="S65" s="2945"/>
      <c r="T65" s="1509"/>
    </row>
    <row r="66" spans="1:20" ht="15.75" thickBot="1" x14ac:dyDescent="0.25">
      <c r="A66" s="930"/>
      <c r="B66" s="929"/>
      <c r="C66" s="2757"/>
      <c r="D66" s="2958"/>
      <c r="E66" s="4592"/>
      <c r="F66" s="2957"/>
      <c r="G66" s="2700"/>
      <c r="H66" s="2956"/>
      <c r="I66" s="2842"/>
      <c r="J66" s="2955"/>
      <c r="K66" s="2683" t="s">
        <v>21</v>
      </c>
      <c r="L66" s="2682">
        <f>SUM(L65)</f>
        <v>1986.5</v>
      </c>
      <c r="M66" s="2924"/>
      <c r="N66" s="2769"/>
      <c r="O66" s="2695"/>
      <c r="R66" s="2945"/>
      <c r="S66" s="2945"/>
      <c r="T66" s="1509"/>
    </row>
    <row r="67" spans="1:20" ht="20.25" customHeight="1" x14ac:dyDescent="0.2">
      <c r="A67" s="4083" t="s">
        <v>25</v>
      </c>
      <c r="B67" s="4085" t="s">
        <v>25</v>
      </c>
      <c r="C67" s="4102" t="s">
        <v>81</v>
      </c>
      <c r="D67" s="3947" t="s">
        <v>1167</v>
      </c>
      <c r="E67" s="5106"/>
      <c r="F67" s="5107"/>
      <c r="G67" s="4593" t="s">
        <v>107</v>
      </c>
      <c r="H67" s="4694" t="s">
        <v>33</v>
      </c>
      <c r="I67" s="4683" t="s">
        <v>1090</v>
      </c>
      <c r="J67" s="1404" t="s">
        <v>1089</v>
      </c>
      <c r="K67" s="835" t="s">
        <v>101</v>
      </c>
      <c r="L67" s="513"/>
      <c r="M67" s="5208" t="s">
        <v>1166</v>
      </c>
      <c r="N67" s="5198" t="s">
        <v>292</v>
      </c>
      <c r="O67" s="5200">
        <v>20</v>
      </c>
      <c r="R67" s="2949"/>
      <c r="S67" s="2954"/>
      <c r="T67" s="1509"/>
    </row>
    <row r="68" spans="1:20" ht="12.75" customHeight="1" x14ac:dyDescent="0.2">
      <c r="A68" s="4108"/>
      <c r="B68" s="3985"/>
      <c r="C68" s="4103"/>
      <c r="D68" s="5108"/>
      <c r="E68" s="5109"/>
      <c r="F68" s="5110"/>
      <c r="G68" s="4594"/>
      <c r="H68" s="4695"/>
      <c r="I68" s="4684"/>
      <c r="J68" s="2846"/>
      <c r="K68" s="830" t="s">
        <v>132</v>
      </c>
      <c r="L68" s="829">
        <f>L73</f>
        <v>561.70000000000005</v>
      </c>
      <c r="M68" s="5209"/>
      <c r="N68" s="5199"/>
      <c r="O68" s="5201"/>
      <c r="R68" s="2949"/>
      <c r="S68" s="2954"/>
      <c r="T68" s="2953"/>
    </row>
    <row r="69" spans="1:20" ht="19.5" customHeight="1" x14ac:dyDescent="0.2">
      <c r="A69" s="4108"/>
      <c r="B69" s="3985"/>
      <c r="C69" s="4103"/>
      <c r="D69" s="5108"/>
      <c r="E69" s="5109"/>
      <c r="F69" s="5110"/>
      <c r="G69" s="4594"/>
      <c r="H69" s="4695"/>
      <c r="I69" s="4684"/>
      <c r="J69" s="2846"/>
      <c r="K69" s="830" t="s">
        <v>28</v>
      </c>
      <c r="L69" s="2952"/>
      <c r="M69" s="2944"/>
      <c r="N69" s="2943"/>
      <c r="O69" s="1665"/>
      <c r="R69" s="2949"/>
      <c r="S69" s="2948"/>
      <c r="T69" s="1509"/>
    </row>
    <row r="70" spans="1:20" ht="12.75" customHeight="1" x14ac:dyDescent="0.2">
      <c r="A70" s="4108"/>
      <c r="B70" s="3985"/>
      <c r="C70" s="4103"/>
      <c r="D70" s="5108"/>
      <c r="E70" s="5109"/>
      <c r="F70" s="5110"/>
      <c r="G70" s="4594"/>
      <c r="H70" s="4695"/>
      <c r="I70" s="4684"/>
      <c r="J70" s="2846"/>
      <c r="K70" s="1575" t="s">
        <v>1162</v>
      </c>
      <c r="L70" s="2951"/>
      <c r="M70" s="2950"/>
      <c r="N70" s="2943"/>
      <c r="O70" s="1679"/>
      <c r="R70" s="2949"/>
      <c r="S70" s="2948"/>
      <c r="T70" s="1509"/>
    </row>
    <row r="71" spans="1:20" ht="13.5" customHeight="1" thickBot="1" x14ac:dyDescent="0.25">
      <c r="A71" s="4084"/>
      <c r="B71" s="4086"/>
      <c r="C71" s="4176"/>
      <c r="D71" s="5111"/>
      <c r="E71" s="5112"/>
      <c r="F71" s="5113"/>
      <c r="G71" s="4595"/>
      <c r="H71" s="4696"/>
      <c r="I71" s="4685"/>
      <c r="J71" s="2842"/>
      <c r="K71" s="821" t="s">
        <v>21</v>
      </c>
      <c r="L71" s="820">
        <f>L67+L68+L69+L70</f>
        <v>561.70000000000005</v>
      </c>
      <c r="M71" s="2947"/>
      <c r="N71" s="2937"/>
      <c r="O71" s="1674"/>
      <c r="R71" s="2946"/>
      <c r="S71" s="2889"/>
      <c r="T71" s="1509"/>
    </row>
    <row r="72" spans="1:20" ht="26.25" customHeight="1" x14ac:dyDescent="0.2">
      <c r="A72" s="4080" t="s">
        <v>25</v>
      </c>
      <c r="B72" s="3984" t="s">
        <v>25</v>
      </c>
      <c r="C72" s="4102" t="s">
        <v>81</v>
      </c>
      <c r="D72" s="4690" t="s">
        <v>27</v>
      </c>
      <c r="E72" s="4094"/>
      <c r="F72" s="2896" t="s">
        <v>1165</v>
      </c>
      <c r="G72" s="4641" t="s">
        <v>107</v>
      </c>
      <c r="H72" s="4694" t="s">
        <v>33</v>
      </c>
      <c r="I72" s="5158" t="s">
        <v>1090</v>
      </c>
      <c r="J72" s="1404" t="s">
        <v>1089</v>
      </c>
      <c r="K72" s="2929" t="s">
        <v>101</v>
      </c>
      <c r="L72" s="2908">
        <v>0</v>
      </c>
      <c r="M72" s="769" t="s">
        <v>1164</v>
      </c>
      <c r="N72" s="2933" t="s">
        <v>357</v>
      </c>
      <c r="O72" s="1670">
        <v>3500</v>
      </c>
      <c r="R72" s="2945"/>
      <c r="S72" s="2945"/>
      <c r="T72" s="1509"/>
    </row>
    <row r="73" spans="1:20" ht="25.5" x14ac:dyDescent="0.2">
      <c r="A73" s="4081"/>
      <c r="B73" s="3985"/>
      <c r="C73" s="4103"/>
      <c r="D73" s="4702"/>
      <c r="E73" s="4095"/>
      <c r="F73" s="2894"/>
      <c r="G73" s="4642"/>
      <c r="H73" s="4695"/>
      <c r="I73" s="5159"/>
      <c r="J73" s="2846"/>
      <c r="K73" s="2926" t="s">
        <v>132</v>
      </c>
      <c r="L73" s="2912">
        <v>561.70000000000005</v>
      </c>
      <c r="M73" s="2944" t="s">
        <v>1163</v>
      </c>
      <c r="N73" s="2943" t="s">
        <v>194</v>
      </c>
      <c r="O73" s="1665">
        <v>110</v>
      </c>
    </row>
    <row r="74" spans="1:20" x14ac:dyDescent="0.2">
      <c r="A74" s="4081"/>
      <c r="B74" s="3985"/>
      <c r="C74" s="4103"/>
      <c r="D74" s="4702"/>
      <c r="E74" s="4095"/>
      <c r="F74" s="2894"/>
      <c r="G74" s="4642"/>
      <c r="H74" s="4695"/>
      <c r="I74" s="5159"/>
      <c r="J74" s="2846"/>
      <c r="K74" s="2926" t="s">
        <v>28</v>
      </c>
      <c r="L74" s="2912"/>
      <c r="M74" s="2941"/>
      <c r="N74" s="2686"/>
      <c r="O74" s="1665"/>
    </row>
    <row r="75" spans="1:20" x14ac:dyDescent="0.2">
      <c r="A75" s="4081"/>
      <c r="B75" s="3985"/>
      <c r="C75" s="4103"/>
      <c r="D75" s="4702"/>
      <c r="E75" s="4095"/>
      <c r="F75" s="2894"/>
      <c r="G75" s="4642"/>
      <c r="H75" s="4695"/>
      <c r="I75" s="5159"/>
      <c r="J75" s="2846"/>
      <c r="K75" s="2942" t="s">
        <v>1162</v>
      </c>
      <c r="L75" s="2912"/>
      <c r="M75" s="2941"/>
      <c r="N75" s="2686"/>
      <c r="O75" s="1665"/>
    </row>
    <row r="76" spans="1:20" ht="13.5" thickBot="1" x14ac:dyDescent="0.25">
      <c r="A76" s="4082"/>
      <c r="B76" s="3986"/>
      <c r="C76" s="4104"/>
      <c r="D76" s="4691"/>
      <c r="E76" s="4096"/>
      <c r="F76" s="2940"/>
      <c r="G76" s="4643"/>
      <c r="H76" s="4696"/>
      <c r="I76" s="5159"/>
      <c r="J76" s="2842"/>
      <c r="K76" s="2939" t="s">
        <v>21</v>
      </c>
      <c r="L76" s="2905">
        <f>SUM(L72:L75)</f>
        <v>561.70000000000005</v>
      </c>
      <c r="M76" s="2938"/>
      <c r="N76" s="2937"/>
      <c r="O76" s="1674"/>
    </row>
    <row r="77" spans="1:20" ht="19.5" customHeight="1" thickBot="1" x14ac:dyDescent="0.25">
      <c r="A77" s="620" t="s">
        <v>25</v>
      </c>
      <c r="B77" s="2678" t="s">
        <v>25</v>
      </c>
      <c r="C77" s="4168" t="s">
        <v>26</v>
      </c>
      <c r="D77" s="4169"/>
      <c r="E77" s="4169"/>
      <c r="F77" s="4169"/>
      <c r="G77" s="4169"/>
      <c r="H77" s="4169"/>
      <c r="I77" s="4169"/>
      <c r="J77" s="3870"/>
      <c r="K77" s="2836" t="s">
        <v>21</v>
      </c>
      <c r="L77" s="2835">
        <f>L25+L33+L45+L64+L71</f>
        <v>3000.2</v>
      </c>
      <c r="M77" s="2741"/>
      <c r="N77" s="2740"/>
      <c r="O77" s="2739"/>
    </row>
    <row r="78" spans="1:20" ht="24.75" customHeight="1" thickBot="1" x14ac:dyDescent="0.25">
      <c r="A78" s="4080" t="s">
        <v>25</v>
      </c>
      <c r="B78" s="3984" t="s">
        <v>27</v>
      </c>
      <c r="C78" s="2936" t="s">
        <v>1161</v>
      </c>
      <c r="D78" s="2738"/>
      <c r="E78" s="2737"/>
      <c r="F78" s="2735"/>
      <c r="G78" s="2735"/>
      <c r="H78" s="2736"/>
      <c r="I78" s="2935"/>
      <c r="J78" s="2735"/>
      <c r="K78" s="2735"/>
      <c r="L78" s="2735"/>
      <c r="M78" s="2735"/>
      <c r="N78" s="2735"/>
      <c r="O78" s="2734"/>
    </row>
    <row r="79" spans="1:20" ht="38.25" x14ac:dyDescent="0.2">
      <c r="A79" s="4081"/>
      <c r="B79" s="3985"/>
      <c r="C79" s="5178"/>
      <c r="D79" s="5179"/>
      <c r="E79" s="5179"/>
      <c r="F79" s="5179"/>
      <c r="G79" s="5179"/>
      <c r="H79" s="5179"/>
      <c r="I79" s="5179"/>
      <c r="J79" s="5179"/>
      <c r="K79" s="5179"/>
      <c r="L79" s="5180"/>
      <c r="M79" s="2934" t="s">
        <v>1160</v>
      </c>
      <c r="N79" s="2933" t="s">
        <v>1159</v>
      </c>
      <c r="O79" s="2932">
        <v>1</v>
      </c>
    </row>
    <row r="80" spans="1:20" ht="26.25" thickBot="1" x14ac:dyDescent="0.25">
      <c r="A80" s="4082"/>
      <c r="B80" s="3986"/>
      <c r="C80" s="5181"/>
      <c r="D80" s="5182"/>
      <c r="E80" s="5182"/>
      <c r="F80" s="5182"/>
      <c r="G80" s="5182"/>
      <c r="H80" s="5182"/>
      <c r="I80" s="5182"/>
      <c r="J80" s="5182"/>
      <c r="K80" s="5182"/>
      <c r="L80" s="5183"/>
      <c r="M80" s="352" t="s">
        <v>1158</v>
      </c>
      <c r="N80" s="2931"/>
      <c r="O80" s="2930"/>
    </row>
    <row r="81" spans="1:18" ht="12.75" customHeight="1" x14ac:dyDescent="0.2">
      <c r="A81" s="5156" t="s">
        <v>25</v>
      </c>
      <c r="B81" s="3984" t="s">
        <v>27</v>
      </c>
      <c r="C81" s="571" t="s">
        <v>25</v>
      </c>
      <c r="D81" s="3947" t="s">
        <v>1157</v>
      </c>
      <c r="E81" s="5106"/>
      <c r="F81" s="5107"/>
      <c r="G81" s="4593" t="s">
        <v>546</v>
      </c>
      <c r="H81" s="5165" t="s">
        <v>33</v>
      </c>
      <c r="I81" s="4683" t="s">
        <v>48</v>
      </c>
      <c r="J81" s="1404" t="s">
        <v>1089</v>
      </c>
      <c r="K81" s="835" t="s">
        <v>101</v>
      </c>
      <c r="L81" s="513">
        <f>L86+L89+L92+L95+L99+L102+L104+L108+L111+L114+L116+L118+L120+L123+L126+L129+L131+L133+L135+L137+L139+L141+L144</f>
        <v>358</v>
      </c>
      <c r="M81" s="2921"/>
      <c r="N81" s="2920"/>
      <c r="O81" s="2929"/>
    </row>
    <row r="82" spans="1:18" x14ac:dyDescent="0.2">
      <c r="A82" s="5160"/>
      <c r="B82" s="3985"/>
      <c r="C82" s="569"/>
      <c r="D82" s="5108"/>
      <c r="E82" s="5109"/>
      <c r="F82" s="5110"/>
      <c r="G82" s="4594"/>
      <c r="H82" s="4695"/>
      <c r="I82" s="4684"/>
      <c r="J82" s="2846"/>
      <c r="K82" s="830" t="s">
        <v>132</v>
      </c>
      <c r="L82" s="2928"/>
      <c r="M82" s="970"/>
      <c r="N82" s="969"/>
      <c r="O82" s="824"/>
      <c r="Q82" s="267"/>
      <c r="R82" s="267"/>
    </row>
    <row r="83" spans="1:18" x14ac:dyDescent="0.2">
      <c r="A83" s="5160"/>
      <c r="B83" s="3985"/>
      <c r="C83" s="569"/>
      <c r="D83" s="5108"/>
      <c r="E83" s="5109"/>
      <c r="F83" s="5110"/>
      <c r="G83" s="4594"/>
      <c r="H83" s="4695"/>
      <c r="I83" s="4684"/>
      <c r="J83" s="2846"/>
      <c r="K83" s="830" t="s">
        <v>141</v>
      </c>
      <c r="L83" s="829">
        <f>L142</f>
        <v>306.3</v>
      </c>
      <c r="M83" s="970"/>
      <c r="N83" s="969"/>
      <c r="O83" s="824"/>
    </row>
    <row r="84" spans="1:18" x14ac:dyDescent="0.2">
      <c r="A84" s="5160"/>
      <c r="B84" s="3985"/>
      <c r="C84" s="569"/>
      <c r="D84" s="5108"/>
      <c r="E84" s="5109"/>
      <c r="F84" s="5110"/>
      <c r="G84" s="4594"/>
      <c r="H84" s="4695"/>
      <c r="I84" s="4684"/>
      <c r="J84" s="2846"/>
      <c r="K84" s="830"/>
      <c r="L84" s="829"/>
      <c r="M84" s="2927"/>
      <c r="N84" s="2848"/>
      <c r="O84" s="2926"/>
    </row>
    <row r="85" spans="1:18" ht="13.5" thickBot="1" x14ac:dyDescent="0.25">
      <c r="A85" s="5157"/>
      <c r="B85" s="3986"/>
      <c r="C85" s="823"/>
      <c r="D85" s="5111"/>
      <c r="E85" s="5112"/>
      <c r="F85" s="5113"/>
      <c r="G85" s="5176"/>
      <c r="H85" s="5177"/>
      <c r="I85" s="4684"/>
      <c r="J85" s="2842"/>
      <c r="K85" s="2925" t="s">
        <v>21</v>
      </c>
      <c r="L85" s="820">
        <f>L81+L82+L83+L84</f>
        <v>664.3</v>
      </c>
      <c r="M85" s="2924"/>
      <c r="N85" s="2769"/>
      <c r="O85" s="2695"/>
    </row>
    <row r="86" spans="1:18" ht="26.25" customHeight="1" x14ac:dyDescent="0.2">
      <c r="A86" s="5156" t="s">
        <v>25</v>
      </c>
      <c r="B86" s="3984" t="s">
        <v>27</v>
      </c>
      <c r="C86" s="4102" t="s">
        <v>25</v>
      </c>
      <c r="D86" s="4690" t="s">
        <v>25</v>
      </c>
      <c r="E86" s="4094"/>
      <c r="F86" s="5153" t="s">
        <v>1156</v>
      </c>
      <c r="G86" s="4593" t="s">
        <v>546</v>
      </c>
      <c r="H86" s="4694" t="s">
        <v>33</v>
      </c>
      <c r="I86" s="2923" t="s">
        <v>48</v>
      </c>
      <c r="J86" s="4437" t="s">
        <v>1155</v>
      </c>
      <c r="K86" s="2743" t="s">
        <v>101</v>
      </c>
      <c r="L86" s="2908">
        <v>1</v>
      </c>
      <c r="M86" s="2921" t="s">
        <v>1154</v>
      </c>
      <c r="N86" s="2920" t="s">
        <v>194</v>
      </c>
      <c r="O86" s="1670">
        <v>3600</v>
      </c>
    </row>
    <row r="87" spans="1:18" x14ac:dyDescent="0.2">
      <c r="A87" s="5160"/>
      <c r="B87" s="3985"/>
      <c r="C87" s="4103"/>
      <c r="D87" s="4702"/>
      <c r="E87" s="4095"/>
      <c r="F87" s="5154"/>
      <c r="G87" s="4594"/>
      <c r="H87" s="4695"/>
      <c r="I87" s="2846"/>
      <c r="J87" s="4438"/>
      <c r="K87" s="2913" t="s">
        <v>132</v>
      </c>
      <c r="L87" s="2912"/>
      <c r="M87" s="2911"/>
      <c r="N87" s="2708"/>
      <c r="O87" s="2707"/>
    </row>
    <row r="88" spans="1:18" ht="13.5" thickBot="1" x14ac:dyDescent="0.25">
      <c r="A88" s="5157"/>
      <c r="B88" s="3986"/>
      <c r="C88" s="4104"/>
      <c r="D88" s="4691"/>
      <c r="E88" s="4096"/>
      <c r="F88" s="5155"/>
      <c r="G88" s="4595"/>
      <c r="H88" s="4695"/>
      <c r="I88" s="2846"/>
      <c r="J88" s="4439"/>
      <c r="K88" s="2906" t="s">
        <v>21</v>
      </c>
      <c r="L88" s="2905">
        <f>SUM(L86:L87)</f>
        <v>1</v>
      </c>
      <c r="M88" s="1676"/>
      <c r="N88" s="2745"/>
      <c r="O88" s="2778"/>
    </row>
    <row r="89" spans="1:18" ht="38.25" x14ac:dyDescent="0.2">
      <c r="A89" s="5156" t="s">
        <v>25</v>
      </c>
      <c r="B89" s="3984" t="s">
        <v>27</v>
      </c>
      <c r="C89" s="4102" t="s">
        <v>25</v>
      </c>
      <c r="D89" s="4690" t="s">
        <v>27</v>
      </c>
      <c r="E89" s="4094"/>
      <c r="F89" s="5153" t="s">
        <v>1153</v>
      </c>
      <c r="G89" s="4593" t="s">
        <v>546</v>
      </c>
      <c r="H89" s="4695"/>
      <c r="I89" s="4683" t="s">
        <v>48</v>
      </c>
      <c r="J89" s="4437" t="s">
        <v>1111</v>
      </c>
      <c r="K89" s="2743" t="s">
        <v>101</v>
      </c>
      <c r="L89" s="2908">
        <v>20</v>
      </c>
      <c r="M89" s="2921" t="s">
        <v>1152</v>
      </c>
      <c r="N89" s="2922" t="s">
        <v>194</v>
      </c>
      <c r="O89" s="2909">
        <v>5000</v>
      </c>
    </row>
    <row r="90" spans="1:18" x14ac:dyDescent="0.2">
      <c r="A90" s="5160"/>
      <c r="B90" s="3985"/>
      <c r="C90" s="4103"/>
      <c r="D90" s="4702"/>
      <c r="E90" s="4095"/>
      <c r="F90" s="5154"/>
      <c r="G90" s="4594"/>
      <c r="H90" s="4695"/>
      <c r="I90" s="4684"/>
      <c r="J90" s="4438"/>
      <c r="K90" s="2913" t="s">
        <v>132</v>
      </c>
      <c r="L90" s="2912"/>
      <c r="M90" s="2911"/>
      <c r="N90" s="2708"/>
      <c r="O90" s="2707"/>
    </row>
    <row r="91" spans="1:18" ht="13.5" thickBot="1" x14ac:dyDescent="0.25">
      <c r="A91" s="5157"/>
      <c r="B91" s="3986"/>
      <c r="C91" s="4104"/>
      <c r="D91" s="4691"/>
      <c r="E91" s="4096"/>
      <c r="F91" s="5155"/>
      <c r="G91" s="4595"/>
      <c r="H91" s="4696"/>
      <c r="I91" s="4685"/>
      <c r="J91" s="4439"/>
      <c r="K91" s="2906" t="s">
        <v>21</v>
      </c>
      <c r="L91" s="2905">
        <f>SUM(L89:L90)</f>
        <v>20</v>
      </c>
      <c r="M91" s="1676"/>
      <c r="N91" s="2745"/>
      <c r="O91" s="2778"/>
    </row>
    <row r="92" spans="1:18" ht="26.25" customHeight="1" x14ac:dyDescent="0.2">
      <c r="A92" s="5156" t="s">
        <v>25</v>
      </c>
      <c r="B92" s="3984" t="s">
        <v>27</v>
      </c>
      <c r="C92" s="4102" t="s">
        <v>25</v>
      </c>
      <c r="D92" s="4690" t="s">
        <v>86</v>
      </c>
      <c r="E92" s="4094"/>
      <c r="F92" s="5153" t="s">
        <v>1151</v>
      </c>
      <c r="G92" s="4593" t="s">
        <v>546</v>
      </c>
      <c r="H92" s="4694" t="s">
        <v>33</v>
      </c>
      <c r="I92" s="4683" t="s">
        <v>48</v>
      </c>
      <c r="J92" s="4437" t="s">
        <v>1111</v>
      </c>
      <c r="K92" s="2743" t="s">
        <v>101</v>
      </c>
      <c r="L92" s="2908">
        <v>0</v>
      </c>
      <c r="M92" s="2921" t="s">
        <v>1151</v>
      </c>
      <c r="N92" s="2920"/>
      <c r="O92" s="1670"/>
    </row>
    <row r="93" spans="1:18" x14ac:dyDescent="0.2">
      <c r="A93" s="5160"/>
      <c r="B93" s="3985"/>
      <c r="C93" s="4103"/>
      <c r="D93" s="4702"/>
      <c r="E93" s="4095"/>
      <c r="F93" s="5154"/>
      <c r="G93" s="4594"/>
      <c r="H93" s="4695"/>
      <c r="I93" s="4684"/>
      <c r="J93" s="4438"/>
      <c r="K93" s="2913" t="s">
        <v>132</v>
      </c>
      <c r="L93" s="2912">
        <v>0</v>
      </c>
      <c r="M93" s="2911"/>
      <c r="N93" s="2708"/>
      <c r="O93" s="2707"/>
    </row>
    <row r="94" spans="1:18" ht="13.5" thickBot="1" x14ac:dyDescent="0.25">
      <c r="A94" s="5157"/>
      <c r="B94" s="3986"/>
      <c r="C94" s="4104"/>
      <c r="D94" s="4691"/>
      <c r="E94" s="4096"/>
      <c r="F94" s="5155"/>
      <c r="G94" s="4595"/>
      <c r="H94" s="4695"/>
      <c r="I94" s="4685"/>
      <c r="J94" s="4439"/>
      <c r="K94" s="2906" t="s">
        <v>21</v>
      </c>
      <c r="L94" s="2905">
        <f>SUM(L92:L93)</f>
        <v>0</v>
      </c>
      <c r="M94" s="1676"/>
      <c r="N94" s="2745"/>
      <c r="O94" s="2778"/>
    </row>
    <row r="95" spans="1:18" ht="38.25" x14ac:dyDescent="0.2">
      <c r="A95" s="5156" t="s">
        <v>25</v>
      </c>
      <c r="B95" s="3984" t="s">
        <v>27</v>
      </c>
      <c r="C95" s="4102" t="s">
        <v>25</v>
      </c>
      <c r="D95" s="4690" t="s">
        <v>84</v>
      </c>
      <c r="E95" s="4094"/>
      <c r="F95" s="5153" t="s">
        <v>1150</v>
      </c>
      <c r="G95" s="4593" t="s">
        <v>546</v>
      </c>
      <c r="H95" s="4695"/>
      <c r="I95" s="4683" t="s">
        <v>48</v>
      </c>
      <c r="J95" s="4437" t="s">
        <v>1107</v>
      </c>
      <c r="K95" s="2743" t="s">
        <v>101</v>
      </c>
      <c r="L95" s="2908">
        <v>20</v>
      </c>
      <c r="M95" s="1574" t="s">
        <v>1149</v>
      </c>
      <c r="N95" s="2920" t="s">
        <v>194</v>
      </c>
      <c r="O95" s="1670">
        <v>2000</v>
      </c>
    </row>
    <row r="96" spans="1:18" x14ac:dyDescent="0.2">
      <c r="A96" s="5160"/>
      <c r="B96" s="3985"/>
      <c r="C96" s="4103"/>
      <c r="D96" s="4702"/>
      <c r="E96" s="4095"/>
      <c r="F96" s="5154"/>
      <c r="G96" s="4594"/>
      <c r="H96" s="4695"/>
      <c r="I96" s="4684"/>
      <c r="J96" s="4438"/>
      <c r="K96" s="2705" t="s">
        <v>141</v>
      </c>
      <c r="L96" s="2919"/>
      <c r="M96" s="2911"/>
      <c r="N96" s="2708"/>
      <c r="O96" s="2707"/>
    </row>
    <row r="97" spans="1:15" x14ac:dyDescent="0.2">
      <c r="A97" s="5160"/>
      <c r="B97" s="3985"/>
      <c r="C97" s="4103"/>
      <c r="D97" s="4702"/>
      <c r="E97" s="4095"/>
      <c r="F97" s="5154"/>
      <c r="G97" s="4594"/>
      <c r="H97" s="4695"/>
      <c r="I97" s="4684"/>
      <c r="J97" s="4438"/>
      <c r="K97" s="2913" t="s">
        <v>132</v>
      </c>
      <c r="L97" s="2912"/>
      <c r="M97" s="2911"/>
      <c r="N97" s="2708"/>
      <c r="O97" s="2707"/>
    </row>
    <row r="98" spans="1:15" ht="13.5" customHeight="1" thickBot="1" x14ac:dyDescent="0.25">
      <c r="A98" s="5157"/>
      <c r="B98" s="3986"/>
      <c r="C98" s="4104"/>
      <c r="D98" s="4691"/>
      <c r="E98" s="4096"/>
      <c r="F98" s="5155"/>
      <c r="G98" s="4595"/>
      <c r="H98" s="4696"/>
      <c r="I98" s="4685"/>
      <c r="J98" s="4439"/>
      <c r="K98" s="2906" t="s">
        <v>21</v>
      </c>
      <c r="L98" s="2905">
        <f>SUM(L95:L97)</f>
        <v>20</v>
      </c>
      <c r="M98" s="1676"/>
      <c r="N98" s="2745"/>
      <c r="O98" s="2778"/>
    </row>
    <row r="99" spans="1:15" ht="46.5" customHeight="1" x14ac:dyDescent="0.2">
      <c r="A99" s="5156" t="s">
        <v>25</v>
      </c>
      <c r="B99" s="3984" t="s">
        <v>27</v>
      </c>
      <c r="C99" s="4102" t="s">
        <v>25</v>
      </c>
      <c r="D99" s="4690" t="s">
        <v>81</v>
      </c>
      <c r="E99" s="4094"/>
      <c r="F99" s="5153" t="s">
        <v>1148</v>
      </c>
      <c r="G99" s="4593" t="s">
        <v>546</v>
      </c>
      <c r="H99" s="4694" t="s">
        <v>33</v>
      </c>
      <c r="I99" s="4683" t="s">
        <v>48</v>
      </c>
      <c r="J99" s="4437" t="s">
        <v>1111</v>
      </c>
      <c r="K99" s="2743" t="s">
        <v>101</v>
      </c>
      <c r="L99" s="2908">
        <v>4</v>
      </c>
      <c r="M99" s="1574" t="s">
        <v>1147</v>
      </c>
      <c r="N99" s="2910" t="s">
        <v>357</v>
      </c>
      <c r="O99" s="1670">
        <v>15</v>
      </c>
    </row>
    <row r="100" spans="1:15" x14ac:dyDescent="0.2">
      <c r="A100" s="5160"/>
      <c r="B100" s="3985"/>
      <c r="C100" s="4103"/>
      <c r="D100" s="4702"/>
      <c r="E100" s="4095"/>
      <c r="F100" s="5154"/>
      <c r="G100" s="4594"/>
      <c r="H100" s="4695"/>
      <c r="I100" s="4684"/>
      <c r="J100" s="4438"/>
      <c r="K100" s="2913" t="s">
        <v>132</v>
      </c>
      <c r="L100" s="2912"/>
      <c r="M100" s="2911"/>
      <c r="N100" s="2708"/>
      <c r="O100" s="2707"/>
    </row>
    <row r="101" spans="1:15" ht="13.5" thickBot="1" x14ac:dyDescent="0.25">
      <c r="A101" s="5157"/>
      <c r="B101" s="3986"/>
      <c r="C101" s="4104"/>
      <c r="D101" s="4691"/>
      <c r="E101" s="4096"/>
      <c r="F101" s="5155"/>
      <c r="G101" s="4595"/>
      <c r="H101" s="4695"/>
      <c r="I101" s="4685"/>
      <c r="J101" s="4439"/>
      <c r="K101" s="2906" t="s">
        <v>21</v>
      </c>
      <c r="L101" s="2905">
        <f>SUM(L99:L100)</f>
        <v>4</v>
      </c>
      <c r="M101" s="1676"/>
      <c r="N101" s="2745"/>
      <c r="O101" s="2778"/>
    </row>
    <row r="102" spans="1:15" ht="25.5" x14ac:dyDescent="0.2">
      <c r="A102" s="5156" t="s">
        <v>25</v>
      </c>
      <c r="B102" s="3984" t="s">
        <v>27</v>
      </c>
      <c r="C102" s="4102" t="s">
        <v>25</v>
      </c>
      <c r="D102" s="4690" t="s">
        <v>76</v>
      </c>
      <c r="E102" s="4094"/>
      <c r="F102" s="5153" t="s">
        <v>1146</v>
      </c>
      <c r="G102" s="4593" t="s">
        <v>546</v>
      </c>
      <c r="H102" s="4695"/>
      <c r="I102" s="4683" t="s">
        <v>48</v>
      </c>
      <c r="J102" s="4437" t="s">
        <v>1111</v>
      </c>
      <c r="K102" s="2743" t="s">
        <v>101</v>
      </c>
      <c r="L102" s="2908">
        <v>5</v>
      </c>
      <c r="M102" s="1574" t="s">
        <v>1145</v>
      </c>
      <c r="N102" s="2910" t="s">
        <v>194</v>
      </c>
      <c r="O102" s="1670">
        <v>1</v>
      </c>
    </row>
    <row r="103" spans="1:15" ht="13.5" thickBot="1" x14ac:dyDescent="0.25">
      <c r="A103" s="5157"/>
      <c r="B103" s="3986"/>
      <c r="C103" s="4104"/>
      <c r="D103" s="4691"/>
      <c r="E103" s="4096"/>
      <c r="F103" s="5155"/>
      <c r="G103" s="4595"/>
      <c r="H103" s="4696"/>
      <c r="I103" s="4685"/>
      <c r="J103" s="4439"/>
      <c r="K103" s="2906" t="s">
        <v>21</v>
      </c>
      <c r="L103" s="2905">
        <f>SUM(L102:L102)</f>
        <v>5</v>
      </c>
      <c r="M103" s="1676"/>
      <c r="N103" s="2745"/>
      <c r="O103" s="2778"/>
    </row>
    <row r="104" spans="1:15" ht="39" customHeight="1" x14ac:dyDescent="0.2">
      <c r="A104" s="5156" t="s">
        <v>25</v>
      </c>
      <c r="B104" s="3984" t="s">
        <v>27</v>
      </c>
      <c r="C104" s="4102" t="s">
        <v>25</v>
      </c>
      <c r="D104" s="4690" t="s">
        <v>73</v>
      </c>
      <c r="E104" s="4094"/>
      <c r="F104" s="5153" t="s">
        <v>1144</v>
      </c>
      <c r="G104" s="4593" t="s">
        <v>546</v>
      </c>
      <c r="H104" s="4694" t="s">
        <v>33</v>
      </c>
      <c r="I104" s="4683" t="s">
        <v>48</v>
      </c>
      <c r="J104" s="4437" t="s">
        <v>1132</v>
      </c>
      <c r="K104" s="2743" t="s">
        <v>101</v>
      </c>
      <c r="L104" s="2908">
        <v>20</v>
      </c>
      <c r="M104" s="1574" t="s">
        <v>1143</v>
      </c>
      <c r="N104" s="2910" t="s">
        <v>292</v>
      </c>
      <c r="O104" s="1670">
        <v>80</v>
      </c>
    </row>
    <row r="105" spans="1:15" x14ac:dyDescent="0.2">
      <c r="A105" s="5160"/>
      <c r="B105" s="3985"/>
      <c r="C105" s="4103"/>
      <c r="D105" s="4702"/>
      <c r="E105" s="4095"/>
      <c r="F105" s="5154"/>
      <c r="G105" s="4594"/>
      <c r="H105" s="4695"/>
      <c r="I105" s="4684"/>
      <c r="J105" s="4438"/>
      <c r="K105" s="2705" t="s">
        <v>141</v>
      </c>
      <c r="L105" s="2912"/>
      <c r="M105" s="2911"/>
      <c r="N105" s="2708"/>
      <c r="O105" s="2707"/>
    </row>
    <row r="106" spans="1:15" x14ac:dyDescent="0.2">
      <c r="A106" s="5160"/>
      <c r="B106" s="3985"/>
      <c r="C106" s="4103"/>
      <c r="D106" s="4702"/>
      <c r="E106" s="4095"/>
      <c r="F106" s="5154"/>
      <c r="G106" s="4594"/>
      <c r="H106" s="4695"/>
      <c r="I106" s="4684"/>
      <c r="J106" s="4438"/>
      <c r="K106" s="2913" t="s">
        <v>132</v>
      </c>
      <c r="L106" s="2912"/>
      <c r="M106" s="2911"/>
      <c r="N106" s="2708"/>
      <c r="O106" s="2707"/>
    </row>
    <row r="107" spans="1:15" ht="13.5" thickBot="1" x14ac:dyDescent="0.25">
      <c r="A107" s="5157"/>
      <c r="B107" s="3986"/>
      <c r="C107" s="4104"/>
      <c r="D107" s="4691"/>
      <c r="E107" s="4096"/>
      <c r="F107" s="5155"/>
      <c r="G107" s="4595"/>
      <c r="H107" s="4695"/>
      <c r="I107" s="4685"/>
      <c r="J107" s="4439"/>
      <c r="K107" s="2918" t="s">
        <v>21</v>
      </c>
      <c r="L107" s="2917">
        <f>SUM(L104:L106)</f>
        <v>20</v>
      </c>
      <c r="M107" s="2916"/>
      <c r="N107" s="2915"/>
      <c r="O107" s="2914"/>
    </row>
    <row r="108" spans="1:15" ht="25.5" x14ac:dyDescent="0.2">
      <c r="A108" s="5156" t="s">
        <v>25</v>
      </c>
      <c r="B108" s="3984" t="s">
        <v>27</v>
      </c>
      <c r="C108" s="4102" t="s">
        <v>25</v>
      </c>
      <c r="D108" s="4690" t="s">
        <v>69</v>
      </c>
      <c r="E108" s="4094"/>
      <c r="F108" s="5153" t="s">
        <v>1142</v>
      </c>
      <c r="G108" s="4593" t="s">
        <v>546</v>
      </c>
      <c r="H108" s="4695"/>
      <c r="I108" s="4683" t="s">
        <v>48</v>
      </c>
      <c r="J108" s="4437" t="s">
        <v>1111</v>
      </c>
      <c r="K108" s="2743" t="s">
        <v>101</v>
      </c>
      <c r="L108" s="2908">
        <v>1</v>
      </c>
      <c r="M108" s="1574" t="s">
        <v>1141</v>
      </c>
      <c r="N108" s="2910" t="s">
        <v>194</v>
      </c>
      <c r="O108" s="1670">
        <v>40</v>
      </c>
    </row>
    <row r="109" spans="1:15" x14ac:dyDescent="0.2">
      <c r="A109" s="5160"/>
      <c r="B109" s="3985"/>
      <c r="C109" s="4103"/>
      <c r="D109" s="4702"/>
      <c r="E109" s="4095"/>
      <c r="F109" s="5154"/>
      <c r="G109" s="4594"/>
      <c r="H109" s="4695"/>
      <c r="I109" s="4684"/>
      <c r="J109" s="4438"/>
      <c r="K109" s="2913" t="s">
        <v>132</v>
      </c>
      <c r="L109" s="2912"/>
      <c r="M109" s="2911"/>
      <c r="N109" s="2708"/>
      <c r="O109" s="2707"/>
    </row>
    <row r="110" spans="1:15" ht="13.5" thickBot="1" x14ac:dyDescent="0.25">
      <c r="A110" s="5157"/>
      <c r="B110" s="3986"/>
      <c r="C110" s="4104"/>
      <c r="D110" s="4691"/>
      <c r="E110" s="4096"/>
      <c r="F110" s="5155"/>
      <c r="G110" s="4595"/>
      <c r="H110" s="4696"/>
      <c r="I110" s="4685"/>
      <c r="J110" s="4439"/>
      <c r="K110" s="2906" t="s">
        <v>21</v>
      </c>
      <c r="L110" s="2905">
        <f>SUM(L108:L109)</f>
        <v>1</v>
      </c>
      <c r="M110" s="1676"/>
      <c r="N110" s="2745"/>
      <c r="O110" s="2778"/>
    </row>
    <row r="111" spans="1:15" ht="25.5" x14ac:dyDescent="0.2">
      <c r="A111" s="5156" t="s">
        <v>25</v>
      </c>
      <c r="B111" s="3984" t="s">
        <v>27</v>
      </c>
      <c r="C111" s="4102" t="s">
        <v>25</v>
      </c>
      <c r="D111" s="4690" t="s">
        <v>66</v>
      </c>
      <c r="E111" s="4094"/>
      <c r="F111" s="5153" t="s">
        <v>1140</v>
      </c>
      <c r="G111" s="4593" t="s">
        <v>546</v>
      </c>
      <c r="H111" s="4694" t="s">
        <v>33</v>
      </c>
      <c r="I111" s="4683" t="s">
        <v>48</v>
      </c>
      <c r="J111" s="4437" t="s">
        <v>1111</v>
      </c>
      <c r="K111" s="2743" t="s">
        <v>101</v>
      </c>
      <c r="L111" s="2908">
        <v>12.7</v>
      </c>
      <c r="M111" s="769" t="s">
        <v>1139</v>
      </c>
      <c r="N111" s="2910" t="s">
        <v>194</v>
      </c>
      <c r="O111" s="1670">
        <v>40</v>
      </c>
    </row>
    <row r="112" spans="1:15" x14ac:dyDescent="0.2">
      <c r="A112" s="5160"/>
      <c r="B112" s="3985"/>
      <c r="C112" s="4103"/>
      <c r="D112" s="4702"/>
      <c r="E112" s="4095"/>
      <c r="F112" s="5154"/>
      <c r="G112" s="4594"/>
      <c r="H112" s="4695"/>
      <c r="I112" s="4684"/>
      <c r="J112" s="4438"/>
      <c r="K112" s="2913" t="s">
        <v>132</v>
      </c>
      <c r="L112" s="2912"/>
      <c r="M112" s="2911"/>
      <c r="N112" s="2708"/>
      <c r="O112" s="2707"/>
    </row>
    <row r="113" spans="1:15" ht="13.5" thickBot="1" x14ac:dyDescent="0.25">
      <c r="A113" s="5157"/>
      <c r="B113" s="3986"/>
      <c r="C113" s="4104"/>
      <c r="D113" s="4691"/>
      <c r="E113" s="4096"/>
      <c r="F113" s="5155"/>
      <c r="G113" s="4595"/>
      <c r="H113" s="4695"/>
      <c r="I113" s="4685"/>
      <c r="J113" s="4439"/>
      <c r="K113" s="2906" t="s">
        <v>21</v>
      </c>
      <c r="L113" s="2905">
        <f>SUM(L111:L112)</f>
        <v>12.7</v>
      </c>
      <c r="M113" s="1676"/>
      <c r="N113" s="2745"/>
      <c r="O113" s="2778"/>
    </row>
    <row r="114" spans="1:15" ht="38.25" customHeight="1" x14ac:dyDescent="0.2">
      <c r="A114" s="5156" t="s">
        <v>25</v>
      </c>
      <c r="B114" s="3984" t="s">
        <v>27</v>
      </c>
      <c r="C114" s="4102" t="s">
        <v>25</v>
      </c>
      <c r="D114" s="4690" t="s">
        <v>62</v>
      </c>
      <c r="E114" s="4094"/>
      <c r="F114" s="5153" t="s">
        <v>1138</v>
      </c>
      <c r="G114" s="4593" t="s">
        <v>546</v>
      </c>
      <c r="H114" s="4695"/>
      <c r="I114" s="4683" t="s">
        <v>48</v>
      </c>
      <c r="J114" s="4437" t="s">
        <v>1103</v>
      </c>
      <c r="K114" s="2743" t="s">
        <v>101</v>
      </c>
      <c r="L114" s="2908">
        <v>0.3</v>
      </c>
      <c r="M114" s="769" t="s">
        <v>1137</v>
      </c>
      <c r="N114" s="2910" t="s">
        <v>194</v>
      </c>
      <c r="O114" s="1670">
        <v>3</v>
      </c>
    </row>
    <row r="115" spans="1:15" ht="13.5" thickBot="1" x14ac:dyDescent="0.25">
      <c r="A115" s="5157"/>
      <c r="B115" s="3986"/>
      <c r="C115" s="4104"/>
      <c r="D115" s="4691"/>
      <c r="E115" s="4096"/>
      <c r="F115" s="5155"/>
      <c r="G115" s="4594"/>
      <c r="H115" s="4695"/>
      <c r="I115" s="4685"/>
      <c r="J115" s="4439"/>
      <c r="K115" s="2906" t="s">
        <v>21</v>
      </c>
      <c r="L115" s="2905">
        <f>SUM(L114)</f>
        <v>0.3</v>
      </c>
      <c r="M115" s="1676"/>
      <c r="N115" s="2745"/>
      <c r="O115" s="2778"/>
    </row>
    <row r="116" spans="1:15" ht="38.25" x14ac:dyDescent="0.2">
      <c r="A116" s="5156" t="s">
        <v>25</v>
      </c>
      <c r="B116" s="3984" t="s">
        <v>27</v>
      </c>
      <c r="C116" s="4102" t="s">
        <v>25</v>
      </c>
      <c r="D116" s="4690" t="s">
        <v>53</v>
      </c>
      <c r="E116" s="4094"/>
      <c r="F116" s="5153" t="s">
        <v>1136</v>
      </c>
      <c r="G116" s="4593" t="s">
        <v>546</v>
      </c>
      <c r="H116" s="4695"/>
      <c r="I116" s="4683" t="s">
        <v>48</v>
      </c>
      <c r="J116" s="4437" t="s">
        <v>1132</v>
      </c>
      <c r="K116" s="2743" t="s">
        <v>101</v>
      </c>
      <c r="L116" s="2908">
        <v>3</v>
      </c>
      <c r="M116" s="769" t="s">
        <v>1135</v>
      </c>
      <c r="N116" s="2910" t="s">
        <v>194</v>
      </c>
      <c r="O116" s="1670">
        <v>3</v>
      </c>
    </row>
    <row r="117" spans="1:15" ht="13.5" thickBot="1" x14ac:dyDescent="0.25">
      <c r="A117" s="5157"/>
      <c r="B117" s="3986"/>
      <c r="C117" s="4104"/>
      <c r="D117" s="4691"/>
      <c r="E117" s="4096"/>
      <c r="F117" s="5155"/>
      <c r="G117" s="4594"/>
      <c r="H117" s="4696"/>
      <c r="I117" s="4685"/>
      <c r="J117" s="4439"/>
      <c r="K117" s="2906" t="s">
        <v>21</v>
      </c>
      <c r="L117" s="2905">
        <f>SUM(L116)</f>
        <v>3</v>
      </c>
      <c r="M117" s="1676"/>
      <c r="N117" s="2745"/>
      <c r="O117" s="2778"/>
    </row>
    <row r="118" spans="1:15" ht="38.25" x14ac:dyDescent="0.2">
      <c r="A118" s="5156" t="s">
        <v>25</v>
      </c>
      <c r="B118" s="3984" t="s">
        <v>27</v>
      </c>
      <c r="C118" s="4102" t="s">
        <v>25</v>
      </c>
      <c r="D118" s="4690" t="s">
        <v>48</v>
      </c>
      <c r="E118" s="5161"/>
      <c r="F118" s="5153" t="s">
        <v>1134</v>
      </c>
      <c r="G118" s="4593" t="s">
        <v>546</v>
      </c>
      <c r="H118" s="5165" t="s">
        <v>33</v>
      </c>
      <c r="I118" s="4683" t="s">
        <v>48</v>
      </c>
      <c r="J118" s="4437" t="s">
        <v>1103</v>
      </c>
      <c r="K118" s="2743" t="s">
        <v>101</v>
      </c>
      <c r="L118" s="2908">
        <v>2</v>
      </c>
      <c r="M118" s="769" t="s">
        <v>1134</v>
      </c>
      <c r="N118" s="2910" t="s">
        <v>194</v>
      </c>
      <c r="O118" s="1670">
        <v>1</v>
      </c>
    </row>
    <row r="119" spans="1:15" ht="13.5" thickBot="1" x14ac:dyDescent="0.25">
      <c r="A119" s="5157"/>
      <c r="B119" s="3986"/>
      <c r="C119" s="4104"/>
      <c r="D119" s="4691"/>
      <c r="E119" s="5162"/>
      <c r="F119" s="5155"/>
      <c r="G119" s="4594"/>
      <c r="H119" s="4695"/>
      <c r="I119" s="4685"/>
      <c r="J119" s="4439"/>
      <c r="K119" s="2906" t="s">
        <v>21</v>
      </c>
      <c r="L119" s="2905">
        <f>SUM(L118)</f>
        <v>2</v>
      </c>
      <c r="M119" s="1676"/>
      <c r="N119" s="2745"/>
      <c r="O119" s="2778"/>
    </row>
    <row r="120" spans="1:15" ht="51" x14ac:dyDescent="0.2">
      <c r="A120" s="5156" t="s">
        <v>25</v>
      </c>
      <c r="B120" s="3984" t="s">
        <v>27</v>
      </c>
      <c r="C120" s="4102" t="s">
        <v>25</v>
      </c>
      <c r="D120" s="4690" t="s">
        <v>43</v>
      </c>
      <c r="E120" s="4094"/>
      <c r="F120" s="5153" t="s">
        <v>1133</v>
      </c>
      <c r="G120" s="4593" t="s">
        <v>546</v>
      </c>
      <c r="H120" s="4695"/>
      <c r="I120" s="4683" t="s">
        <v>48</v>
      </c>
      <c r="J120" s="4437" t="s">
        <v>1132</v>
      </c>
      <c r="K120" s="2743" t="s">
        <v>101</v>
      </c>
      <c r="L120" s="2908">
        <v>10</v>
      </c>
      <c r="M120" s="769" t="s">
        <v>1131</v>
      </c>
      <c r="N120" s="2910" t="s">
        <v>357</v>
      </c>
      <c r="O120" s="1670">
        <v>10</v>
      </c>
    </row>
    <row r="121" spans="1:15" x14ac:dyDescent="0.2">
      <c r="A121" s="5160"/>
      <c r="B121" s="3985"/>
      <c r="C121" s="4103"/>
      <c r="D121" s="4702"/>
      <c r="E121" s="4095"/>
      <c r="F121" s="5154"/>
      <c r="G121" s="4594"/>
      <c r="H121" s="4695"/>
      <c r="I121" s="4684"/>
      <c r="J121" s="4438"/>
      <c r="K121" s="2913" t="s">
        <v>132</v>
      </c>
      <c r="L121" s="2912"/>
      <c r="M121" s="2911"/>
      <c r="N121" s="2708"/>
      <c r="O121" s="2707"/>
    </row>
    <row r="122" spans="1:15" ht="13.5" thickBot="1" x14ac:dyDescent="0.25">
      <c r="A122" s="5157"/>
      <c r="B122" s="3986"/>
      <c r="C122" s="4104"/>
      <c r="D122" s="4691"/>
      <c r="E122" s="4096"/>
      <c r="F122" s="5155"/>
      <c r="G122" s="4595"/>
      <c r="H122" s="5166"/>
      <c r="I122" s="4685"/>
      <c r="J122" s="4439"/>
      <c r="K122" s="2906" t="s">
        <v>21</v>
      </c>
      <c r="L122" s="2905">
        <f>SUM(L120:L121)</f>
        <v>10</v>
      </c>
      <c r="M122" s="1676"/>
      <c r="N122" s="2745"/>
      <c r="O122" s="2778"/>
    </row>
    <row r="123" spans="1:15" ht="39" customHeight="1" x14ac:dyDescent="0.2">
      <c r="A123" s="5156" t="s">
        <v>25</v>
      </c>
      <c r="B123" s="3984" t="s">
        <v>27</v>
      </c>
      <c r="C123" s="4102" t="s">
        <v>25</v>
      </c>
      <c r="D123" s="4690" t="s">
        <v>40</v>
      </c>
      <c r="E123" s="4094"/>
      <c r="F123" s="5153" t="s">
        <v>1130</v>
      </c>
      <c r="G123" s="4593" t="s">
        <v>546</v>
      </c>
      <c r="H123" s="4694" t="s">
        <v>33</v>
      </c>
      <c r="I123" s="4683" t="s">
        <v>48</v>
      </c>
      <c r="J123" s="4437" t="s">
        <v>1111</v>
      </c>
      <c r="K123" s="2743" t="s">
        <v>101</v>
      </c>
      <c r="L123" s="2908">
        <v>0</v>
      </c>
      <c r="M123" s="769" t="s">
        <v>1129</v>
      </c>
      <c r="N123" s="2910" t="s">
        <v>357</v>
      </c>
      <c r="O123" s="1670">
        <v>40</v>
      </c>
    </row>
    <row r="124" spans="1:15" x14ac:dyDescent="0.2">
      <c r="A124" s="5160"/>
      <c r="B124" s="3985"/>
      <c r="C124" s="4103"/>
      <c r="D124" s="4702"/>
      <c r="E124" s="4095"/>
      <c r="F124" s="5154"/>
      <c r="G124" s="4594"/>
      <c r="H124" s="4695"/>
      <c r="I124" s="4684"/>
      <c r="J124" s="4438"/>
      <c r="K124" s="2913" t="s">
        <v>132</v>
      </c>
      <c r="L124" s="2912"/>
      <c r="M124" s="2911"/>
      <c r="N124" s="2708"/>
      <c r="O124" s="2707"/>
    </row>
    <row r="125" spans="1:15" ht="13.5" thickBot="1" x14ac:dyDescent="0.25">
      <c r="A125" s="5157"/>
      <c r="B125" s="3986"/>
      <c r="C125" s="4104"/>
      <c r="D125" s="4691"/>
      <c r="E125" s="4096"/>
      <c r="F125" s="5155"/>
      <c r="G125" s="4595"/>
      <c r="H125" s="4695"/>
      <c r="I125" s="4685"/>
      <c r="J125" s="4439"/>
      <c r="K125" s="2906" t="s">
        <v>21</v>
      </c>
      <c r="L125" s="2905">
        <f>SUM(L123:L124)</f>
        <v>0</v>
      </c>
      <c r="M125" s="1676"/>
      <c r="N125" s="2745"/>
      <c r="O125" s="2778"/>
    </row>
    <row r="126" spans="1:15" ht="38.25" x14ac:dyDescent="0.2">
      <c r="A126" s="5156" t="s">
        <v>25</v>
      </c>
      <c r="B126" s="3984" t="s">
        <v>27</v>
      </c>
      <c r="C126" s="4102" t="s">
        <v>25</v>
      </c>
      <c r="D126" s="4690" t="s">
        <v>30</v>
      </c>
      <c r="E126" s="4094"/>
      <c r="F126" s="5153" t="s">
        <v>1128</v>
      </c>
      <c r="G126" s="4593" t="s">
        <v>546</v>
      </c>
      <c r="H126" s="4695"/>
      <c r="I126" s="4683" t="s">
        <v>48</v>
      </c>
      <c r="J126" s="4437" t="s">
        <v>1127</v>
      </c>
      <c r="K126" s="2743" t="s">
        <v>101</v>
      </c>
      <c r="L126" s="2908">
        <v>13</v>
      </c>
      <c r="M126" s="769" t="s">
        <v>1126</v>
      </c>
      <c r="N126" s="2910" t="s">
        <v>357</v>
      </c>
      <c r="O126" s="1670">
        <v>50</v>
      </c>
    </row>
    <row r="127" spans="1:15" x14ac:dyDescent="0.2">
      <c r="A127" s="5160"/>
      <c r="B127" s="3985"/>
      <c r="C127" s="4103"/>
      <c r="D127" s="4702"/>
      <c r="E127" s="4095"/>
      <c r="F127" s="5154"/>
      <c r="G127" s="4594"/>
      <c r="H127" s="4695"/>
      <c r="I127" s="4684"/>
      <c r="J127" s="4438"/>
      <c r="K127" s="2913" t="s">
        <v>132</v>
      </c>
      <c r="L127" s="2912">
        <v>0</v>
      </c>
      <c r="M127" s="2911"/>
      <c r="N127" s="2708"/>
      <c r="O127" s="2707"/>
    </row>
    <row r="128" spans="1:15" ht="13.5" thickBot="1" x14ac:dyDescent="0.25">
      <c r="A128" s="5157"/>
      <c r="B128" s="3986"/>
      <c r="C128" s="4104"/>
      <c r="D128" s="4691"/>
      <c r="E128" s="4096"/>
      <c r="F128" s="5155"/>
      <c r="G128" s="4595"/>
      <c r="H128" s="4696"/>
      <c r="I128" s="4685"/>
      <c r="J128" s="4439"/>
      <c r="K128" s="2906" t="s">
        <v>21</v>
      </c>
      <c r="L128" s="2905">
        <f>SUM(L126:L127)</f>
        <v>13</v>
      </c>
      <c r="M128" s="1676"/>
      <c r="N128" s="2745"/>
      <c r="O128" s="2778"/>
    </row>
    <row r="129" spans="1:20" ht="26.25" customHeight="1" x14ac:dyDescent="0.2">
      <c r="A129" s="5156" t="s">
        <v>25</v>
      </c>
      <c r="B129" s="3984" t="s">
        <v>27</v>
      </c>
      <c r="C129" s="4102" t="s">
        <v>25</v>
      </c>
      <c r="D129" s="4690" t="s">
        <v>862</v>
      </c>
      <c r="E129" s="4094"/>
      <c r="F129" s="5153" t="s">
        <v>1125</v>
      </c>
      <c r="G129" s="4593" t="s">
        <v>546</v>
      </c>
      <c r="H129" s="4694" t="s">
        <v>33</v>
      </c>
      <c r="I129" s="4683" t="s">
        <v>48</v>
      </c>
      <c r="J129" s="4437" t="s">
        <v>1124</v>
      </c>
      <c r="K129" s="2743" t="s">
        <v>101</v>
      </c>
      <c r="L129" s="2908">
        <v>0</v>
      </c>
      <c r="M129" s="769" t="s">
        <v>1123</v>
      </c>
      <c r="N129" s="2910" t="s">
        <v>194</v>
      </c>
      <c r="O129" s="1670">
        <v>5</v>
      </c>
    </row>
    <row r="130" spans="1:20" ht="13.5" thickBot="1" x14ac:dyDescent="0.25">
      <c r="A130" s="5157"/>
      <c r="B130" s="3986"/>
      <c r="C130" s="4104"/>
      <c r="D130" s="4691"/>
      <c r="E130" s="4096"/>
      <c r="F130" s="5155"/>
      <c r="G130" s="4594"/>
      <c r="H130" s="4695"/>
      <c r="I130" s="4685"/>
      <c r="J130" s="4439"/>
      <c r="K130" s="2906" t="s">
        <v>21</v>
      </c>
      <c r="L130" s="2905">
        <f>SUM(L129)</f>
        <v>0</v>
      </c>
      <c r="M130" s="1676"/>
      <c r="N130" s="2745"/>
      <c r="O130" s="2778"/>
    </row>
    <row r="131" spans="1:20" ht="34.5" customHeight="1" x14ac:dyDescent="0.2">
      <c r="A131" s="5156" t="s">
        <v>25</v>
      </c>
      <c r="B131" s="3984" t="s">
        <v>27</v>
      </c>
      <c r="C131" s="4102" t="s">
        <v>25</v>
      </c>
      <c r="D131" s="4690" t="s">
        <v>1122</v>
      </c>
      <c r="E131" s="4094"/>
      <c r="F131" s="5153" t="s">
        <v>1121</v>
      </c>
      <c r="G131" s="4593" t="s">
        <v>546</v>
      </c>
      <c r="H131" s="4695"/>
      <c r="I131" s="4683" t="s">
        <v>48</v>
      </c>
      <c r="J131" s="4437" t="s">
        <v>1099</v>
      </c>
      <c r="K131" s="2743" t="s">
        <v>101</v>
      </c>
      <c r="L131" s="2908">
        <v>25</v>
      </c>
      <c r="M131" s="769" t="s">
        <v>1120</v>
      </c>
      <c r="N131" s="768" t="s">
        <v>194</v>
      </c>
      <c r="O131" s="2909">
        <v>38</v>
      </c>
    </row>
    <row r="132" spans="1:20" ht="23.25" customHeight="1" thickBot="1" x14ac:dyDescent="0.25">
      <c r="A132" s="5157"/>
      <c r="B132" s="3986"/>
      <c r="C132" s="4104"/>
      <c r="D132" s="4691"/>
      <c r="E132" s="4096"/>
      <c r="F132" s="5155"/>
      <c r="G132" s="4594"/>
      <c r="H132" s="4695"/>
      <c r="I132" s="4685"/>
      <c r="J132" s="4439"/>
      <c r="K132" s="2906" t="s">
        <v>21</v>
      </c>
      <c r="L132" s="2905">
        <f>SUM(L131)</f>
        <v>25</v>
      </c>
      <c r="M132" s="1676"/>
      <c r="N132" s="2745"/>
      <c r="O132" s="2778"/>
    </row>
    <row r="133" spans="1:20" ht="30" customHeight="1" x14ac:dyDescent="0.2">
      <c r="A133" s="5156" t="s">
        <v>25</v>
      </c>
      <c r="B133" s="3984" t="s">
        <v>27</v>
      </c>
      <c r="C133" s="4102" t="s">
        <v>25</v>
      </c>
      <c r="D133" s="4690" t="s">
        <v>1119</v>
      </c>
      <c r="E133" s="4094"/>
      <c r="F133" s="5153" t="s">
        <v>1118</v>
      </c>
      <c r="G133" s="4593" t="s">
        <v>546</v>
      </c>
      <c r="H133" s="4695"/>
      <c r="I133" s="4683" t="s">
        <v>48</v>
      </c>
      <c r="J133" s="4437" t="s">
        <v>1107</v>
      </c>
      <c r="K133" s="2743" t="s">
        <v>101</v>
      </c>
      <c r="L133" s="2908">
        <v>0</v>
      </c>
      <c r="M133" s="1683" t="s">
        <v>1117</v>
      </c>
      <c r="N133" s="2902" t="s">
        <v>334</v>
      </c>
      <c r="O133" s="2907">
        <v>840</v>
      </c>
    </row>
    <row r="134" spans="1:20" ht="25.5" customHeight="1" thickBot="1" x14ac:dyDescent="0.25">
      <c r="A134" s="5157"/>
      <c r="B134" s="3986"/>
      <c r="C134" s="4104"/>
      <c r="D134" s="4691"/>
      <c r="E134" s="4096"/>
      <c r="F134" s="5155"/>
      <c r="G134" s="4594"/>
      <c r="H134" s="4695"/>
      <c r="I134" s="4685"/>
      <c r="J134" s="4439"/>
      <c r="K134" s="2906" t="s">
        <v>21</v>
      </c>
      <c r="L134" s="2905">
        <f>SUM(L133)</f>
        <v>0</v>
      </c>
      <c r="M134" s="1676"/>
      <c r="N134" s="2745"/>
      <c r="O134" s="2778"/>
    </row>
    <row r="135" spans="1:20" ht="26.25" customHeight="1" thickBot="1" x14ac:dyDescent="0.25">
      <c r="A135" s="5156" t="s">
        <v>25</v>
      </c>
      <c r="B135" s="3984" t="s">
        <v>27</v>
      </c>
      <c r="C135" s="2892" t="s">
        <v>25</v>
      </c>
      <c r="D135" s="2891" t="s">
        <v>1116</v>
      </c>
      <c r="E135" s="4094"/>
      <c r="F135" s="5163" t="s">
        <v>1115</v>
      </c>
      <c r="G135" s="4593" t="s">
        <v>546</v>
      </c>
      <c r="H135" s="4695"/>
      <c r="I135" s="4683" t="s">
        <v>48</v>
      </c>
      <c r="J135" s="1404" t="s">
        <v>1111</v>
      </c>
      <c r="K135" s="2743" t="s">
        <v>101</v>
      </c>
      <c r="L135" s="2904">
        <v>1</v>
      </c>
      <c r="M135" s="2903" t="s">
        <v>1114</v>
      </c>
      <c r="N135" s="2902" t="s">
        <v>334</v>
      </c>
      <c r="O135" s="2901">
        <v>12</v>
      </c>
      <c r="P135" s="265"/>
      <c r="Q135" s="265"/>
      <c r="R135" s="265"/>
      <c r="S135" s="265"/>
      <c r="T135" s="265"/>
    </row>
    <row r="136" spans="1:20" ht="24.75" customHeight="1" thickBot="1" x14ac:dyDescent="0.25">
      <c r="A136" s="5157"/>
      <c r="B136" s="3986"/>
      <c r="C136" s="612"/>
      <c r="D136" s="754"/>
      <c r="E136" s="4095"/>
      <c r="F136" s="5164"/>
      <c r="G136" s="4594"/>
      <c r="H136" s="4695"/>
      <c r="I136" s="4685"/>
      <c r="J136" s="2900"/>
      <c r="K136" s="2683" t="s">
        <v>21</v>
      </c>
      <c r="L136" s="2717">
        <f>SUM(L135)</f>
        <v>1</v>
      </c>
      <c r="M136" s="2899"/>
      <c r="N136" s="2745"/>
      <c r="O136" s="2744"/>
      <c r="P136" s="267"/>
      <c r="Q136" s="267"/>
      <c r="R136" s="267"/>
      <c r="S136" s="267"/>
      <c r="T136" s="267"/>
    </row>
    <row r="137" spans="1:20" ht="24.75" customHeight="1" thickBot="1" x14ac:dyDescent="0.25">
      <c r="A137" s="5156" t="s">
        <v>25</v>
      </c>
      <c r="B137" s="3984" t="s">
        <v>27</v>
      </c>
      <c r="C137" s="2892" t="s">
        <v>25</v>
      </c>
      <c r="D137" s="2891" t="s">
        <v>1113</v>
      </c>
      <c r="E137" s="2770"/>
      <c r="F137" s="4622" t="s">
        <v>1112</v>
      </c>
      <c r="G137" s="4593" t="s">
        <v>546</v>
      </c>
      <c r="H137" s="2887"/>
      <c r="I137" s="4683" t="s">
        <v>48</v>
      </c>
      <c r="J137" s="1404" t="s">
        <v>1111</v>
      </c>
      <c r="K137" s="813" t="s">
        <v>101</v>
      </c>
      <c r="L137" s="2889">
        <v>1</v>
      </c>
      <c r="M137" s="2886" t="s">
        <v>1110</v>
      </c>
      <c r="N137" s="2696" t="s">
        <v>334</v>
      </c>
      <c r="O137" s="2888">
        <v>1</v>
      </c>
    </row>
    <row r="138" spans="1:20" ht="24.75" customHeight="1" thickBot="1" x14ac:dyDescent="0.25">
      <c r="A138" s="5157"/>
      <c r="B138" s="3986"/>
      <c r="C138" s="612"/>
      <c r="D138" s="754"/>
      <c r="E138" s="2770"/>
      <c r="F138" s="4624"/>
      <c r="G138" s="4594"/>
      <c r="H138" s="2887"/>
      <c r="I138" s="4685"/>
      <c r="J138" s="2842"/>
      <c r="K138" s="2683" t="s">
        <v>21</v>
      </c>
      <c r="L138" s="2717">
        <f>SUM(L137)</f>
        <v>1</v>
      </c>
      <c r="M138" s="2886"/>
      <c r="N138" s="2696"/>
      <c r="O138" s="2679"/>
    </row>
    <row r="139" spans="1:20" ht="24.75" customHeight="1" thickBot="1" x14ac:dyDescent="0.25">
      <c r="A139" s="5156" t="s">
        <v>25</v>
      </c>
      <c r="B139" s="3984" t="s">
        <v>27</v>
      </c>
      <c r="C139" s="2892" t="s">
        <v>25</v>
      </c>
      <c r="D139" s="2891" t="s">
        <v>1109</v>
      </c>
      <c r="E139" s="2770"/>
      <c r="F139" s="984" t="s">
        <v>1108</v>
      </c>
      <c r="G139" s="4594"/>
      <c r="H139" s="2887"/>
      <c r="I139" s="4683" t="s">
        <v>48</v>
      </c>
      <c r="J139" s="1404" t="s">
        <v>1107</v>
      </c>
      <c r="K139" s="813" t="s">
        <v>101</v>
      </c>
      <c r="L139" s="2855">
        <v>13</v>
      </c>
      <c r="M139" s="2898" t="s">
        <v>1106</v>
      </c>
      <c r="N139" s="2696" t="s">
        <v>334</v>
      </c>
      <c r="O139" s="2888">
        <v>7</v>
      </c>
    </row>
    <row r="140" spans="1:20" ht="24.75" customHeight="1" thickBot="1" x14ac:dyDescent="0.25">
      <c r="A140" s="5157"/>
      <c r="B140" s="3986"/>
      <c r="C140" s="612"/>
      <c r="D140" s="754"/>
      <c r="E140" s="2770"/>
      <c r="F140" s="2897"/>
      <c r="G140" s="4595"/>
      <c r="H140" s="2887"/>
      <c r="I140" s="4685"/>
      <c r="J140" s="2842"/>
      <c r="K140" s="2683" t="s">
        <v>21</v>
      </c>
      <c r="L140" s="2717">
        <f>SUM(L139)</f>
        <v>13</v>
      </c>
      <c r="M140" s="2886"/>
      <c r="N140" s="2696"/>
      <c r="O140" s="2679"/>
    </row>
    <row r="141" spans="1:20" ht="24.75" customHeight="1" thickBot="1" x14ac:dyDescent="0.25">
      <c r="A141" s="5156" t="s">
        <v>25</v>
      </c>
      <c r="B141" s="3984" t="s">
        <v>27</v>
      </c>
      <c r="C141" s="2892" t="s">
        <v>25</v>
      </c>
      <c r="D141" s="2891" t="s">
        <v>1105</v>
      </c>
      <c r="E141" s="2770"/>
      <c r="F141" s="2896" t="s">
        <v>1104</v>
      </c>
      <c r="G141" s="4593" t="s">
        <v>546</v>
      </c>
      <c r="H141" s="267"/>
      <c r="I141" s="4683" t="s">
        <v>48</v>
      </c>
      <c r="J141" s="4437" t="s">
        <v>1103</v>
      </c>
      <c r="K141" s="813" t="s">
        <v>101</v>
      </c>
      <c r="L141" s="2855">
        <v>56</v>
      </c>
      <c r="M141" s="2886" t="s">
        <v>1102</v>
      </c>
      <c r="N141" s="2696" t="s">
        <v>334</v>
      </c>
      <c r="O141" s="2888">
        <v>3</v>
      </c>
    </row>
    <row r="142" spans="1:20" ht="15.75" customHeight="1" thickBot="1" x14ac:dyDescent="0.25">
      <c r="A142" s="5160"/>
      <c r="B142" s="3985"/>
      <c r="C142" s="488"/>
      <c r="D142" s="2895"/>
      <c r="E142" s="2770"/>
      <c r="F142" s="2894"/>
      <c r="G142" s="4594"/>
      <c r="H142" s="267"/>
      <c r="I142" s="4684"/>
      <c r="J142" s="4438"/>
      <c r="K142" s="813" t="s">
        <v>141</v>
      </c>
      <c r="L142" s="2889">
        <v>306.3</v>
      </c>
      <c r="M142" s="2886"/>
      <c r="N142" s="2696"/>
      <c r="O142" s="2679"/>
    </row>
    <row r="143" spans="1:20" ht="18.75" customHeight="1" thickBot="1" x14ac:dyDescent="0.25">
      <c r="A143" s="5157"/>
      <c r="B143" s="3986"/>
      <c r="C143" s="612"/>
      <c r="D143" s="754"/>
      <c r="E143" s="2770"/>
      <c r="F143" s="2893"/>
      <c r="G143" s="4594"/>
      <c r="H143" s="2887"/>
      <c r="I143" s="4685"/>
      <c r="J143" s="2842"/>
      <c r="K143" s="2683" t="s">
        <v>21</v>
      </c>
      <c r="L143" s="2717">
        <f>SUM(L141:L142)</f>
        <v>362.3</v>
      </c>
      <c r="M143" s="2886"/>
      <c r="N143" s="2696"/>
      <c r="O143" s="2679"/>
    </row>
    <row r="144" spans="1:20" ht="24.75" customHeight="1" thickBot="1" x14ac:dyDescent="0.25">
      <c r="A144" s="5156" t="s">
        <v>25</v>
      </c>
      <c r="B144" s="3984" t="s">
        <v>27</v>
      </c>
      <c r="C144" s="2892" t="s">
        <v>25</v>
      </c>
      <c r="D144" s="2891" t="s">
        <v>1101</v>
      </c>
      <c r="E144" s="2770"/>
      <c r="F144" s="5167" t="s">
        <v>1100</v>
      </c>
      <c r="G144" s="4594"/>
      <c r="H144" s="2887"/>
      <c r="I144" s="4683" t="s">
        <v>48</v>
      </c>
      <c r="J144" s="2890" t="s">
        <v>1099</v>
      </c>
      <c r="K144" s="813" t="s">
        <v>101</v>
      </c>
      <c r="L144" s="2889">
        <v>150</v>
      </c>
      <c r="M144" s="2886" t="s">
        <v>1098</v>
      </c>
      <c r="N144" s="2696" t="s">
        <v>334</v>
      </c>
      <c r="O144" s="2888">
        <v>50</v>
      </c>
    </row>
    <row r="145" spans="1:15" ht="13.5" customHeight="1" thickBot="1" x14ac:dyDescent="0.25">
      <c r="A145" s="5157"/>
      <c r="B145" s="3986"/>
      <c r="C145" s="612"/>
      <c r="D145" s="754"/>
      <c r="E145" s="477"/>
      <c r="F145" s="5168"/>
      <c r="G145" s="4595"/>
      <c r="H145" s="2887"/>
      <c r="I145" s="4685"/>
      <c r="J145" s="2827"/>
      <c r="K145" s="2683" t="s">
        <v>21</v>
      </c>
      <c r="L145" s="2717">
        <f>SUM(L144)</f>
        <v>150</v>
      </c>
      <c r="M145" s="2886"/>
      <c r="N145" s="2696"/>
      <c r="O145" s="2679"/>
    </row>
    <row r="146" spans="1:15" ht="13.5" customHeight="1" thickBot="1" x14ac:dyDescent="0.25">
      <c r="A146" s="620" t="s">
        <v>25</v>
      </c>
      <c r="B146" s="2678" t="s">
        <v>27</v>
      </c>
      <c r="C146" s="4168" t="s">
        <v>26</v>
      </c>
      <c r="D146" s="4169"/>
      <c r="E146" s="4169"/>
      <c r="F146" s="4169"/>
      <c r="G146" s="4169"/>
      <c r="H146" s="4169"/>
      <c r="I146" s="4169"/>
      <c r="J146" s="4170"/>
      <c r="K146" s="2836" t="s">
        <v>21</v>
      </c>
      <c r="L146" s="2676">
        <f>L85</f>
        <v>664.3</v>
      </c>
      <c r="M146" s="2675"/>
      <c r="N146" s="2674"/>
      <c r="O146" s="2673"/>
    </row>
    <row r="147" spans="1:15" ht="13.5" thickBot="1" x14ac:dyDescent="0.25">
      <c r="A147" s="2885" t="s">
        <v>25</v>
      </c>
      <c r="B147" s="5147" t="s">
        <v>531</v>
      </c>
      <c r="C147" s="5148"/>
      <c r="D147" s="5148"/>
      <c r="E147" s="5148"/>
      <c r="F147" s="5148"/>
      <c r="G147" s="5148"/>
      <c r="H147" s="5148"/>
      <c r="I147" s="5148"/>
      <c r="J147" s="5148"/>
      <c r="K147" s="5148"/>
      <c r="L147" s="2884">
        <f>L77+L146</f>
        <v>3664.5</v>
      </c>
      <c r="M147" s="2883"/>
      <c r="N147" s="2882"/>
      <c r="O147" s="2881"/>
    </row>
    <row r="148" spans="1:15" ht="15" thickBot="1" x14ac:dyDescent="0.25">
      <c r="A148" s="915" t="s">
        <v>27</v>
      </c>
      <c r="B148" s="2880" t="s">
        <v>1097</v>
      </c>
      <c r="C148" s="2879"/>
      <c r="D148" s="2879"/>
      <c r="E148" s="2879"/>
      <c r="F148" s="913"/>
      <c r="G148" s="913"/>
      <c r="H148" s="2878"/>
      <c r="I148" s="2877"/>
      <c r="J148" s="2876"/>
      <c r="K148" s="2876"/>
      <c r="L148" s="2876"/>
      <c r="M148" s="2876"/>
      <c r="N148" s="2876"/>
      <c r="O148" s="2875"/>
    </row>
    <row r="149" spans="1:15" ht="26.25" thickBot="1" x14ac:dyDescent="0.25">
      <c r="A149" s="574"/>
      <c r="B149" s="5172"/>
      <c r="C149" s="5173"/>
      <c r="D149" s="5173"/>
      <c r="E149" s="5173"/>
      <c r="F149" s="5173"/>
      <c r="G149" s="5173"/>
      <c r="H149" s="5173"/>
      <c r="I149" s="5173"/>
      <c r="J149" s="5173"/>
      <c r="K149" s="5173"/>
      <c r="L149" s="5174"/>
      <c r="M149" s="2874" t="s">
        <v>1096</v>
      </c>
      <c r="N149" s="2873" t="s">
        <v>292</v>
      </c>
      <c r="O149" s="2872">
        <v>37.6</v>
      </c>
    </row>
    <row r="150" spans="1:15" ht="15.75" thickBot="1" x14ac:dyDescent="0.25">
      <c r="A150" s="574" t="s">
        <v>27</v>
      </c>
      <c r="B150" s="2871" t="s">
        <v>25</v>
      </c>
      <c r="C150" s="394" t="s">
        <v>1095</v>
      </c>
      <c r="D150" s="392"/>
      <c r="E150" s="2868"/>
      <c r="F150" s="2868"/>
      <c r="G150" s="2868"/>
      <c r="H150" s="2870"/>
      <c r="I150" s="2869"/>
      <c r="J150" s="2868"/>
      <c r="K150" s="2868"/>
      <c r="L150" s="2868"/>
      <c r="M150" s="2797"/>
      <c r="N150" s="2868"/>
      <c r="O150" s="2867"/>
    </row>
    <row r="151" spans="1:15" ht="37.5" customHeight="1" thickBot="1" x14ac:dyDescent="0.25">
      <c r="A151" s="620"/>
      <c r="B151" s="573"/>
      <c r="C151" s="2733"/>
      <c r="D151" s="2732"/>
      <c r="E151" s="2864"/>
      <c r="F151" s="2864"/>
      <c r="G151" s="2864"/>
      <c r="H151" s="2866"/>
      <c r="I151" s="2865"/>
      <c r="J151" s="2864"/>
      <c r="K151" s="2864"/>
      <c r="L151" s="2864"/>
      <c r="M151" s="1588" t="s">
        <v>679</v>
      </c>
      <c r="N151" s="2863" t="s">
        <v>1094</v>
      </c>
      <c r="O151" s="2788">
        <v>70</v>
      </c>
    </row>
    <row r="152" spans="1:15" ht="20.25" customHeight="1" thickBot="1" x14ac:dyDescent="0.25">
      <c r="A152" s="4080" t="s">
        <v>27</v>
      </c>
      <c r="B152" s="3984" t="s">
        <v>25</v>
      </c>
      <c r="C152" s="571" t="s">
        <v>25</v>
      </c>
      <c r="D152" s="2749"/>
      <c r="E152" s="504"/>
      <c r="F152" s="5070" t="s">
        <v>1091</v>
      </c>
      <c r="G152" s="4593" t="s">
        <v>389</v>
      </c>
      <c r="H152" s="4694" t="s">
        <v>33</v>
      </c>
      <c r="I152" s="4683" t="s">
        <v>1090</v>
      </c>
      <c r="J152" s="4437" t="s">
        <v>1089</v>
      </c>
      <c r="K152" s="2851" t="s">
        <v>101</v>
      </c>
      <c r="L152" s="1638">
        <v>0</v>
      </c>
      <c r="M152" s="1574" t="s">
        <v>1093</v>
      </c>
      <c r="N152" s="768" t="s">
        <v>194</v>
      </c>
      <c r="O152" s="2862">
        <v>5</v>
      </c>
    </row>
    <row r="153" spans="1:15" ht="26.25" thickBot="1" x14ac:dyDescent="0.25">
      <c r="A153" s="4081"/>
      <c r="B153" s="3985"/>
      <c r="C153" s="569"/>
      <c r="D153" s="2861"/>
      <c r="E153" s="486"/>
      <c r="F153" s="5071"/>
      <c r="G153" s="4594"/>
      <c r="H153" s="4695"/>
      <c r="I153" s="4684"/>
      <c r="J153" s="4438"/>
      <c r="K153" s="1627"/>
      <c r="L153" s="1641"/>
      <c r="M153" s="2849" t="s">
        <v>1092</v>
      </c>
      <c r="N153" s="2860" t="s">
        <v>194</v>
      </c>
      <c r="O153" s="2859">
        <v>2</v>
      </c>
    </row>
    <row r="154" spans="1:15" ht="24" customHeight="1" thickBot="1" x14ac:dyDescent="0.25">
      <c r="A154" s="4082"/>
      <c r="B154" s="3986"/>
      <c r="C154" s="823"/>
      <c r="D154" s="2858"/>
      <c r="E154" s="477"/>
      <c r="F154" s="5175"/>
      <c r="G154" s="4594"/>
      <c r="H154" s="4695"/>
      <c r="I154" s="4684"/>
      <c r="J154" s="4438"/>
      <c r="K154" s="2764" t="s">
        <v>21</v>
      </c>
      <c r="L154" s="2763">
        <f>SUM(L152:L153)</f>
        <v>0</v>
      </c>
      <c r="M154" s="2857"/>
      <c r="N154" s="2856"/>
      <c r="O154" s="2837"/>
    </row>
    <row r="155" spans="1:15" ht="18" customHeight="1" thickBot="1" x14ac:dyDescent="0.25">
      <c r="A155" s="4080" t="s">
        <v>27</v>
      </c>
      <c r="B155" s="3984" t="s">
        <v>25</v>
      </c>
      <c r="C155" s="571" t="s">
        <v>25</v>
      </c>
      <c r="D155" s="891" t="s">
        <v>25</v>
      </c>
      <c r="E155" s="2770"/>
      <c r="F155" s="4602" t="s">
        <v>1091</v>
      </c>
      <c r="G155" s="4594"/>
      <c r="H155" s="4695"/>
      <c r="I155" s="4684"/>
      <c r="J155" s="4438"/>
      <c r="K155" s="813" t="s">
        <v>101</v>
      </c>
      <c r="L155" s="2855">
        <v>0</v>
      </c>
      <c r="M155" s="2854"/>
      <c r="N155" s="2853"/>
      <c r="O155" s="2852"/>
    </row>
    <row r="156" spans="1:15" ht="37.5" customHeight="1" thickBot="1" x14ac:dyDescent="0.25">
      <c r="A156" s="4082"/>
      <c r="B156" s="3986"/>
      <c r="C156" s="980"/>
      <c r="D156" s="891"/>
      <c r="E156" s="2770"/>
      <c r="F156" s="4604"/>
      <c r="G156" s="4595"/>
      <c r="H156" s="4696"/>
      <c r="I156" s="4685"/>
      <c r="J156" s="4438"/>
      <c r="K156" s="2683" t="s">
        <v>21</v>
      </c>
      <c r="L156" s="2753">
        <f>SUM(L155)</f>
        <v>0</v>
      </c>
      <c r="M156" s="2854"/>
      <c r="N156" s="2853"/>
      <c r="O156" s="2852"/>
    </row>
    <row r="157" spans="1:15" ht="26.25" thickBot="1" x14ac:dyDescent="0.25">
      <c r="A157" s="4080" t="s">
        <v>27</v>
      </c>
      <c r="B157" s="3984" t="s">
        <v>25</v>
      </c>
      <c r="C157" s="571" t="s">
        <v>27</v>
      </c>
      <c r="D157" s="2749"/>
      <c r="E157" s="504"/>
      <c r="F157" s="5070" t="s">
        <v>1086</v>
      </c>
      <c r="G157" s="4593" t="s">
        <v>381</v>
      </c>
      <c r="H157" s="5165" t="s">
        <v>33</v>
      </c>
      <c r="I157" s="4683" t="s">
        <v>1090</v>
      </c>
      <c r="J157" s="1404" t="s">
        <v>1089</v>
      </c>
      <c r="K157" s="2851" t="s">
        <v>101</v>
      </c>
      <c r="L157" s="1638">
        <v>0</v>
      </c>
      <c r="M157" s="1574" t="s">
        <v>1088</v>
      </c>
      <c r="N157" s="768" t="s">
        <v>194</v>
      </c>
      <c r="O157" s="2850"/>
    </row>
    <row r="158" spans="1:15" ht="64.5" thickBot="1" x14ac:dyDescent="0.25">
      <c r="A158" s="4082"/>
      <c r="B158" s="3986"/>
      <c r="C158" s="569"/>
      <c r="D158" s="2747"/>
      <c r="E158" s="486"/>
      <c r="F158" s="5071"/>
      <c r="G158" s="4594"/>
      <c r="H158" s="4695"/>
      <c r="I158" s="4684"/>
      <c r="J158" s="2846"/>
      <c r="K158" s="1642"/>
      <c r="L158" s="1641"/>
      <c r="M158" s="2849" t="s">
        <v>1087</v>
      </c>
      <c r="N158" s="2848" t="s">
        <v>292</v>
      </c>
      <c r="O158" s="2847">
        <v>50</v>
      </c>
    </row>
    <row r="159" spans="1:15" ht="13.5" customHeight="1" thickBot="1" x14ac:dyDescent="0.25">
      <c r="A159" s="4080" t="s">
        <v>27</v>
      </c>
      <c r="B159" s="3984" t="s">
        <v>25</v>
      </c>
      <c r="C159" s="571" t="s">
        <v>27</v>
      </c>
      <c r="D159" s="891" t="s">
        <v>25</v>
      </c>
      <c r="E159" s="486"/>
      <c r="F159" s="4602" t="s">
        <v>1086</v>
      </c>
      <c r="G159" s="4594"/>
      <c r="H159" s="4695"/>
      <c r="I159" s="4684"/>
      <c r="J159" s="2846"/>
      <c r="K159" s="1627" t="s">
        <v>21</v>
      </c>
      <c r="L159" s="1641">
        <f>SUM(L157:L158)</f>
        <v>0</v>
      </c>
      <c r="M159" s="763" t="s">
        <v>1085</v>
      </c>
      <c r="N159" s="2848" t="s">
        <v>357</v>
      </c>
      <c r="O159" s="2847">
        <v>263</v>
      </c>
    </row>
    <row r="160" spans="1:15" ht="13.5" thickBot="1" x14ac:dyDescent="0.25">
      <c r="A160" s="4081"/>
      <c r="B160" s="3985"/>
      <c r="C160" s="569"/>
      <c r="D160" s="891"/>
      <c r="E160" s="486"/>
      <c r="F160" s="4603"/>
      <c r="G160" s="4594"/>
      <c r="H160" s="4695"/>
      <c r="I160" s="4684"/>
      <c r="J160" s="2846"/>
      <c r="K160" s="813" t="s">
        <v>101</v>
      </c>
      <c r="L160" s="2721">
        <v>0</v>
      </c>
      <c r="M160" s="2845"/>
      <c r="N160" s="2844"/>
      <c r="O160" s="2843"/>
    </row>
    <row r="161" spans="1:15" ht="13.5" customHeight="1" thickBot="1" x14ac:dyDescent="0.25">
      <c r="A161" s="4082"/>
      <c r="B161" s="3986"/>
      <c r="C161" s="823"/>
      <c r="D161" s="887"/>
      <c r="E161" s="477"/>
      <c r="F161" s="4604"/>
      <c r="G161" s="4595"/>
      <c r="H161" s="5166"/>
      <c r="I161" s="4685"/>
      <c r="J161" s="2842"/>
      <c r="K161" s="2841" t="s">
        <v>21</v>
      </c>
      <c r="L161" s="2840">
        <f>SUM(L160)</f>
        <v>0</v>
      </c>
      <c r="M161" s="2839"/>
      <c r="N161" s="2838"/>
      <c r="O161" s="2837"/>
    </row>
    <row r="162" spans="1:15" ht="13.5" customHeight="1" thickBot="1" x14ac:dyDescent="0.25">
      <c r="A162" s="470" t="s">
        <v>27</v>
      </c>
      <c r="B162" s="1476" t="s">
        <v>25</v>
      </c>
      <c r="C162" s="4168" t="s">
        <v>26</v>
      </c>
      <c r="D162" s="4169"/>
      <c r="E162" s="4169"/>
      <c r="F162" s="4169"/>
      <c r="G162" s="4169"/>
      <c r="H162" s="4169"/>
      <c r="I162" s="4169"/>
      <c r="J162" s="4170"/>
      <c r="K162" s="2836" t="s">
        <v>21</v>
      </c>
      <c r="L162" s="2835">
        <f>L154+L161</f>
        <v>0</v>
      </c>
      <c r="M162" s="2834"/>
      <c r="N162" s="2833"/>
      <c r="O162" s="2832"/>
    </row>
    <row r="163" spans="1:15" ht="13.5" thickBot="1" x14ac:dyDescent="0.25">
      <c r="A163" s="2672" t="s">
        <v>27</v>
      </c>
      <c r="B163" s="5147" t="s">
        <v>531</v>
      </c>
      <c r="C163" s="5148"/>
      <c r="D163" s="5148"/>
      <c r="E163" s="5148"/>
      <c r="F163" s="5148"/>
      <c r="G163" s="5148"/>
      <c r="H163" s="5148"/>
      <c r="I163" s="5148"/>
      <c r="J163" s="5148"/>
      <c r="K163" s="5149"/>
      <c r="L163" s="2671">
        <f>L154+L161</f>
        <v>0</v>
      </c>
      <c r="M163" s="2831"/>
      <c r="N163" s="2830"/>
      <c r="O163" s="2829"/>
    </row>
    <row r="164" spans="1:15" ht="13.5" thickBot="1" x14ac:dyDescent="0.25">
      <c r="A164" s="4122" t="s">
        <v>22</v>
      </c>
      <c r="B164" s="4123"/>
      <c r="C164" s="4123"/>
      <c r="D164" s="4123"/>
      <c r="E164" s="4123"/>
      <c r="F164" s="4123"/>
      <c r="G164" s="4123"/>
      <c r="H164" s="4123"/>
      <c r="I164" s="4123"/>
      <c r="J164" s="4123"/>
      <c r="K164" s="4124"/>
      <c r="L164" s="1470">
        <f>L147+L163</f>
        <v>3664.5</v>
      </c>
      <c r="M164" s="1598"/>
      <c r="N164" s="1597"/>
      <c r="O164" s="1596"/>
    </row>
    <row r="165" spans="1:15" x14ac:dyDescent="0.2">
      <c r="A165" s="695" t="s">
        <v>186</v>
      </c>
      <c r="B165" s="695"/>
      <c r="C165" s="695"/>
      <c r="D165" s="695"/>
      <c r="E165" s="695"/>
      <c r="F165" s="695"/>
      <c r="G165" s="695"/>
      <c r="H165" s="1469"/>
      <c r="I165" s="2828"/>
      <c r="J165" s="695"/>
      <c r="K165" s="695"/>
      <c r="L165" s="695"/>
      <c r="M165" s="695"/>
      <c r="N165" s="694"/>
      <c r="O165" s="693"/>
    </row>
    <row r="166" spans="1:15" ht="3.75" customHeight="1" x14ac:dyDescent="0.2">
      <c r="A166" s="1467"/>
      <c r="B166" s="1467"/>
      <c r="C166" s="1467"/>
      <c r="D166" s="1467"/>
      <c r="E166" s="1467"/>
      <c r="F166" s="1467"/>
      <c r="G166" s="1467"/>
      <c r="H166" s="1468"/>
      <c r="I166" s="2827"/>
      <c r="J166" s="1467"/>
      <c r="K166" s="1467"/>
      <c r="L166" s="1467"/>
      <c r="M166" s="1467"/>
      <c r="N166" s="694"/>
      <c r="O166" s="693"/>
    </row>
    <row r="167" spans="1:15" hidden="1" x14ac:dyDescent="0.2">
      <c r="A167" s="1467"/>
      <c r="B167" s="1467"/>
      <c r="C167" s="1467"/>
      <c r="D167" s="1467"/>
      <c r="E167" s="1467"/>
      <c r="F167" s="1467"/>
      <c r="G167" s="1467"/>
      <c r="H167" s="1468"/>
      <c r="I167" s="2827"/>
      <c r="J167" s="1467"/>
      <c r="K167" s="1467"/>
      <c r="L167" s="2826"/>
      <c r="M167" s="1467"/>
      <c r="N167" s="694"/>
      <c r="O167" s="693"/>
    </row>
    <row r="168" spans="1:15" hidden="1" x14ac:dyDescent="0.2">
      <c r="A168" s="1467"/>
      <c r="B168" s="1467"/>
      <c r="C168" s="1467"/>
      <c r="D168" s="1467"/>
      <c r="E168" s="1467"/>
      <c r="F168" s="1467"/>
      <c r="G168" s="1467"/>
      <c r="H168" s="1468"/>
      <c r="I168" s="2827"/>
      <c r="J168" s="1467"/>
      <c r="K168" s="1467"/>
      <c r="L168" s="2826"/>
      <c r="M168" s="1467"/>
      <c r="N168" s="694"/>
      <c r="O168" s="693"/>
    </row>
    <row r="169" spans="1:15" hidden="1" x14ac:dyDescent="0.2">
      <c r="A169" s="1467"/>
      <c r="B169" s="1467"/>
      <c r="C169" s="1467"/>
      <c r="D169" s="1467"/>
      <c r="E169" s="1467"/>
      <c r="F169" s="1467"/>
      <c r="G169" s="1467"/>
      <c r="H169" s="1468"/>
      <c r="I169" s="2827"/>
      <c r="J169" s="1467"/>
      <c r="K169" s="1467"/>
      <c r="L169" s="2826"/>
      <c r="M169" s="1467"/>
      <c r="N169" s="694"/>
      <c r="O169" s="693"/>
    </row>
    <row r="170" spans="1:15" hidden="1" x14ac:dyDescent="0.2">
      <c r="A170" s="1467"/>
      <c r="B170" s="1467"/>
      <c r="C170" s="1467"/>
      <c r="D170" s="1467"/>
      <c r="E170" s="1467"/>
      <c r="F170" s="1467"/>
      <c r="G170" s="1467"/>
      <c r="H170" s="1468"/>
      <c r="I170" s="2827"/>
      <c r="J170" s="1467"/>
      <c r="K170" s="1467"/>
      <c r="L170" s="2826"/>
      <c r="M170" s="1467"/>
      <c r="N170" s="694"/>
      <c r="O170" s="693"/>
    </row>
    <row r="171" spans="1:15" hidden="1" x14ac:dyDescent="0.2">
      <c r="A171" s="1467"/>
      <c r="B171" s="1467"/>
      <c r="C171" s="1467"/>
      <c r="D171" s="1467"/>
      <c r="E171" s="1467"/>
      <c r="F171" s="1467"/>
      <c r="G171" s="1467"/>
      <c r="H171" s="1468"/>
      <c r="I171" s="2827"/>
      <c r="J171" s="1467"/>
      <c r="K171" s="1467"/>
      <c r="L171" s="2826"/>
      <c r="M171" s="1467"/>
      <c r="N171" s="694"/>
      <c r="O171" s="693"/>
    </row>
    <row r="172" spans="1:15" hidden="1" x14ac:dyDescent="0.2">
      <c r="A172" s="1467"/>
      <c r="B172" s="1467"/>
      <c r="C172" s="1467"/>
      <c r="D172" s="1467"/>
      <c r="E172" s="1467"/>
      <c r="F172" s="1467"/>
      <c r="G172" s="1467"/>
      <c r="H172" s="1468"/>
      <c r="I172" s="2827"/>
      <c r="J172" s="1467"/>
      <c r="K172" s="1467"/>
      <c r="L172" s="2826"/>
      <c r="M172" s="1467"/>
      <c r="N172" s="694"/>
      <c r="O172" s="693"/>
    </row>
    <row r="173" spans="1:15" hidden="1" x14ac:dyDescent="0.2">
      <c r="A173" s="694"/>
      <c r="B173" s="694"/>
      <c r="C173" s="694"/>
      <c r="D173" s="694"/>
      <c r="E173" s="694"/>
      <c r="F173" s="694"/>
      <c r="G173" s="694"/>
      <c r="H173" s="1466"/>
      <c r="I173" s="2825"/>
      <c r="J173" s="694"/>
      <c r="K173" s="694"/>
      <c r="L173" s="2824"/>
      <c r="M173" s="694"/>
      <c r="N173" s="694"/>
      <c r="O173" s="693"/>
    </row>
    <row r="174" spans="1:15" hidden="1" x14ac:dyDescent="0.2">
      <c r="A174" s="694"/>
      <c r="B174" s="694"/>
      <c r="C174" s="694"/>
      <c r="D174" s="694"/>
      <c r="E174" s="694"/>
      <c r="F174" s="694"/>
      <c r="G174" s="694"/>
      <c r="H174" s="1466"/>
      <c r="I174" s="2825"/>
      <c r="J174" s="694"/>
      <c r="K174" s="694"/>
      <c r="L174" s="2824"/>
      <c r="M174" s="694"/>
      <c r="N174" s="694"/>
      <c r="O174" s="693"/>
    </row>
    <row r="175" spans="1:15" hidden="1" x14ac:dyDescent="0.2">
      <c r="A175" s="694"/>
      <c r="B175" s="2823"/>
      <c r="C175" s="2823"/>
      <c r="D175" s="2823"/>
      <c r="E175" s="2823"/>
      <c r="K175" s="264"/>
      <c r="L175" s="2822"/>
      <c r="M175" s="693"/>
      <c r="N175" s="693"/>
      <c r="O175" s="693"/>
    </row>
    <row r="176" spans="1:15" hidden="1" x14ac:dyDescent="0.2">
      <c r="A176" s="675"/>
      <c r="B176" s="680"/>
      <c r="C176" s="680"/>
      <c r="D176" s="680"/>
      <c r="E176" s="680"/>
      <c r="M176" s="680"/>
      <c r="N176" s="680"/>
      <c r="O176" s="678"/>
    </row>
    <row r="177" spans="1:15" ht="16.5" thickBot="1" x14ac:dyDescent="0.25">
      <c r="A177" s="675"/>
      <c r="B177" s="680"/>
      <c r="C177" s="680"/>
      <c r="D177" s="680"/>
      <c r="E177" s="680"/>
      <c r="F177" s="4128" t="s">
        <v>19</v>
      </c>
      <c r="G177" s="4128"/>
      <c r="H177" s="4128"/>
      <c r="I177" s="4128"/>
      <c r="J177" s="4128"/>
      <c r="K177" s="4128"/>
      <c r="L177" s="4128"/>
      <c r="M177" s="692"/>
      <c r="N177" s="692"/>
      <c r="O177" s="678"/>
    </row>
    <row r="178" spans="1:15" ht="26.25" thickBot="1" x14ac:dyDescent="0.25">
      <c r="A178" s="675"/>
      <c r="B178" s="680"/>
      <c r="C178" s="680"/>
      <c r="D178" s="680"/>
      <c r="E178" s="680"/>
      <c r="F178" s="691"/>
      <c r="G178" s="690"/>
      <c r="H178" s="1465"/>
      <c r="I178" s="2821"/>
      <c r="J178" s="690"/>
      <c r="K178" s="287"/>
      <c r="L178" s="20" t="s">
        <v>17</v>
      </c>
      <c r="M178" s="675"/>
      <c r="N178" s="675"/>
      <c r="O178" s="678"/>
    </row>
    <row r="179" spans="1:15" ht="13.5" thickBot="1" x14ac:dyDescent="0.25">
      <c r="A179" s="675"/>
      <c r="B179" s="680"/>
      <c r="C179" s="680"/>
      <c r="D179" s="680"/>
      <c r="E179" s="680"/>
      <c r="F179" s="4157" t="s">
        <v>16</v>
      </c>
      <c r="G179" s="4158"/>
      <c r="H179" s="4158"/>
      <c r="I179" s="4158"/>
      <c r="J179" s="4158"/>
      <c r="K179" s="4159"/>
      <c r="L179" s="676">
        <f>SUM(L180:L190)</f>
        <v>3664.5</v>
      </c>
      <c r="M179" s="689"/>
      <c r="N179" s="675"/>
      <c r="O179" s="678"/>
    </row>
    <row r="180" spans="1:15" x14ac:dyDescent="0.2">
      <c r="A180" s="675"/>
      <c r="B180" s="680"/>
      <c r="C180" s="680"/>
      <c r="D180" s="680"/>
      <c r="E180" s="680"/>
      <c r="F180" s="4145" t="s">
        <v>14</v>
      </c>
      <c r="G180" s="4146"/>
      <c r="H180" s="4146"/>
      <c r="I180" s="4146"/>
      <c r="J180" s="4146"/>
      <c r="K180" s="4147"/>
      <c r="L180" s="688">
        <f>L62+L67+L81+L152+L157</f>
        <v>358</v>
      </c>
      <c r="M180" s="675"/>
      <c r="N180" s="675"/>
      <c r="O180" s="678"/>
    </row>
    <row r="181" spans="1:15" x14ac:dyDescent="0.2">
      <c r="A181" s="675"/>
      <c r="B181" s="680"/>
      <c r="C181" s="680"/>
      <c r="D181" s="680"/>
      <c r="E181" s="680"/>
      <c r="F181" s="4145" t="s">
        <v>434</v>
      </c>
      <c r="G181" s="4146"/>
      <c r="H181" s="4146"/>
      <c r="I181" s="4146"/>
      <c r="J181" s="4146"/>
      <c r="K181" s="4147"/>
      <c r="L181" s="682"/>
      <c r="M181" s="2455"/>
      <c r="N181" s="675"/>
      <c r="O181" s="678"/>
    </row>
    <row r="182" spans="1:15" x14ac:dyDescent="0.2">
      <c r="A182" s="675"/>
      <c r="B182" s="680"/>
      <c r="C182" s="680"/>
      <c r="D182" s="680"/>
      <c r="E182" s="680"/>
      <c r="F182" s="4145" t="s">
        <v>12</v>
      </c>
      <c r="G182" s="4146"/>
      <c r="H182" s="4146"/>
      <c r="I182" s="4146"/>
      <c r="J182" s="4146"/>
      <c r="K182" s="4147"/>
      <c r="L182" s="682">
        <f>L63+L68+L82</f>
        <v>561.70000000000005</v>
      </c>
      <c r="M182" s="675"/>
      <c r="N182" s="675"/>
      <c r="O182" s="678"/>
    </row>
    <row r="183" spans="1:15" ht="25.9" customHeight="1" x14ac:dyDescent="0.2">
      <c r="A183" s="675"/>
      <c r="B183" s="680"/>
      <c r="C183" s="680"/>
      <c r="D183" s="680"/>
      <c r="E183" s="680"/>
      <c r="F183" s="4145" t="s">
        <v>11</v>
      </c>
      <c r="G183" s="4146"/>
      <c r="H183" s="4146"/>
      <c r="I183" s="4146"/>
      <c r="J183" s="4146"/>
      <c r="K183" s="4147"/>
      <c r="L183" s="682"/>
      <c r="M183" s="675"/>
      <c r="N183" s="675"/>
      <c r="O183" s="678"/>
    </row>
    <row r="184" spans="1:15" x14ac:dyDescent="0.2">
      <c r="A184" s="675"/>
      <c r="B184" s="680"/>
      <c r="C184" s="680"/>
      <c r="D184" s="680"/>
      <c r="E184" s="680"/>
      <c r="F184" s="3812" t="s">
        <v>10</v>
      </c>
      <c r="G184" s="3813"/>
      <c r="H184" s="3813"/>
      <c r="I184" s="3813"/>
      <c r="J184" s="3813"/>
      <c r="K184" s="4148"/>
      <c r="L184" s="687"/>
      <c r="M184" s="675"/>
      <c r="N184" s="675"/>
      <c r="O184" s="678"/>
    </row>
    <row r="185" spans="1:15" x14ac:dyDescent="0.2">
      <c r="A185" s="675"/>
      <c r="B185" s="680"/>
      <c r="C185" s="680"/>
      <c r="D185" s="680"/>
      <c r="E185" s="680"/>
      <c r="F185" s="686" t="s">
        <v>9</v>
      </c>
      <c r="G185" s="685"/>
      <c r="H185" s="1464"/>
      <c r="I185" s="2820"/>
      <c r="J185" s="684"/>
      <c r="K185" s="683"/>
      <c r="L185" s="682">
        <f>L21+L32+L39+L61+L70</f>
        <v>2438.5</v>
      </c>
      <c r="M185" s="2455"/>
      <c r="N185" s="675"/>
      <c r="O185" s="678"/>
    </row>
    <row r="186" spans="1:15" ht="26.45" customHeight="1" x14ac:dyDescent="0.2">
      <c r="A186" s="675"/>
      <c r="B186" s="680"/>
      <c r="C186" s="680"/>
      <c r="D186" s="680"/>
      <c r="E186" s="680"/>
      <c r="F186" s="4145" t="s">
        <v>8</v>
      </c>
      <c r="G186" s="4146"/>
      <c r="H186" s="4146"/>
      <c r="I186" s="4146"/>
      <c r="J186" s="4146"/>
      <c r="K186" s="4147"/>
      <c r="L186" s="682"/>
      <c r="M186" s="675"/>
      <c r="N186" s="675"/>
      <c r="O186" s="681"/>
    </row>
    <row r="187" spans="1:15" ht="22.9" customHeight="1" x14ac:dyDescent="0.2">
      <c r="A187" s="675"/>
      <c r="B187" s="680"/>
      <c r="C187" s="680"/>
      <c r="D187" s="680"/>
      <c r="E187" s="680"/>
      <c r="F187" s="4145" t="s">
        <v>433</v>
      </c>
      <c r="G187" s="4146"/>
      <c r="H187" s="4146"/>
      <c r="I187" s="4146"/>
      <c r="J187" s="4146"/>
      <c r="K187" s="4147"/>
      <c r="L187" s="679"/>
      <c r="M187" s="675"/>
      <c r="N187" s="675"/>
      <c r="O187" s="678"/>
    </row>
    <row r="188" spans="1:15" x14ac:dyDescent="0.2">
      <c r="A188" s="675"/>
      <c r="B188" s="680"/>
      <c r="C188" s="680"/>
      <c r="D188" s="680"/>
      <c r="E188" s="680"/>
      <c r="F188" s="4145" t="s">
        <v>6</v>
      </c>
      <c r="G188" s="4146"/>
      <c r="H188" s="4146"/>
      <c r="I188" s="4146"/>
      <c r="J188" s="4146"/>
      <c r="K188" s="4147"/>
      <c r="L188" s="679"/>
      <c r="M188" s="675"/>
      <c r="N188" s="675"/>
      <c r="O188" s="678"/>
    </row>
    <row r="189" spans="1:15" x14ac:dyDescent="0.2">
      <c r="A189" s="675"/>
      <c r="B189" s="680"/>
      <c r="C189" s="680"/>
      <c r="D189" s="680"/>
      <c r="E189" s="680"/>
      <c r="F189" s="4145" t="s">
        <v>5</v>
      </c>
      <c r="G189" s="4146"/>
      <c r="H189" s="4146"/>
      <c r="I189" s="4146"/>
      <c r="J189" s="4146"/>
      <c r="K189" s="4147"/>
      <c r="L189" s="679">
        <f>L83</f>
        <v>306.3</v>
      </c>
      <c r="M189" s="675"/>
      <c r="N189" s="675"/>
      <c r="O189" s="678"/>
    </row>
    <row r="190" spans="1:15" ht="13.5" thickBot="1" x14ac:dyDescent="0.25">
      <c r="F190" s="4171" t="s">
        <v>432</v>
      </c>
      <c r="G190" s="4172"/>
      <c r="H190" s="4172"/>
      <c r="I190" s="4172"/>
      <c r="J190" s="4172"/>
      <c r="K190" s="4173"/>
      <c r="L190" s="677"/>
      <c r="M190" s="675"/>
      <c r="N190" s="675"/>
    </row>
    <row r="191" spans="1:15" ht="13.5" thickBot="1" x14ac:dyDescent="0.25">
      <c r="F191" s="4174" t="s">
        <v>2</v>
      </c>
      <c r="G191" s="4175"/>
      <c r="H191" s="4175"/>
      <c r="I191" s="4175"/>
      <c r="J191" s="4175"/>
      <c r="K191" s="4175"/>
      <c r="L191" s="676">
        <v>0</v>
      </c>
      <c r="M191" s="675"/>
      <c r="N191" s="675"/>
    </row>
    <row r="192" spans="1:15" ht="18" customHeight="1" thickBot="1" x14ac:dyDescent="0.25">
      <c r="F192" s="5169" t="s">
        <v>431</v>
      </c>
      <c r="G192" s="5170"/>
      <c r="H192" s="5170"/>
      <c r="I192" s="5170"/>
      <c r="J192" s="5170"/>
      <c r="K192" s="5171"/>
      <c r="L192" s="2819">
        <v>0</v>
      </c>
    </row>
    <row r="193" spans="6:14" ht="13.5" thickBot="1" x14ac:dyDescent="0.25">
      <c r="F193" s="5150" t="s">
        <v>0</v>
      </c>
      <c r="G193" s="5151"/>
      <c r="H193" s="5151"/>
      <c r="I193" s="5151"/>
      <c r="J193" s="5151"/>
      <c r="K193" s="5152"/>
      <c r="L193" s="2818">
        <f>L179+L191</f>
        <v>3664.5</v>
      </c>
    </row>
    <row r="195" spans="6:14" x14ac:dyDescent="0.2">
      <c r="N195" s="2817"/>
    </row>
  </sheetData>
  <mergeCells count="330">
    <mergeCell ref="F159:F161"/>
    <mergeCell ref="I152:I156"/>
    <mergeCell ref="G152:G156"/>
    <mergeCell ref="H118:H122"/>
    <mergeCell ref="H123:H128"/>
    <mergeCell ref="G123:G125"/>
    <mergeCell ref="G126:G128"/>
    <mergeCell ref="G118:G119"/>
    <mergeCell ref="I137:I138"/>
    <mergeCell ref="F155:F156"/>
    <mergeCell ref="M67:M68"/>
    <mergeCell ref="D114:D115"/>
    <mergeCell ref="D116:D117"/>
    <mergeCell ref="D81:F85"/>
    <mergeCell ref="A135:A136"/>
    <mergeCell ref="I144:I145"/>
    <mergeCell ref="A139:A140"/>
    <mergeCell ref="B139:B140"/>
    <mergeCell ref="A141:A143"/>
    <mergeCell ref="B141:B143"/>
    <mergeCell ref="G137:G140"/>
    <mergeCell ref="G141:G145"/>
    <mergeCell ref="I139:I140"/>
    <mergeCell ref="I141:I143"/>
    <mergeCell ref="J104:J107"/>
    <mergeCell ref="J108:J110"/>
    <mergeCell ref="J111:J113"/>
    <mergeCell ref="J114:J115"/>
    <mergeCell ref="J116:J117"/>
    <mergeCell ref="J118:J119"/>
    <mergeCell ref="J89:J91"/>
    <mergeCell ref="I67:I71"/>
    <mergeCell ref="H67:H71"/>
    <mergeCell ref="A118:A119"/>
    <mergeCell ref="N67:N68"/>
    <mergeCell ref="O67:O68"/>
    <mergeCell ref="A6:A8"/>
    <mergeCell ref="B6:B8"/>
    <mergeCell ref="A10:A11"/>
    <mergeCell ref="A13:A18"/>
    <mergeCell ref="I6:I8"/>
    <mergeCell ref="K6:K8"/>
    <mergeCell ref="L6:L8"/>
    <mergeCell ref="D19:F25"/>
    <mergeCell ref="E61:E66"/>
    <mergeCell ref="H32:H35"/>
    <mergeCell ref="I32:I35"/>
    <mergeCell ref="H36:H45"/>
    <mergeCell ref="H19:H25"/>
    <mergeCell ref="D36:F45"/>
    <mergeCell ref="B26:B31"/>
    <mergeCell ref="B19:B25"/>
    <mergeCell ref="B36:B45"/>
    <mergeCell ref="G32:G35"/>
    <mergeCell ref="F34:F35"/>
    <mergeCell ref="F26:F27"/>
    <mergeCell ref="A26:A31"/>
    <mergeCell ref="G26:G31"/>
    <mergeCell ref="N5:O5"/>
    <mergeCell ref="A3:O3"/>
    <mergeCell ref="A2:O2"/>
    <mergeCell ref="A4:O4"/>
    <mergeCell ref="B10:L11"/>
    <mergeCell ref="A19:A25"/>
    <mergeCell ref="M7:M8"/>
    <mergeCell ref="M1:O1"/>
    <mergeCell ref="D6:D8"/>
    <mergeCell ref="G6:G8"/>
    <mergeCell ref="J6:J8"/>
    <mergeCell ref="O7:O8"/>
    <mergeCell ref="M6:O6"/>
    <mergeCell ref="N7:N8"/>
    <mergeCell ref="C6:C8"/>
    <mergeCell ref="E6:E8"/>
    <mergeCell ref="F6:F8"/>
    <mergeCell ref="H6:H8"/>
    <mergeCell ref="G19:G25"/>
    <mergeCell ref="I19:I25"/>
    <mergeCell ref="H46:H52"/>
    <mergeCell ref="H53:H60"/>
    <mergeCell ref="I46:I52"/>
    <mergeCell ref="I53:I60"/>
    <mergeCell ref="I99:I101"/>
    <mergeCell ref="H26:H31"/>
    <mergeCell ref="I26:I31"/>
    <mergeCell ref="A32:A33"/>
    <mergeCell ref="B32:B33"/>
    <mergeCell ref="C32:C33"/>
    <mergeCell ref="G36:G45"/>
    <mergeCell ref="A61:A64"/>
    <mergeCell ref="B61:B64"/>
    <mergeCell ref="A34:A35"/>
    <mergeCell ref="B34:B35"/>
    <mergeCell ref="C34:C35"/>
    <mergeCell ref="D34:D35"/>
    <mergeCell ref="D32:F33"/>
    <mergeCell ref="I61:I64"/>
    <mergeCell ref="I36:I45"/>
    <mergeCell ref="H61:H64"/>
    <mergeCell ref="G61:G64"/>
    <mergeCell ref="F53:F55"/>
    <mergeCell ref="G53:G60"/>
    <mergeCell ref="A36:A45"/>
    <mergeCell ref="B53:B60"/>
    <mergeCell ref="A53:A60"/>
    <mergeCell ref="G72:G76"/>
    <mergeCell ref="A67:A71"/>
    <mergeCell ref="B67:B71"/>
    <mergeCell ref="C67:C71"/>
    <mergeCell ref="D67:F71"/>
    <mergeCell ref="C72:C76"/>
    <mergeCell ref="B72:B76"/>
    <mergeCell ref="F61:F64"/>
    <mergeCell ref="G46:G52"/>
    <mergeCell ref="J120:J122"/>
    <mergeCell ref="J123:J125"/>
    <mergeCell ref="J126:J128"/>
    <mergeCell ref="J131:J132"/>
    <mergeCell ref="J133:J134"/>
    <mergeCell ref="C77:J77"/>
    <mergeCell ref="I81:I85"/>
    <mergeCell ref="J86:J88"/>
    <mergeCell ref="J92:J94"/>
    <mergeCell ref="J95:J98"/>
    <mergeCell ref="J99:J101"/>
    <mergeCell ref="J102:J103"/>
    <mergeCell ref="A72:A76"/>
    <mergeCell ref="G67:G71"/>
    <mergeCell ref="H72:H76"/>
    <mergeCell ref="E72:E76"/>
    <mergeCell ref="G81:G85"/>
    <mergeCell ref="D72:D76"/>
    <mergeCell ref="H81:H85"/>
    <mergeCell ref="C79:L80"/>
    <mergeCell ref="B78:B80"/>
    <mergeCell ref="A78:A80"/>
    <mergeCell ref="B81:B85"/>
    <mergeCell ref="A81:A85"/>
    <mergeCell ref="F191:K191"/>
    <mergeCell ref="F180:K180"/>
    <mergeCell ref="F181:K181"/>
    <mergeCell ref="E133:E134"/>
    <mergeCell ref="E135:E136"/>
    <mergeCell ref="A123:A125"/>
    <mergeCell ref="A126:A128"/>
    <mergeCell ref="B129:B130"/>
    <mergeCell ref="B126:B128"/>
    <mergeCell ref="A131:A132"/>
    <mergeCell ref="A133:A134"/>
    <mergeCell ref="A155:A156"/>
    <mergeCell ref="B155:B156"/>
    <mergeCell ref="A157:A158"/>
    <mergeCell ref="B157:B158"/>
    <mergeCell ref="B159:B161"/>
    <mergeCell ref="A159:A161"/>
    <mergeCell ref="A137:A138"/>
    <mergeCell ref="B144:B145"/>
    <mergeCell ref="A144:A145"/>
    <mergeCell ref="B137:B138"/>
    <mergeCell ref="B152:B154"/>
    <mergeCell ref="J152:J156"/>
    <mergeCell ref="H152:H156"/>
    <mergeCell ref="F186:K186"/>
    <mergeCell ref="F187:K187"/>
    <mergeCell ref="F188:K188"/>
    <mergeCell ref="I157:I161"/>
    <mergeCell ref="A152:A154"/>
    <mergeCell ref="F192:K192"/>
    <mergeCell ref="E86:E88"/>
    <mergeCell ref="F86:F88"/>
    <mergeCell ref="F89:F91"/>
    <mergeCell ref="F92:F94"/>
    <mergeCell ref="F95:F98"/>
    <mergeCell ref="F99:F101"/>
    <mergeCell ref="F102:F103"/>
    <mergeCell ref="F104:F107"/>
    <mergeCell ref="F108:F110"/>
    <mergeCell ref="G157:G161"/>
    <mergeCell ref="B149:L149"/>
    <mergeCell ref="C162:J162"/>
    <mergeCell ref="F126:F128"/>
    <mergeCell ref="F129:F130"/>
    <mergeCell ref="B147:K147"/>
    <mergeCell ref="B133:B134"/>
    <mergeCell ref="F137:F138"/>
    <mergeCell ref="F152:F154"/>
    <mergeCell ref="E129:E130"/>
    <mergeCell ref="F116:F117"/>
    <mergeCell ref="E116:E117"/>
    <mergeCell ref="I131:I132"/>
    <mergeCell ref="G116:G117"/>
    <mergeCell ref="F189:K189"/>
    <mergeCell ref="F190:K190"/>
    <mergeCell ref="F182:K182"/>
    <mergeCell ref="F183:K183"/>
    <mergeCell ref="C146:J146"/>
    <mergeCell ref="J129:J130"/>
    <mergeCell ref="J141:J142"/>
    <mergeCell ref="C131:C132"/>
    <mergeCell ref="D133:D134"/>
    <mergeCell ref="C133:C134"/>
    <mergeCell ref="A164:K164"/>
    <mergeCell ref="F177:L177"/>
    <mergeCell ref="F179:K179"/>
    <mergeCell ref="B163:K163"/>
    <mergeCell ref="F157:F158"/>
    <mergeCell ref="H157:H161"/>
    <mergeCell ref="F144:F145"/>
    <mergeCell ref="B135:B136"/>
    <mergeCell ref="F184:K184"/>
    <mergeCell ref="F123:F125"/>
    <mergeCell ref="G129:G130"/>
    <mergeCell ref="G120:G122"/>
    <mergeCell ref="C123:C125"/>
    <mergeCell ref="C126:C128"/>
    <mergeCell ref="I116:I117"/>
    <mergeCell ref="I118:I119"/>
    <mergeCell ref="I120:I122"/>
    <mergeCell ref="I123:I125"/>
    <mergeCell ref="I126:I128"/>
    <mergeCell ref="E120:E122"/>
    <mergeCell ref="E123:E125"/>
    <mergeCell ref="E126:E128"/>
    <mergeCell ref="H129:H136"/>
    <mergeCell ref="I133:I134"/>
    <mergeCell ref="I135:I136"/>
    <mergeCell ref="G131:G132"/>
    <mergeCell ref="E131:E132"/>
    <mergeCell ref="I129:I130"/>
    <mergeCell ref="G135:G136"/>
    <mergeCell ref="G133:G134"/>
    <mergeCell ref="F131:F132"/>
    <mergeCell ref="F133:F134"/>
    <mergeCell ref="F135:F136"/>
    <mergeCell ref="B131:B132"/>
    <mergeCell ref="D126:D128"/>
    <mergeCell ref="D129:D130"/>
    <mergeCell ref="D131:D132"/>
    <mergeCell ref="C129:C130"/>
    <mergeCell ref="D123:D125"/>
    <mergeCell ref="A92:A94"/>
    <mergeCell ref="A95:A98"/>
    <mergeCell ref="B99:B101"/>
    <mergeCell ref="A99:A101"/>
    <mergeCell ref="A108:A110"/>
    <mergeCell ref="B108:B110"/>
    <mergeCell ref="C99:C101"/>
    <mergeCell ref="B95:B98"/>
    <mergeCell ref="B118:B119"/>
    <mergeCell ref="B120:B122"/>
    <mergeCell ref="B123:B125"/>
    <mergeCell ref="A120:A122"/>
    <mergeCell ref="A86:A88"/>
    <mergeCell ref="B86:B88"/>
    <mergeCell ref="C86:C88"/>
    <mergeCell ref="C89:C91"/>
    <mergeCell ref="B89:B91"/>
    <mergeCell ref="A89:A91"/>
    <mergeCell ref="D86:D88"/>
    <mergeCell ref="D89:D91"/>
    <mergeCell ref="D92:D94"/>
    <mergeCell ref="C92:C94"/>
    <mergeCell ref="H92:H98"/>
    <mergeCell ref="G102:G103"/>
    <mergeCell ref="H99:H103"/>
    <mergeCell ref="G108:G110"/>
    <mergeCell ref="G111:G113"/>
    <mergeCell ref="D108:D110"/>
    <mergeCell ref="D111:D113"/>
    <mergeCell ref="E111:E113"/>
    <mergeCell ref="G114:G115"/>
    <mergeCell ref="H104:H110"/>
    <mergeCell ref="H111:H117"/>
    <mergeCell ref="G104:G107"/>
    <mergeCell ref="D102:D103"/>
    <mergeCell ref="D104:D107"/>
    <mergeCell ref="D95:D98"/>
    <mergeCell ref="D99:D101"/>
    <mergeCell ref="G95:G98"/>
    <mergeCell ref="G92:G94"/>
    <mergeCell ref="G99:G101"/>
    <mergeCell ref="E99:E101"/>
    <mergeCell ref="E102:E103"/>
    <mergeCell ref="I111:I113"/>
    <mergeCell ref="I114:I115"/>
    <mergeCell ref="F193:K193"/>
    <mergeCell ref="C116:C117"/>
    <mergeCell ref="C118:C119"/>
    <mergeCell ref="C120:C122"/>
    <mergeCell ref="A129:A130"/>
    <mergeCell ref="I72:I76"/>
    <mergeCell ref="A111:A113"/>
    <mergeCell ref="A114:A115"/>
    <mergeCell ref="A116:A117"/>
    <mergeCell ref="B111:B113"/>
    <mergeCell ref="C102:C103"/>
    <mergeCell ref="C104:C107"/>
    <mergeCell ref="C108:C110"/>
    <mergeCell ref="I89:I91"/>
    <mergeCell ref="I92:I94"/>
    <mergeCell ref="I95:I98"/>
    <mergeCell ref="I102:I103"/>
    <mergeCell ref="I104:I107"/>
    <mergeCell ref="I108:I110"/>
    <mergeCell ref="H86:H91"/>
    <mergeCell ref="A102:A103"/>
    <mergeCell ref="A104:A107"/>
    <mergeCell ref="G86:G88"/>
    <mergeCell ref="E114:E115"/>
    <mergeCell ref="D118:D119"/>
    <mergeCell ref="D120:D122"/>
    <mergeCell ref="B114:B115"/>
    <mergeCell ref="B116:B117"/>
    <mergeCell ref="C111:C113"/>
    <mergeCell ref="C114:C115"/>
    <mergeCell ref="B92:B94"/>
    <mergeCell ref="E104:E107"/>
    <mergeCell ref="E108:E110"/>
    <mergeCell ref="F111:F113"/>
    <mergeCell ref="F114:F115"/>
    <mergeCell ref="E89:E91"/>
    <mergeCell ref="E92:E94"/>
    <mergeCell ref="E95:E98"/>
    <mergeCell ref="G89:G91"/>
    <mergeCell ref="B102:B103"/>
    <mergeCell ref="B104:B107"/>
    <mergeCell ref="C95:C98"/>
    <mergeCell ref="E118:E119"/>
    <mergeCell ref="F118:F119"/>
    <mergeCell ref="F120:F122"/>
  </mergeCells>
  <pageMargins left="0.70866141732283472" right="0.70866141732283472" top="0.74803149606299213" bottom="0.74803149606299213" header="0.31496062992125984" footer="0.31496062992125984"/>
  <pageSetup paperSize="9" scale="68" firstPageNumber="60" fitToHeight="0" orientation="landscape" useFirstPageNumber="1" r:id="rId1"/>
  <headerFooter>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0"/>
  <sheetViews>
    <sheetView tabSelected="1" topLeftCell="A79" workbookViewId="0">
      <selection activeCell="W8" sqref="W8"/>
    </sheetView>
  </sheetViews>
  <sheetFormatPr defaultRowHeight="12.75" x14ac:dyDescent="0.2"/>
  <cols>
    <col min="1" max="1" width="3.5703125" style="263" customWidth="1"/>
    <col min="2" max="2" width="3.42578125" style="263" customWidth="1"/>
    <col min="3" max="4" width="3.7109375" style="263" customWidth="1"/>
    <col min="5" max="5" width="3.5703125" style="263" customWidth="1"/>
    <col min="6" max="6" width="42.28515625" style="263" customWidth="1"/>
    <col min="7" max="7" width="8.42578125" style="263" customWidth="1"/>
    <col min="8" max="8" width="7.85546875" style="1463" customWidth="1"/>
    <col min="9" max="9" width="4.42578125" style="263" customWidth="1"/>
    <col min="10" max="10" width="31.85546875" style="263" customWidth="1"/>
    <col min="11" max="11" width="7.28515625" style="263" customWidth="1"/>
    <col min="12" max="12" width="10" style="263" customWidth="1"/>
    <col min="13" max="13" width="41.28515625" style="263" customWidth="1"/>
    <col min="14" max="14" width="9.140625" style="263" customWidth="1"/>
    <col min="15" max="15" width="9.7109375" style="263" customWidth="1"/>
    <col min="16" max="16384" width="9.140625" style="263"/>
  </cols>
  <sheetData>
    <row r="1" spans="1:15" ht="57" customHeight="1" x14ac:dyDescent="0.2">
      <c r="M1" s="3765" t="s">
        <v>1393</v>
      </c>
      <c r="N1" s="3765"/>
      <c r="O1" s="3765"/>
    </row>
    <row r="2" spans="1:15" ht="21.75" customHeight="1" x14ac:dyDescent="0.2">
      <c r="A2" s="4652" t="s">
        <v>172</v>
      </c>
      <c r="B2" s="4652"/>
      <c r="C2" s="4652"/>
      <c r="D2" s="4652"/>
      <c r="E2" s="4652"/>
      <c r="F2" s="4652"/>
      <c r="G2" s="4652"/>
      <c r="H2" s="4652"/>
      <c r="I2" s="4652"/>
      <c r="J2" s="4652"/>
      <c r="K2" s="4652"/>
      <c r="L2" s="4652"/>
      <c r="M2" s="4652"/>
      <c r="N2" s="4652"/>
      <c r="O2" s="4652"/>
    </row>
    <row r="3" spans="1:15" ht="14.25" customHeight="1" x14ac:dyDescent="0.2">
      <c r="A3" s="4038" t="s">
        <v>1278</v>
      </c>
      <c r="B3" s="4038"/>
      <c r="C3" s="4038"/>
      <c r="D3" s="4038"/>
      <c r="E3" s="4038"/>
      <c r="F3" s="4038"/>
      <c r="G3" s="4038"/>
      <c r="H3" s="4038"/>
      <c r="I3" s="4038"/>
      <c r="J3" s="4038"/>
      <c r="K3" s="4038"/>
      <c r="L3" s="4038"/>
      <c r="M3" s="4038"/>
      <c r="N3" s="4038"/>
      <c r="O3" s="4038"/>
    </row>
    <row r="4" spans="1:15" ht="14.25" x14ac:dyDescent="0.2">
      <c r="A4" s="4653" t="s">
        <v>170</v>
      </c>
      <c r="B4" s="4653"/>
      <c r="C4" s="4653"/>
      <c r="D4" s="4653"/>
      <c r="E4" s="4653"/>
      <c r="F4" s="4653"/>
      <c r="G4" s="4653"/>
      <c r="H4" s="4653"/>
      <c r="I4" s="4653"/>
      <c r="J4" s="4653"/>
      <c r="K4" s="4653"/>
      <c r="L4" s="4653"/>
      <c r="M4" s="4653"/>
      <c r="N4" s="4653"/>
      <c r="O4" s="4653"/>
    </row>
    <row r="5" spans="1:15" ht="9.75" customHeight="1" thickBot="1" x14ac:dyDescent="0.25">
      <c r="A5" s="671"/>
      <c r="B5" s="671"/>
      <c r="C5" s="671"/>
      <c r="D5" s="671"/>
      <c r="E5" s="671"/>
      <c r="F5" s="671"/>
      <c r="G5" s="671"/>
      <c r="H5" s="1592"/>
      <c r="I5" s="671"/>
      <c r="J5" s="671"/>
      <c r="K5" s="671"/>
      <c r="L5" s="671"/>
      <c r="M5" s="670"/>
      <c r="N5" s="671"/>
      <c r="O5" s="3263" t="s">
        <v>169</v>
      </c>
    </row>
    <row r="6" spans="1:15" ht="26.25" customHeight="1" thickBot="1" x14ac:dyDescent="0.25">
      <c r="A6" s="4210" t="s">
        <v>168</v>
      </c>
      <c r="B6" s="4213" t="s">
        <v>167</v>
      </c>
      <c r="C6" s="4216" t="s">
        <v>163</v>
      </c>
      <c r="D6" s="4192" t="s">
        <v>165</v>
      </c>
      <c r="E6" s="4219" t="s">
        <v>166</v>
      </c>
      <c r="F6" s="4222" t="s">
        <v>164</v>
      </c>
      <c r="G6" s="4195" t="s">
        <v>163</v>
      </c>
      <c r="H6" s="4186" t="s">
        <v>162</v>
      </c>
      <c r="I6" s="4189" t="s">
        <v>161</v>
      </c>
      <c r="J6" s="4520" t="s">
        <v>160</v>
      </c>
      <c r="K6" s="4186" t="s">
        <v>159</v>
      </c>
      <c r="L6" s="4026" t="s">
        <v>158</v>
      </c>
      <c r="M6" s="4202" t="s">
        <v>157</v>
      </c>
      <c r="N6" s="4203"/>
      <c r="O6" s="4204"/>
    </row>
    <row r="7" spans="1:15" x14ac:dyDescent="0.2">
      <c r="A7" s="4211"/>
      <c r="B7" s="4214"/>
      <c r="C7" s="4217"/>
      <c r="D7" s="4193"/>
      <c r="E7" s="4220"/>
      <c r="F7" s="4223"/>
      <c r="G7" s="4196"/>
      <c r="H7" s="4187"/>
      <c r="I7" s="4190"/>
      <c r="J7" s="4521"/>
      <c r="K7" s="4187"/>
      <c r="L7" s="4027"/>
      <c r="M7" s="4205" t="s">
        <v>156</v>
      </c>
      <c r="N7" s="4207" t="s">
        <v>155</v>
      </c>
      <c r="O7" s="4654" t="s">
        <v>154</v>
      </c>
    </row>
    <row r="8" spans="1:15" ht="150.75" customHeight="1" thickBot="1" x14ac:dyDescent="0.25">
      <c r="A8" s="4212"/>
      <c r="B8" s="4215"/>
      <c r="C8" s="4218"/>
      <c r="D8" s="4194"/>
      <c r="E8" s="4221"/>
      <c r="F8" s="4224"/>
      <c r="G8" s="4197"/>
      <c r="H8" s="4188"/>
      <c r="I8" s="4191"/>
      <c r="J8" s="4521"/>
      <c r="K8" s="4188"/>
      <c r="L8" s="4028"/>
      <c r="M8" s="4206"/>
      <c r="N8" s="4208"/>
      <c r="O8" s="4655"/>
    </row>
    <row r="9" spans="1:15" ht="15" thickBot="1" x14ac:dyDescent="0.25">
      <c r="A9" s="407" t="s">
        <v>25</v>
      </c>
      <c r="B9" s="3262" t="s">
        <v>352</v>
      </c>
      <c r="C9" s="2664"/>
      <c r="D9" s="2664"/>
      <c r="E9" s="2664"/>
      <c r="F9" s="2664"/>
      <c r="G9" s="2664"/>
      <c r="H9" s="3261"/>
      <c r="I9" s="2664"/>
      <c r="J9" s="2664"/>
      <c r="K9" s="2664"/>
      <c r="L9" s="2664"/>
      <c r="M9" s="2662"/>
      <c r="N9" s="2662"/>
      <c r="O9" s="3260"/>
    </row>
    <row r="10" spans="1:15" ht="25.5" x14ac:dyDescent="0.2">
      <c r="A10" s="660"/>
      <c r="B10" s="659"/>
      <c r="C10" s="2660"/>
      <c r="D10" s="3179"/>
      <c r="E10" s="3259"/>
      <c r="F10" s="3257"/>
      <c r="G10" s="3257"/>
      <c r="H10" s="3258"/>
      <c r="I10" s="3257"/>
      <c r="J10" s="3257"/>
      <c r="K10" s="3257"/>
      <c r="L10" s="3257"/>
      <c r="M10" s="3052" t="s">
        <v>1277</v>
      </c>
      <c r="N10" s="2691" t="s">
        <v>292</v>
      </c>
      <c r="O10" s="3256"/>
    </row>
    <row r="11" spans="1:15" ht="25.5" x14ac:dyDescent="0.2">
      <c r="A11" s="3255"/>
      <c r="B11" s="2521"/>
      <c r="C11" s="3251"/>
      <c r="D11" s="3250"/>
      <c r="E11" s="3249"/>
      <c r="F11" s="3247"/>
      <c r="G11" s="3247"/>
      <c r="H11" s="3248"/>
      <c r="I11" s="3247"/>
      <c r="J11" s="3247"/>
      <c r="K11" s="3247"/>
      <c r="L11" s="3247"/>
      <c r="M11" s="3254" t="s">
        <v>1276</v>
      </c>
      <c r="N11" s="3253" t="s">
        <v>292</v>
      </c>
      <c r="O11" s="3156">
        <v>0</v>
      </c>
    </row>
    <row r="12" spans="1:15" ht="30.6" customHeight="1" thickBot="1" x14ac:dyDescent="0.25">
      <c r="A12" s="3252"/>
      <c r="B12" s="2521"/>
      <c r="C12" s="3251"/>
      <c r="D12" s="3250"/>
      <c r="E12" s="3249"/>
      <c r="F12" s="3247"/>
      <c r="G12" s="3247"/>
      <c r="H12" s="3248"/>
      <c r="I12" s="3247"/>
      <c r="J12" s="3247"/>
      <c r="K12" s="3247"/>
      <c r="L12" s="3247"/>
      <c r="M12" s="3246" t="s">
        <v>1275</v>
      </c>
      <c r="N12" s="3245" t="s">
        <v>194</v>
      </c>
      <c r="O12" s="3244">
        <v>6</v>
      </c>
    </row>
    <row r="13" spans="1:15" ht="20.25" customHeight="1" thickBot="1" x14ac:dyDescent="0.25">
      <c r="A13" s="3233" t="s">
        <v>25</v>
      </c>
      <c r="B13" s="312" t="s">
        <v>25</v>
      </c>
      <c r="C13" s="5249" t="s">
        <v>1274</v>
      </c>
      <c r="D13" s="5250"/>
      <c r="E13" s="5250"/>
      <c r="F13" s="5250"/>
      <c r="G13" s="5250"/>
      <c r="H13" s="5250"/>
      <c r="I13" s="5250"/>
      <c r="J13" s="5250"/>
      <c r="K13" s="5250"/>
      <c r="L13" s="5250"/>
      <c r="M13" s="5250"/>
      <c r="N13" s="5250"/>
      <c r="O13" s="5251"/>
    </row>
    <row r="14" spans="1:15" ht="33.75" customHeight="1" thickBot="1" x14ac:dyDescent="0.25">
      <c r="A14" s="3233"/>
      <c r="B14" s="3243"/>
      <c r="C14" s="458"/>
      <c r="D14" s="2602"/>
      <c r="E14" s="2557"/>
      <c r="F14" s="2555"/>
      <c r="G14" s="2555"/>
      <c r="H14" s="2556"/>
      <c r="I14" s="2555"/>
      <c r="J14" s="2555"/>
      <c r="K14" s="2555"/>
      <c r="L14" s="3242"/>
      <c r="M14" s="3241" t="s">
        <v>1273</v>
      </c>
      <c r="N14" s="3240" t="s">
        <v>1060</v>
      </c>
      <c r="O14" s="3239">
        <v>2000</v>
      </c>
    </row>
    <row r="15" spans="1:15" ht="16.5" customHeight="1" x14ac:dyDescent="0.2">
      <c r="A15" s="5238" t="s">
        <v>25</v>
      </c>
      <c r="B15" s="3979" t="s">
        <v>25</v>
      </c>
      <c r="C15" s="5128" t="s">
        <v>25</v>
      </c>
      <c r="D15" s="422"/>
      <c r="E15" s="328"/>
      <c r="F15" s="5241" t="s">
        <v>1269</v>
      </c>
      <c r="G15" s="4594" t="s">
        <v>143</v>
      </c>
      <c r="H15" s="5244" t="s">
        <v>33</v>
      </c>
      <c r="I15" s="5047" t="s">
        <v>32</v>
      </c>
      <c r="J15" s="5247" t="s">
        <v>1263</v>
      </c>
      <c r="K15" s="3124" t="s">
        <v>101</v>
      </c>
      <c r="L15" s="3123">
        <v>0</v>
      </c>
      <c r="M15" s="2934" t="s">
        <v>1272</v>
      </c>
      <c r="N15" s="2787" t="s">
        <v>910</v>
      </c>
      <c r="O15" s="3229">
        <v>2</v>
      </c>
    </row>
    <row r="16" spans="1:15" ht="20.25" customHeight="1" x14ac:dyDescent="0.2">
      <c r="A16" s="5239"/>
      <c r="B16" s="3914"/>
      <c r="C16" s="5128"/>
      <c r="D16" s="422"/>
      <c r="E16" s="328"/>
      <c r="F16" s="5242"/>
      <c r="G16" s="4594"/>
      <c r="H16" s="5244"/>
      <c r="I16" s="5047"/>
      <c r="J16" s="5248"/>
      <c r="K16" s="3128" t="s">
        <v>132</v>
      </c>
      <c r="L16" s="3123"/>
      <c r="M16" s="2999" t="s">
        <v>1271</v>
      </c>
      <c r="N16" s="2783" t="s">
        <v>910</v>
      </c>
      <c r="O16" s="3228">
        <v>1</v>
      </c>
    </row>
    <row r="17" spans="1:15" ht="26.25" thickBot="1" x14ac:dyDescent="0.25">
      <c r="A17" s="5239"/>
      <c r="B17" s="3914"/>
      <c r="C17" s="5128"/>
      <c r="D17" s="422"/>
      <c r="E17" s="328"/>
      <c r="F17" s="5242"/>
      <c r="G17" s="4594"/>
      <c r="H17" s="5244"/>
      <c r="I17" s="5047"/>
      <c r="J17" s="5248"/>
      <c r="K17" s="3238" t="s">
        <v>141</v>
      </c>
      <c r="L17" s="3134"/>
      <c r="M17" s="2999" t="s">
        <v>1270</v>
      </c>
      <c r="N17" s="2783" t="s">
        <v>357</v>
      </c>
      <c r="O17" s="3228">
        <v>50</v>
      </c>
    </row>
    <row r="18" spans="1:15" ht="15.75" thickBot="1" x14ac:dyDescent="0.25">
      <c r="A18" s="5240"/>
      <c r="B18" s="3980"/>
      <c r="C18" s="5101"/>
      <c r="D18" s="417"/>
      <c r="E18" s="350"/>
      <c r="F18" s="5243"/>
      <c r="G18" s="4595"/>
      <c r="H18" s="5245"/>
      <c r="I18" s="5048"/>
      <c r="J18" s="2527"/>
      <c r="K18" s="2473" t="s">
        <v>21</v>
      </c>
      <c r="L18" s="3086">
        <f>SUM(L15:L17)</f>
        <v>0</v>
      </c>
      <c r="M18" s="3237"/>
      <c r="N18" s="3236"/>
      <c r="O18" s="3235"/>
    </row>
    <row r="19" spans="1:15" ht="16.5" customHeight="1" thickBot="1" x14ac:dyDescent="0.25">
      <c r="A19" s="3233" t="s">
        <v>25</v>
      </c>
      <c r="B19" s="2521" t="s">
        <v>25</v>
      </c>
      <c r="C19" s="3915" t="s">
        <v>25</v>
      </c>
      <c r="D19" s="5215" t="s">
        <v>25</v>
      </c>
      <c r="E19" s="320"/>
      <c r="F19" s="4602" t="s">
        <v>1269</v>
      </c>
      <c r="G19" s="2706"/>
      <c r="H19" s="3224"/>
      <c r="I19" s="2519"/>
      <c r="J19" s="2518"/>
      <c r="K19" s="2483" t="s">
        <v>101</v>
      </c>
      <c r="L19" s="3234">
        <v>0</v>
      </c>
      <c r="M19" s="3232"/>
      <c r="N19" s="3231"/>
      <c r="O19" s="3230"/>
    </row>
    <row r="20" spans="1:15" ht="14.25" customHeight="1" thickBot="1" x14ac:dyDescent="0.25">
      <c r="A20" s="3233"/>
      <c r="B20" s="2521"/>
      <c r="C20" s="5217"/>
      <c r="D20" s="5216"/>
      <c r="E20" s="320"/>
      <c r="F20" s="4604"/>
      <c r="G20" s="2706"/>
      <c r="H20" s="3224"/>
      <c r="I20" s="2519"/>
      <c r="J20" s="2518"/>
      <c r="K20" s="2473" t="s">
        <v>21</v>
      </c>
      <c r="L20" s="2516">
        <f>SUM(L19)</f>
        <v>0</v>
      </c>
      <c r="M20" s="3232"/>
      <c r="N20" s="3231"/>
      <c r="O20" s="3230"/>
    </row>
    <row r="21" spans="1:15" ht="25.5" customHeight="1" x14ac:dyDescent="0.2">
      <c r="A21" s="3911" t="s">
        <v>25</v>
      </c>
      <c r="B21" s="3913" t="s">
        <v>25</v>
      </c>
      <c r="C21" s="431" t="s">
        <v>27</v>
      </c>
      <c r="D21" s="430"/>
      <c r="E21" s="341"/>
      <c r="F21" s="5255" t="s">
        <v>1265</v>
      </c>
      <c r="G21" s="4593" t="s">
        <v>124</v>
      </c>
      <c r="H21" s="5246" t="s">
        <v>33</v>
      </c>
      <c r="I21" s="5046" t="s">
        <v>32</v>
      </c>
      <c r="J21" s="5235" t="s">
        <v>1263</v>
      </c>
      <c r="K21" s="3092" t="s">
        <v>101</v>
      </c>
      <c r="L21" s="2482">
        <v>10</v>
      </c>
      <c r="M21" s="2934" t="s">
        <v>1268</v>
      </c>
      <c r="N21" s="2787" t="s">
        <v>1267</v>
      </c>
      <c r="O21" s="3229">
        <v>15</v>
      </c>
    </row>
    <row r="22" spans="1:15" ht="15" x14ac:dyDescent="0.2">
      <c r="A22" s="3912"/>
      <c r="B22" s="3914"/>
      <c r="C22" s="446"/>
      <c r="D22" s="422"/>
      <c r="E22" s="328"/>
      <c r="F22" s="5242"/>
      <c r="G22" s="4594"/>
      <c r="H22" s="5244"/>
      <c r="I22" s="5047"/>
      <c r="J22" s="5236"/>
      <c r="K22" s="3128" t="s">
        <v>132</v>
      </c>
      <c r="L22" s="3123"/>
      <c r="M22" s="2999" t="s">
        <v>1266</v>
      </c>
      <c r="N22" s="2783" t="s">
        <v>910</v>
      </c>
      <c r="O22" s="3228">
        <v>7</v>
      </c>
    </row>
    <row r="23" spans="1:15" ht="16.5" customHeight="1" thickBot="1" x14ac:dyDescent="0.25">
      <c r="A23" s="3921"/>
      <c r="B23" s="3922"/>
      <c r="C23" s="2631"/>
      <c r="D23" s="417"/>
      <c r="E23" s="350"/>
      <c r="F23" s="5243"/>
      <c r="G23" s="4594"/>
      <c r="H23" s="5245"/>
      <c r="I23" s="5048"/>
      <c r="J23" s="5237"/>
      <c r="K23" s="2491" t="s">
        <v>21</v>
      </c>
      <c r="L23" s="2472">
        <f>SUM(L21:L22)</f>
        <v>10</v>
      </c>
      <c r="M23" s="3227"/>
      <c r="N23" s="3226"/>
      <c r="O23" s="3225"/>
    </row>
    <row r="24" spans="1:15" ht="23.45" customHeight="1" thickBot="1" x14ac:dyDescent="0.25">
      <c r="A24" s="3911" t="s">
        <v>25</v>
      </c>
      <c r="B24" s="3913" t="s">
        <v>25</v>
      </c>
      <c r="C24" s="431" t="s">
        <v>27</v>
      </c>
      <c r="D24" s="5215" t="s">
        <v>25</v>
      </c>
      <c r="E24" s="2537"/>
      <c r="F24" s="4602" t="s">
        <v>1265</v>
      </c>
      <c r="G24" s="2706"/>
      <c r="H24" s="3224"/>
      <c r="I24" s="2519"/>
      <c r="J24" s="3223"/>
      <c r="K24" s="3092" t="s">
        <v>101</v>
      </c>
      <c r="L24" s="2482">
        <v>10</v>
      </c>
      <c r="M24" s="3222"/>
      <c r="N24" s="3221"/>
      <c r="O24" s="3220"/>
    </row>
    <row r="25" spans="1:15" ht="12.75" customHeight="1" thickBot="1" x14ac:dyDescent="0.25">
      <c r="A25" s="3921"/>
      <c r="B25" s="3922"/>
      <c r="C25" s="627"/>
      <c r="D25" s="5216"/>
      <c r="E25" s="2537"/>
      <c r="F25" s="4604"/>
      <c r="G25" s="2706"/>
      <c r="H25" s="3224"/>
      <c r="I25" s="2519"/>
      <c r="J25" s="3223"/>
      <c r="K25" s="2473" t="s">
        <v>21</v>
      </c>
      <c r="L25" s="2635">
        <f>SUM(L24)</f>
        <v>10</v>
      </c>
      <c r="M25" s="3222"/>
      <c r="N25" s="3221"/>
      <c r="O25" s="3220"/>
    </row>
    <row r="26" spans="1:15" ht="25.5" customHeight="1" x14ac:dyDescent="0.2">
      <c r="A26" s="3911" t="s">
        <v>25</v>
      </c>
      <c r="B26" s="3913" t="s">
        <v>25</v>
      </c>
      <c r="C26" s="431" t="s">
        <v>86</v>
      </c>
      <c r="D26" s="3947" t="s">
        <v>1264</v>
      </c>
      <c r="E26" s="5106"/>
      <c r="F26" s="5107"/>
      <c r="G26" s="4593" t="s">
        <v>115</v>
      </c>
      <c r="H26" s="5246" t="s">
        <v>33</v>
      </c>
      <c r="I26" s="2542" t="s">
        <v>32</v>
      </c>
      <c r="J26" s="5247" t="s">
        <v>1263</v>
      </c>
      <c r="K26" s="2511" t="s">
        <v>101</v>
      </c>
      <c r="L26" s="2633">
        <v>30</v>
      </c>
      <c r="M26" s="3219" t="s">
        <v>1262</v>
      </c>
      <c r="N26" s="3197" t="s">
        <v>194</v>
      </c>
      <c r="O26" s="3196">
        <v>15</v>
      </c>
    </row>
    <row r="27" spans="1:15" ht="22.5" customHeight="1" x14ac:dyDescent="0.2">
      <c r="A27" s="3912"/>
      <c r="B27" s="3914"/>
      <c r="C27" s="446"/>
      <c r="D27" s="5108"/>
      <c r="E27" s="5109"/>
      <c r="F27" s="5110"/>
      <c r="G27" s="4594"/>
      <c r="H27" s="5244"/>
      <c r="I27" s="2549"/>
      <c r="J27" s="5248"/>
      <c r="K27" s="2509" t="s">
        <v>132</v>
      </c>
      <c r="L27" s="3218"/>
      <c r="M27" s="3194" t="s">
        <v>1261</v>
      </c>
      <c r="N27" s="2998" t="s">
        <v>194</v>
      </c>
      <c r="O27" s="3186">
        <v>1</v>
      </c>
    </row>
    <row r="28" spans="1:15" ht="15.75" thickBot="1" x14ac:dyDescent="0.25">
      <c r="A28" s="3912"/>
      <c r="B28" s="3914"/>
      <c r="C28" s="446"/>
      <c r="D28" s="5108"/>
      <c r="E28" s="5109"/>
      <c r="F28" s="5110"/>
      <c r="G28" s="4594"/>
      <c r="H28" s="5244"/>
      <c r="I28" s="2549"/>
      <c r="J28" s="5248"/>
      <c r="K28" s="2509" t="s">
        <v>141</v>
      </c>
      <c r="L28" s="3218"/>
      <c r="M28" s="3188"/>
      <c r="N28" s="3187"/>
      <c r="O28" s="3186"/>
    </row>
    <row r="29" spans="1:15" ht="15.75" thickBot="1" x14ac:dyDescent="0.25">
      <c r="A29" s="3912"/>
      <c r="B29" s="3914"/>
      <c r="C29" s="446"/>
      <c r="D29" s="5111"/>
      <c r="E29" s="5112"/>
      <c r="F29" s="5113"/>
      <c r="G29" s="4595"/>
      <c r="H29" s="5245"/>
      <c r="I29" s="2536"/>
      <c r="J29" s="2527"/>
      <c r="K29" s="2501" t="s">
        <v>21</v>
      </c>
      <c r="L29" s="3217">
        <f>SUM(L26:L28)</f>
        <v>30</v>
      </c>
      <c r="M29" s="3184"/>
      <c r="N29" s="3137"/>
      <c r="O29" s="3183"/>
    </row>
    <row r="30" spans="1:15" ht="26.25" customHeight="1" x14ac:dyDescent="0.2">
      <c r="A30" s="5252" t="s">
        <v>25</v>
      </c>
      <c r="B30" s="5254" t="s">
        <v>25</v>
      </c>
      <c r="C30" s="3216" t="s">
        <v>86</v>
      </c>
      <c r="D30" s="422" t="s">
        <v>25</v>
      </c>
      <c r="E30" s="328"/>
      <c r="F30" s="3215" t="s">
        <v>1260</v>
      </c>
      <c r="G30" s="4593" t="s">
        <v>1259</v>
      </c>
      <c r="H30" s="5246" t="s">
        <v>33</v>
      </c>
      <c r="I30" s="2549"/>
      <c r="J30" s="3214"/>
      <c r="K30" s="2483" t="s">
        <v>101</v>
      </c>
      <c r="L30" s="3213">
        <v>4</v>
      </c>
      <c r="M30" s="3212" t="s">
        <v>1258</v>
      </c>
      <c r="N30" s="3211" t="s">
        <v>334</v>
      </c>
      <c r="O30" s="3210">
        <v>5</v>
      </c>
    </row>
    <row r="31" spans="1:15" ht="15.75" thickBot="1" x14ac:dyDescent="0.25">
      <c r="A31" s="3941"/>
      <c r="B31" s="3942"/>
      <c r="C31" s="3209"/>
      <c r="D31" s="3208"/>
      <c r="E31" s="3207"/>
      <c r="F31" s="3206"/>
      <c r="G31" s="4594"/>
      <c r="H31" s="5244"/>
      <c r="I31" s="2549"/>
      <c r="J31" s="2506"/>
      <c r="K31" s="2491" t="s">
        <v>21</v>
      </c>
      <c r="L31" s="3205">
        <v>4</v>
      </c>
      <c r="M31" s="3204"/>
      <c r="N31" s="3203"/>
      <c r="O31" s="3202"/>
    </row>
    <row r="32" spans="1:15" ht="26.25" customHeight="1" x14ac:dyDescent="0.2">
      <c r="A32" s="3912" t="s">
        <v>25</v>
      </c>
      <c r="B32" s="3914" t="s">
        <v>25</v>
      </c>
      <c r="C32" s="446" t="s">
        <v>86</v>
      </c>
      <c r="D32" s="422" t="s">
        <v>27</v>
      </c>
      <c r="E32" s="328"/>
      <c r="F32" s="4603" t="s">
        <v>1257</v>
      </c>
      <c r="G32" s="4594"/>
      <c r="H32" s="5244"/>
      <c r="I32" s="2549"/>
      <c r="J32" s="2506"/>
      <c r="K32" s="3124" t="s">
        <v>101</v>
      </c>
      <c r="L32" s="3201">
        <v>0</v>
      </c>
      <c r="M32" s="3200" t="s">
        <v>1256</v>
      </c>
      <c r="N32" s="3199" t="s">
        <v>292</v>
      </c>
      <c r="O32" s="3198">
        <v>35</v>
      </c>
    </row>
    <row r="33" spans="1:15" ht="15.75" thickBot="1" x14ac:dyDescent="0.25">
      <c r="A33" s="3921"/>
      <c r="B33" s="3922"/>
      <c r="C33" s="446"/>
      <c r="D33" s="3114"/>
      <c r="E33" s="328"/>
      <c r="F33" s="4604"/>
      <c r="G33" s="4595"/>
      <c r="H33" s="5244"/>
      <c r="I33" s="2549"/>
      <c r="J33" s="2506"/>
      <c r="K33" s="2491" t="s">
        <v>21</v>
      </c>
      <c r="L33" s="3189">
        <v>0</v>
      </c>
      <c r="M33" s="3191"/>
      <c r="N33" s="3147"/>
      <c r="O33" s="3190"/>
    </row>
    <row r="34" spans="1:15" ht="36.75" customHeight="1" x14ac:dyDescent="0.2">
      <c r="A34" s="3911" t="s">
        <v>25</v>
      </c>
      <c r="B34" s="3913" t="s">
        <v>25</v>
      </c>
      <c r="C34" s="431" t="s">
        <v>86</v>
      </c>
      <c r="D34" s="430" t="s">
        <v>86</v>
      </c>
      <c r="E34" s="328"/>
      <c r="F34" s="5153" t="s">
        <v>1255</v>
      </c>
      <c r="G34" s="4593" t="s">
        <v>115</v>
      </c>
      <c r="H34" s="5244"/>
      <c r="I34" s="2549"/>
      <c r="J34" s="2506"/>
      <c r="K34" s="2483" t="s">
        <v>101</v>
      </c>
      <c r="L34" s="3189">
        <v>19</v>
      </c>
      <c r="M34" s="1615" t="s">
        <v>1254</v>
      </c>
      <c r="N34" s="3197" t="s">
        <v>194</v>
      </c>
      <c r="O34" s="3196">
        <v>20</v>
      </c>
    </row>
    <row r="35" spans="1:15" ht="15.75" thickBot="1" x14ac:dyDescent="0.25">
      <c r="A35" s="3921"/>
      <c r="B35" s="3922"/>
      <c r="C35" s="446"/>
      <c r="D35" s="3114"/>
      <c r="E35" s="328"/>
      <c r="F35" s="5155"/>
      <c r="G35" s="4594"/>
      <c r="H35" s="5244"/>
      <c r="I35" s="2549"/>
      <c r="J35" s="2506"/>
      <c r="K35" s="2491" t="s">
        <v>21</v>
      </c>
      <c r="L35" s="3189">
        <v>19</v>
      </c>
      <c r="M35" s="3188"/>
      <c r="N35" s="3147"/>
      <c r="O35" s="3190"/>
    </row>
    <row r="36" spans="1:15" ht="39.75" customHeight="1" x14ac:dyDescent="0.2">
      <c r="A36" s="3911" t="s">
        <v>25</v>
      </c>
      <c r="B36" s="3913" t="s">
        <v>25</v>
      </c>
      <c r="C36" s="431" t="s">
        <v>86</v>
      </c>
      <c r="D36" s="430" t="s">
        <v>84</v>
      </c>
      <c r="E36" s="328"/>
      <c r="F36" s="5153" t="s">
        <v>1253</v>
      </c>
      <c r="G36" s="4594"/>
      <c r="H36" s="5244"/>
      <c r="I36" s="2549"/>
      <c r="J36" s="2506"/>
      <c r="K36" s="2483" t="s">
        <v>101</v>
      </c>
      <c r="L36" s="3189">
        <v>1</v>
      </c>
      <c r="M36" s="3188" t="s">
        <v>1252</v>
      </c>
      <c r="N36" s="3147" t="s">
        <v>194</v>
      </c>
      <c r="O36" s="3190">
        <v>2</v>
      </c>
    </row>
    <row r="37" spans="1:15" ht="26.25" thickBot="1" x14ac:dyDescent="0.25">
      <c r="A37" s="3921"/>
      <c r="B37" s="3922"/>
      <c r="C37" s="446"/>
      <c r="D37" s="3114"/>
      <c r="E37" s="328"/>
      <c r="F37" s="5155"/>
      <c r="G37" s="4595"/>
      <c r="H37" s="5244"/>
      <c r="I37" s="2549"/>
      <c r="J37" s="2506"/>
      <c r="K37" s="2491" t="s">
        <v>21</v>
      </c>
      <c r="L37" s="3189">
        <v>1</v>
      </c>
      <c r="M37" s="3195" t="s">
        <v>1251</v>
      </c>
      <c r="N37" s="3193" t="s">
        <v>194</v>
      </c>
      <c r="O37" s="3192">
        <v>2</v>
      </c>
    </row>
    <row r="38" spans="1:15" ht="26.25" customHeight="1" x14ac:dyDescent="0.2">
      <c r="A38" s="3911" t="s">
        <v>25</v>
      </c>
      <c r="B38" s="3913" t="s">
        <v>25</v>
      </c>
      <c r="C38" s="431" t="s">
        <v>86</v>
      </c>
      <c r="D38" s="430" t="s">
        <v>81</v>
      </c>
      <c r="E38" s="328"/>
      <c r="F38" s="5153" t="s">
        <v>1250</v>
      </c>
      <c r="G38" s="4593" t="s">
        <v>115</v>
      </c>
      <c r="H38" s="5244"/>
      <c r="I38" s="2549"/>
      <c r="J38" s="2506"/>
      <c r="K38" s="2483" t="s">
        <v>101</v>
      </c>
      <c r="L38" s="3189">
        <v>1</v>
      </c>
      <c r="M38" s="3194" t="s">
        <v>1249</v>
      </c>
      <c r="N38" s="3028" t="s">
        <v>194</v>
      </c>
      <c r="O38" s="3186">
        <v>5</v>
      </c>
    </row>
    <row r="39" spans="1:15" ht="15.75" thickBot="1" x14ac:dyDescent="0.25">
      <c r="A39" s="3921"/>
      <c r="B39" s="3922"/>
      <c r="C39" s="446"/>
      <c r="D39" s="3114"/>
      <c r="E39" s="328"/>
      <c r="F39" s="5155"/>
      <c r="G39" s="4594"/>
      <c r="H39" s="5244"/>
      <c r="I39" s="2549"/>
      <c r="J39" s="2506"/>
      <c r="K39" s="2491" t="s">
        <v>21</v>
      </c>
      <c r="L39" s="3189">
        <v>1</v>
      </c>
      <c r="M39" s="3188" t="s">
        <v>1248</v>
      </c>
      <c r="N39" s="3193" t="s">
        <v>194</v>
      </c>
      <c r="O39" s="3192">
        <v>1</v>
      </c>
    </row>
    <row r="40" spans="1:15" ht="26.25" customHeight="1" x14ac:dyDescent="0.2">
      <c r="A40" s="3911" t="s">
        <v>25</v>
      </c>
      <c r="B40" s="3913" t="s">
        <v>25</v>
      </c>
      <c r="C40" s="431" t="s">
        <v>86</v>
      </c>
      <c r="D40" s="430" t="s">
        <v>76</v>
      </c>
      <c r="E40" s="328"/>
      <c r="F40" s="5153" t="s">
        <v>1247</v>
      </c>
      <c r="G40" s="4594"/>
      <c r="H40" s="5244"/>
      <c r="I40" s="2549"/>
      <c r="J40" s="2506"/>
      <c r="K40" s="2483" t="s">
        <v>101</v>
      </c>
      <c r="L40" s="3189">
        <v>1</v>
      </c>
      <c r="M40" s="3188" t="s">
        <v>1246</v>
      </c>
      <c r="N40" s="3193" t="s">
        <v>194</v>
      </c>
      <c r="O40" s="3192">
        <v>30</v>
      </c>
    </row>
    <row r="41" spans="1:15" ht="15.75" thickBot="1" x14ac:dyDescent="0.25">
      <c r="A41" s="3921"/>
      <c r="B41" s="3922"/>
      <c r="C41" s="446"/>
      <c r="D41" s="3114"/>
      <c r="E41" s="328"/>
      <c r="F41" s="5155"/>
      <c r="G41" s="4595"/>
      <c r="H41" s="5244"/>
      <c r="I41" s="2549"/>
      <c r="J41" s="2506"/>
      <c r="K41" s="2491" t="s">
        <v>21</v>
      </c>
      <c r="L41" s="3189">
        <v>1</v>
      </c>
      <c r="M41" s="3191"/>
      <c r="N41" s="3147"/>
      <c r="O41" s="3190"/>
    </row>
    <row r="42" spans="1:15" ht="26.25" customHeight="1" x14ac:dyDescent="0.2">
      <c r="A42" s="3911" t="s">
        <v>25</v>
      </c>
      <c r="B42" s="3913" t="s">
        <v>25</v>
      </c>
      <c r="C42" s="431" t="s">
        <v>86</v>
      </c>
      <c r="D42" s="430" t="s">
        <v>73</v>
      </c>
      <c r="E42" s="328"/>
      <c r="F42" s="5153" t="s">
        <v>1245</v>
      </c>
      <c r="G42" s="4593" t="s">
        <v>115</v>
      </c>
      <c r="H42" s="5244"/>
      <c r="I42" s="2549"/>
      <c r="J42" s="2506"/>
      <c r="K42" s="2483" t="s">
        <v>101</v>
      </c>
      <c r="L42" s="3189">
        <v>4</v>
      </c>
      <c r="M42" s="3188" t="s">
        <v>1244</v>
      </c>
      <c r="N42" s="3187" t="s">
        <v>357</v>
      </c>
      <c r="O42" s="3186">
        <v>30</v>
      </c>
    </row>
    <row r="43" spans="1:15" ht="15.75" thickBot="1" x14ac:dyDescent="0.25">
      <c r="A43" s="3921"/>
      <c r="B43" s="3922"/>
      <c r="C43" s="446"/>
      <c r="D43" s="3114"/>
      <c r="E43" s="328"/>
      <c r="F43" s="5155"/>
      <c r="G43" s="4594"/>
      <c r="H43" s="5245"/>
      <c r="I43" s="2536"/>
      <c r="J43" s="2502"/>
      <c r="K43" s="2491" t="s">
        <v>21</v>
      </c>
      <c r="L43" s="3185">
        <v>4</v>
      </c>
      <c r="M43" s="3184"/>
      <c r="N43" s="3137"/>
      <c r="O43" s="3183"/>
    </row>
    <row r="44" spans="1:15" ht="15.75" customHeight="1" thickBot="1" x14ac:dyDescent="0.25">
      <c r="A44" s="390" t="s">
        <v>25</v>
      </c>
      <c r="B44" s="2566" t="s">
        <v>25</v>
      </c>
      <c r="C44" s="3935" t="s">
        <v>26</v>
      </c>
      <c r="D44" s="3936"/>
      <c r="E44" s="3936"/>
      <c r="F44" s="3936"/>
      <c r="G44" s="3936"/>
      <c r="H44" s="3936"/>
      <c r="I44" s="3936"/>
      <c r="J44" s="3937"/>
      <c r="K44" s="2571" t="s">
        <v>21</v>
      </c>
      <c r="L44" s="2570">
        <f>L23+L18+L29</f>
        <v>40</v>
      </c>
      <c r="M44" s="3082"/>
      <c r="N44" s="3081"/>
      <c r="O44" s="3080"/>
    </row>
    <row r="45" spans="1:15" ht="15" thickBot="1" x14ac:dyDescent="0.25">
      <c r="A45" s="390" t="s">
        <v>25</v>
      </c>
      <c r="B45" s="2566" t="s">
        <v>27</v>
      </c>
      <c r="C45" s="394" t="s">
        <v>1243</v>
      </c>
      <c r="D45" s="393"/>
      <c r="E45" s="393"/>
      <c r="F45" s="393"/>
      <c r="G45" s="393"/>
      <c r="H45" s="3182"/>
      <c r="I45" s="393"/>
      <c r="J45" s="393"/>
      <c r="K45" s="393"/>
      <c r="L45" s="393"/>
      <c r="M45" s="393"/>
      <c r="N45" s="393"/>
      <c r="O45" s="3181"/>
    </row>
    <row r="46" spans="1:15" ht="25.5" x14ac:dyDescent="0.2">
      <c r="A46" s="3911" t="s">
        <v>25</v>
      </c>
      <c r="B46" s="3913"/>
      <c r="C46" s="2660"/>
      <c r="D46" s="3179"/>
      <c r="E46" s="3179"/>
      <c r="F46" s="3179"/>
      <c r="G46" s="3179"/>
      <c r="H46" s="3180"/>
      <c r="I46" s="3179"/>
      <c r="J46" s="3179"/>
      <c r="K46" s="3179"/>
      <c r="L46" s="3179"/>
      <c r="M46" s="3178" t="s">
        <v>1242</v>
      </c>
      <c r="N46" s="3161" t="s">
        <v>194</v>
      </c>
      <c r="O46" s="3177">
        <v>80</v>
      </c>
    </row>
    <row r="47" spans="1:15" ht="39" thickBot="1" x14ac:dyDescent="0.25">
      <c r="A47" s="3921"/>
      <c r="B47" s="3922"/>
      <c r="C47" s="2653"/>
      <c r="D47" s="3174"/>
      <c r="E47" s="3174"/>
      <c r="F47" s="3174"/>
      <c r="G47" s="3174"/>
      <c r="H47" s="3176"/>
      <c r="I47" s="3174"/>
      <c r="J47" s="3175"/>
      <c r="K47" s="3174"/>
      <c r="L47" s="3174"/>
      <c r="M47" s="352" t="s">
        <v>1241</v>
      </c>
      <c r="N47" s="3173" t="s">
        <v>194</v>
      </c>
      <c r="O47" s="3172">
        <v>100</v>
      </c>
    </row>
    <row r="48" spans="1:15" ht="20.25" customHeight="1" x14ac:dyDescent="0.2">
      <c r="A48" s="433" t="s">
        <v>25</v>
      </c>
      <c r="B48" s="432" t="s">
        <v>27</v>
      </c>
      <c r="C48" s="385" t="s">
        <v>25</v>
      </c>
      <c r="D48" s="3947" t="s">
        <v>1240</v>
      </c>
      <c r="E48" s="5106"/>
      <c r="F48" s="5107"/>
      <c r="G48" s="4593" t="s">
        <v>98</v>
      </c>
      <c r="H48" s="4596" t="s">
        <v>33</v>
      </c>
      <c r="I48" s="5046" t="s">
        <v>32</v>
      </c>
      <c r="J48" s="4437" t="s">
        <v>1239</v>
      </c>
      <c r="K48" s="2511" t="s">
        <v>101</v>
      </c>
      <c r="L48" s="383">
        <f>L52+L54+L56+L58+L60+L62</f>
        <v>44</v>
      </c>
      <c r="M48" s="3171"/>
      <c r="N48" s="3170"/>
      <c r="O48" s="3169"/>
    </row>
    <row r="49" spans="1:15" ht="15.75" customHeight="1" x14ac:dyDescent="0.2">
      <c r="A49" s="441"/>
      <c r="B49" s="440"/>
      <c r="C49" s="379"/>
      <c r="D49" s="5108"/>
      <c r="E49" s="5109"/>
      <c r="F49" s="5110"/>
      <c r="G49" s="4594"/>
      <c r="H49" s="4597"/>
      <c r="I49" s="5047"/>
      <c r="J49" s="4438"/>
      <c r="K49" s="3168" t="s">
        <v>132</v>
      </c>
      <c r="L49" s="380"/>
      <c r="M49" s="970"/>
      <c r="N49" s="969"/>
      <c r="O49" s="824"/>
    </row>
    <row r="50" spans="1:15" ht="15.75" thickBot="1" x14ac:dyDescent="0.25">
      <c r="A50" s="441"/>
      <c r="B50" s="440"/>
      <c r="C50" s="379"/>
      <c r="D50" s="5108"/>
      <c r="E50" s="5109"/>
      <c r="F50" s="5110"/>
      <c r="G50" s="4594"/>
      <c r="H50" s="4597"/>
      <c r="I50" s="5047"/>
      <c r="J50" s="4438"/>
      <c r="K50" s="2505" t="s">
        <v>141</v>
      </c>
      <c r="L50" s="444"/>
      <c r="M50" s="3167"/>
      <c r="N50" s="2715"/>
      <c r="O50" s="3166"/>
    </row>
    <row r="51" spans="1:15" ht="15" thickBot="1" x14ac:dyDescent="0.25">
      <c r="A51" s="441"/>
      <c r="B51" s="440"/>
      <c r="C51" s="3141"/>
      <c r="D51" s="5111"/>
      <c r="E51" s="5112"/>
      <c r="F51" s="5113"/>
      <c r="G51" s="4595"/>
      <c r="H51" s="4597"/>
      <c r="I51" s="5047"/>
      <c r="J51" s="4438"/>
      <c r="K51" s="3165" t="s">
        <v>21</v>
      </c>
      <c r="L51" s="2500">
        <f>SUM(L48:L50)</f>
        <v>44</v>
      </c>
      <c r="M51" s="911"/>
      <c r="N51" s="3164"/>
      <c r="O51" s="644"/>
    </row>
    <row r="52" spans="1:15" ht="15" x14ac:dyDescent="0.2">
      <c r="A52" s="3911" t="s">
        <v>25</v>
      </c>
      <c r="B52" s="3913" t="s">
        <v>27</v>
      </c>
      <c r="C52" s="3915" t="s">
        <v>25</v>
      </c>
      <c r="D52" s="5215" t="s">
        <v>25</v>
      </c>
      <c r="E52" s="3150"/>
      <c r="F52" s="3163" t="s">
        <v>1238</v>
      </c>
      <c r="G52" s="4593" t="s">
        <v>98</v>
      </c>
      <c r="H52" s="4597"/>
      <c r="I52" s="5047"/>
      <c r="J52" s="4438"/>
      <c r="K52" s="2483" t="s">
        <v>101</v>
      </c>
      <c r="L52" s="2482">
        <v>23</v>
      </c>
      <c r="M52" s="3162" t="s">
        <v>1237</v>
      </c>
      <c r="N52" s="3161" t="s">
        <v>1060</v>
      </c>
      <c r="O52" s="3160">
        <v>23</v>
      </c>
    </row>
    <row r="53" spans="1:15" ht="15.75" thickBot="1" x14ac:dyDescent="0.25">
      <c r="A53" s="3941"/>
      <c r="B53" s="3942"/>
      <c r="C53" s="5217"/>
      <c r="D53" s="5216"/>
      <c r="E53" s="3150"/>
      <c r="F53" s="3159"/>
      <c r="G53" s="4595"/>
      <c r="H53" s="4597"/>
      <c r="I53" s="5047"/>
      <c r="J53" s="4438"/>
      <c r="K53" s="2491" t="s">
        <v>21</v>
      </c>
      <c r="L53" s="3139">
        <f>SUM(L52)</f>
        <v>23</v>
      </c>
      <c r="M53" s="3148"/>
      <c r="N53" s="3147"/>
      <c r="O53" s="3146"/>
    </row>
    <row r="54" spans="1:15" ht="27" customHeight="1" x14ac:dyDescent="0.2">
      <c r="A54" s="5252" t="s">
        <v>25</v>
      </c>
      <c r="B54" s="5254" t="s">
        <v>27</v>
      </c>
      <c r="C54" s="5253" t="s">
        <v>25</v>
      </c>
      <c r="D54" s="5256" t="s">
        <v>27</v>
      </c>
      <c r="E54" s="3150"/>
      <c r="F54" s="5153" t="s">
        <v>1236</v>
      </c>
      <c r="G54" s="4593" t="s">
        <v>98</v>
      </c>
      <c r="H54" s="4597"/>
      <c r="I54" s="5047"/>
      <c r="J54" s="4438"/>
      <c r="K54" s="2483" t="s">
        <v>101</v>
      </c>
      <c r="L54" s="2482">
        <v>8</v>
      </c>
      <c r="M54" s="3148" t="s">
        <v>1235</v>
      </c>
      <c r="N54" s="3147" t="s">
        <v>1060</v>
      </c>
      <c r="O54" s="3146">
        <v>8</v>
      </c>
    </row>
    <row r="55" spans="1:15" ht="15.75" thickBot="1" x14ac:dyDescent="0.25">
      <c r="A55" s="3941"/>
      <c r="B55" s="3942"/>
      <c r="C55" s="5217"/>
      <c r="D55" s="5216"/>
      <c r="E55" s="3150"/>
      <c r="F55" s="5155"/>
      <c r="G55" s="4595"/>
      <c r="H55" s="4597"/>
      <c r="I55" s="5047"/>
      <c r="J55" s="4438"/>
      <c r="K55" s="2491" t="s">
        <v>21</v>
      </c>
      <c r="L55" s="3139">
        <f>SUM(L54)</f>
        <v>8</v>
      </c>
      <c r="M55" s="3158"/>
      <c r="N55" s="3154"/>
      <c r="O55" s="3146"/>
    </row>
    <row r="56" spans="1:15" ht="26.25" customHeight="1" x14ac:dyDescent="0.2">
      <c r="A56" s="5252" t="s">
        <v>25</v>
      </c>
      <c r="B56" s="5254" t="s">
        <v>27</v>
      </c>
      <c r="C56" s="5253" t="s">
        <v>25</v>
      </c>
      <c r="D56" s="5256" t="s">
        <v>86</v>
      </c>
      <c r="E56" s="3150"/>
      <c r="F56" s="5153" t="s">
        <v>1234</v>
      </c>
      <c r="G56" s="4593" t="s">
        <v>98</v>
      </c>
      <c r="H56" s="4597"/>
      <c r="I56" s="5047"/>
      <c r="J56" s="4438"/>
      <c r="K56" s="2483" t="s">
        <v>101</v>
      </c>
      <c r="L56" s="2482">
        <v>8</v>
      </c>
      <c r="M56" s="3157" t="s">
        <v>1233</v>
      </c>
      <c r="N56" s="3152" t="s">
        <v>1060</v>
      </c>
      <c r="O56" s="3156">
        <v>5</v>
      </c>
    </row>
    <row r="57" spans="1:15" ht="15.75" thickBot="1" x14ac:dyDescent="0.25">
      <c r="A57" s="3941"/>
      <c r="B57" s="3942"/>
      <c r="C57" s="5217"/>
      <c r="D57" s="5216"/>
      <c r="E57" s="3150"/>
      <c r="F57" s="5155"/>
      <c r="G57" s="4595"/>
      <c r="H57" s="4597"/>
      <c r="I57" s="5047"/>
      <c r="J57" s="4438"/>
      <c r="K57" s="3149" t="s">
        <v>21</v>
      </c>
      <c r="L57" s="3134">
        <f>SUM(L56)</f>
        <v>8</v>
      </c>
      <c r="M57" s="3148"/>
      <c r="N57" s="3155"/>
      <c r="O57" s="3146"/>
    </row>
    <row r="58" spans="1:15" ht="26.25" customHeight="1" x14ac:dyDescent="0.2">
      <c r="A58" s="5252" t="s">
        <v>25</v>
      </c>
      <c r="B58" s="5254" t="s">
        <v>27</v>
      </c>
      <c r="C58" s="5253" t="s">
        <v>25</v>
      </c>
      <c r="D58" s="5256" t="s">
        <v>84</v>
      </c>
      <c r="E58" s="3150"/>
      <c r="F58" s="5153" t="s">
        <v>1232</v>
      </c>
      <c r="G58" s="4593" t="s">
        <v>98</v>
      </c>
      <c r="H58" s="4597"/>
      <c r="I58" s="5047"/>
      <c r="J58" s="4438"/>
      <c r="K58" s="2483" t="s">
        <v>101</v>
      </c>
      <c r="L58" s="2482">
        <v>1</v>
      </c>
      <c r="M58" s="1615" t="s">
        <v>1231</v>
      </c>
      <c r="N58" s="3144" t="s">
        <v>1060</v>
      </c>
      <c r="O58" s="3143">
        <v>4</v>
      </c>
    </row>
    <row r="59" spans="1:15" ht="15.75" thickBot="1" x14ac:dyDescent="0.25">
      <c r="A59" s="3941"/>
      <c r="B59" s="3942"/>
      <c r="C59" s="5217"/>
      <c r="D59" s="5216"/>
      <c r="E59" s="3150"/>
      <c r="F59" s="5155"/>
      <c r="G59" s="4595"/>
      <c r="H59" s="4597"/>
      <c r="I59" s="5047"/>
      <c r="J59" s="4438"/>
      <c r="K59" s="2491" t="s">
        <v>21</v>
      </c>
      <c r="L59" s="3139">
        <f>SUM(L58)</f>
        <v>1</v>
      </c>
      <c r="M59" s="3148"/>
      <c r="N59" s="3154"/>
      <c r="O59" s="3153"/>
    </row>
    <row r="60" spans="1:15" ht="36" customHeight="1" x14ac:dyDescent="0.2">
      <c r="A60" s="3912" t="s">
        <v>25</v>
      </c>
      <c r="B60" s="3914" t="s">
        <v>27</v>
      </c>
      <c r="C60" s="3916" t="s">
        <v>25</v>
      </c>
      <c r="D60" s="5259" t="s">
        <v>81</v>
      </c>
      <c r="E60" s="3150"/>
      <c r="F60" s="5153" t="s">
        <v>1230</v>
      </c>
      <c r="G60" s="4593" t="s">
        <v>98</v>
      </c>
      <c r="H60" s="4597"/>
      <c r="I60" s="5047"/>
      <c r="J60" s="4438"/>
      <c r="K60" s="2483" t="s">
        <v>101</v>
      </c>
      <c r="L60" s="2482">
        <v>2</v>
      </c>
      <c r="M60" s="2977" t="s">
        <v>1229</v>
      </c>
      <c r="N60" s="3152" t="s">
        <v>1060</v>
      </c>
      <c r="O60" s="3151" t="s">
        <v>1228</v>
      </c>
    </row>
    <row r="61" spans="1:15" ht="18.75" customHeight="1" thickBot="1" x14ac:dyDescent="0.25">
      <c r="A61" s="3912"/>
      <c r="B61" s="3914"/>
      <c r="C61" s="3916"/>
      <c r="D61" s="5259"/>
      <c r="E61" s="3150"/>
      <c r="F61" s="5154"/>
      <c r="G61" s="4594"/>
      <c r="H61" s="4597"/>
      <c r="I61" s="5047"/>
      <c r="J61" s="4438"/>
      <c r="K61" s="3149" t="s">
        <v>21</v>
      </c>
      <c r="L61" s="3134">
        <f>SUM(L60)</f>
        <v>2</v>
      </c>
      <c r="M61" s="3148"/>
      <c r="N61" s="3147"/>
      <c r="O61" s="3146"/>
    </row>
    <row r="62" spans="1:15" ht="22.5" customHeight="1" x14ac:dyDescent="0.2">
      <c r="A62" s="433" t="s">
        <v>25</v>
      </c>
      <c r="B62" s="432" t="s">
        <v>27</v>
      </c>
      <c r="C62" s="385" t="s">
        <v>25</v>
      </c>
      <c r="D62" s="369" t="s">
        <v>76</v>
      </c>
      <c r="E62" s="3145"/>
      <c r="F62" s="5210" t="s">
        <v>1227</v>
      </c>
      <c r="G62" s="4593" t="s">
        <v>98</v>
      </c>
      <c r="H62" s="4597"/>
      <c r="I62" s="5047"/>
      <c r="J62" s="4438"/>
      <c r="K62" s="2483" t="s">
        <v>101</v>
      </c>
      <c r="L62" s="2482">
        <v>2</v>
      </c>
      <c r="M62" s="1615" t="s">
        <v>1226</v>
      </c>
      <c r="N62" s="3144" t="s">
        <v>194</v>
      </c>
      <c r="O62" s="3143">
        <v>1</v>
      </c>
    </row>
    <row r="63" spans="1:15" ht="15.75" customHeight="1" thickBot="1" x14ac:dyDescent="0.25">
      <c r="A63" s="3142"/>
      <c r="B63" s="438"/>
      <c r="C63" s="3141"/>
      <c r="D63" s="3114"/>
      <c r="E63" s="3140"/>
      <c r="F63" s="5211"/>
      <c r="G63" s="4595"/>
      <c r="H63" s="4598"/>
      <c r="I63" s="5047"/>
      <c r="J63" s="4439"/>
      <c r="K63" s="2491" t="s">
        <v>21</v>
      </c>
      <c r="L63" s="3139">
        <f>SUM(L62)</f>
        <v>2</v>
      </c>
      <c r="M63" s="3138"/>
      <c r="N63" s="3137"/>
      <c r="O63" s="3136"/>
    </row>
    <row r="64" spans="1:15" ht="38.25" customHeight="1" x14ac:dyDescent="0.2">
      <c r="A64" s="3911" t="s">
        <v>25</v>
      </c>
      <c r="B64" s="3913" t="s">
        <v>27</v>
      </c>
      <c r="C64" s="3915" t="s">
        <v>27</v>
      </c>
      <c r="D64" s="430"/>
      <c r="E64" s="5257"/>
      <c r="F64" s="3135" t="s">
        <v>1216</v>
      </c>
      <c r="G64" s="4593" t="s">
        <v>96</v>
      </c>
      <c r="H64" s="5246" t="s">
        <v>33</v>
      </c>
      <c r="I64" s="5046" t="s">
        <v>32</v>
      </c>
      <c r="J64" s="4437" t="s">
        <v>31</v>
      </c>
      <c r="K64" s="2483" t="s">
        <v>101</v>
      </c>
      <c r="L64" s="3134">
        <v>0</v>
      </c>
      <c r="M64" s="3133" t="s">
        <v>1225</v>
      </c>
      <c r="N64" s="526" t="s">
        <v>194</v>
      </c>
      <c r="O64" s="3132">
        <v>1</v>
      </c>
    </row>
    <row r="65" spans="1:15" ht="25.5" x14ac:dyDescent="0.2">
      <c r="A65" s="3912"/>
      <c r="B65" s="3914"/>
      <c r="C65" s="3916"/>
      <c r="D65" s="422"/>
      <c r="E65" s="5262"/>
      <c r="F65" s="3120"/>
      <c r="G65" s="4594"/>
      <c r="H65" s="5244"/>
      <c r="I65" s="5047"/>
      <c r="J65" s="4438"/>
      <c r="K65" s="3124"/>
      <c r="L65" s="3127"/>
      <c r="M65" s="3131" t="s">
        <v>1224</v>
      </c>
      <c r="N65" s="3122" t="s">
        <v>1068</v>
      </c>
      <c r="O65" s="426">
        <v>15</v>
      </c>
    </row>
    <row r="66" spans="1:15" ht="15" x14ac:dyDescent="0.2">
      <c r="A66" s="3912"/>
      <c r="B66" s="3914"/>
      <c r="C66" s="3916"/>
      <c r="D66" s="422"/>
      <c r="E66" s="5262"/>
      <c r="F66" s="3120"/>
      <c r="G66" s="4594"/>
      <c r="H66" s="5244"/>
      <c r="I66" s="5047"/>
      <c r="J66" s="4438"/>
      <c r="K66" s="3128"/>
      <c r="L66" s="3127"/>
      <c r="M66" s="3130" t="s">
        <v>1223</v>
      </c>
      <c r="N66" s="629" t="s">
        <v>194</v>
      </c>
      <c r="O66" s="3129">
        <v>1</v>
      </c>
    </row>
    <row r="67" spans="1:15" ht="31.5" customHeight="1" x14ac:dyDescent="0.2">
      <c r="A67" s="3912"/>
      <c r="B67" s="3914"/>
      <c r="C67" s="3916"/>
      <c r="D67" s="422"/>
      <c r="E67" s="5262"/>
      <c r="F67" s="3120"/>
      <c r="G67" s="4594"/>
      <c r="H67" s="5244"/>
      <c r="I67" s="5047"/>
      <c r="J67" s="4438"/>
      <c r="K67" s="3128"/>
      <c r="L67" s="3127"/>
      <c r="M67" s="2999" t="s">
        <v>1222</v>
      </c>
      <c r="N67" s="3122" t="s">
        <v>1221</v>
      </c>
      <c r="O67" s="3126" t="s">
        <v>1220</v>
      </c>
    </row>
    <row r="68" spans="1:15" ht="25.5" x14ac:dyDescent="0.2">
      <c r="A68" s="3912"/>
      <c r="B68" s="3914"/>
      <c r="C68" s="3916"/>
      <c r="D68" s="422"/>
      <c r="E68" s="5262"/>
      <c r="F68" s="3125"/>
      <c r="G68" s="4594"/>
      <c r="H68" s="5244"/>
      <c r="I68" s="5047"/>
      <c r="J68" s="4438"/>
      <c r="K68" s="3124"/>
      <c r="L68" s="3123"/>
      <c r="M68" s="359" t="s">
        <v>1219</v>
      </c>
      <c r="N68" s="3122" t="s">
        <v>1068</v>
      </c>
      <c r="O68" s="3121" t="s">
        <v>1218</v>
      </c>
    </row>
    <row r="69" spans="1:15" ht="26.25" thickBot="1" x14ac:dyDescent="0.25">
      <c r="A69" s="3912"/>
      <c r="B69" s="3914"/>
      <c r="C69" s="3916"/>
      <c r="D69" s="422"/>
      <c r="E69" s="5262"/>
      <c r="F69" s="3120"/>
      <c r="G69" s="4594"/>
      <c r="H69" s="5244"/>
      <c r="I69" s="5047"/>
      <c r="J69" s="4438"/>
      <c r="K69" s="3119"/>
      <c r="L69" s="3118"/>
      <c r="M69" s="3117" t="s">
        <v>1217</v>
      </c>
      <c r="N69" s="3116" t="s">
        <v>292</v>
      </c>
      <c r="O69" s="3115">
        <v>1</v>
      </c>
    </row>
    <row r="70" spans="1:15" ht="15.75" thickBot="1" x14ac:dyDescent="0.25">
      <c r="A70" s="3921"/>
      <c r="B70" s="3922"/>
      <c r="C70" s="3923"/>
      <c r="D70" s="3114"/>
      <c r="E70" s="5258"/>
      <c r="F70" s="3113"/>
      <c r="G70" s="4594"/>
      <c r="H70" s="5244"/>
      <c r="I70" s="5047"/>
      <c r="J70" s="4438"/>
      <c r="K70" s="3112" t="s">
        <v>21</v>
      </c>
      <c r="L70" s="3111">
        <f>SUM(L64:L69)</f>
        <v>0</v>
      </c>
      <c r="M70" s="3110"/>
      <c r="N70" s="3109"/>
      <c r="O70" s="3108"/>
    </row>
    <row r="71" spans="1:15" ht="20.25" customHeight="1" thickBot="1" x14ac:dyDescent="0.25">
      <c r="A71" s="3911" t="s">
        <v>25</v>
      </c>
      <c r="B71" s="3913" t="s">
        <v>27</v>
      </c>
      <c r="C71" s="3915" t="s">
        <v>27</v>
      </c>
      <c r="D71" s="5260" t="s">
        <v>25</v>
      </c>
      <c r="E71" s="5257"/>
      <c r="F71" s="4602" t="s">
        <v>1216</v>
      </c>
      <c r="G71" s="4594"/>
      <c r="H71" s="5244"/>
      <c r="I71" s="5047"/>
      <c r="J71" s="4438"/>
      <c r="K71" s="3092" t="s">
        <v>101</v>
      </c>
      <c r="L71" s="3107">
        <v>0</v>
      </c>
      <c r="M71" s="3106"/>
      <c r="N71" s="3105"/>
      <c r="O71" s="3104"/>
    </row>
    <row r="72" spans="1:15" ht="15" thickBot="1" x14ac:dyDescent="0.25">
      <c r="A72" s="3921"/>
      <c r="B72" s="3922"/>
      <c r="C72" s="3923"/>
      <c r="D72" s="5261"/>
      <c r="E72" s="5258"/>
      <c r="F72" s="4604"/>
      <c r="G72" s="4595"/>
      <c r="H72" s="5245"/>
      <c r="I72" s="5048"/>
      <c r="J72" s="4439"/>
      <c r="K72" s="2473" t="s">
        <v>21</v>
      </c>
      <c r="L72" s="2472">
        <f>SUM(L71)</f>
        <v>0</v>
      </c>
      <c r="M72" s="3106"/>
      <c r="N72" s="3105"/>
      <c r="O72" s="3104"/>
    </row>
    <row r="73" spans="1:15" ht="15.75" customHeight="1" thickBot="1" x14ac:dyDescent="0.25">
      <c r="A73" s="390" t="s">
        <v>25</v>
      </c>
      <c r="B73" s="2566" t="s">
        <v>27</v>
      </c>
      <c r="C73" s="3935" t="s">
        <v>26</v>
      </c>
      <c r="D73" s="3936"/>
      <c r="E73" s="3936"/>
      <c r="F73" s="3936"/>
      <c r="G73" s="3936"/>
      <c r="H73" s="3936"/>
      <c r="I73" s="3936"/>
      <c r="J73" s="3937"/>
      <c r="K73" s="2571" t="s">
        <v>21</v>
      </c>
      <c r="L73" s="2570">
        <f>L70+L51</f>
        <v>44</v>
      </c>
      <c r="M73" s="3082"/>
      <c r="N73" s="3081"/>
      <c r="O73" s="3080"/>
    </row>
    <row r="74" spans="1:15" ht="15" customHeight="1" thickBot="1" x14ac:dyDescent="0.25">
      <c r="A74" s="449" t="s">
        <v>25</v>
      </c>
      <c r="B74" s="3103" t="s">
        <v>86</v>
      </c>
      <c r="C74" s="5212" t="s">
        <v>1215</v>
      </c>
      <c r="D74" s="5213"/>
      <c r="E74" s="5213"/>
      <c r="F74" s="5213"/>
      <c r="G74" s="5213"/>
      <c r="H74" s="5213"/>
      <c r="I74" s="5213"/>
      <c r="J74" s="5213"/>
      <c r="K74" s="5213"/>
      <c r="L74" s="5213"/>
      <c r="M74" s="5213"/>
      <c r="N74" s="5213"/>
      <c r="O74" s="5214"/>
    </row>
    <row r="75" spans="1:15" ht="18" customHeight="1" thickBot="1" x14ac:dyDescent="0.25">
      <c r="A75" s="3911" t="s">
        <v>25</v>
      </c>
      <c r="B75" s="3913" t="s">
        <v>86</v>
      </c>
      <c r="C75" s="5118" t="s">
        <v>25</v>
      </c>
      <c r="D75" s="3102"/>
      <c r="E75" s="5227"/>
      <c r="F75" s="5229" t="s">
        <v>1212</v>
      </c>
      <c r="G75" s="4593" t="s">
        <v>1023</v>
      </c>
      <c r="H75" s="5218">
        <v>288724610</v>
      </c>
      <c r="I75" s="5221" t="s">
        <v>1090</v>
      </c>
      <c r="J75" s="5224" t="s">
        <v>1214</v>
      </c>
      <c r="K75" s="3101" t="s">
        <v>101</v>
      </c>
      <c r="L75" s="2450">
        <v>25</v>
      </c>
      <c r="M75" s="3100" t="s">
        <v>1213</v>
      </c>
      <c r="N75" s="3099" t="s">
        <v>194</v>
      </c>
      <c r="O75" s="3098">
        <v>20</v>
      </c>
    </row>
    <row r="76" spans="1:15" ht="15.75" thickBot="1" x14ac:dyDescent="0.25">
      <c r="A76" s="3912"/>
      <c r="B76" s="3914"/>
      <c r="C76" s="5119"/>
      <c r="D76" s="3093"/>
      <c r="E76" s="5228"/>
      <c r="F76" s="5230"/>
      <c r="G76" s="4594"/>
      <c r="H76" s="5219"/>
      <c r="I76" s="5222"/>
      <c r="J76" s="5225"/>
      <c r="K76" s="3097"/>
      <c r="L76" s="3096"/>
      <c r="M76" s="3095"/>
      <c r="N76" s="3027"/>
      <c r="O76" s="3094"/>
    </row>
    <row r="77" spans="1:15" ht="15.75" thickBot="1" x14ac:dyDescent="0.25">
      <c r="A77" s="3921"/>
      <c r="B77" s="3922"/>
      <c r="C77" s="5120"/>
      <c r="D77" s="3093"/>
      <c r="E77" s="5228"/>
      <c r="F77" s="5231"/>
      <c r="G77" s="4594"/>
      <c r="H77" s="5219"/>
      <c r="I77" s="5222"/>
      <c r="J77" s="5225"/>
      <c r="K77" s="2517" t="s">
        <v>21</v>
      </c>
      <c r="L77" s="2472">
        <f>SUM(L75:L76)</f>
        <v>25</v>
      </c>
      <c r="M77" s="3090"/>
      <c r="N77" s="3089"/>
      <c r="O77" s="3088"/>
    </row>
    <row r="78" spans="1:15" ht="16.5" customHeight="1" thickBot="1" x14ac:dyDescent="0.25">
      <c r="A78" s="3911" t="s">
        <v>25</v>
      </c>
      <c r="B78" s="3913" t="s">
        <v>86</v>
      </c>
      <c r="C78" s="5118" t="s">
        <v>25</v>
      </c>
      <c r="D78" s="5215" t="s">
        <v>25</v>
      </c>
      <c r="E78" s="3087"/>
      <c r="F78" s="4602" t="s">
        <v>1212</v>
      </c>
      <c r="G78" s="4594"/>
      <c r="H78" s="5219"/>
      <c r="I78" s="5222"/>
      <c r="J78" s="5225"/>
      <c r="K78" s="3092" t="s">
        <v>101</v>
      </c>
      <c r="L78" s="3091">
        <v>25</v>
      </c>
      <c r="M78" s="3090"/>
      <c r="N78" s="3089"/>
      <c r="O78" s="3088"/>
    </row>
    <row r="79" spans="1:15" ht="15.75" thickBot="1" x14ac:dyDescent="0.25">
      <c r="A79" s="3921"/>
      <c r="B79" s="3922"/>
      <c r="C79" s="5120"/>
      <c r="D79" s="5216"/>
      <c r="E79" s="3087"/>
      <c r="F79" s="4604"/>
      <c r="G79" s="4595"/>
      <c r="H79" s="5220"/>
      <c r="I79" s="5223"/>
      <c r="J79" s="5226"/>
      <c r="K79" s="2473" t="s">
        <v>21</v>
      </c>
      <c r="L79" s="3086">
        <f>SUM(L78)</f>
        <v>25</v>
      </c>
      <c r="M79" s="3085"/>
      <c r="N79" s="3084"/>
      <c r="O79" s="3083"/>
    </row>
    <row r="80" spans="1:15" ht="15.75" customHeight="1" thickBot="1" x14ac:dyDescent="0.25">
      <c r="A80" s="390" t="s">
        <v>25</v>
      </c>
      <c r="B80" s="2566" t="s">
        <v>86</v>
      </c>
      <c r="C80" s="3935" t="s">
        <v>26</v>
      </c>
      <c r="D80" s="3936"/>
      <c r="E80" s="3936"/>
      <c r="F80" s="3936"/>
      <c r="G80" s="3936"/>
      <c r="H80" s="3936"/>
      <c r="I80" s="3936"/>
      <c r="J80" s="3937"/>
      <c r="K80" s="2571" t="s">
        <v>21</v>
      </c>
      <c r="L80" s="2570">
        <f>L77*1</f>
        <v>25</v>
      </c>
      <c r="M80" s="3082"/>
      <c r="N80" s="3081"/>
      <c r="O80" s="3080"/>
    </row>
    <row r="81" spans="1:15" ht="15" thickBot="1" x14ac:dyDescent="0.25">
      <c r="A81" s="3079" t="s">
        <v>25</v>
      </c>
      <c r="B81" s="5232" t="s">
        <v>531</v>
      </c>
      <c r="C81" s="5233"/>
      <c r="D81" s="5233"/>
      <c r="E81" s="5233"/>
      <c r="F81" s="5233"/>
      <c r="G81" s="5233"/>
      <c r="H81" s="5233"/>
      <c r="I81" s="5233"/>
      <c r="J81" s="5233"/>
      <c r="K81" s="5234"/>
      <c r="L81" s="3078">
        <f>L44+L73+L80</f>
        <v>109</v>
      </c>
      <c r="M81" s="3077"/>
      <c r="N81" s="3077"/>
      <c r="O81" s="3076"/>
    </row>
    <row r="82" spans="1:15" ht="15.75" thickBot="1" x14ac:dyDescent="0.25">
      <c r="A82" s="5121" t="s">
        <v>22</v>
      </c>
      <c r="B82" s="5122"/>
      <c r="C82" s="5122"/>
      <c r="D82" s="5122"/>
      <c r="E82" s="5122"/>
      <c r="F82" s="5122"/>
      <c r="G82" s="5122"/>
      <c r="H82" s="5122"/>
      <c r="I82" s="5122"/>
      <c r="J82" s="5122"/>
      <c r="K82" s="5123"/>
      <c r="L82" s="2461">
        <f>L81*1</f>
        <v>109</v>
      </c>
      <c r="M82" s="2460"/>
      <c r="N82" s="2459"/>
      <c r="O82" s="3075"/>
    </row>
    <row r="83" spans="1:15" ht="56.25" customHeight="1" x14ac:dyDescent="0.2">
      <c r="A83" s="32" t="s">
        <v>20</v>
      </c>
      <c r="B83" s="32"/>
      <c r="C83" s="32"/>
      <c r="D83" s="32"/>
      <c r="E83" s="32"/>
      <c r="F83" s="32"/>
      <c r="G83" s="32"/>
      <c r="H83" s="3074"/>
      <c r="I83" s="32"/>
      <c r="J83" s="32"/>
      <c r="K83" s="32"/>
      <c r="L83" s="32"/>
      <c r="M83" s="32"/>
      <c r="N83" s="3073"/>
      <c r="O83" s="3072"/>
    </row>
    <row r="84" spans="1:15" ht="28.5" customHeight="1" thickBot="1" x14ac:dyDescent="0.25">
      <c r="A84" s="675"/>
      <c r="B84" s="680"/>
      <c r="C84" s="680"/>
      <c r="D84" s="680"/>
      <c r="E84" s="680"/>
      <c r="F84" s="4128" t="s">
        <v>19</v>
      </c>
      <c r="G84" s="4128"/>
      <c r="H84" s="4128"/>
      <c r="I84" s="4128"/>
      <c r="J84" s="4128"/>
      <c r="K84" s="4128"/>
      <c r="L84" s="4128"/>
      <c r="M84" s="692"/>
      <c r="N84" s="692"/>
      <c r="O84" s="678"/>
    </row>
    <row r="85" spans="1:15" ht="26.25" thickBot="1" x14ac:dyDescent="0.25">
      <c r="A85" s="675"/>
      <c r="B85" s="680"/>
      <c r="C85" s="680"/>
      <c r="D85" s="680"/>
      <c r="E85" s="680"/>
      <c r="F85" s="691"/>
      <c r="G85" s="690"/>
      <c r="H85" s="1465"/>
      <c r="I85" s="690"/>
      <c r="J85" s="690"/>
      <c r="K85" s="287"/>
      <c r="L85" s="20" t="s">
        <v>17</v>
      </c>
      <c r="M85" s="675"/>
      <c r="N85" s="675"/>
      <c r="O85" s="678"/>
    </row>
    <row r="86" spans="1:15" ht="13.5" thickBot="1" x14ac:dyDescent="0.25">
      <c r="A86" s="675"/>
      <c r="B86" s="680"/>
      <c r="C86" s="680"/>
      <c r="D86" s="680"/>
      <c r="E86" s="680"/>
      <c r="F86" s="4157" t="s">
        <v>16</v>
      </c>
      <c r="G86" s="4158"/>
      <c r="H86" s="4158"/>
      <c r="I86" s="4158"/>
      <c r="J86" s="4158"/>
      <c r="K86" s="4159"/>
      <c r="L86" s="2667">
        <f>L87</f>
        <v>109</v>
      </c>
      <c r="M86" s="689"/>
      <c r="N86" s="675"/>
      <c r="O86" s="678"/>
    </row>
    <row r="87" spans="1:15" x14ac:dyDescent="0.2">
      <c r="A87" s="675"/>
      <c r="B87" s="680"/>
      <c r="C87" s="680"/>
      <c r="D87" s="680"/>
      <c r="E87" s="680"/>
      <c r="F87" s="4145" t="s">
        <v>14</v>
      </c>
      <c r="G87" s="4146"/>
      <c r="H87" s="4146"/>
      <c r="I87" s="4146"/>
      <c r="J87" s="4146"/>
      <c r="K87" s="4147"/>
      <c r="L87" s="674">
        <f>L15+L21+L26+L48+L64+L78</f>
        <v>109</v>
      </c>
      <c r="M87" s="675"/>
      <c r="N87" s="675"/>
      <c r="O87" s="678"/>
    </row>
    <row r="88" spans="1:15" x14ac:dyDescent="0.2">
      <c r="A88" s="675"/>
      <c r="B88" s="680"/>
      <c r="C88" s="680"/>
      <c r="D88" s="680"/>
      <c r="E88" s="680"/>
      <c r="F88" s="4145" t="s">
        <v>434</v>
      </c>
      <c r="G88" s="4146"/>
      <c r="H88" s="4146"/>
      <c r="I88" s="4146"/>
      <c r="J88" s="4146"/>
      <c r="K88" s="4147"/>
      <c r="L88" s="2454"/>
      <c r="M88" s="675"/>
      <c r="N88" s="675"/>
      <c r="O88" s="678"/>
    </row>
    <row r="89" spans="1:15" x14ac:dyDescent="0.2">
      <c r="A89" s="675"/>
      <c r="B89" s="680"/>
      <c r="C89" s="680"/>
      <c r="D89" s="680"/>
      <c r="E89" s="680"/>
      <c r="F89" s="4145" t="s">
        <v>12</v>
      </c>
      <c r="G89" s="4146"/>
      <c r="H89" s="4146"/>
      <c r="I89" s="4146"/>
      <c r="J89" s="4146"/>
      <c r="K89" s="4147"/>
      <c r="L89" s="2454"/>
      <c r="M89" s="675"/>
      <c r="N89" s="675"/>
      <c r="O89" s="678"/>
    </row>
    <row r="90" spans="1:15" x14ac:dyDescent="0.2">
      <c r="A90" s="675"/>
      <c r="B90" s="680"/>
      <c r="C90" s="680"/>
      <c r="D90" s="680"/>
      <c r="E90" s="680"/>
      <c r="F90" s="4145" t="s">
        <v>11</v>
      </c>
      <c r="G90" s="4146"/>
      <c r="H90" s="4146"/>
      <c r="I90" s="4146"/>
      <c r="J90" s="4146"/>
      <c r="K90" s="4147"/>
      <c r="L90" s="2454"/>
      <c r="M90" s="675"/>
      <c r="N90" s="675"/>
      <c r="O90" s="678"/>
    </row>
    <row r="91" spans="1:15" x14ac:dyDescent="0.2">
      <c r="A91" s="675"/>
      <c r="B91" s="680"/>
      <c r="C91" s="680"/>
      <c r="D91" s="680"/>
      <c r="E91" s="680"/>
      <c r="F91" s="3812" t="s">
        <v>10</v>
      </c>
      <c r="G91" s="3813"/>
      <c r="H91" s="3813"/>
      <c r="I91" s="3813"/>
      <c r="J91" s="3813"/>
      <c r="K91" s="4148"/>
      <c r="L91" s="1720"/>
      <c r="M91" s="675"/>
      <c r="N91" s="675"/>
      <c r="O91" s="678"/>
    </row>
    <row r="92" spans="1:15" x14ac:dyDescent="0.2">
      <c r="A92" s="675"/>
      <c r="B92" s="680"/>
      <c r="C92" s="680"/>
      <c r="D92" s="680"/>
      <c r="E92" s="680"/>
      <c r="F92" s="686" t="s">
        <v>9</v>
      </c>
      <c r="G92" s="685"/>
      <c r="H92" s="1464"/>
      <c r="I92" s="684"/>
      <c r="J92" s="684"/>
      <c r="K92" s="683"/>
      <c r="L92" s="2454"/>
      <c r="M92" s="675"/>
      <c r="N92" s="675"/>
      <c r="O92" s="678"/>
    </row>
    <row r="93" spans="1:15" x14ac:dyDescent="0.2">
      <c r="A93" s="675"/>
      <c r="B93" s="680"/>
      <c r="C93" s="680"/>
      <c r="D93" s="680"/>
      <c r="E93" s="680"/>
      <c r="F93" s="4145" t="s">
        <v>8</v>
      </c>
      <c r="G93" s="4146"/>
      <c r="H93" s="4146"/>
      <c r="I93" s="4146"/>
      <c r="J93" s="4146"/>
      <c r="K93" s="4147"/>
      <c r="L93" s="2454"/>
      <c r="M93" s="675"/>
      <c r="N93" s="675"/>
      <c r="O93" s="681"/>
    </row>
    <row r="94" spans="1:15" x14ac:dyDescent="0.2">
      <c r="A94" s="675"/>
      <c r="B94" s="680"/>
      <c r="C94" s="680"/>
      <c r="D94" s="680"/>
      <c r="E94" s="680"/>
      <c r="F94" s="4145" t="s">
        <v>433</v>
      </c>
      <c r="G94" s="4146"/>
      <c r="H94" s="4146"/>
      <c r="I94" s="4146"/>
      <c r="J94" s="4146"/>
      <c r="K94" s="4147"/>
      <c r="L94" s="2452"/>
      <c r="M94" s="675"/>
      <c r="N94" s="675"/>
      <c r="O94" s="678"/>
    </row>
    <row r="95" spans="1:15" x14ac:dyDescent="0.2">
      <c r="A95" s="675"/>
      <c r="B95" s="680"/>
      <c r="C95" s="680"/>
      <c r="D95" s="680"/>
      <c r="E95" s="680"/>
      <c r="F95" s="4145" t="s">
        <v>6</v>
      </c>
      <c r="G95" s="4146"/>
      <c r="H95" s="4146"/>
      <c r="I95" s="4146"/>
      <c r="J95" s="4146"/>
      <c r="K95" s="4147"/>
      <c r="L95" s="2452"/>
      <c r="M95" s="675"/>
      <c r="N95" s="675"/>
      <c r="O95" s="678"/>
    </row>
    <row r="96" spans="1:15" x14ac:dyDescent="0.2">
      <c r="A96" s="675"/>
      <c r="B96" s="680"/>
      <c r="C96" s="680"/>
      <c r="D96" s="680"/>
      <c r="E96" s="680"/>
      <c r="F96" s="4145" t="s">
        <v>5</v>
      </c>
      <c r="G96" s="4146"/>
      <c r="H96" s="4146"/>
      <c r="I96" s="4146"/>
      <c r="J96" s="4146"/>
      <c r="K96" s="4147"/>
      <c r="L96" s="2452"/>
      <c r="M96" s="675"/>
      <c r="N96" s="675"/>
      <c r="O96" s="678"/>
    </row>
    <row r="97" spans="6:14" ht="13.5" thickBot="1" x14ac:dyDescent="0.25">
      <c r="F97" s="4171" t="s">
        <v>432</v>
      </c>
      <c r="G97" s="4172"/>
      <c r="H97" s="4172"/>
      <c r="I97" s="4172"/>
      <c r="J97" s="4172"/>
      <c r="K97" s="4173"/>
      <c r="L97" s="2668"/>
      <c r="M97" s="675"/>
      <c r="N97" s="675"/>
    </row>
    <row r="98" spans="6:14" ht="13.5" thickBot="1" x14ac:dyDescent="0.25">
      <c r="F98" s="4174" t="s">
        <v>2</v>
      </c>
      <c r="G98" s="4175"/>
      <c r="H98" s="4175"/>
      <c r="I98" s="4175"/>
      <c r="J98" s="4175"/>
      <c r="K98" s="4175"/>
      <c r="L98" s="2667">
        <f>L99</f>
        <v>0</v>
      </c>
      <c r="M98" s="675"/>
      <c r="N98" s="675"/>
    </row>
    <row r="99" spans="6:14" ht="13.5" thickBot="1" x14ac:dyDescent="0.25">
      <c r="F99" s="4162" t="s">
        <v>431</v>
      </c>
      <c r="G99" s="4163"/>
      <c r="H99" s="4163"/>
      <c r="I99" s="4163"/>
      <c r="J99" s="4163"/>
      <c r="K99" s="4164"/>
      <c r="L99" s="674">
        <v>0</v>
      </c>
    </row>
    <row r="100" spans="6:14" ht="13.5" thickBot="1" x14ac:dyDescent="0.25">
      <c r="F100" s="4165" t="s">
        <v>0</v>
      </c>
      <c r="G100" s="4166"/>
      <c r="H100" s="4166"/>
      <c r="I100" s="4166"/>
      <c r="J100" s="4166"/>
      <c r="K100" s="4167"/>
      <c r="L100" s="2666">
        <f>L86+L98</f>
        <v>109</v>
      </c>
    </row>
  </sheetData>
  <mergeCells count="161">
    <mergeCell ref="J48:J63"/>
    <mergeCell ref="G34:G37"/>
    <mergeCell ref="A42:A43"/>
    <mergeCell ref="B40:B41"/>
    <mergeCell ref="B52:B53"/>
    <mergeCell ref="A24:A25"/>
    <mergeCell ref="B24:B25"/>
    <mergeCell ref="F56:F57"/>
    <mergeCell ref="F58:F59"/>
    <mergeCell ref="F60:F61"/>
    <mergeCell ref="F42:F43"/>
    <mergeCell ref="G38:G41"/>
    <mergeCell ref="G42:G43"/>
    <mergeCell ref="F32:F33"/>
    <mergeCell ref="B42:B43"/>
    <mergeCell ref="J26:J28"/>
    <mergeCell ref="G30:G33"/>
    <mergeCell ref="A21:A23"/>
    <mergeCell ref="B21:B23"/>
    <mergeCell ref="F34:F35"/>
    <mergeCell ref="B34:B35"/>
    <mergeCell ref="B36:B37"/>
    <mergeCell ref="B38:B39"/>
    <mergeCell ref="A40:A41"/>
    <mergeCell ref="A34:A35"/>
    <mergeCell ref="A32:A33"/>
    <mergeCell ref="A36:A37"/>
    <mergeCell ref="A38:A39"/>
    <mergeCell ref="B30:B31"/>
    <mergeCell ref="B26:B29"/>
    <mergeCell ref="A26:A29"/>
    <mergeCell ref="B32:B33"/>
    <mergeCell ref="A30:A31"/>
    <mergeCell ref="H64:H72"/>
    <mergeCell ref="A46:A47"/>
    <mergeCell ref="B46:B47"/>
    <mergeCell ref="F71:F72"/>
    <mergeCell ref="E71:E72"/>
    <mergeCell ref="A64:A70"/>
    <mergeCell ref="B64:B70"/>
    <mergeCell ref="D60:D61"/>
    <mergeCell ref="D71:D72"/>
    <mergeCell ref="C71:C72"/>
    <mergeCell ref="B71:B72"/>
    <mergeCell ref="A71:A72"/>
    <mergeCell ref="D48:F51"/>
    <mergeCell ref="D52:D53"/>
    <mergeCell ref="C64:C70"/>
    <mergeCell ref="E64:E70"/>
    <mergeCell ref="B60:B61"/>
    <mergeCell ref="A52:A53"/>
    <mergeCell ref="B54:B55"/>
    <mergeCell ref="B56:B57"/>
    <mergeCell ref="A54:A55"/>
    <mergeCell ref="A56:A57"/>
    <mergeCell ref="G60:G61"/>
    <mergeCell ref="C60:C61"/>
    <mergeCell ref="F21:F23"/>
    <mergeCell ref="H21:H23"/>
    <mergeCell ref="D54:D55"/>
    <mergeCell ref="D56:D57"/>
    <mergeCell ref="D58:D59"/>
    <mergeCell ref="H30:H43"/>
    <mergeCell ref="D19:D20"/>
    <mergeCell ref="D24:D25"/>
    <mergeCell ref="F40:F41"/>
    <mergeCell ref="F19:F20"/>
    <mergeCell ref="F24:F25"/>
    <mergeCell ref="A2:O2"/>
    <mergeCell ref="A4:O4"/>
    <mergeCell ref="A3:O3"/>
    <mergeCell ref="D6:D8"/>
    <mergeCell ref="G6:G8"/>
    <mergeCell ref="J6:J8"/>
    <mergeCell ref="O7:O8"/>
    <mergeCell ref="A6:A8"/>
    <mergeCell ref="B6:B8"/>
    <mergeCell ref="C6:C8"/>
    <mergeCell ref="K6:K8"/>
    <mergeCell ref="L6:L8"/>
    <mergeCell ref="C13:O13"/>
    <mergeCell ref="E6:E8"/>
    <mergeCell ref="F6:F8"/>
    <mergeCell ref="H6:H8"/>
    <mergeCell ref="M6:O6"/>
    <mergeCell ref="N7:N8"/>
    <mergeCell ref="I6:I8"/>
    <mergeCell ref="M7:M8"/>
    <mergeCell ref="I15:I18"/>
    <mergeCell ref="A82:K82"/>
    <mergeCell ref="J21:J23"/>
    <mergeCell ref="I21:I23"/>
    <mergeCell ref="D26:F29"/>
    <mergeCell ref="A15:A18"/>
    <mergeCell ref="B15:B18"/>
    <mergeCell ref="C15:C18"/>
    <mergeCell ref="F15:F18"/>
    <mergeCell ref="H15:H18"/>
    <mergeCell ref="H26:H29"/>
    <mergeCell ref="G15:G18"/>
    <mergeCell ref="G21:G23"/>
    <mergeCell ref="G26:G29"/>
    <mergeCell ref="J15:J17"/>
    <mergeCell ref="C19:C20"/>
    <mergeCell ref="C44:J44"/>
    <mergeCell ref="A60:A61"/>
    <mergeCell ref="A58:A59"/>
    <mergeCell ref="C58:C59"/>
    <mergeCell ref="B58:B59"/>
    <mergeCell ref="C54:C55"/>
    <mergeCell ref="C56:C57"/>
    <mergeCell ref="F36:F37"/>
    <mergeCell ref="F38:F39"/>
    <mergeCell ref="H48:H63"/>
    <mergeCell ref="A78:A79"/>
    <mergeCell ref="B78:B79"/>
    <mergeCell ref="C78:C79"/>
    <mergeCell ref="F99:K99"/>
    <mergeCell ref="F100:K100"/>
    <mergeCell ref="F93:K93"/>
    <mergeCell ref="F94:K94"/>
    <mergeCell ref="F95:K95"/>
    <mergeCell ref="F96:K96"/>
    <mergeCell ref="F97:K97"/>
    <mergeCell ref="F87:K87"/>
    <mergeCell ref="F88:K88"/>
    <mergeCell ref="C80:J80"/>
    <mergeCell ref="H75:H79"/>
    <mergeCell ref="I75:I79"/>
    <mergeCell ref="J75:J79"/>
    <mergeCell ref="A75:A77"/>
    <mergeCell ref="B75:B77"/>
    <mergeCell ref="C75:C77"/>
    <mergeCell ref="E75:E77"/>
    <mergeCell ref="F75:F77"/>
    <mergeCell ref="F91:K91"/>
    <mergeCell ref="B81:K81"/>
    <mergeCell ref="M1:O1"/>
    <mergeCell ref="F98:K98"/>
    <mergeCell ref="F54:F55"/>
    <mergeCell ref="I48:I63"/>
    <mergeCell ref="F62:F63"/>
    <mergeCell ref="G48:G51"/>
    <mergeCell ref="G52:G53"/>
    <mergeCell ref="G54:G55"/>
    <mergeCell ref="G56:G57"/>
    <mergeCell ref="F89:K89"/>
    <mergeCell ref="F90:K90"/>
    <mergeCell ref="F84:L84"/>
    <mergeCell ref="F86:K86"/>
    <mergeCell ref="F78:F79"/>
    <mergeCell ref="G75:G79"/>
    <mergeCell ref="G64:G72"/>
    <mergeCell ref="G62:G63"/>
    <mergeCell ref="C74:O74"/>
    <mergeCell ref="D78:D79"/>
    <mergeCell ref="G58:G59"/>
    <mergeCell ref="I64:I72"/>
    <mergeCell ref="J64:J72"/>
    <mergeCell ref="C73:J73"/>
    <mergeCell ref="C52:C53"/>
  </mergeCells>
  <pageMargins left="0.70866141732283472" right="0.70866141732283472" top="0.74803149606299213" bottom="0.74803149606299213" header="0.31496062992125984" footer="0.31496062992125984"/>
  <pageSetup paperSize="9" scale="69" firstPageNumber="66" fitToHeight="0" orientation="landscape" useFirstPageNumber="1"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6"/>
  <sheetViews>
    <sheetView zoomScaleNormal="100" workbookViewId="0">
      <selection activeCell="M1" sqref="M1:O1"/>
    </sheetView>
  </sheetViews>
  <sheetFormatPr defaultRowHeight="12.75" x14ac:dyDescent="0.2"/>
  <cols>
    <col min="1" max="1" width="3.5703125" style="1001" customWidth="1"/>
    <col min="2" max="2" width="3.42578125" style="1000" customWidth="1"/>
    <col min="3" max="4" width="3.7109375" style="1000" customWidth="1"/>
    <col min="5" max="5" width="3.5703125" style="1000" customWidth="1"/>
    <col min="6" max="6" width="39.42578125" style="1000" customWidth="1"/>
    <col min="7" max="7" width="6.85546875" style="1000" customWidth="1"/>
    <col min="8" max="8" width="7.85546875" style="1000" customWidth="1"/>
    <col min="9" max="9" width="5.85546875" style="1000" customWidth="1"/>
    <col min="10" max="10" width="31.7109375" style="1000" customWidth="1"/>
    <col min="11" max="11" width="7.28515625" style="1000" customWidth="1"/>
    <col min="12" max="12" width="10" style="1000" customWidth="1"/>
    <col min="13" max="13" width="41.28515625" style="1000" customWidth="1"/>
    <col min="14" max="14" width="9.140625" style="1000" customWidth="1"/>
    <col min="15" max="15" width="12.85546875" style="1000" customWidth="1"/>
    <col min="16" max="16384" width="9.140625" style="1000"/>
  </cols>
  <sheetData>
    <row r="1" spans="1:24" ht="52.5" customHeight="1" x14ac:dyDescent="0.2">
      <c r="M1" s="3765" t="s">
        <v>1393</v>
      </c>
      <c r="N1" s="3765"/>
      <c r="O1" s="3765"/>
    </row>
    <row r="2" spans="1:24" ht="22.5" customHeight="1" x14ac:dyDescent="0.2">
      <c r="A2" s="4510" t="s">
        <v>172</v>
      </c>
      <c r="B2" s="4510"/>
      <c r="C2" s="4510"/>
      <c r="D2" s="4510"/>
      <c r="E2" s="4510"/>
      <c r="F2" s="4510"/>
      <c r="G2" s="4510"/>
      <c r="H2" s="4510"/>
      <c r="I2" s="4510"/>
      <c r="J2" s="4510"/>
      <c r="K2" s="4510"/>
      <c r="L2" s="4510"/>
      <c r="M2" s="4510"/>
      <c r="N2" s="4510"/>
      <c r="O2" s="4510"/>
    </row>
    <row r="3" spans="1:24" ht="13.9" customHeight="1" x14ac:dyDescent="0.2">
      <c r="A3" s="4319" t="s">
        <v>1367</v>
      </c>
      <c r="B3" s="4319"/>
      <c r="C3" s="4319"/>
      <c r="D3" s="4319"/>
      <c r="E3" s="4319"/>
      <c r="F3" s="4319"/>
      <c r="G3" s="4319"/>
      <c r="H3" s="4319"/>
      <c r="I3" s="4319"/>
      <c r="J3" s="4319"/>
      <c r="K3" s="4319"/>
      <c r="L3" s="4319"/>
      <c r="M3" s="4319"/>
      <c r="N3" s="4319"/>
      <c r="O3" s="4319"/>
    </row>
    <row r="4" spans="1:24" ht="14.25" x14ac:dyDescent="0.2">
      <c r="A4" s="4491" t="s">
        <v>170</v>
      </c>
      <c r="B4" s="4491"/>
      <c r="C4" s="4491"/>
      <c r="D4" s="4491"/>
      <c r="E4" s="4491"/>
      <c r="F4" s="4491"/>
      <c r="G4" s="4491"/>
      <c r="H4" s="4491"/>
      <c r="I4" s="4491"/>
      <c r="J4" s="4491"/>
      <c r="K4" s="4491"/>
      <c r="L4" s="4491"/>
      <c r="M4" s="4491"/>
      <c r="N4" s="4491"/>
      <c r="O4" s="4491"/>
    </row>
    <row r="5" spans="1:24" ht="16.5" thickBot="1" x14ac:dyDescent="0.25">
      <c r="A5" s="3518"/>
      <c r="B5" s="1203"/>
      <c r="C5" s="1203"/>
      <c r="D5" s="1203"/>
      <c r="E5" s="1203"/>
      <c r="F5" s="1203"/>
      <c r="G5" s="1203"/>
      <c r="H5" s="1203"/>
      <c r="I5" s="1203"/>
      <c r="J5" s="1203"/>
      <c r="K5" s="1203"/>
      <c r="L5" s="1203"/>
      <c r="M5" s="1204"/>
      <c r="N5" s="4511" t="s">
        <v>169</v>
      </c>
      <c r="O5" s="4511"/>
    </row>
    <row r="6" spans="1:24" ht="30.6" customHeight="1" thickBot="1" x14ac:dyDescent="0.25">
      <c r="A6" s="4569" t="s">
        <v>168</v>
      </c>
      <c r="B6" s="4572" t="s">
        <v>167</v>
      </c>
      <c r="C6" s="4522" t="s">
        <v>163</v>
      </c>
      <c r="D6" s="4512" t="s">
        <v>165</v>
      </c>
      <c r="E6" s="4525" t="s">
        <v>166</v>
      </c>
      <c r="F6" s="4727" t="s">
        <v>164</v>
      </c>
      <c r="G6" s="4515" t="s">
        <v>163</v>
      </c>
      <c r="H6" s="4481" t="s">
        <v>162</v>
      </c>
      <c r="I6" s="4484" t="s">
        <v>161</v>
      </c>
      <c r="J6" s="4520" t="s">
        <v>160</v>
      </c>
      <c r="K6" s="4481" t="s">
        <v>159</v>
      </c>
      <c r="L6" s="4026" t="s">
        <v>158</v>
      </c>
      <c r="M6" s="4202" t="s">
        <v>157</v>
      </c>
      <c r="N6" s="4203"/>
      <c r="O6" s="4204"/>
    </row>
    <row r="7" spans="1:24" x14ac:dyDescent="0.2">
      <c r="A7" s="4570"/>
      <c r="B7" s="4573"/>
      <c r="C7" s="4523"/>
      <c r="D7" s="4513"/>
      <c r="E7" s="4526"/>
      <c r="F7" s="4728"/>
      <c r="G7" s="4516"/>
      <c r="H7" s="4482"/>
      <c r="I7" s="4485"/>
      <c r="J7" s="4521"/>
      <c r="K7" s="4482"/>
      <c r="L7" s="4027"/>
      <c r="M7" s="4733" t="s">
        <v>156</v>
      </c>
      <c r="N7" s="4735" t="s">
        <v>155</v>
      </c>
      <c r="O7" s="4518" t="s">
        <v>154</v>
      </c>
    </row>
    <row r="8" spans="1:24" ht="133.15" customHeight="1" thickBot="1" x14ac:dyDescent="0.25">
      <c r="A8" s="4571"/>
      <c r="B8" s="4574"/>
      <c r="C8" s="4524"/>
      <c r="D8" s="4514"/>
      <c r="E8" s="4527"/>
      <c r="F8" s="4729"/>
      <c r="G8" s="4517"/>
      <c r="H8" s="4483"/>
      <c r="I8" s="4486"/>
      <c r="J8" s="5347"/>
      <c r="K8" s="4483"/>
      <c r="L8" s="4028"/>
      <c r="M8" s="4734"/>
      <c r="N8" s="4736"/>
      <c r="O8" s="4519"/>
    </row>
    <row r="9" spans="1:24" ht="16.5" thickBot="1" x14ac:dyDescent="0.3">
      <c r="A9" s="1202" t="s">
        <v>25</v>
      </c>
      <c r="B9" s="3517" t="s">
        <v>1366</v>
      </c>
      <c r="C9" s="1418"/>
      <c r="D9" s="1418"/>
      <c r="E9" s="1418"/>
      <c r="F9" s="1418"/>
      <c r="G9" s="1418"/>
      <c r="H9" s="1415"/>
      <c r="I9" s="1415"/>
      <c r="J9" s="1415"/>
      <c r="K9" s="1415"/>
      <c r="L9" s="3516"/>
      <c r="M9" s="3515"/>
      <c r="N9" s="3514"/>
      <c r="O9" s="3513"/>
    </row>
    <row r="10" spans="1:24" ht="24.75" customHeight="1" thickBot="1" x14ac:dyDescent="0.25">
      <c r="A10" s="3512"/>
      <c r="B10" s="3511"/>
      <c r="C10" s="3509"/>
      <c r="D10" s="3509"/>
      <c r="E10" s="3509"/>
      <c r="F10" s="3510"/>
      <c r="G10" s="3510"/>
      <c r="H10" s="3509"/>
      <c r="I10" s="3509"/>
      <c r="J10" s="3509"/>
      <c r="K10" s="3509"/>
      <c r="L10" s="3508"/>
      <c r="M10" s="3507" t="s">
        <v>1365</v>
      </c>
      <c r="N10" s="3506" t="s">
        <v>292</v>
      </c>
      <c r="O10" s="3505">
        <v>99.9</v>
      </c>
    </row>
    <row r="11" spans="1:24" ht="22.5" customHeight="1" thickBot="1" x14ac:dyDescent="0.25">
      <c r="A11" s="3290" t="s">
        <v>25</v>
      </c>
      <c r="B11" s="3504" t="s">
        <v>25</v>
      </c>
      <c r="C11" s="1292" t="s">
        <v>1364</v>
      </c>
      <c r="D11" s="3503"/>
      <c r="E11" s="3503"/>
      <c r="F11" s="3503"/>
      <c r="G11" s="3503"/>
      <c r="H11" s="3503"/>
      <c r="I11" s="3503"/>
      <c r="J11" s="3503"/>
      <c r="K11" s="3503"/>
      <c r="L11" s="3503"/>
      <c r="M11" s="3503"/>
      <c r="N11" s="3503"/>
      <c r="O11" s="3502"/>
    </row>
    <row r="12" spans="1:24" ht="39" thickBot="1" x14ac:dyDescent="0.25">
      <c r="A12" s="3501"/>
      <c r="B12" s="3500"/>
      <c r="C12" s="3499"/>
      <c r="D12" s="3498"/>
      <c r="E12" s="3498"/>
      <c r="F12" s="3498"/>
      <c r="G12" s="3498"/>
      <c r="H12" s="3498"/>
      <c r="I12" s="3498"/>
      <c r="J12" s="3498"/>
      <c r="K12" s="3498"/>
      <c r="L12" s="3498"/>
      <c r="M12" s="3497" t="s">
        <v>1363</v>
      </c>
      <c r="N12" s="3496" t="s">
        <v>292</v>
      </c>
      <c r="O12" s="3495">
        <v>92</v>
      </c>
      <c r="Q12" s="3264"/>
      <c r="R12" s="3264"/>
      <c r="S12" s="3264"/>
    </row>
    <row r="13" spans="1:24" ht="21" customHeight="1" x14ac:dyDescent="0.2">
      <c r="A13" s="5275" t="s">
        <v>25</v>
      </c>
      <c r="B13" s="5288" t="s">
        <v>25</v>
      </c>
      <c r="C13" s="3340" t="s">
        <v>25</v>
      </c>
      <c r="D13" s="5348" t="s">
        <v>1362</v>
      </c>
      <c r="E13" s="5320"/>
      <c r="F13" s="5321"/>
      <c r="G13" s="4443" t="s">
        <v>143</v>
      </c>
      <c r="H13" s="5293" t="s">
        <v>33</v>
      </c>
      <c r="I13" s="5352" t="s">
        <v>1287</v>
      </c>
      <c r="J13" s="3319" t="s">
        <v>77</v>
      </c>
      <c r="K13" s="3350" t="s">
        <v>28</v>
      </c>
      <c r="L13" s="3349">
        <f>L17+L29+L31+L33</f>
        <v>1659.8</v>
      </c>
      <c r="M13" s="5354"/>
      <c r="N13" s="5269"/>
      <c r="O13" s="5263"/>
      <c r="Q13" s="3341"/>
      <c r="R13" s="3332"/>
      <c r="S13" s="3264"/>
    </row>
    <row r="14" spans="1:24" ht="22.5" customHeight="1" x14ac:dyDescent="0.2">
      <c r="A14" s="5291"/>
      <c r="B14" s="5289"/>
      <c r="C14" s="3340"/>
      <c r="D14" s="5349"/>
      <c r="E14" s="5322"/>
      <c r="F14" s="5323"/>
      <c r="G14" s="4444"/>
      <c r="H14" s="5294"/>
      <c r="I14" s="5353"/>
      <c r="J14" s="3313" t="s">
        <v>44</v>
      </c>
      <c r="K14" s="3343" t="s">
        <v>1345</v>
      </c>
      <c r="L14" s="3342">
        <f>L19+L21+L23+L25+L35+L37</f>
        <v>21434.799999999999</v>
      </c>
      <c r="M14" s="5355"/>
      <c r="N14" s="5270"/>
      <c r="O14" s="5264"/>
      <c r="Q14" s="3341"/>
      <c r="R14" s="3435"/>
      <c r="S14" s="3264"/>
    </row>
    <row r="15" spans="1:24" ht="21" customHeight="1" thickBot="1" x14ac:dyDescent="0.25">
      <c r="A15" s="5291"/>
      <c r="B15" s="5289"/>
      <c r="C15" s="3340"/>
      <c r="D15" s="5349"/>
      <c r="E15" s="5322"/>
      <c r="F15" s="5323"/>
      <c r="G15" s="4444"/>
      <c r="H15" s="5294"/>
      <c r="I15" s="5353"/>
      <c r="J15" s="3327"/>
      <c r="K15" s="3457" t="s">
        <v>132</v>
      </c>
      <c r="L15" s="3456">
        <f>L27</f>
        <v>0.1</v>
      </c>
      <c r="M15" s="5355"/>
      <c r="N15" s="5270"/>
      <c r="O15" s="5264"/>
      <c r="Q15" s="3341"/>
      <c r="R15" s="3435"/>
      <c r="S15" s="3264"/>
    </row>
    <row r="16" spans="1:24" ht="25.5" customHeight="1" thickBot="1" x14ac:dyDescent="0.25">
      <c r="A16" s="5276"/>
      <c r="B16" s="5290"/>
      <c r="C16" s="3494"/>
      <c r="D16" s="5350"/>
      <c r="E16" s="5324"/>
      <c r="F16" s="5325"/>
      <c r="G16" s="4445"/>
      <c r="H16" s="5295"/>
      <c r="I16" s="5353"/>
      <c r="J16" s="3321"/>
      <c r="K16" s="3493" t="s">
        <v>21</v>
      </c>
      <c r="L16" s="3492">
        <f>SUM(L13:L15)</f>
        <v>23094.699999999997</v>
      </c>
      <c r="M16" s="5355"/>
      <c r="N16" s="5270"/>
      <c r="O16" s="5264"/>
      <c r="Q16" s="3333"/>
      <c r="R16" s="3430"/>
      <c r="S16" s="3264"/>
      <c r="T16" s="3487"/>
      <c r="U16" s="3487"/>
      <c r="V16" s="3487"/>
      <c r="W16" s="3487"/>
      <c r="X16" s="3487"/>
    </row>
    <row r="17" spans="1:24" ht="27.75" customHeight="1" x14ac:dyDescent="0.2">
      <c r="A17" s="5275" t="s">
        <v>25</v>
      </c>
      <c r="B17" s="5277" t="s">
        <v>25</v>
      </c>
      <c r="C17" s="5281" t="s">
        <v>25</v>
      </c>
      <c r="D17" s="5345" t="s">
        <v>25</v>
      </c>
      <c r="E17" s="3420"/>
      <c r="F17" s="5332" t="s">
        <v>1361</v>
      </c>
      <c r="G17" s="4443" t="s">
        <v>143</v>
      </c>
      <c r="H17" s="5293" t="s">
        <v>33</v>
      </c>
      <c r="I17" s="3320" t="s">
        <v>1282</v>
      </c>
      <c r="J17" s="3371" t="s">
        <v>44</v>
      </c>
      <c r="K17" s="3491" t="s">
        <v>28</v>
      </c>
      <c r="L17" s="3303">
        <v>421.5</v>
      </c>
      <c r="M17" s="5272" t="s">
        <v>1336</v>
      </c>
      <c r="N17" s="5269" t="s">
        <v>357</v>
      </c>
      <c r="O17" s="3426" t="s">
        <v>1360</v>
      </c>
      <c r="Q17" s="3264"/>
      <c r="R17" s="3264"/>
      <c r="S17" s="3264"/>
      <c r="T17" s="3487"/>
      <c r="U17" s="3487"/>
      <c r="V17" s="3487"/>
      <c r="W17" s="3489"/>
      <c r="X17" s="3487"/>
    </row>
    <row r="18" spans="1:24" ht="25.5" customHeight="1" thickBot="1" x14ac:dyDescent="0.25">
      <c r="A18" s="5276"/>
      <c r="B18" s="5278"/>
      <c r="C18" s="5282"/>
      <c r="D18" s="5346"/>
      <c r="E18" s="3416"/>
      <c r="F18" s="5333"/>
      <c r="G18" s="4444"/>
      <c r="H18" s="5295"/>
      <c r="I18" s="3314"/>
      <c r="J18" s="3321"/>
      <c r="K18" s="3312" t="s">
        <v>21</v>
      </c>
      <c r="L18" s="3479">
        <f>SUM(L17)</f>
        <v>421.5</v>
      </c>
      <c r="M18" s="5273"/>
      <c r="N18" s="5271"/>
      <c r="O18" s="3476"/>
      <c r="T18" s="3487"/>
      <c r="U18" s="3487"/>
      <c r="V18" s="3487"/>
      <c r="W18" s="3489"/>
      <c r="X18" s="3487"/>
    </row>
    <row r="19" spans="1:24" ht="24" customHeight="1" x14ac:dyDescent="0.2">
      <c r="A19" s="5275" t="s">
        <v>25</v>
      </c>
      <c r="B19" s="5277" t="s">
        <v>25</v>
      </c>
      <c r="C19" s="5281" t="s">
        <v>25</v>
      </c>
      <c r="D19" s="5279" t="s">
        <v>27</v>
      </c>
      <c r="E19" s="3484"/>
      <c r="F19" s="5285" t="s">
        <v>1359</v>
      </c>
      <c r="G19" s="4444"/>
      <c r="H19" s="5293" t="s">
        <v>33</v>
      </c>
      <c r="I19" s="3385" t="s">
        <v>1074</v>
      </c>
      <c r="J19" s="3319" t="s">
        <v>77</v>
      </c>
      <c r="K19" s="3483" t="s">
        <v>1345</v>
      </c>
      <c r="L19" s="3390">
        <v>6134.1</v>
      </c>
      <c r="M19" s="5272" t="s">
        <v>1336</v>
      </c>
      <c r="N19" s="5269" t="s">
        <v>357</v>
      </c>
      <c r="O19" s="5263" t="s">
        <v>1358</v>
      </c>
      <c r="T19" s="3487"/>
      <c r="U19" s="3487"/>
      <c r="V19" s="3487"/>
      <c r="W19" s="3489"/>
      <c r="X19" s="3487"/>
    </row>
    <row r="20" spans="1:24" ht="26.25" customHeight="1" thickBot="1" x14ac:dyDescent="0.25">
      <c r="A20" s="5276"/>
      <c r="B20" s="5278"/>
      <c r="C20" s="5282"/>
      <c r="D20" s="5280"/>
      <c r="E20" s="3480"/>
      <c r="F20" s="5351"/>
      <c r="G20" s="4444"/>
      <c r="H20" s="5295"/>
      <c r="I20" s="3372" t="s">
        <v>1282</v>
      </c>
      <c r="J20" s="3313" t="s">
        <v>44</v>
      </c>
      <c r="K20" s="3312" t="s">
        <v>21</v>
      </c>
      <c r="L20" s="3479">
        <f>SUM(L19)</f>
        <v>6134.1</v>
      </c>
      <c r="M20" s="5273"/>
      <c r="N20" s="5271"/>
      <c r="O20" s="5265"/>
      <c r="T20" s="3487"/>
      <c r="U20" s="3487"/>
      <c r="V20" s="3487"/>
      <c r="W20" s="3489"/>
      <c r="X20" s="3487"/>
    </row>
    <row r="21" spans="1:24" ht="27" customHeight="1" x14ac:dyDescent="0.2">
      <c r="A21" s="5275" t="s">
        <v>25</v>
      </c>
      <c r="B21" s="5277" t="s">
        <v>25</v>
      </c>
      <c r="C21" s="5281" t="s">
        <v>25</v>
      </c>
      <c r="D21" s="5279" t="s">
        <v>86</v>
      </c>
      <c r="E21" s="3420"/>
      <c r="F21" s="5285" t="s">
        <v>1357</v>
      </c>
      <c r="G21" s="4443" t="s">
        <v>143</v>
      </c>
      <c r="H21" s="5293" t="s">
        <v>33</v>
      </c>
      <c r="I21" s="3385" t="s">
        <v>1074</v>
      </c>
      <c r="J21" s="3319" t="s">
        <v>77</v>
      </c>
      <c r="K21" s="3483" t="s">
        <v>1345</v>
      </c>
      <c r="L21" s="3303">
        <v>49</v>
      </c>
      <c r="M21" s="3428"/>
      <c r="N21" s="3482"/>
      <c r="O21" s="3481"/>
      <c r="T21" s="3487"/>
      <c r="U21" s="3487"/>
      <c r="V21" s="3487"/>
      <c r="W21" s="5420"/>
      <c r="X21" s="3487"/>
    </row>
    <row r="22" spans="1:24" ht="24.75" customHeight="1" thickBot="1" x14ac:dyDescent="0.25">
      <c r="A22" s="5276"/>
      <c r="B22" s="5278"/>
      <c r="C22" s="5282"/>
      <c r="D22" s="5280"/>
      <c r="E22" s="3416"/>
      <c r="F22" s="5286"/>
      <c r="G22" s="4444"/>
      <c r="H22" s="5295"/>
      <c r="I22" s="3372"/>
      <c r="J22" s="3425"/>
      <c r="K22" s="3312" t="s">
        <v>21</v>
      </c>
      <c r="L22" s="3479">
        <f>SUM(L21)</f>
        <v>49</v>
      </c>
      <c r="M22" s="3478"/>
      <c r="N22" s="3477"/>
      <c r="O22" s="3476"/>
      <c r="T22" s="3487"/>
      <c r="U22" s="3487"/>
      <c r="V22" s="3487"/>
      <c r="W22" s="5420"/>
      <c r="X22" s="3487"/>
    </row>
    <row r="23" spans="1:24" ht="23.25" customHeight="1" x14ac:dyDescent="0.2">
      <c r="A23" s="5275" t="s">
        <v>25</v>
      </c>
      <c r="B23" s="5277" t="s">
        <v>25</v>
      </c>
      <c r="C23" s="5281" t="s">
        <v>25</v>
      </c>
      <c r="D23" s="5279" t="s">
        <v>84</v>
      </c>
      <c r="E23" s="3484"/>
      <c r="F23" s="5285" t="s">
        <v>1356</v>
      </c>
      <c r="G23" s="4444"/>
      <c r="H23" s="5293" t="s">
        <v>33</v>
      </c>
      <c r="I23" s="3385" t="s">
        <v>1074</v>
      </c>
      <c r="J23" s="3319" t="s">
        <v>77</v>
      </c>
      <c r="K23" s="3483" t="s">
        <v>1345</v>
      </c>
      <c r="L23" s="3303">
        <v>15250.9</v>
      </c>
      <c r="M23" s="5272" t="s">
        <v>1336</v>
      </c>
      <c r="N23" s="5269" t="s">
        <v>357</v>
      </c>
      <c r="O23" s="5263" t="s">
        <v>1355</v>
      </c>
      <c r="T23" s="3487"/>
      <c r="U23" s="3487"/>
      <c r="V23" s="3487"/>
      <c r="W23" s="3489"/>
      <c r="X23" s="3487"/>
    </row>
    <row r="24" spans="1:24" ht="24" customHeight="1" thickBot="1" x14ac:dyDescent="0.25">
      <c r="A24" s="5276"/>
      <c r="B24" s="5278"/>
      <c r="C24" s="5282"/>
      <c r="D24" s="5280"/>
      <c r="E24" s="3480"/>
      <c r="F24" s="5286"/>
      <c r="G24" s="4444"/>
      <c r="H24" s="5295"/>
      <c r="I24" s="3372" t="s">
        <v>1282</v>
      </c>
      <c r="J24" s="3313" t="s">
        <v>44</v>
      </c>
      <c r="K24" s="3312" t="s">
        <v>21</v>
      </c>
      <c r="L24" s="3479">
        <f>SUM(L23)</f>
        <v>15250.9</v>
      </c>
      <c r="M24" s="5273"/>
      <c r="N24" s="5271"/>
      <c r="O24" s="5265"/>
      <c r="T24" s="3487"/>
      <c r="U24" s="3487"/>
      <c r="V24" s="3487"/>
      <c r="W24" s="3489"/>
      <c r="X24" s="3487"/>
    </row>
    <row r="25" spans="1:24" ht="21.75" customHeight="1" x14ac:dyDescent="0.2">
      <c r="A25" s="5275" t="s">
        <v>25</v>
      </c>
      <c r="B25" s="5277" t="s">
        <v>25</v>
      </c>
      <c r="C25" s="5281" t="s">
        <v>25</v>
      </c>
      <c r="D25" s="5279" t="s">
        <v>81</v>
      </c>
      <c r="E25" s="3484"/>
      <c r="F25" s="5283" t="s">
        <v>1354</v>
      </c>
      <c r="G25" s="4443" t="s">
        <v>143</v>
      </c>
      <c r="H25" s="5293" t="s">
        <v>33</v>
      </c>
      <c r="I25" s="3385" t="s">
        <v>1282</v>
      </c>
      <c r="J25" s="3371" t="s">
        <v>44</v>
      </c>
      <c r="K25" s="3483" t="s">
        <v>1345</v>
      </c>
      <c r="L25" s="3303">
        <v>0.8</v>
      </c>
      <c r="M25" s="5272" t="s">
        <v>1336</v>
      </c>
      <c r="N25" s="5269" t="s">
        <v>357</v>
      </c>
      <c r="O25" s="5263" t="s">
        <v>1074</v>
      </c>
      <c r="T25" s="3487"/>
      <c r="U25" s="3487"/>
      <c r="V25" s="3487"/>
      <c r="W25" s="3489"/>
      <c r="X25" s="3487"/>
    </row>
    <row r="26" spans="1:24" ht="26.25" customHeight="1" thickBot="1" x14ac:dyDescent="0.25">
      <c r="A26" s="5276"/>
      <c r="B26" s="5278"/>
      <c r="C26" s="5282"/>
      <c r="D26" s="5280"/>
      <c r="E26" s="3480"/>
      <c r="F26" s="5284"/>
      <c r="G26" s="4444"/>
      <c r="H26" s="5295"/>
      <c r="I26" s="3372"/>
      <c r="J26" s="3425"/>
      <c r="K26" s="3312" t="s">
        <v>21</v>
      </c>
      <c r="L26" s="3479">
        <f>SUM(L25)</f>
        <v>0.8</v>
      </c>
      <c r="M26" s="5273"/>
      <c r="N26" s="5271"/>
      <c r="O26" s="5265"/>
      <c r="T26" s="3487"/>
      <c r="U26" s="3487"/>
      <c r="V26" s="3487"/>
      <c r="W26" s="3489"/>
      <c r="X26" s="3487"/>
    </row>
    <row r="27" spans="1:24" ht="25.5" customHeight="1" thickBot="1" x14ac:dyDescent="0.25">
      <c r="A27" s="5275" t="s">
        <v>25</v>
      </c>
      <c r="B27" s="5277" t="s">
        <v>25</v>
      </c>
      <c r="C27" s="5281" t="s">
        <v>25</v>
      </c>
      <c r="D27" s="5279" t="s">
        <v>76</v>
      </c>
      <c r="E27" s="3420"/>
      <c r="F27" s="5283" t="s">
        <v>1353</v>
      </c>
      <c r="G27" s="4444"/>
      <c r="H27" s="5293" t="s">
        <v>33</v>
      </c>
      <c r="I27" s="3320" t="s">
        <v>1282</v>
      </c>
      <c r="J27" s="3371" t="s">
        <v>44</v>
      </c>
      <c r="K27" s="3490" t="s">
        <v>132</v>
      </c>
      <c r="L27" s="3303">
        <v>0.1</v>
      </c>
      <c r="M27" s="5272" t="s">
        <v>1336</v>
      </c>
      <c r="N27" s="5269" t="s">
        <v>357</v>
      </c>
      <c r="O27" s="5263" t="s">
        <v>1074</v>
      </c>
      <c r="T27" s="3487"/>
      <c r="U27" s="3487"/>
      <c r="V27" s="3487"/>
      <c r="W27" s="3489"/>
      <c r="X27" s="3487"/>
    </row>
    <row r="28" spans="1:24" ht="25.5" customHeight="1" thickBot="1" x14ac:dyDescent="0.25">
      <c r="A28" s="5276"/>
      <c r="B28" s="5278"/>
      <c r="C28" s="5282"/>
      <c r="D28" s="5280"/>
      <c r="E28" s="3416"/>
      <c r="F28" s="5287"/>
      <c r="G28" s="4444"/>
      <c r="H28" s="5295"/>
      <c r="I28" s="3314"/>
      <c r="J28" s="3425"/>
      <c r="K28" s="3312" t="s">
        <v>21</v>
      </c>
      <c r="L28" s="3479">
        <f>SUM(L27)</f>
        <v>0.1</v>
      </c>
      <c r="M28" s="5273"/>
      <c r="N28" s="5271"/>
      <c r="O28" s="5265"/>
      <c r="T28" s="3487"/>
      <c r="U28" s="3487"/>
      <c r="V28" s="3487"/>
      <c r="W28" s="3489"/>
      <c r="X28" s="3487"/>
    </row>
    <row r="29" spans="1:24" ht="26.25" customHeight="1" x14ac:dyDescent="0.2">
      <c r="A29" s="5275" t="s">
        <v>25</v>
      </c>
      <c r="B29" s="5277" t="s">
        <v>25</v>
      </c>
      <c r="C29" s="5281" t="s">
        <v>25</v>
      </c>
      <c r="D29" s="5279" t="s">
        <v>73</v>
      </c>
      <c r="E29" s="3420"/>
      <c r="F29" s="5283" t="s">
        <v>1352</v>
      </c>
      <c r="G29" s="4443" t="s">
        <v>143</v>
      </c>
      <c r="H29" s="5293" t="s">
        <v>33</v>
      </c>
      <c r="I29" s="3320" t="s">
        <v>1282</v>
      </c>
      <c r="J29" s="3371" t="s">
        <v>44</v>
      </c>
      <c r="K29" s="3488" t="s">
        <v>28</v>
      </c>
      <c r="L29" s="3303">
        <v>0.3</v>
      </c>
      <c r="M29" s="5272" t="s">
        <v>1336</v>
      </c>
      <c r="N29" s="5269" t="s">
        <v>357</v>
      </c>
      <c r="O29" s="5263" t="s">
        <v>1074</v>
      </c>
      <c r="T29" s="3487"/>
      <c r="U29" s="3487"/>
      <c r="V29" s="3487"/>
      <c r="W29" s="3489"/>
      <c r="X29" s="3487"/>
    </row>
    <row r="30" spans="1:24" ht="21.75" customHeight="1" thickBot="1" x14ac:dyDescent="0.25">
      <c r="A30" s="5276"/>
      <c r="B30" s="5278"/>
      <c r="C30" s="5282"/>
      <c r="D30" s="5280"/>
      <c r="E30" s="3416"/>
      <c r="F30" s="5284"/>
      <c r="G30" s="4444"/>
      <c r="H30" s="5295"/>
      <c r="I30" s="3314"/>
      <c r="J30" s="3425"/>
      <c r="K30" s="3312" t="s">
        <v>21</v>
      </c>
      <c r="L30" s="3479">
        <f>SUM(L29)</f>
        <v>0.3</v>
      </c>
      <c r="M30" s="5273"/>
      <c r="N30" s="5271"/>
      <c r="O30" s="5265"/>
      <c r="T30" s="3487"/>
      <c r="U30" s="3487"/>
      <c r="V30" s="3487"/>
      <c r="W30" s="3489"/>
      <c r="X30" s="3487"/>
    </row>
    <row r="31" spans="1:24" ht="26.25" customHeight="1" x14ac:dyDescent="0.2">
      <c r="A31" s="5275" t="s">
        <v>25</v>
      </c>
      <c r="B31" s="5277" t="s">
        <v>25</v>
      </c>
      <c r="C31" s="5281" t="s">
        <v>25</v>
      </c>
      <c r="D31" s="5279" t="s">
        <v>69</v>
      </c>
      <c r="E31" s="3486"/>
      <c r="F31" s="5283" t="s">
        <v>1351</v>
      </c>
      <c r="G31" s="4444"/>
      <c r="H31" s="5293" t="s">
        <v>33</v>
      </c>
      <c r="I31" s="3320" t="s">
        <v>1282</v>
      </c>
      <c r="J31" s="3371" t="s">
        <v>44</v>
      </c>
      <c r="K31" s="3488" t="s">
        <v>28</v>
      </c>
      <c r="L31" s="3303">
        <v>47.5</v>
      </c>
      <c r="M31" s="5272" t="s">
        <v>1336</v>
      </c>
      <c r="N31" s="5269" t="s">
        <v>357</v>
      </c>
      <c r="O31" s="5263" t="s">
        <v>1350</v>
      </c>
      <c r="T31" s="3487"/>
      <c r="U31" s="3487"/>
      <c r="V31" s="3487"/>
      <c r="W31" s="3489"/>
      <c r="X31" s="3487"/>
    </row>
    <row r="32" spans="1:24" ht="18.75" customHeight="1" thickBot="1" x14ac:dyDescent="0.25">
      <c r="A32" s="5276"/>
      <c r="B32" s="5278"/>
      <c r="C32" s="5282"/>
      <c r="D32" s="5280"/>
      <c r="E32" s="3486"/>
      <c r="F32" s="5284"/>
      <c r="G32" s="4444"/>
      <c r="H32" s="5295"/>
      <c r="I32" s="3314"/>
      <c r="J32" s="3425"/>
      <c r="K32" s="3312" t="s">
        <v>21</v>
      </c>
      <c r="L32" s="3479">
        <f>SUM(L31)</f>
        <v>47.5</v>
      </c>
      <c r="M32" s="5273"/>
      <c r="N32" s="5271"/>
      <c r="O32" s="5265"/>
      <c r="T32" s="3487"/>
      <c r="U32" s="3487"/>
      <c r="V32" s="3487"/>
      <c r="W32" s="3489"/>
      <c r="X32" s="3487"/>
    </row>
    <row r="33" spans="1:24" ht="26.25" customHeight="1" x14ac:dyDescent="0.2">
      <c r="A33" s="5275" t="s">
        <v>25</v>
      </c>
      <c r="B33" s="5277" t="s">
        <v>25</v>
      </c>
      <c r="C33" s="5281" t="s">
        <v>25</v>
      </c>
      <c r="D33" s="5279" t="s">
        <v>66</v>
      </c>
      <c r="E33" s="3420"/>
      <c r="F33" s="5283" t="s">
        <v>1349</v>
      </c>
      <c r="G33" s="4443" t="s">
        <v>143</v>
      </c>
      <c r="H33" s="5293" t="s">
        <v>33</v>
      </c>
      <c r="I33" s="3320" t="s">
        <v>1282</v>
      </c>
      <c r="J33" s="3371" t="s">
        <v>44</v>
      </c>
      <c r="K33" s="3488" t="s">
        <v>28</v>
      </c>
      <c r="L33" s="3303">
        <v>1190.5</v>
      </c>
      <c r="M33" s="5272" t="s">
        <v>1336</v>
      </c>
      <c r="N33" s="5269" t="s">
        <v>357</v>
      </c>
      <c r="O33" s="5263" t="s">
        <v>1348</v>
      </c>
      <c r="T33" s="3487"/>
      <c r="U33" s="3487"/>
      <c r="V33" s="3487"/>
      <c r="W33" s="5420"/>
      <c r="X33" s="3487"/>
    </row>
    <row r="34" spans="1:24" ht="21.75" customHeight="1" thickBot="1" x14ac:dyDescent="0.25">
      <c r="A34" s="5276"/>
      <c r="B34" s="5278"/>
      <c r="C34" s="5282"/>
      <c r="D34" s="5280"/>
      <c r="E34" s="3416"/>
      <c r="F34" s="5284"/>
      <c r="G34" s="4444"/>
      <c r="H34" s="5295"/>
      <c r="I34" s="3314"/>
      <c r="J34" s="3425"/>
      <c r="K34" s="3312" t="s">
        <v>21</v>
      </c>
      <c r="L34" s="3479">
        <f>SUM(L33)</f>
        <v>1190.5</v>
      </c>
      <c r="M34" s="5273"/>
      <c r="N34" s="5271"/>
      <c r="O34" s="5265"/>
      <c r="T34" s="3487"/>
      <c r="U34" s="3487"/>
      <c r="V34" s="3487"/>
      <c r="W34" s="5420"/>
      <c r="X34" s="3487"/>
    </row>
    <row r="35" spans="1:24" ht="31.5" customHeight="1" x14ac:dyDescent="0.2">
      <c r="A35" s="5275" t="s">
        <v>25</v>
      </c>
      <c r="B35" s="5277" t="s">
        <v>25</v>
      </c>
      <c r="C35" s="5281" t="s">
        <v>25</v>
      </c>
      <c r="D35" s="5279" t="s">
        <v>62</v>
      </c>
      <c r="E35" s="3486"/>
      <c r="F35" s="5283" t="s">
        <v>1347</v>
      </c>
      <c r="G35" s="4444"/>
      <c r="H35" s="5293" t="s">
        <v>33</v>
      </c>
      <c r="I35" s="3320" t="s">
        <v>1282</v>
      </c>
      <c r="J35" s="3371" t="s">
        <v>44</v>
      </c>
      <c r="K35" s="3483" t="s">
        <v>1345</v>
      </c>
      <c r="L35" s="3449">
        <v>0</v>
      </c>
      <c r="M35" s="3428"/>
      <c r="N35" s="3482"/>
      <c r="O35" s="3481"/>
    </row>
    <row r="36" spans="1:24" ht="15.75" customHeight="1" thickBot="1" x14ac:dyDescent="0.25">
      <c r="A36" s="5276"/>
      <c r="B36" s="5278"/>
      <c r="C36" s="5282"/>
      <c r="D36" s="5280"/>
      <c r="E36" s="3486"/>
      <c r="F36" s="5284"/>
      <c r="G36" s="4444"/>
      <c r="H36" s="5295"/>
      <c r="I36" s="3314"/>
      <c r="J36" s="3327"/>
      <c r="K36" s="3465" t="s">
        <v>21</v>
      </c>
      <c r="L36" s="3485">
        <f>SUM(L35)</f>
        <v>0</v>
      </c>
      <c r="M36" s="3478"/>
      <c r="N36" s="3477"/>
      <c r="O36" s="3476"/>
    </row>
    <row r="37" spans="1:24" ht="29.25" customHeight="1" x14ac:dyDescent="0.2">
      <c r="A37" s="5275" t="s">
        <v>25</v>
      </c>
      <c r="B37" s="5277" t="s">
        <v>25</v>
      </c>
      <c r="C37" s="5281" t="s">
        <v>25</v>
      </c>
      <c r="D37" s="5279" t="s">
        <v>53</v>
      </c>
      <c r="E37" s="3484"/>
      <c r="F37" s="5283" t="s">
        <v>1346</v>
      </c>
      <c r="G37" s="4443" t="s">
        <v>143</v>
      </c>
      <c r="H37" s="5293" t="s">
        <v>33</v>
      </c>
      <c r="I37" s="3328" t="s">
        <v>1282</v>
      </c>
      <c r="J37" s="3371" t="s">
        <v>44</v>
      </c>
      <c r="K37" s="3483" t="s">
        <v>1345</v>
      </c>
      <c r="L37" s="3303">
        <v>0</v>
      </c>
      <c r="M37" s="3428"/>
      <c r="N37" s="3482"/>
      <c r="O37" s="3481"/>
    </row>
    <row r="38" spans="1:24" ht="24.75" customHeight="1" thickBot="1" x14ac:dyDescent="0.25">
      <c r="A38" s="5276"/>
      <c r="B38" s="5278"/>
      <c r="C38" s="5282"/>
      <c r="D38" s="5280"/>
      <c r="E38" s="3480"/>
      <c r="F38" s="5284"/>
      <c r="G38" s="4445"/>
      <c r="H38" s="5295"/>
      <c r="I38" s="3314"/>
      <c r="J38" s="3321"/>
      <c r="K38" s="3312" t="s">
        <v>21</v>
      </c>
      <c r="L38" s="3479">
        <f>SUM(L37)</f>
        <v>0</v>
      </c>
      <c r="M38" s="3478"/>
      <c r="N38" s="3477"/>
      <c r="O38" s="3476"/>
    </row>
    <row r="39" spans="1:24" ht="27" customHeight="1" x14ac:dyDescent="0.2">
      <c r="A39" s="5356" t="s">
        <v>25</v>
      </c>
      <c r="B39" s="5340" t="s">
        <v>25</v>
      </c>
      <c r="C39" s="5303" t="s">
        <v>27</v>
      </c>
      <c r="D39" s="5320" t="s">
        <v>1344</v>
      </c>
      <c r="E39" s="5320"/>
      <c r="F39" s="5321"/>
      <c r="G39" s="4443" t="s">
        <v>124</v>
      </c>
      <c r="H39" s="5293" t="s">
        <v>33</v>
      </c>
      <c r="I39" s="5352" t="s">
        <v>1287</v>
      </c>
      <c r="J39" s="3319" t="s">
        <v>77</v>
      </c>
      <c r="K39" s="3350" t="s">
        <v>101</v>
      </c>
      <c r="L39" s="3349">
        <f>L43+L46+L49+L53+L56</f>
        <v>6389.2999999999993</v>
      </c>
      <c r="M39" s="5274"/>
      <c r="N39" s="5270"/>
      <c r="O39" s="5264"/>
      <c r="Q39" s="3341"/>
      <c r="R39" s="3332"/>
    </row>
    <row r="40" spans="1:24" ht="21" customHeight="1" x14ac:dyDescent="0.2">
      <c r="A40" s="5300"/>
      <c r="B40" s="4418"/>
      <c r="C40" s="5303"/>
      <c r="D40" s="5322"/>
      <c r="E40" s="5322"/>
      <c r="F40" s="5323"/>
      <c r="G40" s="4444"/>
      <c r="H40" s="5294"/>
      <c r="I40" s="5353"/>
      <c r="J40" s="3313" t="s">
        <v>44</v>
      </c>
      <c r="K40" s="3343" t="s">
        <v>132</v>
      </c>
      <c r="L40" s="3342">
        <f>L50</f>
        <v>452.3</v>
      </c>
      <c r="M40" s="5274"/>
      <c r="N40" s="5270"/>
      <c r="O40" s="5264"/>
      <c r="Q40" s="3341"/>
      <c r="R40" s="3332"/>
    </row>
    <row r="41" spans="1:24" ht="23.25" customHeight="1" thickBot="1" x14ac:dyDescent="0.25">
      <c r="A41" s="5300"/>
      <c r="B41" s="4418"/>
      <c r="C41" s="5303"/>
      <c r="D41" s="5322"/>
      <c r="E41" s="5322"/>
      <c r="F41" s="5323"/>
      <c r="G41" s="4444"/>
      <c r="H41" s="5294"/>
      <c r="I41" s="5353"/>
      <c r="J41" s="3327"/>
      <c r="K41" s="3457" t="s">
        <v>118</v>
      </c>
      <c r="L41" s="3456">
        <f>L44+L47+L51+L54+L57</f>
        <v>493.79999999999995</v>
      </c>
      <c r="M41" s="5274"/>
      <c r="N41" s="5270"/>
      <c r="O41" s="5264"/>
      <c r="Q41" s="3341"/>
      <c r="R41" s="3332"/>
    </row>
    <row r="42" spans="1:24" ht="23.25" customHeight="1" thickBot="1" x14ac:dyDescent="0.25">
      <c r="A42" s="5301"/>
      <c r="B42" s="4419"/>
      <c r="C42" s="5304"/>
      <c r="D42" s="5324"/>
      <c r="E42" s="5324"/>
      <c r="F42" s="5325"/>
      <c r="G42" s="4445"/>
      <c r="H42" s="5295"/>
      <c r="I42" s="5353"/>
      <c r="J42" s="3321"/>
      <c r="K42" s="3475" t="s">
        <v>21</v>
      </c>
      <c r="L42" s="3454">
        <f>SUM(L39:L41)</f>
        <v>7335.4</v>
      </c>
      <c r="M42" s="5273"/>
      <c r="N42" s="5271"/>
      <c r="O42" s="5265"/>
      <c r="Q42" s="3333"/>
      <c r="R42" s="3392"/>
    </row>
    <row r="43" spans="1:24" ht="22.5" customHeight="1" x14ac:dyDescent="0.2">
      <c r="A43" s="5275" t="s">
        <v>25</v>
      </c>
      <c r="B43" s="5277" t="s">
        <v>25</v>
      </c>
      <c r="C43" s="5303" t="s">
        <v>27</v>
      </c>
      <c r="D43" s="5279" t="s">
        <v>25</v>
      </c>
      <c r="E43" s="3420"/>
      <c r="F43" s="5332" t="s">
        <v>1343</v>
      </c>
      <c r="G43" s="4443" t="s">
        <v>124</v>
      </c>
      <c r="H43" s="5293" t="s">
        <v>33</v>
      </c>
      <c r="I43" s="3453">
        <v>9</v>
      </c>
      <c r="J43" s="3371" t="s">
        <v>44</v>
      </c>
      <c r="K43" s="3391" t="s">
        <v>101</v>
      </c>
      <c r="L43" s="3303">
        <v>2861.1</v>
      </c>
      <c r="M43" s="5266" t="s">
        <v>1336</v>
      </c>
      <c r="N43" s="5269" t="s">
        <v>357</v>
      </c>
      <c r="O43" s="5263" t="s">
        <v>1342</v>
      </c>
    </row>
    <row r="44" spans="1:24" ht="19.5" customHeight="1" thickBot="1" x14ac:dyDescent="0.25">
      <c r="A44" s="5291"/>
      <c r="B44" s="5334"/>
      <c r="C44" s="5303"/>
      <c r="D44" s="5337"/>
      <c r="E44" s="3422"/>
      <c r="F44" s="5341"/>
      <c r="G44" s="4444"/>
      <c r="H44" s="5294"/>
      <c r="I44" s="3328"/>
      <c r="J44" s="3327"/>
      <c r="K44" s="3389" t="s">
        <v>118</v>
      </c>
      <c r="L44" s="3390">
        <v>225.3</v>
      </c>
      <c r="M44" s="5267"/>
      <c r="N44" s="5270"/>
      <c r="O44" s="5264"/>
    </row>
    <row r="45" spans="1:24" ht="20.25" customHeight="1" thickBot="1" x14ac:dyDescent="0.25">
      <c r="A45" s="5276"/>
      <c r="B45" s="5278"/>
      <c r="C45" s="5304"/>
      <c r="D45" s="5280"/>
      <c r="E45" s="3416"/>
      <c r="F45" s="5333"/>
      <c r="G45" s="4445"/>
      <c r="H45" s="5295"/>
      <c r="I45" s="3314"/>
      <c r="J45" s="3321"/>
      <c r="K45" s="3312" t="s">
        <v>21</v>
      </c>
      <c r="L45" s="3451">
        <f>SUM(L43:L44)</f>
        <v>3086.4</v>
      </c>
      <c r="M45" s="5268"/>
      <c r="N45" s="5271"/>
      <c r="O45" s="5265"/>
    </row>
    <row r="46" spans="1:24" ht="20.25" customHeight="1" x14ac:dyDescent="0.2">
      <c r="A46" s="5275" t="s">
        <v>25</v>
      </c>
      <c r="B46" s="5277" t="s">
        <v>25</v>
      </c>
      <c r="C46" s="5303" t="s">
        <v>27</v>
      </c>
      <c r="D46" s="5279" t="s">
        <v>27</v>
      </c>
      <c r="E46" s="3420"/>
      <c r="F46" s="5342" t="s">
        <v>1341</v>
      </c>
      <c r="G46" s="4443" t="s">
        <v>124</v>
      </c>
      <c r="H46" s="5293" t="s">
        <v>33</v>
      </c>
      <c r="I46" s="3453">
        <v>9</v>
      </c>
      <c r="J46" s="3371" t="s">
        <v>44</v>
      </c>
      <c r="K46" s="3391" t="s">
        <v>101</v>
      </c>
      <c r="L46" s="3303">
        <v>1623.1</v>
      </c>
      <c r="M46" s="5266" t="s">
        <v>1336</v>
      </c>
      <c r="N46" s="5269" t="s">
        <v>357</v>
      </c>
      <c r="O46" s="5263" t="s">
        <v>1340</v>
      </c>
    </row>
    <row r="47" spans="1:24" ht="17.25" customHeight="1" x14ac:dyDescent="0.2">
      <c r="A47" s="5291"/>
      <c r="B47" s="5334"/>
      <c r="C47" s="5303"/>
      <c r="D47" s="5337"/>
      <c r="E47" s="3422"/>
      <c r="F47" s="5343"/>
      <c r="G47" s="4444"/>
      <c r="H47" s="5294"/>
      <c r="I47" s="3328"/>
      <c r="J47" s="3327"/>
      <c r="K47" s="3301" t="s">
        <v>118</v>
      </c>
      <c r="L47" s="3390">
        <v>88.7</v>
      </c>
      <c r="M47" s="5267"/>
      <c r="N47" s="5270"/>
      <c r="O47" s="5264"/>
    </row>
    <row r="48" spans="1:24" ht="19.5" customHeight="1" thickBot="1" x14ac:dyDescent="0.25">
      <c r="A48" s="5276"/>
      <c r="B48" s="5278"/>
      <c r="C48" s="5304"/>
      <c r="D48" s="5280"/>
      <c r="E48" s="3416"/>
      <c r="F48" s="5344"/>
      <c r="G48" s="4445"/>
      <c r="H48" s="5295"/>
      <c r="I48" s="3314"/>
      <c r="J48" s="3321"/>
      <c r="K48" s="3312" t="s">
        <v>21</v>
      </c>
      <c r="L48" s="3451">
        <f>SUM(L46:L47)</f>
        <v>1711.8</v>
      </c>
      <c r="M48" s="5268"/>
      <c r="N48" s="5271"/>
      <c r="O48" s="5265"/>
    </row>
    <row r="49" spans="1:21" ht="15.75" customHeight="1" x14ac:dyDescent="0.2">
      <c r="A49" s="5275" t="s">
        <v>25</v>
      </c>
      <c r="B49" s="5277" t="s">
        <v>25</v>
      </c>
      <c r="C49" s="5303" t="s">
        <v>27</v>
      </c>
      <c r="D49" s="5279" t="s">
        <v>86</v>
      </c>
      <c r="E49" s="3420"/>
      <c r="F49" s="5342" t="s">
        <v>1339</v>
      </c>
      <c r="G49" s="4443" t="s">
        <v>124</v>
      </c>
      <c r="H49" s="5293" t="s">
        <v>33</v>
      </c>
      <c r="I49" s="3320" t="s">
        <v>1282</v>
      </c>
      <c r="J49" s="3371" t="s">
        <v>44</v>
      </c>
      <c r="K49" s="3391" t="s">
        <v>101</v>
      </c>
      <c r="L49" s="3303">
        <v>511.2</v>
      </c>
      <c r="M49" s="5266" t="s">
        <v>1336</v>
      </c>
      <c r="N49" s="5270" t="s">
        <v>357</v>
      </c>
      <c r="O49" s="5263" t="s">
        <v>1338</v>
      </c>
    </row>
    <row r="50" spans="1:21" ht="19.5" customHeight="1" x14ac:dyDescent="0.2">
      <c r="A50" s="5291"/>
      <c r="B50" s="5334"/>
      <c r="C50" s="5303"/>
      <c r="D50" s="5337"/>
      <c r="E50" s="3422"/>
      <c r="F50" s="5343"/>
      <c r="G50" s="4444"/>
      <c r="H50" s="5294"/>
      <c r="I50" s="3328"/>
      <c r="J50" s="3327"/>
      <c r="K50" s="3301" t="s">
        <v>132</v>
      </c>
      <c r="L50" s="3390">
        <v>452.3</v>
      </c>
      <c r="M50" s="5267"/>
      <c r="N50" s="5270"/>
      <c r="O50" s="5264"/>
    </row>
    <row r="51" spans="1:21" ht="21.75" customHeight="1" thickBot="1" x14ac:dyDescent="0.25">
      <c r="A51" s="5291"/>
      <c r="B51" s="5334"/>
      <c r="C51" s="5303"/>
      <c r="D51" s="5337"/>
      <c r="E51" s="3422"/>
      <c r="F51" s="5343"/>
      <c r="G51" s="4444"/>
      <c r="H51" s="5294"/>
      <c r="I51" s="3328"/>
      <c r="J51" s="3327"/>
      <c r="K51" s="3389" t="s">
        <v>118</v>
      </c>
      <c r="L51" s="3390">
        <v>120.7</v>
      </c>
      <c r="M51" s="5267"/>
      <c r="N51" s="5270"/>
      <c r="O51" s="5264"/>
    </row>
    <row r="52" spans="1:21" ht="21.75" customHeight="1" thickBot="1" x14ac:dyDescent="0.25">
      <c r="A52" s="5276"/>
      <c r="B52" s="5278"/>
      <c r="C52" s="5304"/>
      <c r="D52" s="5280"/>
      <c r="E52" s="3416"/>
      <c r="F52" s="5344"/>
      <c r="G52" s="4445"/>
      <c r="H52" s="5295"/>
      <c r="I52" s="3314"/>
      <c r="J52" s="3321"/>
      <c r="K52" s="3312" t="s">
        <v>21</v>
      </c>
      <c r="L52" s="3451">
        <f>SUM(L49:L51)</f>
        <v>1084.2</v>
      </c>
      <c r="M52" s="5268"/>
      <c r="N52" s="5271"/>
      <c r="O52" s="5265"/>
    </row>
    <row r="53" spans="1:21" ht="15.75" customHeight="1" x14ac:dyDescent="0.2">
      <c r="A53" s="5275" t="s">
        <v>25</v>
      </c>
      <c r="B53" s="5277" t="s">
        <v>25</v>
      </c>
      <c r="C53" s="5303" t="s">
        <v>27</v>
      </c>
      <c r="D53" s="5279" t="s">
        <v>84</v>
      </c>
      <c r="E53" s="3420"/>
      <c r="F53" s="5332" t="s">
        <v>1337</v>
      </c>
      <c r="G53" s="4443" t="s">
        <v>124</v>
      </c>
      <c r="H53" s="5293" t="s">
        <v>33</v>
      </c>
      <c r="I53" s="3453">
        <v>9</v>
      </c>
      <c r="J53" s="3371" t="s">
        <v>44</v>
      </c>
      <c r="K53" s="3391" t="s">
        <v>101</v>
      </c>
      <c r="L53" s="3303">
        <v>393.9</v>
      </c>
      <c r="M53" s="5266" t="s">
        <v>1336</v>
      </c>
      <c r="N53" s="5269" t="s">
        <v>357</v>
      </c>
      <c r="O53" s="5263" t="s">
        <v>1335</v>
      </c>
    </row>
    <row r="54" spans="1:21" ht="17.25" customHeight="1" x14ac:dyDescent="0.2">
      <c r="A54" s="5291"/>
      <c r="B54" s="5334"/>
      <c r="C54" s="5303"/>
      <c r="D54" s="5337"/>
      <c r="E54" s="3422"/>
      <c r="F54" s="5341"/>
      <c r="G54" s="4444"/>
      <c r="H54" s="5294"/>
      <c r="I54" s="3328"/>
      <c r="J54" s="3327"/>
      <c r="K54" s="3301" t="s">
        <v>118</v>
      </c>
      <c r="L54" s="3390">
        <v>30.9</v>
      </c>
      <c r="M54" s="5267"/>
      <c r="N54" s="5270"/>
      <c r="O54" s="5264"/>
    </row>
    <row r="55" spans="1:21" ht="21" customHeight="1" thickBot="1" x14ac:dyDescent="0.25">
      <c r="A55" s="5276"/>
      <c r="B55" s="5278"/>
      <c r="C55" s="5304"/>
      <c r="D55" s="5280"/>
      <c r="E55" s="3416"/>
      <c r="F55" s="5333"/>
      <c r="G55" s="4445"/>
      <c r="H55" s="5295"/>
      <c r="I55" s="3314"/>
      <c r="J55" s="3321"/>
      <c r="K55" s="3312" t="s">
        <v>21</v>
      </c>
      <c r="L55" s="3451">
        <f>SUM(L53:L54)</f>
        <v>424.79999999999995</v>
      </c>
      <c r="M55" s="5268"/>
      <c r="N55" s="5271"/>
      <c r="O55" s="5265"/>
    </row>
    <row r="56" spans="1:21" ht="20.25" customHeight="1" x14ac:dyDescent="0.2">
      <c r="A56" s="5275" t="s">
        <v>25</v>
      </c>
      <c r="B56" s="5277" t="s">
        <v>25</v>
      </c>
      <c r="C56" s="5303" t="s">
        <v>27</v>
      </c>
      <c r="D56" s="5279" t="s">
        <v>81</v>
      </c>
      <c r="E56" s="3420"/>
      <c r="F56" s="5342" t="s">
        <v>1334</v>
      </c>
      <c r="G56" s="4443" t="s">
        <v>124</v>
      </c>
      <c r="H56" s="5293" t="s">
        <v>33</v>
      </c>
      <c r="I56" s="3474">
        <v>1</v>
      </c>
      <c r="J56" s="3319" t="s">
        <v>77</v>
      </c>
      <c r="K56" s="3391" t="s">
        <v>101</v>
      </c>
      <c r="L56" s="3449">
        <v>1000</v>
      </c>
      <c r="M56" s="3473" t="s">
        <v>1333</v>
      </c>
      <c r="N56" s="3472" t="s">
        <v>1332</v>
      </c>
      <c r="O56" s="3471" t="s">
        <v>1331</v>
      </c>
      <c r="Q56" s="5392"/>
      <c r="R56" s="5403"/>
      <c r="S56" s="5419"/>
    </row>
    <row r="57" spans="1:21" ht="17.25" customHeight="1" x14ac:dyDescent="0.2">
      <c r="A57" s="5291"/>
      <c r="B57" s="5334"/>
      <c r="C57" s="5303"/>
      <c r="D57" s="5337"/>
      <c r="E57" s="3422"/>
      <c r="F57" s="5343"/>
      <c r="G57" s="4444"/>
      <c r="H57" s="5294"/>
      <c r="I57" s="3328" t="s">
        <v>538</v>
      </c>
      <c r="J57" s="3470" t="s">
        <v>226</v>
      </c>
      <c r="K57" s="3301" t="s">
        <v>118</v>
      </c>
      <c r="L57" s="3390">
        <v>28.2</v>
      </c>
      <c r="M57" s="3469"/>
      <c r="N57" s="3468"/>
      <c r="O57" s="3467"/>
      <c r="Q57" s="5392"/>
      <c r="R57" s="5403"/>
      <c r="S57" s="5419"/>
      <c r="U57" s="3466"/>
    </row>
    <row r="58" spans="1:21" ht="30" customHeight="1" thickBot="1" x14ac:dyDescent="0.25">
      <c r="A58" s="5276"/>
      <c r="B58" s="5278"/>
      <c r="C58" s="5304"/>
      <c r="D58" s="5280"/>
      <c r="E58" s="3416"/>
      <c r="F58" s="5344"/>
      <c r="G58" s="4445"/>
      <c r="H58" s="5295"/>
      <c r="I58" s="3314"/>
      <c r="J58" s="3321"/>
      <c r="K58" s="3465" t="s">
        <v>21</v>
      </c>
      <c r="L58" s="3464">
        <f>SUM(L56:L57)</f>
        <v>1028.2</v>
      </c>
      <c r="M58" s="3463"/>
      <c r="N58" s="3462"/>
      <c r="O58" s="3461"/>
      <c r="Q58" s="5392"/>
      <c r="R58" s="5403"/>
      <c r="S58" s="5419"/>
    </row>
    <row r="59" spans="1:21" ht="26.45" customHeight="1" x14ac:dyDescent="0.2">
      <c r="A59" s="5299" t="s">
        <v>25</v>
      </c>
      <c r="B59" s="4417" t="s">
        <v>25</v>
      </c>
      <c r="C59" s="5303" t="s">
        <v>73</v>
      </c>
      <c r="D59" s="5320" t="s">
        <v>1330</v>
      </c>
      <c r="E59" s="5320"/>
      <c r="F59" s="5321"/>
      <c r="G59" s="4443" t="s">
        <v>1323</v>
      </c>
      <c r="H59" s="5393" t="s">
        <v>33</v>
      </c>
      <c r="I59" s="5357" t="s">
        <v>1304</v>
      </c>
      <c r="J59" s="3313" t="s">
        <v>44</v>
      </c>
      <c r="K59" s="3350" t="s">
        <v>101</v>
      </c>
      <c r="L59" s="3349">
        <f>L63+L66+L69</f>
        <v>176.7</v>
      </c>
      <c r="M59" s="3324"/>
      <c r="N59" s="3323"/>
      <c r="O59" s="3423"/>
      <c r="Q59" s="3341"/>
      <c r="R59" s="3332"/>
    </row>
    <row r="60" spans="1:21" ht="38.25" x14ac:dyDescent="0.2">
      <c r="A60" s="5300"/>
      <c r="B60" s="4418"/>
      <c r="C60" s="5303"/>
      <c r="D60" s="5322"/>
      <c r="E60" s="5322"/>
      <c r="F60" s="5323"/>
      <c r="G60" s="4444"/>
      <c r="H60" s="5297"/>
      <c r="I60" s="5358"/>
      <c r="J60" s="3458"/>
      <c r="K60" s="3343" t="s">
        <v>132</v>
      </c>
      <c r="L60" s="3342">
        <f>L67</f>
        <v>160.19999999999999</v>
      </c>
      <c r="M60" s="3460" t="s">
        <v>1329</v>
      </c>
      <c r="N60" s="3410" t="s">
        <v>292</v>
      </c>
      <c r="O60" s="3459" t="s">
        <v>1328</v>
      </c>
      <c r="Q60" s="3341"/>
      <c r="R60" s="3435"/>
    </row>
    <row r="61" spans="1:21" ht="13.15" customHeight="1" thickBot="1" x14ac:dyDescent="0.25">
      <c r="A61" s="5300"/>
      <c r="B61" s="4418"/>
      <c r="C61" s="5303"/>
      <c r="D61" s="5322"/>
      <c r="E61" s="5322"/>
      <c r="F61" s="5323"/>
      <c r="G61" s="4444"/>
      <c r="H61" s="5297"/>
      <c r="I61" s="5358"/>
      <c r="J61" s="3458"/>
      <c r="K61" s="3457" t="s">
        <v>118</v>
      </c>
      <c r="L61" s="3456">
        <f>L64</f>
        <v>0.6</v>
      </c>
      <c r="M61" s="5394" t="s">
        <v>1327</v>
      </c>
      <c r="N61" s="5396" t="s">
        <v>194</v>
      </c>
      <c r="O61" s="5398" t="s">
        <v>975</v>
      </c>
      <c r="Q61" s="3341"/>
      <c r="R61" s="3332"/>
    </row>
    <row r="62" spans="1:21" ht="13.5" thickBot="1" x14ac:dyDescent="0.25">
      <c r="A62" s="5301"/>
      <c r="B62" s="4419"/>
      <c r="C62" s="5304"/>
      <c r="D62" s="5324"/>
      <c r="E62" s="5324"/>
      <c r="F62" s="5325"/>
      <c r="G62" s="4445"/>
      <c r="H62" s="5298"/>
      <c r="I62" s="5358"/>
      <c r="J62" s="3381"/>
      <c r="K62" s="3455" t="s">
        <v>21</v>
      </c>
      <c r="L62" s="3454">
        <f>SUM(L59:L61)</f>
        <v>337.5</v>
      </c>
      <c r="M62" s="5395"/>
      <c r="N62" s="5397"/>
      <c r="O62" s="5265"/>
      <c r="Q62" s="3333"/>
      <c r="R62" s="3430"/>
    </row>
    <row r="63" spans="1:21" ht="20.25" customHeight="1" x14ac:dyDescent="0.2">
      <c r="A63" s="5275" t="s">
        <v>25</v>
      </c>
      <c r="B63" s="5277" t="s">
        <v>25</v>
      </c>
      <c r="C63" s="5303" t="s">
        <v>73</v>
      </c>
      <c r="D63" s="5279" t="s">
        <v>25</v>
      </c>
      <c r="E63" s="3420"/>
      <c r="F63" s="5342" t="s">
        <v>1326</v>
      </c>
      <c r="G63" s="4443" t="s">
        <v>1323</v>
      </c>
      <c r="H63" s="5296" t="s">
        <v>33</v>
      </c>
      <c r="I63" s="3453">
        <v>9</v>
      </c>
      <c r="J63" s="3371" t="s">
        <v>44</v>
      </c>
      <c r="K63" s="3391" t="s">
        <v>101</v>
      </c>
      <c r="L63" s="3303">
        <v>4.4000000000000004</v>
      </c>
      <c r="M63" s="3452"/>
      <c r="N63" s="3427"/>
      <c r="O63" s="3426"/>
    </row>
    <row r="64" spans="1:21" ht="20.25" customHeight="1" x14ac:dyDescent="0.2">
      <c r="A64" s="5291"/>
      <c r="B64" s="5334"/>
      <c r="C64" s="5303"/>
      <c r="D64" s="5337"/>
      <c r="E64" s="3422"/>
      <c r="F64" s="5343"/>
      <c r="G64" s="4444"/>
      <c r="H64" s="5297"/>
      <c r="I64" s="3328"/>
      <c r="J64" s="3327"/>
      <c r="K64" s="3301" t="s">
        <v>118</v>
      </c>
      <c r="L64" s="3390">
        <v>0.6</v>
      </c>
      <c r="M64" s="3450"/>
      <c r="N64" s="1259"/>
      <c r="O64" s="3309"/>
    </row>
    <row r="65" spans="1:18" ht="21.75" customHeight="1" thickBot="1" x14ac:dyDescent="0.25">
      <c r="A65" s="5276"/>
      <c r="B65" s="5278"/>
      <c r="C65" s="5304"/>
      <c r="D65" s="5280"/>
      <c r="E65" s="3416"/>
      <c r="F65" s="5344"/>
      <c r="G65" s="4445"/>
      <c r="H65" s="5298"/>
      <c r="I65" s="3314"/>
      <c r="J65" s="3321"/>
      <c r="K65" s="3312" t="s">
        <v>21</v>
      </c>
      <c r="L65" s="3451">
        <f>SUM(L63:L64)</f>
        <v>5</v>
      </c>
      <c r="M65" s="3450"/>
      <c r="N65" s="1259"/>
      <c r="O65" s="3309"/>
    </row>
    <row r="66" spans="1:18" ht="21" customHeight="1" x14ac:dyDescent="0.2">
      <c r="A66" s="5275" t="s">
        <v>25</v>
      </c>
      <c r="B66" s="5277" t="s">
        <v>25</v>
      </c>
      <c r="C66" s="5303" t="s">
        <v>73</v>
      </c>
      <c r="D66" s="5279" t="s">
        <v>27</v>
      </c>
      <c r="E66" s="3420"/>
      <c r="F66" s="5342" t="s">
        <v>1325</v>
      </c>
      <c r="G66" s="4443" t="s">
        <v>1323</v>
      </c>
      <c r="H66" s="5296" t="s">
        <v>33</v>
      </c>
      <c r="I66" s="3453">
        <v>9</v>
      </c>
      <c r="J66" s="3371" t="s">
        <v>44</v>
      </c>
      <c r="K66" s="3391" t="s">
        <v>101</v>
      </c>
      <c r="L66" s="3303">
        <v>72.3</v>
      </c>
      <c r="M66" s="3452"/>
      <c r="N66" s="3427"/>
      <c r="O66" s="3426"/>
    </row>
    <row r="67" spans="1:18" ht="17.25" customHeight="1" x14ac:dyDescent="0.2">
      <c r="A67" s="5291"/>
      <c r="B67" s="5334"/>
      <c r="C67" s="5303"/>
      <c r="D67" s="5337"/>
      <c r="E67" s="3422"/>
      <c r="F67" s="5343"/>
      <c r="G67" s="4444"/>
      <c r="H67" s="5297"/>
      <c r="I67" s="3328"/>
      <c r="J67" s="3327"/>
      <c r="K67" s="3301" t="s">
        <v>132</v>
      </c>
      <c r="L67" s="3390">
        <v>160.19999999999999</v>
      </c>
      <c r="M67" s="3450"/>
      <c r="N67" s="1259"/>
      <c r="O67" s="3309"/>
    </row>
    <row r="68" spans="1:18" ht="21" customHeight="1" thickBot="1" x14ac:dyDescent="0.25">
      <c r="A68" s="5276"/>
      <c r="B68" s="5278"/>
      <c r="C68" s="5304"/>
      <c r="D68" s="5280"/>
      <c r="E68" s="3416"/>
      <c r="F68" s="5344"/>
      <c r="G68" s="4445"/>
      <c r="H68" s="5298"/>
      <c r="I68" s="3314"/>
      <c r="J68" s="3321"/>
      <c r="K68" s="3312" t="s">
        <v>21</v>
      </c>
      <c r="L68" s="3451">
        <f>SUM(L66:L67)</f>
        <v>232.5</v>
      </c>
      <c r="M68" s="3450"/>
      <c r="N68" s="1259"/>
      <c r="O68" s="3309"/>
    </row>
    <row r="69" spans="1:18" ht="18.75" customHeight="1" x14ac:dyDescent="0.2">
      <c r="A69" s="5275" t="s">
        <v>25</v>
      </c>
      <c r="B69" s="5277" t="s">
        <v>25</v>
      </c>
      <c r="C69" s="5303" t="s">
        <v>73</v>
      </c>
      <c r="D69" s="5279" t="s">
        <v>86</v>
      </c>
      <c r="E69" s="3420"/>
      <c r="F69" s="5332" t="s">
        <v>1324</v>
      </c>
      <c r="G69" s="4443" t="s">
        <v>1323</v>
      </c>
      <c r="H69" s="5296" t="s">
        <v>33</v>
      </c>
      <c r="I69" s="3328" t="s">
        <v>1282</v>
      </c>
      <c r="J69" s="3371" t="s">
        <v>44</v>
      </c>
      <c r="K69" s="3391" t="s">
        <v>101</v>
      </c>
      <c r="L69" s="3449">
        <v>100</v>
      </c>
      <c r="M69" s="5399" t="s">
        <v>1322</v>
      </c>
      <c r="N69" s="5401" t="s">
        <v>194</v>
      </c>
      <c r="O69" s="5398" t="s">
        <v>1113</v>
      </c>
    </row>
    <row r="70" spans="1:18" ht="21.75" customHeight="1" thickBot="1" x14ac:dyDescent="0.25">
      <c r="A70" s="5276"/>
      <c r="B70" s="5278"/>
      <c r="C70" s="5304"/>
      <c r="D70" s="5280"/>
      <c r="E70" s="3416"/>
      <c r="F70" s="5333"/>
      <c r="G70" s="4445"/>
      <c r="H70" s="5298"/>
      <c r="I70" s="3314"/>
      <c r="J70" s="3321"/>
      <c r="K70" s="3440" t="s">
        <v>21</v>
      </c>
      <c r="L70" s="3448">
        <f>SUM(L69)</f>
        <v>100</v>
      </c>
      <c r="M70" s="5400"/>
      <c r="N70" s="5402"/>
      <c r="O70" s="5265"/>
    </row>
    <row r="71" spans="1:18" ht="26.45" customHeight="1" x14ac:dyDescent="0.2">
      <c r="A71" s="5299" t="s">
        <v>25</v>
      </c>
      <c r="B71" s="4417" t="s">
        <v>25</v>
      </c>
      <c r="C71" s="5302" t="s">
        <v>69</v>
      </c>
      <c r="D71" s="5348" t="s">
        <v>1319</v>
      </c>
      <c r="E71" s="5320"/>
      <c r="F71" s="5321"/>
      <c r="G71" s="4443" t="s">
        <v>1321</v>
      </c>
      <c r="H71" s="5404" t="s">
        <v>33</v>
      </c>
      <c r="I71" s="5433" t="s">
        <v>32</v>
      </c>
      <c r="J71" s="4437" t="s">
        <v>31</v>
      </c>
      <c r="K71" s="3350" t="s">
        <v>101</v>
      </c>
      <c r="L71" s="3349">
        <v>0</v>
      </c>
      <c r="M71" s="3399" t="s">
        <v>1320</v>
      </c>
      <c r="N71" s="3348" t="s">
        <v>357</v>
      </c>
      <c r="O71" s="3447"/>
    </row>
    <row r="72" spans="1:18" ht="19.5" customHeight="1" x14ac:dyDescent="0.2">
      <c r="A72" s="5300"/>
      <c r="B72" s="4418"/>
      <c r="C72" s="5303"/>
      <c r="D72" s="5349"/>
      <c r="E72" s="5322"/>
      <c r="F72" s="5323"/>
      <c r="G72" s="4444"/>
      <c r="H72" s="5405"/>
      <c r="I72" s="5434"/>
      <c r="J72" s="4438"/>
      <c r="K72" s="3397" t="s">
        <v>28</v>
      </c>
      <c r="L72" s="3396">
        <v>0</v>
      </c>
      <c r="M72" s="5423" t="s">
        <v>366</v>
      </c>
      <c r="N72" s="5396" t="s">
        <v>194</v>
      </c>
      <c r="O72" s="5437"/>
    </row>
    <row r="73" spans="1:18" ht="16.5" customHeight="1" x14ac:dyDescent="0.2">
      <c r="A73" s="5300"/>
      <c r="B73" s="4418"/>
      <c r="C73" s="5303"/>
      <c r="D73" s="5349"/>
      <c r="E73" s="5322"/>
      <c r="F73" s="5323"/>
      <c r="G73" s="4444"/>
      <c r="H73" s="5405"/>
      <c r="I73" s="5434"/>
      <c r="J73" s="4438"/>
      <c r="K73" s="3343" t="s">
        <v>118</v>
      </c>
      <c r="L73" s="3396">
        <v>0</v>
      </c>
      <c r="M73" s="5424"/>
      <c r="N73" s="5436"/>
      <c r="O73" s="5438"/>
    </row>
    <row r="74" spans="1:18" ht="24" customHeight="1" thickBot="1" x14ac:dyDescent="0.25">
      <c r="A74" s="5301"/>
      <c r="B74" s="4419"/>
      <c r="C74" s="5304"/>
      <c r="D74" s="5350"/>
      <c r="E74" s="5324"/>
      <c r="F74" s="5325"/>
      <c r="G74" s="4444"/>
      <c r="H74" s="5405"/>
      <c r="I74" s="5434"/>
      <c r="J74" s="4438"/>
      <c r="K74" s="3394" t="s">
        <v>21</v>
      </c>
      <c r="L74" s="3393">
        <f>SUM(L71:L73)</f>
        <v>0</v>
      </c>
      <c r="M74" s="5425"/>
      <c r="N74" s="5397"/>
      <c r="O74" s="5439"/>
    </row>
    <row r="75" spans="1:18" ht="24" customHeight="1" x14ac:dyDescent="0.2">
      <c r="A75" s="5299" t="s">
        <v>25</v>
      </c>
      <c r="B75" s="4417" t="s">
        <v>25</v>
      </c>
      <c r="C75" s="5302" t="s">
        <v>69</v>
      </c>
      <c r="D75" s="5279" t="s">
        <v>25</v>
      </c>
      <c r="E75" s="3420"/>
      <c r="F75" s="5430" t="s">
        <v>1319</v>
      </c>
      <c r="G75" s="4444"/>
      <c r="H75" s="5405"/>
      <c r="I75" s="5434"/>
      <c r="J75" s="4438"/>
      <c r="K75" s="3445" t="s">
        <v>101</v>
      </c>
      <c r="L75" s="3444">
        <v>0</v>
      </c>
      <c r="M75" s="3336"/>
      <c r="N75" s="3383"/>
      <c r="O75" s="3438"/>
    </row>
    <row r="76" spans="1:18" ht="24" customHeight="1" x14ac:dyDescent="0.2">
      <c r="A76" s="5300"/>
      <c r="B76" s="4418"/>
      <c r="C76" s="5303"/>
      <c r="D76" s="5337"/>
      <c r="E76" s="3422"/>
      <c r="F76" s="5431"/>
      <c r="G76" s="4444"/>
      <c r="H76" s="5405"/>
      <c r="I76" s="5434"/>
      <c r="J76" s="4438"/>
      <c r="K76" s="3443" t="s">
        <v>28</v>
      </c>
      <c r="L76" s="3441"/>
      <c r="M76" s="3336"/>
      <c r="N76" s="3383"/>
      <c r="O76" s="3438"/>
    </row>
    <row r="77" spans="1:18" ht="24" customHeight="1" x14ac:dyDescent="0.2">
      <c r="A77" s="5300"/>
      <c r="B77" s="4418"/>
      <c r="C77" s="5303"/>
      <c r="D77" s="5337"/>
      <c r="E77" s="3422"/>
      <c r="F77" s="5431"/>
      <c r="G77" s="4444"/>
      <c r="H77" s="5405"/>
      <c r="I77" s="5434"/>
      <c r="J77" s="4438"/>
      <c r="K77" s="3442" t="s">
        <v>118</v>
      </c>
      <c r="L77" s="3441"/>
      <c r="M77" s="3336"/>
      <c r="N77" s="3383"/>
      <c r="O77" s="3438"/>
    </row>
    <row r="78" spans="1:18" ht="24" customHeight="1" thickBot="1" x14ac:dyDescent="0.25">
      <c r="A78" s="5301"/>
      <c r="B78" s="4419"/>
      <c r="C78" s="5304"/>
      <c r="D78" s="5280"/>
      <c r="E78" s="3416"/>
      <c r="F78" s="5432"/>
      <c r="G78" s="4445"/>
      <c r="H78" s="5406"/>
      <c r="I78" s="5435"/>
      <c r="J78" s="4439"/>
      <c r="K78" s="3440" t="s">
        <v>21</v>
      </c>
      <c r="L78" s="3439">
        <f>SUM(L75:L77)</f>
        <v>0</v>
      </c>
      <c r="M78" s="3336"/>
      <c r="N78" s="3383"/>
      <c r="O78" s="3438"/>
    </row>
    <row r="79" spans="1:18" ht="36" customHeight="1" x14ac:dyDescent="0.2">
      <c r="A79" s="5326" t="s">
        <v>25</v>
      </c>
      <c r="B79" s="5329" t="s">
        <v>25</v>
      </c>
      <c r="C79" s="3437" t="s">
        <v>66</v>
      </c>
      <c r="D79" s="5320" t="s">
        <v>1318</v>
      </c>
      <c r="E79" s="5320"/>
      <c r="F79" s="5321"/>
      <c r="G79" s="4443" t="s">
        <v>1306</v>
      </c>
      <c r="H79" s="5359" t="s">
        <v>33</v>
      </c>
      <c r="I79" s="5352" t="s">
        <v>1317</v>
      </c>
      <c r="J79" s="2966" t="s">
        <v>226</v>
      </c>
      <c r="K79" s="3350" t="s">
        <v>101</v>
      </c>
      <c r="L79" s="3349">
        <f>L84+L90</f>
        <v>135</v>
      </c>
      <c r="M79" s="3436" t="s">
        <v>1316</v>
      </c>
      <c r="N79" s="3348" t="s">
        <v>292</v>
      </c>
      <c r="O79" s="3398">
        <v>92</v>
      </c>
      <c r="Q79" s="3341"/>
      <c r="R79" s="3332"/>
    </row>
    <row r="80" spans="1:18" ht="36" x14ac:dyDescent="0.2">
      <c r="A80" s="5327"/>
      <c r="B80" s="5330"/>
      <c r="C80" s="3432"/>
      <c r="D80" s="5322"/>
      <c r="E80" s="5322"/>
      <c r="F80" s="5323"/>
      <c r="G80" s="4444"/>
      <c r="H80" s="5297"/>
      <c r="I80" s="5353"/>
      <c r="J80" s="3371" t="s">
        <v>44</v>
      </c>
      <c r="K80" s="3343" t="s">
        <v>132</v>
      </c>
      <c r="L80" s="3396">
        <f>L85+L88</f>
        <v>409.6</v>
      </c>
      <c r="M80" s="3434" t="s">
        <v>1315</v>
      </c>
      <c r="N80" s="3410" t="s">
        <v>292</v>
      </c>
      <c r="O80" s="3409">
        <v>84</v>
      </c>
      <c r="Q80" s="3341"/>
      <c r="R80" s="3435"/>
    </row>
    <row r="81" spans="1:18" ht="21.75" customHeight="1" x14ac:dyDescent="0.2">
      <c r="A81" s="5327"/>
      <c r="B81" s="5330"/>
      <c r="C81" s="3432"/>
      <c r="D81" s="5322"/>
      <c r="E81" s="5322"/>
      <c r="F81" s="5323"/>
      <c r="G81" s="4444"/>
      <c r="H81" s="5297"/>
      <c r="I81" s="5353"/>
      <c r="J81" s="3327"/>
      <c r="K81" s="5407" t="s">
        <v>118</v>
      </c>
      <c r="L81" s="5409">
        <f>L86</f>
        <v>72.3</v>
      </c>
      <c r="M81" s="3434" t="s">
        <v>1314</v>
      </c>
      <c r="N81" s="3433" t="s">
        <v>1280</v>
      </c>
      <c r="O81" s="3409"/>
      <c r="Q81" s="5292"/>
      <c r="R81" s="5305"/>
    </row>
    <row r="82" spans="1:18" ht="13.15" customHeight="1" x14ac:dyDescent="0.2">
      <c r="A82" s="5327"/>
      <c r="B82" s="5330"/>
      <c r="C82" s="3432"/>
      <c r="D82" s="5322"/>
      <c r="E82" s="5322"/>
      <c r="F82" s="5323"/>
      <c r="G82" s="4444"/>
      <c r="H82" s="5297"/>
      <c r="I82" s="5353"/>
      <c r="J82" s="3327"/>
      <c r="K82" s="5408"/>
      <c r="L82" s="5410"/>
      <c r="M82" s="5411" t="s">
        <v>1313</v>
      </c>
      <c r="N82" s="5386" t="s">
        <v>1280</v>
      </c>
      <c r="O82" s="5421"/>
      <c r="Q82" s="5292"/>
      <c r="R82" s="5305"/>
    </row>
    <row r="83" spans="1:18" ht="26.25" customHeight="1" thickBot="1" x14ac:dyDescent="0.25">
      <c r="A83" s="5328"/>
      <c r="B83" s="5331"/>
      <c r="C83" s="3431"/>
      <c r="D83" s="5324"/>
      <c r="E83" s="5324"/>
      <c r="F83" s="5325"/>
      <c r="G83" s="4445"/>
      <c r="H83" s="5360"/>
      <c r="I83" s="5361"/>
      <c r="J83" s="3321"/>
      <c r="K83" s="3338" t="s">
        <v>21</v>
      </c>
      <c r="L83" s="3393">
        <f>SUM(L79:L82)</f>
        <v>616.9</v>
      </c>
      <c r="M83" s="5412"/>
      <c r="N83" s="5388"/>
      <c r="O83" s="5422"/>
      <c r="Q83" s="3333"/>
      <c r="R83" s="3430"/>
    </row>
    <row r="84" spans="1:18" ht="24.75" customHeight="1" x14ac:dyDescent="0.2">
      <c r="A84" s="5275" t="s">
        <v>25</v>
      </c>
      <c r="B84" s="5277" t="s">
        <v>25</v>
      </c>
      <c r="C84" s="5303" t="s">
        <v>66</v>
      </c>
      <c r="D84" s="5279" t="s">
        <v>25</v>
      </c>
      <c r="E84" s="3420"/>
      <c r="F84" s="5332" t="s">
        <v>1312</v>
      </c>
      <c r="G84" s="4443" t="s">
        <v>1306</v>
      </c>
      <c r="H84" s="5359" t="s">
        <v>33</v>
      </c>
      <c r="I84" s="3320" t="s">
        <v>538</v>
      </c>
      <c r="J84" s="3429" t="s">
        <v>226</v>
      </c>
      <c r="K84" s="3391" t="s">
        <v>101</v>
      </c>
      <c r="L84" s="3318">
        <v>35</v>
      </c>
      <c r="M84" s="3428"/>
      <c r="N84" s="3427"/>
      <c r="O84" s="3426"/>
    </row>
    <row r="85" spans="1:18" ht="20.25" customHeight="1" x14ac:dyDescent="0.2">
      <c r="A85" s="5291"/>
      <c r="B85" s="5334"/>
      <c r="C85" s="5303"/>
      <c r="D85" s="5337"/>
      <c r="E85" s="3422"/>
      <c r="F85" s="5341"/>
      <c r="G85" s="4444"/>
      <c r="H85" s="5297"/>
      <c r="I85" s="3328" t="s">
        <v>1282</v>
      </c>
      <c r="J85" s="3371" t="s">
        <v>44</v>
      </c>
      <c r="K85" s="3301" t="s">
        <v>132</v>
      </c>
      <c r="L85" s="3325">
        <v>142.9</v>
      </c>
      <c r="M85" s="3310"/>
      <c r="N85" s="1259"/>
      <c r="O85" s="3309"/>
    </row>
    <row r="86" spans="1:18" ht="21.75" customHeight="1" thickBot="1" x14ac:dyDescent="0.25">
      <c r="A86" s="5291"/>
      <c r="B86" s="5334"/>
      <c r="C86" s="5303"/>
      <c r="D86" s="5337"/>
      <c r="E86" s="3422"/>
      <c r="F86" s="5341"/>
      <c r="G86" s="4444"/>
      <c r="H86" s="5297"/>
      <c r="I86" s="3328"/>
      <c r="J86" s="3327"/>
      <c r="K86" s="3389" t="s">
        <v>118</v>
      </c>
      <c r="L86" s="3325">
        <v>72.3</v>
      </c>
      <c r="M86" s="3310"/>
      <c r="N86" s="1259"/>
      <c r="O86" s="3309"/>
    </row>
    <row r="87" spans="1:18" ht="20.25" customHeight="1" thickBot="1" x14ac:dyDescent="0.25">
      <c r="A87" s="5276"/>
      <c r="B87" s="5278"/>
      <c r="C87" s="5304"/>
      <c r="D87" s="5280"/>
      <c r="E87" s="3416"/>
      <c r="F87" s="5333"/>
      <c r="G87" s="4445"/>
      <c r="H87" s="5297"/>
      <c r="I87" s="3314"/>
      <c r="J87" s="3321"/>
      <c r="K87" s="3312" t="s">
        <v>21</v>
      </c>
      <c r="L87" s="3311">
        <f>SUM(L84:L86)</f>
        <v>250.2</v>
      </c>
      <c r="M87" s="3310"/>
      <c r="N87" s="1259"/>
      <c r="O87" s="3309"/>
    </row>
    <row r="88" spans="1:18" ht="24.75" customHeight="1" x14ac:dyDescent="0.2">
      <c r="A88" s="5275" t="s">
        <v>25</v>
      </c>
      <c r="B88" s="5277" t="s">
        <v>25</v>
      </c>
      <c r="C88" s="5303" t="s">
        <v>66</v>
      </c>
      <c r="D88" s="5279" t="s">
        <v>27</v>
      </c>
      <c r="E88" s="3420"/>
      <c r="F88" s="5332" t="s">
        <v>1311</v>
      </c>
      <c r="G88" s="4443" t="s">
        <v>1306</v>
      </c>
      <c r="H88" s="5297"/>
      <c r="I88" s="3320" t="s">
        <v>1282</v>
      </c>
      <c r="J88" s="3371" t="s">
        <v>44</v>
      </c>
      <c r="K88" s="3391" t="s">
        <v>132</v>
      </c>
      <c r="L88" s="3318">
        <v>266.7</v>
      </c>
      <c r="M88" s="3428"/>
      <c r="N88" s="3427"/>
      <c r="O88" s="3426"/>
    </row>
    <row r="89" spans="1:18" ht="26.25" customHeight="1" thickBot="1" x14ac:dyDescent="0.25">
      <c r="A89" s="5276"/>
      <c r="B89" s="5278"/>
      <c r="C89" s="5304"/>
      <c r="D89" s="5280"/>
      <c r="E89" s="3416"/>
      <c r="F89" s="5333"/>
      <c r="G89" s="4445"/>
      <c r="H89" s="5297"/>
      <c r="I89" s="3314"/>
      <c r="J89" s="3321"/>
      <c r="K89" s="3312" t="s">
        <v>21</v>
      </c>
      <c r="L89" s="3311">
        <f>SUM(L88)</f>
        <v>266.7</v>
      </c>
      <c r="M89" s="3414"/>
      <c r="N89" s="1298"/>
      <c r="O89" s="3413"/>
    </row>
    <row r="90" spans="1:18" ht="21.75" customHeight="1" x14ac:dyDescent="0.2">
      <c r="A90" s="5275" t="s">
        <v>25</v>
      </c>
      <c r="B90" s="5277" t="s">
        <v>25</v>
      </c>
      <c r="C90" s="5303" t="s">
        <v>66</v>
      </c>
      <c r="D90" s="5279" t="s">
        <v>86</v>
      </c>
      <c r="E90" s="3422"/>
      <c r="F90" s="5283" t="s">
        <v>1310</v>
      </c>
      <c r="G90" s="4443" t="s">
        <v>1306</v>
      </c>
      <c r="H90" s="5297"/>
      <c r="I90" s="3320" t="s">
        <v>1282</v>
      </c>
      <c r="J90" s="3371" t="s">
        <v>44</v>
      </c>
      <c r="K90" s="3391" t="s">
        <v>101</v>
      </c>
      <c r="L90" s="3303">
        <v>100</v>
      </c>
      <c r="M90" s="5382" t="s">
        <v>1309</v>
      </c>
      <c r="N90" s="5384" t="s">
        <v>1280</v>
      </c>
      <c r="O90" s="5307">
        <v>16</v>
      </c>
    </row>
    <row r="91" spans="1:18" ht="24.75" customHeight="1" thickBot="1" x14ac:dyDescent="0.25">
      <c r="A91" s="5276"/>
      <c r="B91" s="5278"/>
      <c r="C91" s="5304"/>
      <c r="D91" s="5280"/>
      <c r="E91" s="3422"/>
      <c r="F91" s="5287"/>
      <c r="G91" s="4445"/>
      <c r="H91" s="5297"/>
      <c r="I91" s="3314"/>
      <c r="J91" s="3425"/>
      <c r="K91" s="3312" t="s">
        <v>21</v>
      </c>
      <c r="L91" s="3421">
        <f>SUM(L90)</f>
        <v>100</v>
      </c>
      <c r="M91" s="5383"/>
      <c r="N91" s="5385"/>
      <c r="O91" s="5308"/>
    </row>
    <row r="92" spans="1:18" ht="24" customHeight="1" x14ac:dyDescent="0.2">
      <c r="A92" s="5275" t="s">
        <v>25</v>
      </c>
      <c r="B92" s="5277" t="s">
        <v>25</v>
      </c>
      <c r="C92" s="5303" t="s">
        <v>66</v>
      </c>
      <c r="D92" s="5279" t="s">
        <v>84</v>
      </c>
      <c r="E92" s="3422"/>
      <c r="F92" s="5285" t="s">
        <v>1308</v>
      </c>
      <c r="G92" s="4443" t="s">
        <v>1306</v>
      </c>
      <c r="H92" s="5359" t="s">
        <v>33</v>
      </c>
      <c r="I92" s="3320" t="s">
        <v>1074</v>
      </c>
      <c r="J92" s="3319" t="s">
        <v>77</v>
      </c>
      <c r="K92" s="3391" t="s">
        <v>141</v>
      </c>
      <c r="L92" s="3303">
        <v>0</v>
      </c>
      <c r="M92" s="3424"/>
      <c r="N92" s="1338"/>
      <c r="O92" s="3423"/>
    </row>
    <row r="93" spans="1:18" ht="24.75" customHeight="1" thickBot="1" x14ac:dyDescent="0.25">
      <c r="A93" s="5276"/>
      <c r="B93" s="5278"/>
      <c r="C93" s="5304"/>
      <c r="D93" s="5280"/>
      <c r="E93" s="3422"/>
      <c r="F93" s="5286"/>
      <c r="G93" s="4445"/>
      <c r="H93" s="5297"/>
      <c r="I93" s="3314"/>
      <c r="J93" s="3327"/>
      <c r="K93" s="3312" t="s">
        <v>21</v>
      </c>
      <c r="L93" s="3421">
        <f>SUM(L92)</f>
        <v>0</v>
      </c>
      <c r="M93" s="3414"/>
      <c r="N93" s="1298"/>
      <c r="O93" s="3413"/>
    </row>
    <row r="94" spans="1:18" ht="23.25" customHeight="1" x14ac:dyDescent="0.2">
      <c r="A94" s="5275" t="s">
        <v>25</v>
      </c>
      <c r="B94" s="5277" t="s">
        <v>25</v>
      </c>
      <c r="C94" s="5303" t="s">
        <v>66</v>
      </c>
      <c r="D94" s="5279" t="s">
        <v>81</v>
      </c>
      <c r="E94" s="3420"/>
      <c r="F94" s="5332" t="s">
        <v>1307</v>
      </c>
      <c r="G94" s="4443" t="s">
        <v>1306</v>
      </c>
      <c r="H94" s="5297"/>
      <c r="I94" s="3328" t="s">
        <v>1074</v>
      </c>
      <c r="J94" s="3319" t="s">
        <v>77</v>
      </c>
      <c r="K94" s="3391" t="s">
        <v>141</v>
      </c>
      <c r="L94" s="3419">
        <v>0</v>
      </c>
      <c r="M94" s="3418"/>
      <c r="N94" s="1349"/>
      <c r="O94" s="3417"/>
    </row>
    <row r="95" spans="1:18" ht="22.5" customHeight="1" thickBot="1" x14ac:dyDescent="0.25">
      <c r="A95" s="5276"/>
      <c r="B95" s="5278"/>
      <c r="C95" s="5304"/>
      <c r="D95" s="5280"/>
      <c r="E95" s="3416"/>
      <c r="F95" s="5333"/>
      <c r="G95" s="4445"/>
      <c r="H95" s="5360"/>
      <c r="I95" s="3314"/>
      <c r="J95" s="3321"/>
      <c r="K95" s="3312" t="s">
        <v>21</v>
      </c>
      <c r="L95" s="3415">
        <f>SUM(L94)</f>
        <v>0</v>
      </c>
      <c r="M95" s="3414"/>
      <c r="N95" s="1298"/>
      <c r="O95" s="3413"/>
    </row>
    <row r="96" spans="1:18" ht="39.6" customHeight="1" x14ac:dyDescent="0.2">
      <c r="A96" s="5326" t="s">
        <v>25</v>
      </c>
      <c r="B96" s="5329" t="s">
        <v>25</v>
      </c>
      <c r="C96" s="3352" t="s">
        <v>62</v>
      </c>
      <c r="D96" s="5320" t="s">
        <v>1305</v>
      </c>
      <c r="E96" s="5320"/>
      <c r="F96" s="5321"/>
      <c r="G96" s="4443" t="s">
        <v>1299</v>
      </c>
      <c r="H96" s="5359" t="s">
        <v>33</v>
      </c>
      <c r="I96" s="5357" t="s">
        <v>1304</v>
      </c>
      <c r="J96" s="3371" t="s">
        <v>44</v>
      </c>
      <c r="K96" s="3350" t="s">
        <v>101</v>
      </c>
      <c r="L96" s="3349">
        <f>L100</f>
        <v>10</v>
      </c>
      <c r="M96" s="3317" t="s">
        <v>1303</v>
      </c>
      <c r="N96" s="3316" t="s">
        <v>357</v>
      </c>
      <c r="O96" s="3412">
        <v>5</v>
      </c>
      <c r="Q96" s="3341"/>
      <c r="R96" s="3332"/>
    </row>
    <row r="97" spans="1:18" ht="28.5" customHeight="1" x14ac:dyDescent="0.2">
      <c r="A97" s="5327"/>
      <c r="B97" s="5330"/>
      <c r="C97" s="3340"/>
      <c r="D97" s="5322"/>
      <c r="E97" s="5322"/>
      <c r="F97" s="5323"/>
      <c r="G97" s="4444"/>
      <c r="H97" s="5297"/>
      <c r="I97" s="5358"/>
      <c r="J97" s="3384"/>
      <c r="K97" s="3346" t="s">
        <v>28</v>
      </c>
      <c r="L97" s="3396">
        <v>0</v>
      </c>
      <c r="M97" s="3411" t="s">
        <v>1302</v>
      </c>
      <c r="N97" s="3410" t="s">
        <v>292</v>
      </c>
      <c r="O97" s="3409" t="s">
        <v>1301</v>
      </c>
      <c r="Q97" s="3341"/>
      <c r="R97" s="3332"/>
    </row>
    <row r="98" spans="1:18" ht="21" customHeight="1" x14ac:dyDescent="0.2">
      <c r="A98" s="5327"/>
      <c r="B98" s="5330"/>
      <c r="C98" s="3340"/>
      <c r="D98" s="5322"/>
      <c r="E98" s="5322"/>
      <c r="F98" s="5323"/>
      <c r="G98" s="4444"/>
      <c r="H98" s="5297"/>
      <c r="I98" s="5358"/>
      <c r="J98" s="3384"/>
      <c r="K98" s="3343" t="s">
        <v>132</v>
      </c>
      <c r="L98" s="3396">
        <v>0</v>
      </c>
      <c r="M98" s="3317"/>
      <c r="N98" s="3345"/>
      <c r="O98" s="3408"/>
      <c r="Q98" s="3341"/>
      <c r="R98" s="3332"/>
    </row>
    <row r="99" spans="1:18" ht="21" customHeight="1" thickBot="1" x14ac:dyDescent="0.25">
      <c r="A99" s="5328"/>
      <c r="B99" s="5331"/>
      <c r="C99" s="3374"/>
      <c r="D99" s="5324"/>
      <c r="E99" s="5324"/>
      <c r="F99" s="5325"/>
      <c r="G99" s="4445"/>
      <c r="H99" s="5297"/>
      <c r="I99" s="5358"/>
      <c r="J99" s="3381"/>
      <c r="K99" s="3338" t="s">
        <v>21</v>
      </c>
      <c r="L99" s="3393">
        <f>SUM(L96:L98)</f>
        <v>10</v>
      </c>
      <c r="M99" s="1086"/>
      <c r="N99" s="3407"/>
      <c r="O99" s="3406"/>
      <c r="Q99" s="3333"/>
      <c r="R99" s="3392"/>
    </row>
    <row r="100" spans="1:18" ht="31.5" customHeight="1" x14ac:dyDescent="0.2">
      <c r="A100" s="5326" t="s">
        <v>25</v>
      </c>
      <c r="B100" s="5329" t="s">
        <v>25</v>
      </c>
      <c r="C100" s="3352" t="s">
        <v>62</v>
      </c>
      <c r="D100" s="3405" t="s">
        <v>25</v>
      </c>
      <c r="E100" s="3373"/>
      <c r="F100" s="5283" t="s">
        <v>1300</v>
      </c>
      <c r="G100" s="4443" t="s">
        <v>1299</v>
      </c>
      <c r="H100" s="5297"/>
      <c r="I100" s="3385" t="s">
        <v>1282</v>
      </c>
      <c r="J100" s="3371" t="s">
        <v>44</v>
      </c>
      <c r="K100" s="3304" t="s">
        <v>101</v>
      </c>
      <c r="L100" s="3303">
        <v>10</v>
      </c>
      <c r="M100" s="1276" t="s">
        <v>1298</v>
      </c>
      <c r="N100" s="3348" t="s">
        <v>357</v>
      </c>
      <c r="O100" s="3404">
        <v>5</v>
      </c>
    </row>
    <row r="101" spans="1:18" ht="20.25" customHeight="1" thickBot="1" x14ac:dyDescent="0.25">
      <c r="A101" s="5328"/>
      <c r="B101" s="5331"/>
      <c r="C101" s="3374"/>
      <c r="D101" s="3403"/>
      <c r="E101" s="3373"/>
      <c r="F101" s="5284"/>
      <c r="G101" s="4445"/>
      <c r="H101" s="5360"/>
      <c r="I101" s="3402"/>
      <c r="J101" s="3384"/>
      <c r="K101" s="3401" t="s">
        <v>21</v>
      </c>
      <c r="L101" s="3400">
        <f>SUM(L100)</f>
        <v>10</v>
      </c>
      <c r="M101" s="3336"/>
      <c r="N101" s="3383"/>
      <c r="O101" s="3382"/>
    </row>
    <row r="102" spans="1:18" ht="42" customHeight="1" x14ac:dyDescent="0.2">
      <c r="A102" s="5326" t="s">
        <v>25</v>
      </c>
      <c r="B102" s="5329" t="s">
        <v>25</v>
      </c>
      <c r="C102" s="3352" t="s">
        <v>53</v>
      </c>
      <c r="D102" s="5320" t="s">
        <v>1297</v>
      </c>
      <c r="E102" s="5320"/>
      <c r="F102" s="5321"/>
      <c r="G102" s="4443" t="s">
        <v>1291</v>
      </c>
      <c r="H102" s="5359" t="s">
        <v>33</v>
      </c>
      <c r="I102" s="5352" t="s">
        <v>1287</v>
      </c>
      <c r="J102" s="3379" t="s">
        <v>77</v>
      </c>
      <c r="K102" s="3350" t="s">
        <v>101</v>
      </c>
      <c r="L102" s="3349">
        <f>L107+L111+L114</f>
        <v>976.3</v>
      </c>
      <c r="M102" s="3399" t="s">
        <v>1296</v>
      </c>
      <c r="N102" s="3348" t="s">
        <v>292</v>
      </c>
      <c r="O102" s="3398">
        <v>40</v>
      </c>
      <c r="Q102" s="3341"/>
      <c r="R102" s="3332"/>
    </row>
    <row r="103" spans="1:18" ht="20.25" customHeight="1" x14ac:dyDescent="0.2">
      <c r="A103" s="5327"/>
      <c r="B103" s="5330"/>
      <c r="C103" s="3340"/>
      <c r="D103" s="5322"/>
      <c r="E103" s="5322"/>
      <c r="F103" s="5323"/>
      <c r="G103" s="4444"/>
      <c r="H103" s="5297"/>
      <c r="I103" s="5353"/>
      <c r="J103" s="3371" t="s">
        <v>44</v>
      </c>
      <c r="K103" s="3343" t="s">
        <v>132</v>
      </c>
      <c r="L103" s="3396">
        <f>L112</f>
        <v>91.5</v>
      </c>
      <c r="M103" s="5416"/>
      <c r="N103" s="5386"/>
      <c r="O103" s="5315"/>
      <c r="Q103" s="3341"/>
      <c r="R103" s="3332"/>
    </row>
    <row r="104" spans="1:18" ht="18.75" customHeight="1" x14ac:dyDescent="0.2">
      <c r="A104" s="5327"/>
      <c r="B104" s="5330"/>
      <c r="C104" s="3340"/>
      <c r="D104" s="5322"/>
      <c r="E104" s="5322"/>
      <c r="F104" s="5323"/>
      <c r="G104" s="4444"/>
      <c r="H104" s="5297"/>
      <c r="I104" s="5353"/>
      <c r="J104" s="3327"/>
      <c r="K104" s="3397" t="s">
        <v>28</v>
      </c>
      <c r="L104" s="3396">
        <f>L108</f>
        <v>1012.6</v>
      </c>
      <c r="M104" s="5417"/>
      <c r="N104" s="5387"/>
      <c r="O104" s="5316"/>
      <c r="Q104" s="3341"/>
      <c r="R104" s="3332"/>
    </row>
    <row r="105" spans="1:18" ht="18.75" customHeight="1" x14ac:dyDescent="0.2">
      <c r="A105" s="5327"/>
      <c r="B105" s="5330"/>
      <c r="C105" s="3340"/>
      <c r="D105" s="5322"/>
      <c r="E105" s="5322"/>
      <c r="F105" s="5323"/>
      <c r="G105" s="4444"/>
      <c r="H105" s="5297"/>
      <c r="I105" s="5353"/>
      <c r="J105" s="3327"/>
      <c r="K105" s="3343" t="s">
        <v>118</v>
      </c>
      <c r="L105" s="3396">
        <f>L109</f>
        <v>18.3</v>
      </c>
      <c r="M105" s="5417"/>
      <c r="N105" s="5387"/>
      <c r="O105" s="5316"/>
      <c r="Q105" s="3341"/>
      <c r="R105" s="3332"/>
    </row>
    <row r="106" spans="1:18" ht="21.75" customHeight="1" thickBot="1" x14ac:dyDescent="0.25">
      <c r="A106" s="5328"/>
      <c r="B106" s="5331"/>
      <c r="C106" s="3374"/>
      <c r="D106" s="5324"/>
      <c r="E106" s="5324"/>
      <c r="F106" s="5325"/>
      <c r="G106" s="4445"/>
      <c r="H106" s="5360"/>
      <c r="I106" s="5361"/>
      <c r="J106" s="3321"/>
      <c r="K106" s="3394" t="s">
        <v>21</v>
      </c>
      <c r="L106" s="3393">
        <f>SUM(L102:L105)</f>
        <v>2098.7000000000003</v>
      </c>
      <c r="M106" s="5418"/>
      <c r="N106" s="5388"/>
      <c r="O106" s="5317"/>
      <c r="Q106" s="3333"/>
      <c r="R106" s="3392"/>
    </row>
    <row r="107" spans="1:18" ht="26.25" customHeight="1" x14ac:dyDescent="0.2">
      <c r="A107" s="5326" t="s">
        <v>25</v>
      </c>
      <c r="B107" s="5329" t="s">
        <v>25</v>
      </c>
      <c r="C107" s="3352" t="s">
        <v>53</v>
      </c>
      <c r="D107" s="5279" t="s">
        <v>25</v>
      </c>
      <c r="E107" s="3373"/>
      <c r="F107" s="5283" t="s">
        <v>1295</v>
      </c>
      <c r="G107" s="4443" t="s">
        <v>1291</v>
      </c>
      <c r="H107" s="5365" t="s">
        <v>33</v>
      </c>
      <c r="I107" s="3385" t="s">
        <v>1282</v>
      </c>
      <c r="J107" s="3371" t="s">
        <v>44</v>
      </c>
      <c r="K107" s="3304" t="s">
        <v>101</v>
      </c>
      <c r="L107" s="3303">
        <v>868.3</v>
      </c>
      <c r="M107" s="5309" t="s">
        <v>1294</v>
      </c>
      <c r="N107" s="5312" t="s">
        <v>1280</v>
      </c>
      <c r="O107" s="5315">
        <v>5</v>
      </c>
    </row>
    <row r="108" spans="1:18" ht="22.5" customHeight="1" x14ac:dyDescent="0.2">
      <c r="A108" s="5327"/>
      <c r="B108" s="5330"/>
      <c r="C108" s="3340"/>
      <c r="D108" s="5337"/>
      <c r="E108" s="3373"/>
      <c r="F108" s="5287"/>
      <c r="G108" s="4444"/>
      <c r="H108" s="5294"/>
      <c r="I108" s="3380"/>
      <c r="J108" s="3384"/>
      <c r="K108" s="3391" t="s">
        <v>28</v>
      </c>
      <c r="L108" s="3390">
        <v>1012.6</v>
      </c>
      <c r="M108" s="5310"/>
      <c r="N108" s="5313"/>
      <c r="O108" s="5316"/>
    </row>
    <row r="109" spans="1:18" ht="23.25" customHeight="1" thickBot="1" x14ac:dyDescent="0.25">
      <c r="A109" s="5327"/>
      <c r="B109" s="5330"/>
      <c r="C109" s="3340"/>
      <c r="D109" s="5337"/>
      <c r="E109" s="3373"/>
      <c r="F109" s="5287"/>
      <c r="G109" s="4444"/>
      <c r="H109" s="5294"/>
      <c r="I109" s="3380"/>
      <c r="J109" s="3384"/>
      <c r="K109" s="3389" t="s">
        <v>118</v>
      </c>
      <c r="L109" s="3378">
        <v>18.3</v>
      </c>
      <c r="M109" s="5310"/>
      <c r="N109" s="5313"/>
      <c r="O109" s="5316"/>
    </row>
    <row r="110" spans="1:18" ht="21.75" customHeight="1" thickBot="1" x14ac:dyDescent="0.25">
      <c r="A110" s="5328"/>
      <c r="B110" s="5331"/>
      <c r="C110" s="3374"/>
      <c r="D110" s="5280"/>
      <c r="E110" s="3373"/>
      <c r="F110" s="5284"/>
      <c r="G110" s="4445"/>
      <c r="H110" s="5366"/>
      <c r="I110" s="3372"/>
      <c r="J110" s="3387"/>
      <c r="K110" s="3386" t="s">
        <v>21</v>
      </c>
      <c r="L110" s="3370">
        <f>SUM(L107:L109)</f>
        <v>1899.2</v>
      </c>
      <c r="M110" s="5311"/>
      <c r="N110" s="5314"/>
      <c r="O110" s="5317"/>
    </row>
    <row r="111" spans="1:18" ht="21" customHeight="1" x14ac:dyDescent="0.2">
      <c r="A111" s="5326" t="s">
        <v>25</v>
      </c>
      <c r="B111" s="5329" t="s">
        <v>25</v>
      </c>
      <c r="C111" s="3352" t="s">
        <v>53</v>
      </c>
      <c r="D111" s="5279" t="s">
        <v>27</v>
      </c>
      <c r="E111" s="3373"/>
      <c r="F111" s="5283" t="s">
        <v>1293</v>
      </c>
      <c r="G111" s="4443" t="s">
        <v>1291</v>
      </c>
      <c r="H111" s="5365" t="s">
        <v>33</v>
      </c>
      <c r="I111" s="3385" t="s">
        <v>1282</v>
      </c>
      <c r="J111" s="3371" t="s">
        <v>44</v>
      </c>
      <c r="K111" s="3304" t="s">
        <v>101</v>
      </c>
      <c r="L111" s="3303">
        <v>100</v>
      </c>
      <c r="M111" s="3377"/>
      <c r="N111" s="3376"/>
      <c r="O111" s="3375"/>
    </row>
    <row r="112" spans="1:18" ht="21.75" customHeight="1" thickBot="1" x14ac:dyDescent="0.25">
      <c r="A112" s="5327"/>
      <c r="B112" s="5330"/>
      <c r="C112" s="3340"/>
      <c r="D112" s="5337"/>
      <c r="E112" s="3373"/>
      <c r="F112" s="5287"/>
      <c r="G112" s="4444"/>
      <c r="H112" s="5294"/>
      <c r="I112" s="3380"/>
      <c r="J112" s="3384"/>
      <c r="K112" s="3301" t="s">
        <v>132</v>
      </c>
      <c r="L112" s="3378">
        <v>91.5</v>
      </c>
      <c r="M112" s="3336"/>
      <c r="N112" s="3383"/>
      <c r="O112" s="3382"/>
    </row>
    <row r="113" spans="1:18" ht="24" customHeight="1" thickBot="1" x14ac:dyDescent="0.25">
      <c r="A113" s="5328"/>
      <c r="B113" s="5331"/>
      <c r="C113" s="3374"/>
      <c r="D113" s="5280"/>
      <c r="E113" s="3373"/>
      <c r="F113" s="5284"/>
      <c r="G113" s="4445"/>
      <c r="H113" s="5366"/>
      <c r="I113" s="3372"/>
      <c r="J113" s="3381"/>
      <c r="K113" s="3295" t="s">
        <v>21</v>
      </c>
      <c r="L113" s="3370">
        <f>SUM(L111:L112)</f>
        <v>191.5</v>
      </c>
      <c r="M113" s="1086"/>
      <c r="N113" s="3369"/>
      <c r="O113" s="3368"/>
    </row>
    <row r="114" spans="1:18" ht="20.25" customHeight="1" thickBot="1" x14ac:dyDescent="0.25">
      <c r="A114" s="5326" t="s">
        <v>25</v>
      </c>
      <c r="B114" s="5329" t="s">
        <v>25</v>
      </c>
      <c r="C114" s="3352" t="s">
        <v>53</v>
      </c>
      <c r="D114" s="5279" t="s">
        <v>86</v>
      </c>
      <c r="E114" s="3373"/>
      <c r="F114" s="5283" t="s">
        <v>1292</v>
      </c>
      <c r="G114" s="4443" t="s">
        <v>1291</v>
      </c>
      <c r="H114" s="5365" t="s">
        <v>33</v>
      </c>
      <c r="I114" s="3380" t="s">
        <v>1074</v>
      </c>
      <c r="J114" s="3379" t="s">
        <v>77</v>
      </c>
      <c r="K114" s="3304" t="s">
        <v>101</v>
      </c>
      <c r="L114" s="3378">
        <v>8</v>
      </c>
      <c r="M114" s="3377"/>
      <c r="N114" s="3376"/>
      <c r="O114" s="3375"/>
    </row>
    <row r="115" spans="1:18" ht="24" customHeight="1" thickBot="1" x14ac:dyDescent="0.25">
      <c r="A115" s="5328"/>
      <c r="B115" s="5331"/>
      <c r="C115" s="3374"/>
      <c r="D115" s="5280"/>
      <c r="E115" s="3373"/>
      <c r="F115" s="5284"/>
      <c r="G115" s="4445"/>
      <c r="H115" s="5366"/>
      <c r="I115" s="3372" t="s">
        <v>1282</v>
      </c>
      <c r="J115" s="3371" t="s">
        <v>44</v>
      </c>
      <c r="K115" s="3295" t="s">
        <v>21</v>
      </c>
      <c r="L115" s="3370">
        <f>SUM(L114)</f>
        <v>8</v>
      </c>
      <c r="M115" s="1086"/>
      <c r="N115" s="3369"/>
      <c r="O115" s="3368"/>
    </row>
    <row r="116" spans="1:18" ht="24" customHeight="1" thickBot="1" x14ac:dyDescent="0.25">
      <c r="A116" s="3290" t="s">
        <v>25</v>
      </c>
      <c r="B116" s="3289" t="s">
        <v>25</v>
      </c>
      <c r="C116" s="4423" t="s">
        <v>26</v>
      </c>
      <c r="D116" s="4424"/>
      <c r="E116" s="4424"/>
      <c r="F116" s="4424"/>
      <c r="G116" s="4424"/>
      <c r="H116" s="4424"/>
      <c r="I116" s="5306"/>
      <c r="J116" s="4425"/>
      <c r="K116" s="3288" t="s">
        <v>21</v>
      </c>
      <c r="L116" s="3287">
        <f>SUM(L16,L42,L62,L74,L83,L99,L106)</f>
        <v>33493.199999999997</v>
      </c>
      <c r="M116" s="3367"/>
      <c r="N116" s="3366"/>
      <c r="O116" s="3365"/>
    </row>
    <row r="117" spans="1:18" ht="21" customHeight="1" thickBot="1" x14ac:dyDescent="0.25">
      <c r="A117" s="3290" t="s">
        <v>25</v>
      </c>
      <c r="B117" s="3289" t="s">
        <v>27</v>
      </c>
      <c r="C117" s="1292" t="s">
        <v>1290</v>
      </c>
      <c r="D117" s="1290"/>
      <c r="E117" s="3364"/>
      <c r="F117" s="3363"/>
      <c r="G117" s="3363"/>
      <c r="H117" s="3363"/>
      <c r="I117" s="3363"/>
      <c r="J117" s="3363"/>
      <c r="K117" s="3363"/>
      <c r="L117" s="3363"/>
      <c r="M117" s="3363"/>
      <c r="N117" s="3363"/>
      <c r="O117" s="3362"/>
    </row>
    <row r="118" spans="1:18" ht="39" thickBot="1" x14ac:dyDescent="0.25">
      <c r="A118" s="3361"/>
      <c r="B118" s="3360"/>
      <c r="C118" s="3359"/>
      <c r="D118" s="3358"/>
      <c r="E118" s="3357"/>
      <c r="F118" s="3356"/>
      <c r="G118" s="3356"/>
      <c r="H118" s="3356"/>
      <c r="I118" s="3356"/>
      <c r="J118" s="3356"/>
      <c r="K118" s="3356"/>
      <c r="L118" s="3356"/>
      <c r="M118" s="3355" t="s">
        <v>1289</v>
      </c>
      <c r="N118" s="3354" t="s">
        <v>357</v>
      </c>
      <c r="O118" s="3353">
        <v>270</v>
      </c>
    </row>
    <row r="119" spans="1:18" ht="26.45" customHeight="1" x14ac:dyDescent="0.2">
      <c r="A119" s="5275" t="s">
        <v>25</v>
      </c>
      <c r="B119" s="5338" t="s">
        <v>27</v>
      </c>
      <c r="C119" s="3352" t="s">
        <v>25</v>
      </c>
      <c r="D119" s="5367" t="s">
        <v>1288</v>
      </c>
      <c r="E119" s="5367"/>
      <c r="F119" s="5368"/>
      <c r="G119" s="4443" t="s">
        <v>98</v>
      </c>
      <c r="H119" s="5318" t="s">
        <v>33</v>
      </c>
      <c r="I119" s="3351" t="s">
        <v>1287</v>
      </c>
      <c r="J119" s="3319" t="s">
        <v>77</v>
      </c>
      <c r="K119" s="3350" t="s">
        <v>101</v>
      </c>
      <c r="L119" s="3349">
        <f>L123</f>
        <v>352.3</v>
      </c>
      <c r="M119" s="1276"/>
      <c r="N119" s="3348"/>
      <c r="O119" s="3347"/>
      <c r="Q119" s="3341"/>
      <c r="R119" s="3332"/>
    </row>
    <row r="120" spans="1:18" ht="23.25" customHeight="1" x14ac:dyDescent="0.2">
      <c r="A120" s="5291"/>
      <c r="B120" s="4418"/>
      <c r="C120" s="3340"/>
      <c r="D120" s="5369"/>
      <c r="E120" s="5369"/>
      <c r="F120" s="5370"/>
      <c r="G120" s="4444"/>
      <c r="H120" s="5319"/>
      <c r="I120" s="3339"/>
      <c r="J120" s="3313" t="s">
        <v>44</v>
      </c>
      <c r="K120" s="3346" t="s">
        <v>28</v>
      </c>
      <c r="L120" s="3342">
        <f>L124</f>
        <v>201.5</v>
      </c>
      <c r="M120" s="3317"/>
      <c r="N120" s="3345"/>
      <c r="O120" s="3315"/>
      <c r="Q120" s="3341"/>
      <c r="R120" s="3332"/>
    </row>
    <row r="121" spans="1:18" ht="20.25" customHeight="1" x14ac:dyDescent="0.2">
      <c r="A121" s="5291"/>
      <c r="B121" s="4418"/>
      <c r="C121" s="3340"/>
      <c r="D121" s="5369"/>
      <c r="E121" s="5369"/>
      <c r="F121" s="5370"/>
      <c r="G121" s="4444"/>
      <c r="H121" s="5319"/>
      <c r="I121" s="3339"/>
      <c r="J121" s="3344"/>
      <c r="K121" s="3343" t="s">
        <v>141</v>
      </c>
      <c r="L121" s="3342">
        <f>L126</f>
        <v>52.4</v>
      </c>
      <c r="M121" s="3336"/>
      <c r="N121" s="3335"/>
      <c r="O121" s="3334"/>
      <c r="Q121" s="3341"/>
      <c r="R121" s="3332"/>
    </row>
    <row r="122" spans="1:18" ht="24" customHeight="1" thickBot="1" x14ac:dyDescent="0.25">
      <c r="A122" s="5276"/>
      <c r="B122" s="5339"/>
      <c r="C122" s="3340"/>
      <c r="D122" s="5371"/>
      <c r="E122" s="5371"/>
      <c r="F122" s="5372"/>
      <c r="G122" s="4444"/>
      <c r="H122" s="5319"/>
      <c r="I122" s="3339"/>
      <c r="J122" s="3327"/>
      <c r="K122" s="3338" t="s">
        <v>21</v>
      </c>
      <c r="L122" s="3337">
        <f>SUM(L119:L121)</f>
        <v>606.19999999999993</v>
      </c>
      <c r="M122" s="3336"/>
      <c r="N122" s="3335"/>
      <c r="O122" s="3334"/>
      <c r="Q122" s="3333"/>
      <c r="R122" s="3332"/>
    </row>
    <row r="123" spans="1:18" ht="21" customHeight="1" x14ac:dyDescent="0.2">
      <c r="A123" s="5275" t="s">
        <v>25</v>
      </c>
      <c r="B123" s="5277" t="s">
        <v>27</v>
      </c>
      <c r="C123" s="5281" t="s">
        <v>25</v>
      </c>
      <c r="D123" s="5279" t="s">
        <v>25</v>
      </c>
      <c r="E123" s="5362"/>
      <c r="F123" s="5332" t="s">
        <v>1286</v>
      </c>
      <c r="G123" s="4444"/>
      <c r="H123" s="5319"/>
      <c r="I123" s="3320" t="s">
        <v>1282</v>
      </c>
      <c r="J123" s="3331"/>
      <c r="K123" s="3304" t="s">
        <v>101</v>
      </c>
      <c r="L123" s="3318">
        <v>352.3</v>
      </c>
      <c r="M123" s="3330"/>
      <c r="N123" s="1316"/>
      <c r="O123" s="3329"/>
    </row>
    <row r="124" spans="1:18" ht="35.25" customHeight="1" x14ac:dyDescent="0.2">
      <c r="A124" s="5291"/>
      <c r="B124" s="5334"/>
      <c r="C124" s="5335"/>
      <c r="D124" s="5337"/>
      <c r="E124" s="5363"/>
      <c r="F124" s="5341"/>
      <c r="G124" s="4444"/>
      <c r="H124" s="5319"/>
      <c r="I124" s="3328"/>
      <c r="J124" s="3327"/>
      <c r="K124" s="3326" t="s">
        <v>28</v>
      </c>
      <c r="L124" s="3325">
        <v>201.5</v>
      </c>
      <c r="M124" s="3324" t="s">
        <v>1285</v>
      </c>
      <c r="N124" s="3323" t="s">
        <v>357</v>
      </c>
      <c r="O124" s="3322">
        <v>50</v>
      </c>
    </row>
    <row r="125" spans="1:18" ht="20.25" customHeight="1" thickBot="1" x14ac:dyDescent="0.25">
      <c r="A125" s="5276"/>
      <c r="B125" s="5278"/>
      <c r="C125" s="5336"/>
      <c r="D125" s="5280"/>
      <c r="E125" s="5363"/>
      <c r="F125" s="5333"/>
      <c r="G125" s="4444"/>
      <c r="H125" s="5319"/>
      <c r="I125" s="3314"/>
      <c r="J125" s="3321"/>
      <c r="K125" s="3312" t="s">
        <v>21</v>
      </c>
      <c r="L125" s="3311">
        <f>SUM(L123:L124)</f>
        <v>553.79999999999995</v>
      </c>
      <c r="M125" s="3310"/>
      <c r="N125" s="1259"/>
      <c r="O125" s="3309"/>
    </row>
    <row r="126" spans="1:18" ht="27" customHeight="1" x14ac:dyDescent="0.2">
      <c r="A126" s="5275" t="s">
        <v>25</v>
      </c>
      <c r="B126" s="5277" t="s">
        <v>27</v>
      </c>
      <c r="C126" s="5303" t="s">
        <v>25</v>
      </c>
      <c r="D126" s="5279" t="s">
        <v>27</v>
      </c>
      <c r="E126" s="5363"/>
      <c r="F126" s="5332" t="s">
        <v>1284</v>
      </c>
      <c r="G126" s="4444"/>
      <c r="H126" s="5319"/>
      <c r="I126" s="3320" t="s">
        <v>1074</v>
      </c>
      <c r="J126" s="3319" t="s">
        <v>77</v>
      </c>
      <c r="K126" s="3304" t="s">
        <v>141</v>
      </c>
      <c r="L126" s="3318">
        <v>52.4</v>
      </c>
      <c r="M126" s="3317" t="s">
        <v>1283</v>
      </c>
      <c r="N126" s="3316" t="s">
        <v>357</v>
      </c>
      <c r="O126" s="3315">
        <v>270</v>
      </c>
    </row>
    <row r="127" spans="1:18" ht="23.25" customHeight="1" thickBot="1" x14ac:dyDescent="0.25">
      <c r="A127" s="5276"/>
      <c r="B127" s="5278"/>
      <c r="C127" s="5304"/>
      <c r="D127" s="5280"/>
      <c r="E127" s="5364"/>
      <c r="F127" s="5333"/>
      <c r="G127" s="4445"/>
      <c r="H127" s="5319"/>
      <c r="I127" s="3314" t="s">
        <v>1282</v>
      </c>
      <c r="J127" s="3313" t="s">
        <v>44</v>
      </c>
      <c r="K127" s="3312" t="s">
        <v>21</v>
      </c>
      <c r="L127" s="3311">
        <f>SUM(L126)</f>
        <v>52.4</v>
      </c>
      <c r="M127" s="3310"/>
      <c r="N127" s="1259"/>
      <c r="O127" s="3309"/>
    </row>
    <row r="128" spans="1:18" ht="18.75" customHeight="1" x14ac:dyDescent="0.2">
      <c r="A128" s="5356" t="s">
        <v>25</v>
      </c>
      <c r="B128" s="5340" t="s">
        <v>27</v>
      </c>
      <c r="C128" s="5303" t="s">
        <v>27</v>
      </c>
      <c r="D128" s="5348" t="s">
        <v>1279</v>
      </c>
      <c r="E128" s="5320"/>
      <c r="F128" s="5321"/>
      <c r="G128" s="4492" t="s">
        <v>96</v>
      </c>
      <c r="H128" s="5318" t="s">
        <v>33</v>
      </c>
      <c r="I128" s="5427" t="s">
        <v>32</v>
      </c>
      <c r="J128" s="4437" t="s">
        <v>31</v>
      </c>
      <c r="K128" s="3304" t="s">
        <v>101</v>
      </c>
      <c r="L128" s="3308">
        <v>0</v>
      </c>
      <c r="M128" s="5376" t="s">
        <v>1281</v>
      </c>
      <c r="N128" s="5379" t="s">
        <v>1280</v>
      </c>
      <c r="O128" s="5389">
        <v>2</v>
      </c>
    </row>
    <row r="129" spans="1:17" ht="20.25" customHeight="1" x14ac:dyDescent="0.2">
      <c r="A129" s="5300"/>
      <c r="B129" s="4418"/>
      <c r="C129" s="5303"/>
      <c r="D129" s="5349"/>
      <c r="E129" s="5322"/>
      <c r="F129" s="5323"/>
      <c r="G129" s="4493"/>
      <c r="H129" s="5319"/>
      <c r="I129" s="5428"/>
      <c r="J129" s="4438"/>
      <c r="K129" s="3301" t="s">
        <v>132</v>
      </c>
      <c r="L129" s="3307">
        <v>0</v>
      </c>
      <c r="M129" s="5377"/>
      <c r="N129" s="5380"/>
      <c r="O129" s="5390"/>
    </row>
    <row r="130" spans="1:17" ht="30" customHeight="1" thickBot="1" x14ac:dyDescent="0.25">
      <c r="A130" s="5301"/>
      <c r="B130" s="4419"/>
      <c r="C130" s="5304"/>
      <c r="D130" s="5349"/>
      <c r="E130" s="5322"/>
      <c r="F130" s="5323"/>
      <c r="G130" s="4493"/>
      <c r="H130" s="5319"/>
      <c r="I130" s="5428"/>
      <c r="J130" s="4438"/>
      <c r="K130" s="3295" t="s">
        <v>21</v>
      </c>
      <c r="L130" s="3306">
        <f>SUM(L128:L129)</f>
        <v>0</v>
      </c>
      <c r="M130" s="5378"/>
      <c r="N130" s="5381"/>
      <c r="O130" s="5391"/>
    </row>
    <row r="131" spans="1:17" ht="30" customHeight="1" x14ac:dyDescent="0.2">
      <c r="A131" s="5356" t="s">
        <v>25</v>
      </c>
      <c r="B131" s="5340" t="s">
        <v>27</v>
      </c>
      <c r="C131" s="5303" t="s">
        <v>27</v>
      </c>
      <c r="D131" s="5279" t="s">
        <v>25</v>
      </c>
      <c r="E131" s="3305"/>
      <c r="F131" s="5413" t="s">
        <v>1279</v>
      </c>
      <c r="G131" s="4493"/>
      <c r="H131" s="5319"/>
      <c r="I131" s="5428"/>
      <c r="J131" s="4438"/>
      <c r="K131" s="3304" t="s">
        <v>101</v>
      </c>
      <c r="L131" s="3303">
        <v>0</v>
      </c>
      <c r="M131" s="3299"/>
      <c r="N131" s="3298"/>
      <c r="O131" s="3297"/>
    </row>
    <row r="132" spans="1:17" ht="21" customHeight="1" thickBot="1" x14ac:dyDescent="0.25">
      <c r="A132" s="5300"/>
      <c r="B132" s="4418"/>
      <c r="C132" s="5303"/>
      <c r="D132" s="5337"/>
      <c r="E132" s="3302"/>
      <c r="F132" s="5414"/>
      <c r="G132" s="4493"/>
      <c r="H132" s="5319"/>
      <c r="I132" s="5428"/>
      <c r="J132" s="4438"/>
      <c r="K132" s="3301" t="s">
        <v>132</v>
      </c>
      <c r="L132" s="3300"/>
      <c r="M132" s="3299"/>
      <c r="N132" s="3298"/>
      <c r="O132" s="3297"/>
    </row>
    <row r="133" spans="1:17" ht="30" customHeight="1" thickBot="1" x14ac:dyDescent="0.25">
      <c r="A133" s="5301"/>
      <c r="B133" s="4419"/>
      <c r="C133" s="5304"/>
      <c r="D133" s="5280"/>
      <c r="E133" s="3296"/>
      <c r="F133" s="5415"/>
      <c r="G133" s="4494"/>
      <c r="H133" s="5426"/>
      <c r="I133" s="5429"/>
      <c r="J133" s="4439"/>
      <c r="K133" s="3295" t="s">
        <v>21</v>
      </c>
      <c r="L133" s="3294">
        <f>SUM(L131:L132)</f>
        <v>0</v>
      </c>
      <c r="M133" s="3293"/>
      <c r="N133" s="3292"/>
      <c r="O133" s="3291"/>
    </row>
    <row r="134" spans="1:17" ht="23.25" customHeight="1" thickBot="1" x14ac:dyDescent="0.25">
      <c r="A134" s="3290" t="s">
        <v>25</v>
      </c>
      <c r="B134" s="3289" t="s">
        <v>27</v>
      </c>
      <c r="C134" s="4423" t="s">
        <v>26</v>
      </c>
      <c r="D134" s="4424"/>
      <c r="E134" s="4424"/>
      <c r="F134" s="4424"/>
      <c r="G134" s="4424"/>
      <c r="H134" s="4424"/>
      <c r="I134" s="5306"/>
      <c r="J134" s="4425"/>
      <c r="K134" s="3288" t="s">
        <v>21</v>
      </c>
      <c r="L134" s="3287">
        <f>L122+L130</f>
        <v>606.19999999999993</v>
      </c>
      <c r="M134" s="3286"/>
      <c r="N134" s="3285"/>
      <c r="O134" s="3284"/>
    </row>
    <row r="135" spans="1:17" ht="21" customHeight="1" thickBot="1" x14ac:dyDescent="0.25">
      <c r="A135" s="3283" t="s">
        <v>25</v>
      </c>
      <c r="B135" s="5147" t="s">
        <v>531</v>
      </c>
      <c r="C135" s="5148"/>
      <c r="D135" s="5148"/>
      <c r="E135" s="5148"/>
      <c r="F135" s="5148"/>
      <c r="G135" s="5148"/>
      <c r="H135" s="5148"/>
      <c r="I135" s="5148"/>
      <c r="J135" s="5148"/>
      <c r="K135" s="5149"/>
      <c r="L135" s="2671">
        <f>SUM(L116,L134)</f>
        <v>34099.399999999994</v>
      </c>
      <c r="M135" s="3282"/>
      <c r="N135" s="2670"/>
      <c r="O135" s="2669"/>
    </row>
    <row r="136" spans="1:17" ht="19.5" customHeight="1" thickBot="1" x14ac:dyDescent="0.25">
      <c r="A136" s="4373" t="s">
        <v>22</v>
      </c>
      <c r="B136" s="4374"/>
      <c r="C136" s="4374"/>
      <c r="D136" s="4374"/>
      <c r="E136" s="4374"/>
      <c r="F136" s="4374"/>
      <c r="G136" s="4374"/>
      <c r="H136" s="4374"/>
      <c r="I136" s="4374"/>
      <c r="J136" s="4374"/>
      <c r="K136" s="4375"/>
      <c r="L136" s="3281">
        <f>SUM(L135)</f>
        <v>34099.399999999994</v>
      </c>
      <c r="M136" s="3280"/>
      <c r="N136" s="3279"/>
      <c r="O136" s="3278"/>
    </row>
    <row r="137" spans="1:17" x14ac:dyDescent="0.2">
      <c r="A137" s="1017" t="s">
        <v>20</v>
      </c>
      <c r="B137" s="1017"/>
      <c r="C137" s="1017"/>
      <c r="D137" s="1017"/>
      <c r="E137" s="1017"/>
      <c r="F137" s="1017"/>
      <c r="G137" s="1017"/>
      <c r="H137" s="1017"/>
      <c r="I137" s="1017"/>
      <c r="J137" s="1017"/>
      <c r="K137" s="1017"/>
      <c r="L137" s="1017"/>
      <c r="M137" s="1017"/>
      <c r="N137" s="1732"/>
      <c r="O137" s="1729"/>
    </row>
    <row r="138" spans="1:17" x14ac:dyDescent="0.2">
      <c r="A138" s="1732"/>
      <c r="B138" s="1732"/>
      <c r="C138" s="1732"/>
      <c r="D138" s="1732"/>
      <c r="E138" s="1732"/>
      <c r="F138" s="1732"/>
      <c r="G138" s="1732"/>
      <c r="H138" s="1732"/>
      <c r="I138" s="1732"/>
      <c r="J138" s="1732"/>
      <c r="K138" s="1732"/>
      <c r="L138" s="1732"/>
      <c r="M138" s="1732"/>
      <c r="N138" s="1732"/>
      <c r="O138" s="1729"/>
    </row>
    <row r="139" spans="1:17" ht="16.5" thickBot="1" x14ac:dyDescent="0.25">
      <c r="A139" s="3272"/>
      <c r="B139" s="1712"/>
      <c r="C139" s="1712"/>
      <c r="D139" s="1712"/>
      <c r="E139" s="1712"/>
      <c r="F139" s="4719" t="s">
        <v>19</v>
      </c>
      <c r="G139" s="4719"/>
      <c r="H139" s="4719"/>
      <c r="I139" s="4719"/>
      <c r="J139" s="4719"/>
      <c r="K139" s="4719"/>
      <c r="L139" s="4719"/>
      <c r="M139" s="1727"/>
      <c r="N139" s="1727"/>
      <c r="O139" s="1710"/>
    </row>
    <row r="140" spans="1:17" ht="26.25" thickBot="1" x14ac:dyDescent="0.25">
      <c r="A140" s="3272"/>
      <c r="B140" s="1712"/>
      <c r="C140" s="1712"/>
      <c r="D140" s="1712"/>
      <c r="E140" s="1712"/>
      <c r="F140" s="1726"/>
      <c r="G140" s="1724"/>
      <c r="H140" s="1724"/>
      <c r="I140" s="1724"/>
      <c r="J140" s="1724"/>
      <c r="K140" s="1723"/>
      <c r="L140" s="20" t="s">
        <v>17</v>
      </c>
      <c r="M140" s="3277"/>
      <c r="N140" s="3277"/>
      <c r="O140" s="1710"/>
      <c r="P140" s="3276"/>
      <c r="Q140" s="3264"/>
    </row>
    <row r="141" spans="1:17" ht="13.5" thickBot="1" x14ac:dyDescent="0.25">
      <c r="A141" s="3272"/>
      <c r="B141" s="1712"/>
      <c r="C141" s="1712"/>
      <c r="D141" s="1712"/>
      <c r="E141" s="1712"/>
      <c r="F141" s="4720" t="s">
        <v>16</v>
      </c>
      <c r="G141" s="4721"/>
      <c r="H141" s="4721"/>
      <c r="I141" s="4721"/>
      <c r="J141" s="4721"/>
      <c r="K141" s="4722"/>
      <c r="L141" s="3269">
        <f>L142+L143+L144+L145+L146+L147+L148+L149+L150+L151+L152</f>
        <v>12664.599999999999</v>
      </c>
      <c r="M141" s="3265"/>
      <c r="N141" s="3265"/>
      <c r="O141" s="1710"/>
      <c r="P141" s="3265"/>
      <c r="Q141" s="3264"/>
    </row>
    <row r="142" spans="1:17" x14ac:dyDescent="0.2">
      <c r="A142" s="3272"/>
      <c r="B142" s="1712"/>
      <c r="C142" s="1712"/>
      <c r="D142" s="1712"/>
      <c r="E142" s="1712"/>
      <c r="F142" s="4703" t="s">
        <v>14</v>
      </c>
      <c r="G142" s="4704"/>
      <c r="H142" s="4704"/>
      <c r="I142" s="4704"/>
      <c r="J142" s="4704"/>
      <c r="K142" s="4705"/>
      <c r="L142" s="3268">
        <f>L39+L59+L71+L79+L96+L102+L119+L128</f>
        <v>8039.5999999999995</v>
      </c>
      <c r="M142" s="3267"/>
      <c r="N142" s="3267"/>
      <c r="O142" s="1710"/>
      <c r="P142" s="3267"/>
      <c r="Q142" s="3264"/>
    </row>
    <row r="143" spans="1:17" x14ac:dyDescent="0.2">
      <c r="A143" s="3272"/>
      <c r="B143" s="1712"/>
      <c r="C143" s="1712"/>
      <c r="D143" s="1712"/>
      <c r="E143" s="1712"/>
      <c r="F143" s="4703" t="s">
        <v>434</v>
      </c>
      <c r="G143" s="4704"/>
      <c r="H143" s="4704"/>
      <c r="I143" s="4704"/>
      <c r="J143" s="4704"/>
      <c r="K143" s="4705"/>
      <c r="L143" s="3273"/>
      <c r="M143" s="3267"/>
      <c r="N143" s="3267"/>
      <c r="O143" s="1710"/>
      <c r="P143" s="3267"/>
      <c r="Q143" s="3264"/>
    </row>
    <row r="144" spans="1:17" x14ac:dyDescent="0.2">
      <c r="A144" s="3272"/>
      <c r="B144" s="1712"/>
      <c r="C144" s="1712"/>
      <c r="D144" s="1712"/>
      <c r="E144" s="1712"/>
      <c r="F144" s="4703" t="s">
        <v>12</v>
      </c>
      <c r="G144" s="4704"/>
      <c r="H144" s="4704"/>
      <c r="I144" s="4704"/>
      <c r="J144" s="4704"/>
      <c r="K144" s="4705"/>
      <c r="L144" s="3273">
        <f>L15+L40+L60+L80+L98+L103+L129</f>
        <v>1113.7</v>
      </c>
      <c r="M144" s="3267"/>
      <c r="N144" s="3267"/>
      <c r="O144" s="1710"/>
      <c r="P144" s="3267"/>
      <c r="Q144" s="3264"/>
    </row>
    <row r="145" spans="1:17" ht="13.15" customHeight="1" x14ac:dyDescent="0.2">
      <c r="A145" s="3272"/>
      <c r="B145" s="1712"/>
      <c r="C145" s="1712"/>
      <c r="D145" s="1712"/>
      <c r="E145" s="1712"/>
      <c r="F145" s="4703" t="s">
        <v>11</v>
      </c>
      <c r="G145" s="4704"/>
      <c r="H145" s="4704"/>
      <c r="I145" s="4704"/>
      <c r="J145" s="4704"/>
      <c r="K145" s="4705"/>
      <c r="L145" s="3273"/>
      <c r="M145" s="3267"/>
      <c r="N145" s="3267"/>
      <c r="O145" s="1710"/>
      <c r="P145" s="3267"/>
      <c r="Q145" s="3264"/>
    </row>
    <row r="146" spans="1:17" x14ac:dyDescent="0.2">
      <c r="A146" s="3272"/>
      <c r="B146" s="1712"/>
      <c r="C146" s="1712"/>
      <c r="D146" s="1712"/>
      <c r="E146" s="1712"/>
      <c r="F146" s="3812" t="s">
        <v>10</v>
      </c>
      <c r="G146" s="3813"/>
      <c r="H146" s="3813"/>
      <c r="I146" s="3813"/>
      <c r="J146" s="3813"/>
      <c r="K146" s="4148"/>
      <c r="L146" s="3275"/>
      <c r="M146" s="3274"/>
      <c r="N146" s="3274"/>
      <c r="O146" s="1710"/>
      <c r="P146" s="3274"/>
      <c r="Q146" s="3264"/>
    </row>
    <row r="147" spans="1:17" x14ac:dyDescent="0.2">
      <c r="A147" s="3272"/>
      <c r="B147" s="1712"/>
      <c r="C147" s="1712"/>
      <c r="D147" s="1712"/>
      <c r="E147" s="1712"/>
      <c r="F147" s="1719" t="s">
        <v>9</v>
      </c>
      <c r="G147" s="1718"/>
      <c r="H147" s="1716"/>
      <c r="I147" s="1716"/>
      <c r="J147" s="1716"/>
      <c r="K147" s="1715"/>
      <c r="L147" s="3273"/>
      <c r="M147" s="3267"/>
      <c r="N147" s="3267"/>
      <c r="O147" s="1710"/>
      <c r="P147" s="3267"/>
      <c r="Q147" s="3264"/>
    </row>
    <row r="148" spans="1:17" ht="13.15" customHeight="1" x14ac:dyDescent="0.2">
      <c r="A148" s="3272"/>
      <c r="B148" s="1712"/>
      <c r="C148" s="1712"/>
      <c r="D148" s="1712"/>
      <c r="E148" s="1712"/>
      <c r="F148" s="4703" t="s">
        <v>8</v>
      </c>
      <c r="G148" s="4704"/>
      <c r="H148" s="4704"/>
      <c r="I148" s="4704"/>
      <c r="J148" s="4704"/>
      <c r="K148" s="4705"/>
      <c r="L148" s="3273">
        <f>L13+L72+L97+L104+L120</f>
        <v>2873.9</v>
      </c>
      <c r="M148" s="3267"/>
      <c r="N148" s="3267"/>
      <c r="O148" s="1713"/>
      <c r="P148" s="3267"/>
      <c r="Q148" s="3264"/>
    </row>
    <row r="149" spans="1:17" ht="13.15" customHeight="1" x14ac:dyDescent="0.2">
      <c r="A149" s="3272"/>
      <c r="B149" s="1712"/>
      <c r="C149" s="1712"/>
      <c r="D149" s="1712"/>
      <c r="E149" s="1712"/>
      <c r="F149" s="4703" t="s">
        <v>433</v>
      </c>
      <c r="G149" s="4704"/>
      <c r="H149" s="4704"/>
      <c r="I149" s="4704"/>
      <c r="J149" s="4704"/>
      <c r="K149" s="4705"/>
      <c r="L149" s="3271"/>
      <c r="M149" s="3267"/>
      <c r="N149" s="3267"/>
      <c r="O149" s="1710"/>
      <c r="P149" s="3267"/>
      <c r="Q149" s="3264"/>
    </row>
    <row r="150" spans="1:17" ht="13.15" customHeight="1" x14ac:dyDescent="0.2">
      <c r="A150" s="3272"/>
      <c r="B150" s="1712"/>
      <c r="C150" s="1712"/>
      <c r="D150" s="1712"/>
      <c r="E150" s="1712"/>
      <c r="F150" s="4703" t="s">
        <v>6</v>
      </c>
      <c r="G150" s="4704"/>
      <c r="H150" s="4704"/>
      <c r="I150" s="4704"/>
      <c r="J150" s="4704"/>
      <c r="K150" s="4705"/>
      <c r="L150" s="3271"/>
      <c r="M150" s="3267"/>
      <c r="N150" s="3267"/>
      <c r="O150" s="1710"/>
      <c r="P150" s="3267"/>
      <c r="Q150" s="3264"/>
    </row>
    <row r="151" spans="1:17" x14ac:dyDescent="0.2">
      <c r="A151" s="3272"/>
      <c r="B151" s="1712"/>
      <c r="C151" s="1712"/>
      <c r="D151" s="1712"/>
      <c r="E151" s="1712"/>
      <c r="F151" s="4703" t="s">
        <v>5</v>
      </c>
      <c r="G151" s="4704"/>
      <c r="H151" s="4704"/>
      <c r="I151" s="4704"/>
      <c r="J151" s="4704"/>
      <c r="K151" s="4705"/>
      <c r="L151" s="3271">
        <f>L121</f>
        <v>52.4</v>
      </c>
      <c r="M151" s="3267"/>
      <c r="N151" s="3267"/>
      <c r="O151" s="1710"/>
      <c r="P151" s="3267"/>
      <c r="Q151" s="3264"/>
    </row>
    <row r="152" spans="1:17" ht="13.5" thickBot="1" x14ac:dyDescent="0.25">
      <c r="F152" s="4709" t="s">
        <v>432</v>
      </c>
      <c r="G152" s="4710"/>
      <c r="H152" s="4710"/>
      <c r="I152" s="4710"/>
      <c r="J152" s="4710"/>
      <c r="K152" s="4711"/>
      <c r="L152" s="3270">
        <f>L41+L61+L73+L81+L105</f>
        <v>584.99999999999989</v>
      </c>
      <c r="M152" s="3267"/>
      <c r="N152" s="3267"/>
      <c r="P152" s="3267"/>
      <c r="Q152" s="3264"/>
    </row>
    <row r="153" spans="1:17" ht="13.5" thickBot="1" x14ac:dyDescent="0.25">
      <c r="F153" s="4712" t="s">
        <v>2</v>
      </c>
      <c r="G153" s="4713"/>
      <c r="H153" s="4713"/>
      <c r="I153" s="4713"/>
      <c r="J153" s="4713"/>
      <c r="K153" s="4713"/>
      <c r="L153" s="3269">
        <f>L154</f>
        <v>21434.799999999999</v>
      </c>
      <c r="M153" s="3265"/>
      <c r="N153" s="3265"/>
      <c r="P153" s="3265"/>
      <c r="Q153" s="3264"/>
    </row>
    <row r="154" spans="1:17" ht="13.9" customHeight="1" thickBot="1" x14ac:dyDescent="0.25">
      <c r="F154" s="4714" t="s">
        <v>431</v>
      </c>
      <c r="G154" s="4715"/>
      <c r="H154" s="4715"/>
      <c r="I154" s="4715"/>
      <c r="J154" s="4715"/>
      <c r="K154" s="4716"/>
      <c r="L154" s="3268">
        <f>L14</f>
        <v>21434.799999999999</v>
      </c>
      <c r="M154" s="3267"/>
      <c r="N154" s="3267"/>
      <c r="P154" s="3267"/>
      <c r="Q154" s="3264"/>
    </row>
    <row r="155" spans="1:17" ht="13.5" thickBot="1" x14ac:dyDescent="0.25">
      <c r="F155" s="5373" t="s">
        <v>0</v>
      </c>
      <c r="G155" s="5374"/>
      <c r="H155" s="5374"/>
      <c r="I155" s="5374"/>
      <c r="J155" s="5374"/>
      <c r="K155" s="5375"/>
      <c r="L155" s="3266">
        <f>L141+L153</f>
        <v>34099.399999999994</v>
      </c>
      <c r="M155" s="3265"/>
      <c r="N155" s="3265"/>
      <c r="P155" s="3265"/>
      <c r="Q155" s="3264"/>
    </row>
    <row r="156" spans="1:17" x14ac:dyDescent="0.2">
      <c r="P156" s="3264"/>
      <c r="Q156" s="3264"/>
    </row>
  </sheetData>
  <mergeCells count="376">
    <mergeCell ref="S56:S58"/>
    <mergeCell ref="W21:W22"/>
    <mergeCell ref="W33:W34"/>
    <mergeCell ref="F148:K148"/>
    <mergeCell ref="F149:K149"/>
    <mergeCell ref="F150:K150"/>
    <mergeCell ref="N82:N83"/>
    <mergeCell ref="O82:O83"/>
    <mergeCell ref="O103:O106"/>
    <mergeCell ref="M72:M74"/>
    <mergeCell ref="G119:G127"/>
    <mergeCell ref="G128:G133"/>
    <mergeCell ref="H128:H133"/>
    <mergeCell ref="I128:I133"/>
    <mergeCell ref="J128:J133"/>
    <mergeCell ref="D71:F74"/>
    <mergeCell ref="D128:F130"/>
    <mergeCell ref="F75:F78"/>
    <mergeCell ref="D92:D93"/>
    <mergeCell ref="D94:D95"/>
    <mergeCell ref="I71:I78"/>
    <mergeCell ref="J71:J78"/>
    <mergeCell ref="N72:N74"/>
    <mergeCell ref="O72:O74"/>
    <mergeCell ref="F151:K151"/>
    <mergeCell ref="H79:H83"/>
    <mergeCell ref="I79:I83"/>
    <mergeCell ref="K81:K82"/>
    <mergeCell ref="L81:L82"/>
    <mergeCell ref="M82:M83"/>
    <mergeCell ref="F145:K145"/>
    <mergeCell ref="F146:K146"/>
    <mergeCell ref="F123:F125"/>
    <mergeCell ref="F114:F115"/>
    <mergeCell ref="F142:K142"/>
    <mergeCell ref="F131:F133"/>
    <mergeCell ref="M103:M106"/>
    <mergeCell ref="F88:F89"/>
    <mergeCell ref="O69:O70"/>
    <mergeCell ref="R56:R58"/>
    <mergeCell ref="A75:A78"/>
    <mergeCell ref="B75:B78"/>
    <mergeCell ref="C75:C78"/>
    <mergeCell ref="D75:D78"/>
    <mergeCell ref="H71:H78"/>
    <mergeCell ref="C66:C68"/>
    <mergeCell ref="A69:A70"/>
    <mergeCell ref="B69:B70"/>
    <mergeCell ref="C69:C70"/>
    <mergeCell ref="G71:G78"/>
    <mergeCell ref="F139:L139"/>
    <mergeCell ref="Q56:Q58"/>
    <mergeCell ref="H59:H62"/>
    <mergeCell ref="F69:F70"/>
    <mergeCell ref="G59:G62"/>
    <mergeCell ref="G63:G65"/>
    <mergeCell ref="G66:G68"/>
    <mergeCell ref="G69:G70"/>
    <mergeCell ref="D59:F62"/>
    <mergeCell ref="F63:F65"/>
    <mergeCell ref="F56:F58"/>
    <mergeCell ref="D66:D68"/>
    <mergeCell ref="F66:F68"/>
    <mergeCell ref="D69:D70"/>
    <mergeCell ref="F100:F101"/>
    <mergeCell ref="D90:D91"/>
    <mergeCell ref="G96:G99"/>
    <mergeCell ref="G84:G87"/>
    <mergeCell ref="M61:M62"/>
    <mergeCell ref="N61:N62"/>
    <mergeCell ref="O61:O62"/>
    <mergeCell ref="M69:M70"/>
    <mergeCell ref="N69:N70"/>
    <mergeCell ref="F155:K155"/>
    <mergeCell ref="M128:M130"/>
    <mergeCell ref="N128:N130"/>
    <mergeCell ref="G79:G83"/>
    <mergeCell ref="F94:F95"/>
    <mergeCell ref="G114:G115"/>
    <mergeCell ref="H84:H91"/>
    <mergeCell ref="H92:H95"/>
    <mergeCell ref="M90:M91"/>
    <mergeCell ref="N90:N91"/>
    <mergeCell ref="N103:N106"/>
    <mergeCell ref="G102:G106"/>
    <mergeCell ref="F152:K152"/>
    <mergeCell ref="F153:K153"/>
    <mergeCell ref="F154:K154"/>
    <mergeCell ref="B135:K135"/>
    <mergeCell ref="A136:K136"/>
    <mergeCell ref="F143:K143"/>
    <mergeCell ref="F144:K144"/>
    <mergeCell ref="A131:A133"/>
    <mergeCell ref="B131:B133"/>
    <mergeCell ref="C131:C133"/>
    <mergeCell ref="D131:D133"/>
    <mergeCell ref="F141:K141"/>
    <mergeCell ref="A128:A130"/>
    <mergeCell ref="B128:B130"/>
    <mergeCell ref="C128:C130"/>
    <mergeCell ref="A96:A99"/>
    <mergeCell ref="B96:B99"/>
    <mergeCell ref="I96:I99"/>
    <mergeCell ref="A102:A106"/>
    <mergeCell ref="B102:B106"/>
    <mergeCell ref="H102:H106"/>
    <mergeCell ref="I102:I106"/>
    <mergeCell ref="E123:E127"/>
    <mergeCell ref="H96:H101"/>
    <mergeCell ref="H107:H110"/>
    <mergeCell ref="H111:H113"/>
    <mergeCell ref="H114:H115"/>
    <mergeCell ref="G100:G101"/>
    <mergeCell ref="D119:F122"/>
    <mergeCell ref="A114:A115"/>
    <mergeCell ref="B114:B115"/>
    <mergeCell ref="A111:A113"/>
    <mergeCell ref="B111:B113"/>
    <mergeCell ref="F111:F113"/>
    <mergeCell ref="A100:A101"/>
    <mergeCell ref="B100:B101"/>
    <mergeCell ref="A90:A91"/>
    <mergeCell ref="B90:B91"/>
    <mergeCell ref="C90:C91"/>
    <mergeCell ref="A94:A95"/>
    <mergeCell ref="I59:I62"/>
    <mergeCell ref="H63:H65"/>
    <mergeCell ref="H69:H70"/>
    <mergeCell ref="A79:A83"/>
    <mergeCell ref="B79:B83"/>
    <mergeCell ref="A92:A93"/>
    <mergeCell ref="B92:B93"/>
    <mergeCell ref="C92:C93"/>
    <mergeCell ref="A88:A89"/>
    <mergeCell ref="A84:A87"/>
    <mergeCell ref="B84:B87"/>
    <mergeCell ref="C84:C87"/>
    <mergeCell ref="D84:D87"/>
    <mergeCell ref="F84:F87"/>
    <mergeCell ref="D79:F83"/>
    <mergeCell ref="A59:A62"/>
    <mergeCell ref="B59:B62"/>
    <mergeCell ref="C59:C62"/>
    <mergeCell ref="A66:A68"/>
    <mergeCell ref="B66:B68"/>
    <mergeCell ref="A53:A55"/>
    <mergeCell ref="B53:B55"/>
    <mergeCell ref="C53:C55"/>
    <mergeCell ref="D53:D55"/>
    <mergeCell ref="F53:F55"/>
    <mergeCell ref="A63:A65"/>
    <mergeCell ref="B63:B65"/>
    <mergeCell ref="C63:C65"/>
    <mergeCell ref="D63:D65"/>
    <mergeCell ref="A56:A58"/>
    <mergeCell ref="B56:B58"/>
    <mergeCell ref="C56:C58"/>
    <mergeCell ref="D56:D58"/>
    <mergeCell ref="N7:N8"/>
    <mergeCell ref="N39:N42"/>
    <mergeCell ref="H13:H16"/>
    <mergeCell ref="I13:I16"/>
    <mergeCell ref="M13:M16"/>
    <mergeCell ref="A49:A52"/>
    <mergeCell ref="B49:B52"/>
    <mergeCell ref="C49:C52"/>
    <mergeCell ref="D49:D52"/>
    <mergeCell ref="F49:F52"/>
    <mergeCell ref="C39:C42"/>
    <mergeCell ref="F21:F22"/>
    <mergeCell ref="I39:I42"/>
    <mergeCell ref="G39:G42"/>
    <mergeCell ref="D39:F42"/>
    <mergeCell ref="H39:H42"/>
    <mergeCell ref="M17:M18"/>
    <mergeCell ref="M19:M20"/>
    <mergeCell ref="M23:M24"/>
    <mergeCell ref="C43:C45"/>
    <mergeCell ref="A39:A42"/>
    <mergeCell ref="K6:K8"/>
    <mergeCell ref="L6:L8"/>
    <mergeCell ref="M7:M8"/>
    <mergeCell ref="N5:O5"/>
    <mergeCell ref="D6:D8"/>
    <mergeCell ref="G6:G8"/>
    <mergeCell ref="J6:J8"/>
    <mergeCell ref="M6:O6"/>
    <mergeCell ref="O7:O8"/>
    <mergeCell ref="I6:I8"/>
    <mergeCell ref="D37:D38"/>
    <mergeCell ref="A3:O3"/>
    <mergeCell ref="A4:O4"/>
    <mergeCell ref="A6:A8"/>
    <mergeCell ref="B6:B8"/>
    <mergeCell ref="C6:C8"/>
    <mergeCell ref="E6:E8"/>
    <mergeCell ref="F6:F8"/>
    <mergeCell ref="H6:H8"/>
    <mergeCell ref="N13:N16"/>
    <mergeCell ref="G13:G16"/>
    <mergeCell ref="D13:F16"/>
    <mergeCell ref="F17:F18"/>
    <mergeCell ref="F19:F20"/>
    <mergeCell ref="G17:G20"/>
    <mergeCell ref="D35:D36"/>
    <mergeCell ref="D29:D30"/>
    <mergeCell ref="D27:D28"/>
    <mergeCell ref="C35:C36"/>
    <mergeCell ref="C37:C38"/>
    <mergeCell ref="C31:C32"/>
    <mergeCell ref="F33:F34"/>
    <mergeCell ref="F35:F36"/>
    <mergeCell ref="F37:F38"/>
    <mergeCell ref="C33:C34"/>
    <mergeCell ref="O13:O16"/>
    <mergeCell ref="G21:G24"/>
    <mergeCell ref="N25:N26"/>
    <mergeCell ref="N27:N28"/>
    <mergeCell ref="N29:N30"/>
    <mergeCell ref="N31:N32"/>
    <mergeCell ref="N33:N34"/>
    <mergeCell ref="O29:O30"/>
    <mergeCell ref="O31:O32"/>
    <mergeCell ref="O33:O34"/>
    <mergeCell ref="H17:H18"/>
    <mergeCell ref="H19:H20"/>
    <mergeCell ref="H21:H22"/>
    <mergeCell ref="H23:H24"/>
    <mergeCell ref="H25:H26"/>
    <mergeCell ref="G37:G38"/>
    <mergeCell ref="B39:B42"/>
    <mergeCell ref="D43:D45"/>
    <mergeCell ref="F43:F45"/>
    <mergeCell ref="A46:A48"/>
    <mergeCell ref="B46:B48"/>
    <mergeCell ref="C46:C48"/>
    <mergeCell ref="D46:D48"/>
    <mergeCell ref="F46:F48"/>
    <mergeCell ref="B17:B18"/>
    <mergeCell ref="A17:A18"/>
    <mergeCell ref="B19:B20"/>
    <mergeCell ref="A19:A20"/>
    <mergeCell ref="A43:A45"/>
    <mergeCell ref="B43:B45"/>
    <mergeCell ref="B37:B38"/>
    <mergeCell ref="A37:A38"/>
    <mergeCell ref="B35:B36"/>
    <mergeCell ref="A35:A36"/>
    <mergeCell ref="C17:C18"/>
    <mergeCell ref="C19:C20"/>
    <mergeCell ref="C21:C22"/>
    <mergeCell ref="D31:D32"/>
    <mergeCell ref="D33:D34"/>
    <mergeCell ref="D17:D18"/>
    <mergeCell ref="A107:A110"/>
    <mergeCell ref="B107:B110"/>
    <mergeCell ref="F107:F110"/>
    <mergeCell ref="A126:A127"/>
    <mergeCell ref="B126:B127"/>
    <mergeCell ref="C126:C127"/>
    <mergeCell ref="D126:D127"/>
    <mergeCell ref="F126:F127"/>
    <mergeCell ref="D102:F106"/>
    <mergeCell ref="A123:A125"/>
    <mergeCell ref="B123:B125"/>
    <mergeCell ref="C123:C125"/>
    <mergeCell ref="D123:D125"/>
    <mergeCell ref="A119:A122"/>
    <mergeCell ref="C116:J116"/>
    <mergeCell ref="B119:B122"/>
    <mergeCell ref="D107:D110"/>
    <mergeCell ref="D111:D113"/>
    <mergeCell ref="D114:D115"/>
    <mergeCell ref="B94:B95"/>
    <mergeCell ref="C94:C95"/>
    <mergeCell ref="G107:G110"/>
    <mergeCell ref="G111:G113"/>
    <mergeCell ref="B88:B89"/>
    <mergeCell ref="C88:C89"/>
    <mergeCell ref="D88:D89"/>
    <mergeCell ref="R81:R82"/>
    <mergeCell ref="C134:J134"/>
    <mergeCell ref="O90:O91"/>
    <mergeCell ref="M107:M110"/>
    <mergeCell ref="N107:N110"/>
    <mergeCell ref="O107:O110"/>
    <mergeCell ref="H119:H127"/>
    <mergeCell ref="G88:G89"/>
    <mergeCell ref="G90:G91"/>
    <mergeCell ref="G92:G93"/>
    <mergeCell ref="G94:G95"/>
    <mergeCell ref="F90:F91"/>
    <mergeCell ref="F92:F93"/>
    <mergeCell ref="D96:F99"/>
    <mergeCell ref="O128:O130"/>
    <mergeCell ref="H27:H28"/>
    <mergeCell ref="H29:H30"/>
    <mergeCell ref="H31:H32"/>
    <mergeCell ref="H33:H34"/>
    <mergeCell ref="H35:H36"/>
    <mergeCell ref="H37:H38"/>
    <mergeCell ref="G25:G28"/>
    <mergeCell ref="G29:G32"/>
    <mergeCell ref="G33:G36"/>
    <mergeCell ref="A2:O2"/>
    <mergeCell ref="B13:B16"/>
    <mergeCell ref="A13:A16"/>
    <mergeCell ref="Q81:Q82"/>
    <mergeCell ref="B27:B28"/>
    <mergeCell ref="A27:A28"/>
    <mergeCell ref="B25:B26"/>
    <mergeCell ref="A25:A26"/>
    <mergeCell ref="B21:B22"/>
    <mergeCell ref="B23:B24"/>
    <mergeCell ref="H43:H45"/>
    <mergeCell ref="H46:H48"/>
    <mergeCell ref="G43:G45"/>
    <mergeCell ref="G46:G48"/>
    <mergeCell ref="G49:G52"/>
    <mergeCell ref="G53:G55"/>
    <mergeCell ref="G56:G58"/>
    <mergeCell ref="H49:H52"/>
    <mergeCell ref="H53:H55"/>
    <mergeCell ref="H56:H58"/>
    <mergeCell ref="H66:H68"/>
    <mergeCell ref="A71:A74"/>
    <mergeCell ref="B71:B74"/>
    <mergeCell ref="C71:C74"/>
    <mergeCell ref="N17:N18"/>
    <mergeCell ref="N19:N20"/>
    <mergeCell ref="N23:N24"/>
    <mergeCell ref="A21:A22"/>
    <mergeCell ref="A23:A24"/>
    <mergeCell ref="B33:B34"/>
    <mergeCell ref="A33:A34"/>
    <mergeCell ref="B31:B32"/>
    <mergeCell ref="A31:A32"/>
    <mergeCell ref="B29:B30"/>
    <mergeCell ref="A29:A30"/>
    <mergeCell ref="D19:D20"/>
    <mergeCell ref="D21:D22"/>
    <mergeCell ref="D23:D24"/>
    <mergeCell ref="D25:D26"/>
    <mergeCell ref="C29:C30"/>
    <mergeCell ref="C23:C24"/>
    <mergeCell ref="C25:C26"/>
    <mergeCell ref="C27:C28"/>
    <mergeCell ref="F29:F30"/>
    <mergeCell ref="F31:F32"/>
    <mergeCell ref="F23:F24"/>
    <mergeCell ref="F25:F26"/>
    <mergeCell ref="F27:F28"/>
    <mergeCell ref="M1:O1"/>
    <mergeCell ref="O53:O55"/>
    <mergeCell ref="M43:M45"/>
    <mergeCell ref="M46:M48"/>
    <mergeCell ref="M49:M52"/>
    <mergeCell ref="M53:M55"/>
    <mergeCell ref="N43:N45"/>
    <mergeCell ref="N46:N48"/>
    <mergeCell ref="N49:N52"/>
    <mergeCell ref="N53:N55"/>
    <mergeCell ref="O19:O20"/>
    <mergeCell ref="O23:O24"/>
    <mergeCell ref="O25:O26"/>
    <mergeCell ref="O27:O28"/>
    <mergeCell ref="O43:O45"/>
    <mergeCell ref="O46:O48"/>
    <mergeCell ref="O49:O52"/>
    <mergeCell ref="M25:M26"/>
    <mergeCell ref="M27:M28"/>
    <mergeCell ref="M29:M30"/>
    <mergeCell ref="M31:M32"/>
    <mergeCell ref="M33:M34"/>
    <mergeCell ref="M39:M42"/>
    <mergeCell ref="O39:O42"/>
  </mergeCells>
  <pageMargins left="0.70866141732283472" right="0.70866141732283472" top="0.74803149606299213" bottom="0.74803149606299213" header="0.31496062992125984" footer="0.31496062992125984"/>
  <pageSetup paperSize="9" scale="50" firstPageNumber="70" fitToHeight="0" orientation="landscape" useFirstPageNumber="1" r:id="rId1"/>
  <headerFooter>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workbookViewId="0">
      <selection activeCell="S9" sqref="S9"/>
    </sheetView>
  </sheetViews>
  <sheetFormatPr defaultRowHeight="12.75" x14ac:dyDescent="0.2"/>
  <cols>
    <col min="1" max="2" width="3.5703125" style="1000" customWidth="1"/>
    <col min="3" max="4" width="3.7109375" style="1000" customWidth="1"/>
    <col min="5" max="5" width="2.5703125" style="1000" customWidth="1"/>
    <col min="6" max="6" width="39.28515625" style="1000" customWidth="1"/>
    <col min="7" max="7" width="3.7109375" style="1000" customWidth="1"/>
    <col min="8" max="8" width="7.85546875" style="1206" customWidth="1"/>
    <col min="9" max="9" width="4.42578125" style="1000" customWidth="1"/>
    <col min="10" max="10" width="23.42578125" style="1000" customWidth="1"/>
    <col min="11" max="11" width="7.28515625" style="1000" customWidth="1"/>
    <col min="12" max="12" width="10" style="1000" customWidth="1"/>
    <col min="13" max="13" width="36.5703125" style="1000" customWidth="1"/>
    <col min="14" max="14" width="9.140625" style="1000"/>
    <col min="15" max="15" width="10" style="1000" customWidth="1"/>
    <col min="16" max="16384" width="9.140625" style="1000"/>
  </cols>
  <sheetData>
    <row r="1" spans="1:15" ht="52.5" customHeight="1" x14ac:dyDescent="0.2">
      <c r="M1" s="3765" t="s">
        <v>1393</v>
      </c>
      <c r="N1" s="3765"/>
      <c r="O1" s="3765"/>
    </row>
    <row r="2" spans="1:15" ht="15.75" customHeight="1" x14ac:dyDescent="0.2">
      <c r="A2" s="4510" t="s">
        <v>172</v>
      </c>
      <c r="B2" s="4510"/>
      <c r="C2" s="4510"/>
      <c r="D2" s="4510"/>
      <c r="E2" s="4510"/>
      <c r="F2" s="4510"/>
      <c r="G2" s="4510"/>
      <c r="H2" s="4510"/>
      <c r="I2" s="4510"/>
      <c r="J2" s="4510"/>
      <c r="K2" s="4510"/>
      <c r="L2" s="4510"/>
      <c r="M2" s="4510"/>
      <c r="N2" s="4510"/>
      <c r="O2" s="4510"/>
    </row>
    <row r="3" spans="1:15" ht="13.9" customHeight="1" x14ac:dyDescent="0.2">
      <c r="A3" s="4319" t="s">
        <v>1386</v>
      </c>
      <c r="B3" s="4319"/>
      <c r="C3" s="4319"/>
      <c r="D3" s="4319"/>
      <c r="E3" s="4319"/>
      <c r="F3" s="4319"/>
      <c r="G3" s="4319"/>
      <c r="H3" s="4319"/>
      <c r="I3" s="4319"/>
      <c r="J3" s="4319"/>
      <c r="K3" s="4319"/>
      <c r="L3" s="4319"/>
      <c r="M3" s="4319"/>
      <c r="N3" s="4319"/>
      <c r="O3" s="4319"/>
    </row>
    <row r="4" spans="1:15" ht="14.25" x14ac:dyDescent="0.2">
      <c r="A4" s="4491" t="s">
        <v>170</v>
      </c>
      <c r="B4" s="4491"/>
      <c r="C4" s="4491"/>
      <c r="D4" s="4491"/>
      <c r="E4" s="4491"/>
      <c r="F4" s="4491"/>
      <c r="G4" s="4491"/>
      <c r="H4" s="4491"/>
      <c r="I4" s="4491"/>
      <c r="J4" s="4491"/>
      <c r="K4" s="4491"/>
      <c r="L4" s="4491"/>
      <c r="M4" s="4491"/>
      <c r="N4" s="4491"/>
      <c r="O4" s="4491"/>
    </row>
    <row r="5" spans="1:15" ht="12" customHeight="1" thickBot="1" x14ac:dyDescent="0.25">
      <c r="A5" s="1203"/>
      <c r="B5" s="1203"/>
      <c r="C5" s="1203"/>
      <c r="D5" s="1203"/>
      <c r="E5" s="1203"/>
      <c r="F5" s="1203"/>
      <c r="G5" s="1203"/>
      <c r="H5" s="1779"/>
      <c r="I5" s="1203"/>
      <c r="J5" s="1203"/>
      <c r="K5" s="1203"/>
      <c r="L5" s="1203"/>
      <c r="M5" s="1204"/>
      <c r="N5" s="1203"/>
      <c r="O5" s="3622" t="s">
        <v>169</v>
      </c>
    </row>
    <row r="6" spans="1:15" ht="13.9" customHeight="1" thickBot="1" x14ac:dyDescent="0.25">
      <c r="A6" s="4569" t="s">
        <v>168</v>
      </c>
      <c r="B6" s="4572" t="s">
        <v>167</v>
      </c>
      <c r="C6" s="4522" t="s">
        <v>163</v>
      </c>
      <c r="D6" s="4512" t="s">
        <v>165</v>
      </c>
      <c r="E6" s="5475" t="s">
        <v>166</v>
      </c>
      <c r="F6" s="5478" t="s">
        <v>164</v>
      </c>
      <c r="G6" s="4515" t="s">
        <v>163</v>
      </c>
      <c r="H6" s="5469" t="s">
        <v>162</v>
      </c>
      <c r="I6" s="5481" t="s">
        <v>161</v>
      </c>
      <c r="J6" s="4520" t="s">
        <v>160</v>
      </c>
      <c r="K6" s="5469" t="s">
        <v>159</v>
      </c>
      <c r="L6" s="4026" t="s">
        <v>158</v>
      </c>
      <c r="M6" s="4202" t="s">
        <v>157</v>
      </c>
      <c r="N6" s="4203"/>
      <c r="O6" s="4204"/>
    </row>
    <row r="7" spans="1:15" ht="12.75" customHeight="1" x14ac:dyDescent="0.2">
      <c r="A7" s="4570"/>
      <c r="B7" s="4573"/>
      <c r="C7" s="4523"/>
      <c r="D7" s="4513"/>
      <c r="E7" s="5476"/>
      <c r="F7" s="5479"/>
      <c r="G7" s="4516"/>
      <c r="H7" s="5470"/>
      <c r="I7" s="5482"/>
      <c r="J7" s="4521"/>
      <c r="K7" s="5470"/>
      <c r="L7" s="4027"/>
      <c r="M7" s="5465" t="s">
        <v>156</v>
      </c>
      <c r="N7" s="5467" t="s">
        <v>155</v>
      </c>
      <c r="O7" s="4518" t="s">
        <v>154</v>
      </c>
    </row>
    <row r="8" spans="1:15" ht="150" customHeight="1" thickBot="1" x14ac:dyDescent="0.25">
      <c r="A8" s="4571"/>
      <c r="B8" s="4574"/>
      <c r="C8" s="4524"/>
      <c r="D8" s="4514"/>
      <c r="E8" s="5477"/>
      <c r="F8" s="5480"/>
      <c r="G8" s="4517"/>
      <c r="H8" s="5471"/>
      <c r="I8" s="5483"/>
      <c r="J8" s="4521"/>
      <c r="K8" s="5471"/>
      <c r="L8" s="4028"/>
      <c r="M8" s="5466"/>
      <c r="N8" s="5468"/>
      <c r="O8" s="4519"/>
    </row>
    <row r="9" spans="1:15" ht="16.5" thickBot="1" x14ac:dyDescent="0.3">
      <c r="A9" s="1202" t="s">
        <v>25</v>
      </c>
      <c r="B9" s="3621" t="s">
        <v>1385</v>
      </c>
      <c r="C9" s="3620"/>
      <c r="D9" s="3620"/>
      <c r="E9" s="3618"/>
      <c r="F9" s="3620"/>
      <c r="G9" s="3620"/>
      <c r="H9" s="3619"/>
      <c r="I9" s="3618"/>
      <c r="J9" s="3618"/>
      <c r="K9" s="3617"/>
      <c r="L9" s="3617"/>
      <c r="M9" s="3515"/>
      <c r="N9" s="3514"/>
      <c r="O9" s="3513"/>
    </row>
    <row r="10" spans="1:15" ht="15" customHeight="1" x14ac:dyDescent="0.2">
      <c r="A10" s="5451"/>
      <c r="B10" s="3616"/>
      <c r="C10" s="3613"/>
      <c r="D10" s="3613"/>
      <c r="E10" s="3613"/>
      <c r="F10" s="3615"/>
      <c r="G10" s="3615"/>
      <c r="H10" s="3614"/>
      <c r="I10" s="3613"/>
      <c r="J10" s="3613"/>
      <c r="K10" s="3613"/>
      <c r="L10" s="3612"/>
      <c r="M10" s="3611" t="s">
        <v>1384</v>
      </c>
      <c r="N10" s="3348" t="s">
        <v>1383</v>
      </c>
      <c r="O10" s="3610">
        <v>78.37</v>
      </c>
    </row>
    <row r="11" spans="1:15" ht="30.6" customHeight="1" thickBot="1" x14ac:dyDescent="0.25">
      <c r="A11" s="5452"/>
      <c r="B11" s="3609"/>
      <c r="C11" s="3606"/>
      <c r="D11" s="3606"/>
      <c r="E11" s="3606"/>
      <c r="F11" s="3608"/>
      <c r="G11" s="3608"/>
      <c r="H11" s="3607"/>
      <c r="I11" s="3606"/>
      <c r="J11" s="3606"/>
      <c r="K11" s="3606"/>
      <c r="L11" s="3605"/>
      <c r="M11" s="3604" t="s">
        <v>1382</v>
      </c>
      <c r="N11" s="3446" t="s">
        <v>292</v>
      </c>
      <c r="O11" s="3603">
        <v>102.5</v>
      </c>
    </row>
    <row r="12" spans="1:15" ht="13.5" customHeight="1" thickBot="1" x14ac:dyDescent="0.25">
      <c r="A12" s="1195" t="s">
        <v>25</v>
      </c>
      <c r="B12" s="3504" t="s">
        <v>25</v>
      </c>
      <c r="C12" s="1292" t="s">
        <v>1381</v>
      </c>
      <c r="D12" s="1290"/>
      <c r="E12" s="3364"/>
      <c r="F12" s="3602"/>
      <c r="G12" s="3601"/>
      <c r="H12" s="3600"/>
      <c r="I12" s="3599"/>
      <c r="J12" s="3599"/>
      <c r="K12" s="3599"/>
      <c r="L12" s="3599"/>
      <c r="M12" s="3599"/>
      <c r="N12" s="3599"/>
      <c r="O12" s="3598"/>
    </row>
    <row r="13" spans="1:15" ht="26.25" thickBot="1" x14ac:dyDescent="0.25">
      <c r="A13" s="5453"/>
      <c r="B13" s="3500"/>
      <c r="C13" s="3597"/>
      <c r="D13" s="3595"/>
      <c r="E13" s="3595"/>
      <c r="F13" s="3595"/>
      <c r="G13" s="3595"/>
      <c r="H13" s="3596"/>
      <c r="I13" s="3595"/>
      <c r="J13" s="3595"/>
      <c r="K13" s="3595"/>
      <c r="L13" s="3595"/>
      <c r="M13" s="3594" t="s">
        <v>1380</v>
      </c>
      <c r="N13" s="3593" t="s">
        <v>1379</v>
      </c>
      <c r="O13" s="3592">
        <v>1.1000000000000001</v>
      </c>
    </row>
    <row r="14" spans="1:15" ht="42" customHeight="1" thickBot="1" x14ac:dyDescent="0.25">
      <c r="A14" s="5454"/>
      <c r="B14" s="3500"/>
      <c r="C14" s="3591"/>
      <c r="D14" s="3589"/>
      <c r="E14" s="3589"/>
      <c r="F14" s="3589"/>
      <c r="G14" s="3589"/>
      <c r="H14" s="3590"/>
      <c r="I14" s="3589"/>
      <c r="J14" s="3589"/>
      <c r="K14" s="3589"/>
      <c r="L14" s="3589"/>
      <c r="M14" s="3588" t="s">
        <v>1378</v>
      </c>
      <c r="N14" s="3354" t="s">
        <v>292</v>
      </c>
      <c r="O14" s="3585">
        <v>126.6</v>
      </c>
    </row>
    <row r="15" spans="1:15" ht="38.450000000000003" customHeight="1" thickBot="1" x14ac:dyDescent="0.25">
      <c r="A15" s="5455"/>
      <c r="B15" s="3500"/>
      <c r="C15" s="3499"/>
      <c r="D15" s="3498"/>
      <c r="E15" s="3498"/>
      <c r="F15" s="3498"/>
      <c r="G15" s="3498"/>
      <c r="H15" s="3587"/>
      <c r="I15" s="3498"/>
      <c r="J15" s="3498"/>
      <c r="K15" s="3498"/>
      <c r="L15" s="3498"/>
      <c r="M15" s="3586" t="s">
        <v>1377</v>
      </c>
      <c r="N15" s="3354" t="s">
        <v>292</v>
      </c>
      <c r="O15" s="3585">
        <v>35.299999999999997</v>
      </c>
    </row>
    <row r="16" spans="1:15" ht="26.25" customHeight="1" x14ac:dyDescent="0.2">
      <c r="A16" s="5440" t="s">
        <v>25</v>
      </c>
      <c r="B16" s="5442" t="s">
        <v>25</v>
      </c>
      <c r="C16" s="5443" t="s">
        <v>86</v>
      </c>
      <c r="D16" s="3584"/>
      <c r="E16" s="5484"/>
      <c r="F16" s="5456" t="s">
        <v>1376</v>
      </c>
      <c r="G16" s="5487" t="s">
        <v>1259</v>
      </c>
      <c r="H16" s="5318" t="s">
        <v>33</v>
      </c>
      <c r="I16" s="5433" t="s">
        <v>1282</v>
      </c>
      <c r="J16" s="4437" t="s">
        <v>44</v>
      </c>
      <c r="K16" s="3578" t="s">
        <v>28</v>
      </c>
      <c r="L16" s="3583">
        <v>9.9</v>
      </c>
      <c r="M16" s="3582" t="s">
        <v>1375</v>
      </c>
      <c r="N16" s="3581" t="s">
        <v>357</v>
      </c>
      <c r="O16" s="3404">
        <v>280</v>
      </c>
    </row>
    <row r="17" spans="1:15" ht="16.5" customHeight="1" thickBot="1" x14ac:dyDescent="0.25">
      <c r="A17" s="5441"/>
      <c r="B17" s="5441"/>
      <c r="C17" s="5444"/>
      <c r="D17" s="3580"/>
      <c r="E17" s="5485"/>
      <c r="F17" s="5457"/>
      <c r="G17" s="5488"/>
      <c r="H17" s="5319"/>
      <c r="I17" s="5434"/>
      <c r="J17" s="4438"/>
      <c r="K17" s="3295" t="s">
        <v>21</v>
      </c>
      <c r="L17" s="3579">
        <f>L16</f>
        <v>9.9</v>
      </c>
      <c r="M17" s="3411"/>
      <c r="N17" s="3433"/>
      <c r="O17" s="3575"/>
    </row>
    <row r="18" spans="1:15" ht="24.75" customHeight="1" thickBot="1" x14ac:dyDescent="0.25">
      <c r="A18" s="5440" t="s">
        <v>25</v>
      </c>
      <c r="B18" s="5442" t="s">
        <v>25</v>
      </c>
      <c r="C18" s="5443" t="s">
        <v>86</v>
      </c>
      <c r="D18" s="4278" t="s">
        <v>25</v>
      </c>
      <c r="E18" s="5485"/>
      <c r="F18" s="5460" t="s">
        <v>1374</v>
      </c>
      <c r="G18" s="5488"/>
      <c r="H18" s="5319"/>
      <c r="I18" s="5434"/>
      <c r="J18" s="4438"/>
      <c r="K18" s="3578" t="s">
        <v>28</v>
      </c>
      <c r="L18" s="3577">
        <v>9.9</v>
      </c>
      <c r="M18" s="3576"/>
      <c r="N18" s="3433"/>
      <c r="O18" s="3575"/>
    </row>
    <row r="19" spans="1:15" ht="14.25" customHeight="1" thickBot="1" x14ac:dyDescent="0.25">
      <c r="A19" s="5441"/>
      <c r="B19" s="5441"/>
      <c r="C19" s="5444"/>
      <c r="D19" s="5462"/>
      <c r="E19" s="5486"/>
      <c r="F19" s="5461"/>
      <c r="G19" s="5489"/>
      <c r="H19" s="5319"/>
      <c r="I19" s="5435"/>
      <c r="J19" s="4439"/>
      <c r="K19" s="3295" t="s">
        <v>21</v>
      </c>
      <c r="L19" s="3574">
        <f>SUM(L18)</f>
        <v>9.9</v>
      </c>
      <c r="M19" s="3573"/>
      <c r="N19" s="3395"/>
      <c r="O19" s="3388"/>
    </row>
    <row r="20" spans="1:15" ht="28.15" customHeight="1" x14ac:dyDescent="0.2">
      <c r="A20" s="5356" t="s">
        <v>25</v>
      </c>
      <c r="B20" s="5340" t="s">
        <v>25</v>
      </c>
      <c r="C20" s="5335" t="s">
        <v>84</v>
      </c>
      <c r="D20" s="3562"/>
      <c r="E20" s="3305"/>
      <c r="F20" s="5449" t="s">
        <v>1373</v>
      </c>
      <c r="G20" s="5472" t="s">
        <v>1372</v>
      </c>
      <c r="H20" s="5318" t="s">
        <v>33</v>
      </c>
      <c r="I20" s="3554" t="s">
        <v>1282</v>
      </c>
      <c r="J20" s="1404" t="s">
        <v>44</v>
      </c>
      <c r="K20" s="3304" t="s">
        <v>101</v>
      </c>
      <c r="L20" s="3572">
        <v>132</v>
      </c>
      <c r="M20" s="3571" t="s">
        <v>1371</v>
      </c>
      <c r="N20" s="3570" t="s">
        <v>357</v>
      </c>
      <c r="O20" s="3569">
        <v>14400</v>
      </c>
    </row>
    <row r="21" spans="1:15" ht="20.45" customHeight="1" x14ac:dyDescent="0.2">
      <c r="A21" s="5300"/>
      <c r="B21" s="4418"/>
      <c r="C21" s="5335"/>
      <c r="D21" s="3562"/>
      <c r="E21" s="3302"/>
      <c r="F21" s="5450"/>
      <c r="G21" s="5473"/>
      <c r="H21" s="5319"/>
      <c r="I21" s="3549"/>
      <c r="J21" s="1400"/>
      <c r="K21" s="3301" t="s">
        <v>28</v>
      </c>
      <c r="L21" s="3566"/>
      <c r="M21" s="3568" t="s">
        <v>1370</v>
      </c>
      <c r="N21" s="3433"/>
      <c r="O21" s="3567" t="s">
        <v>336</v>
      </c>
    </row>
    <row r="22" spans="1:15" ht="15.6" customHeight="1" x14ac:dyDescent="0.2">
      <c r="A22" s="5300"/>
      <c r="B22" s="4418"/>
      <c r="C22" s="5335"/>
      <c r="D22" s="3562"/>
      <c r="E22" s="3302"/>
      <c r="F22" s="5450"/>
      <c r="G22" s="5473"/>
      <c r="H22" s="5319"/>
      <c r="I22" s="3549"/>
      <c r="J22" s="1400"/>
      <c r="K22" s="3301" t="s">
        <v>684</v>
      </c>
      <c r="L22" s="3566"/>
      <c r="M22" s="3565" t="s">
        <v>1369</v>
      </c>
      <c r="N22" s="3564" t="s">
        <v>292</v>
      </c>
      <c r="O22" s="3563">
        <v>100</v>
      </c>
    </row>
    <row r="23" spans="1:15" x14ac:dyDescent="0.2">
      <c r="A23" s="5300"/>
      <c r="B23" s="4418"/>
      <c r="C23" s="5335"/>
      <c r="D23" s="3562"/>
      <c r="E23" s="3302"/>
      <c r="F23" s="5450"/>
      <c r="G23" s="5473"/>
      <c r="H23" s="5319"/>
      <c r="I23" s="3549"/>
      <c r="J23" s="1400"/>
      <c r="K23" s="3301" t="s">
        <v>118</v>
      </c>
      <c r="L23" s="3561">
        <v>5.7</v>
      </c>
      <c r="M23" s="3560"/>
      <c r="N23" s="3559"/>
      <c r="O23" s="3558"/>
    </row>
    <row r="24" spans="1:15" ht="13.5" thickBot="1" x14ac:dyDescent="0.25">
      <c r="A24" s="5445"/>
      <c r="B24" s="5463"/>
      <c r="C24" s="5464"/>
      <c r="D24" s="3557"/>
      <c r="E24" s="3302"/>
      <c r="F24" s="5450"/>
      <c r="G24" s="5473"/>
      <c r="H24" s="5319"/>
      <c r="I24" s="3544"/>
      <c r="J24" s="1397"/>
      <c r="K24" s="3295" t="s">
        <v>21</v>
      </c>
      <c r="L24" s="3556">
        <f>SUM(L20:L23)</f>
        <v>137.69999999999999</v>
      </c>
      <c r="M24" s="3555"/>
      <c r="N24" s="3541"/>
      <c r="O24" s="3540"/>
    </row>
    <row r="25" spans="1:15" ht="13.5" thickBot="1" x14ac:dyDescent="0.25">
      <c r="A25" s="5299" t="s">
        <v>25</v>
      </c>
      <c r="B25" s="4417" t="s">
        <v>25</v>
      </c>
      <c r="C25" s="5281" t="s">
        <v>84</v>
      </c>
      <c r="D25" s="4278" t="s">
        <v>25</v>
      </c>
      <c r="E25" s="3305"/>
      <c r="F25" s="4466" t="s">
        <v>1368</v>
      </c>
      <c r="G25" s="5473"/>
      <c r="H25" s="5319"/>
      <c r="I25" s="3554"/>
      <c r="J25" s="1404"/>
      <c r="K25" s="3304" t="s">
        <v>101</v>
      </c>
      <c r="L25" s="3553">
        <v>132</v>
      </c>
      <c r="M25" s="3552"/>
      <c r="N25" s="3551"/>
      <c r="O25" s="3550"/>
    </row>
    <row r="26" spans="1:15" ht="13.5" thickBot="1" x14ac:dyDescent="0.25">
      <c r="A26" s="5300"/>
      <c r="B26" s="4418"/>
      <c r="C26" s="5335"/>
      <c r="D26" s="4279"/>
      <c r="E26" s="3302"/>
      <c r="F26" s="4471"/>
      <c r="G26" s="5473"/>
      <c r="H26" s="5319"/>
      <c r="I26" s="3549"/>
      <c r="J26" s="1400"/>
      <c r="K26" s="3301" t="s">
        <v>28</v>
      </c>
      <c r="L26" s="3548"/>
      <c r="M26" s="3547"/>
      <c r="N26" s="3546"/>
      <c r="O26" s="3545"/>
    </row>
    <row r="27" spans="1:15" ht="13.5" thickBot="1" x14ac:dyDescent="0.25">
      <c r="A27" s="5300"/>
      <c r="B27" s="4418"/>
      <c r="C27" s="5335"/>
      <c r="D27" s="4279"/>
      <c r="E27" s="3302"/>
      <c r="F27" s="4471"/>
      <c r="G27" s="5473"/>
      <c r="H27" s="5319"/>
      <c r="I27" s="3549"/>
      <c r="J27" s="1400"/>
      <c r="K27" s="3301" t="s">
        <v>684</v>
      </c>
      <c r="L27" s="3548"/>
      <c r="M27" s="3547"/>
      <c r="N27" s="3546"/>
      <c r="O27" s="3545"/>
    </row>
    <row r="28" spans="1:15" ht="13.5" thickBot="1" x14ac:dyDescent="0.25">
      <c r="A28" s="5300"/>
      <c r="B28" s="4418"/>
      <c r="C28" s="5335"/>
      <c r="D28" s="4279"/>
      <c r="E28" s="3302"/>
      <c r="F28" s="4471"/>
      <c r="G28" s="5473"/>
      <c r="H28" s="5319"/>
      <c r="I28" s="3549"/>
      <c r="J28" s="1400"/>
      <c r="K28" s="3301" t="s">
        <v>118</v>
      </c>
      <c r="L28" s="3548">
        <v>5.7</v>
      </c>
      <c r="M28" s="3547"/>
      <c r="N28" s="3546"/>
      <c r="O28" s="3545"/>
    </row>
    <row r="29" spans="1:15" ht="13.5" thickBot="1" x14ac:dyDescent="0.25">
      <c r="A29" s="5301"/>
      <c r="B29" s="4419"/>
      <c r="C29" s="5336"/>
      <c r="D29" s="4280"/>
      <c r="E29" s="3296"/>
      <c r="F29" s="4467"/>
      <c r="G29" s="5474"/>
      <c r="H29" s="5426"/>
      <c r="I29" s="3544"/>
      <c r="J29" s="1397"/>
      <c r="K29" s="3295" t="s">
        <v>21</v>
      </c>
      <c r="L29" s="3543">
        <f>SUM(L25:L28)</f>
        <v>137.69999999999999</v>
      </c>
      <c r="M29" s="3542"/>
      <c r="N29" s="3541"/>
      <c r="O29" s="3540"/>
    </row>
    <row r="30" spans="1:15" ht="13.9" customHeight="1" thickBot="1" x14ac:dyDescent="0.25">
      <c r="A30" s="1195" t="s">
        <v>25</v>
      </c>
      <c r="B30" s="3289" t="s">
        <v>25</v>
      </c>
      <c r="C30" s="4423" t="s">
        <v>26</v>
      </c>
      <c r="D30" s="4424"/>
      <c r="E30" s="4424"/>
      <c r="F30" s="4424"/>
      <c r="G30" s="4424"/>
      <c r="H30" s="4424"/>
      <c r="I30" s="4424"/>
      <c r="J30" s="4425"/>
      <c r="K30" s="3539" t="s">
        <v>21</v>
      </c>
      <c r="L30" s="3538">
        <f>L24+L17</f>
        <v>147.6</v>
      </c>
      <c r="M30" s="3537"/>
      <c r="N30" s="3536"/>
      <c r="O30" s="3535"/>
    </row>
    <row r="31" spans="1:15" ht="13.5" thickBot="1" x14ac:dyDescent="0.25">
      <c r="A31" s="3534" t="s">
        <v>25</v>
      </c>
      <c r="B31" s="5147" t="s">
        <v>531</v>
      </c>
      <c r="C31" s="5148"/>
      <c r="D31" s="5148"/>
      <c r="E31" s="5148"/>
      <c r="F31" s="5148"/>
      <c r="G31" s="5148"/>
      <c r="H31" s="5148"/>
      <c r="I31" s="5148"/>
      <c r="J31" s="5148"/>
      <c r="K31" s="5149"/>
      <c r="L31" s="2671">
        <f>L24+L17</f>
        <v>147.6</v>
      </c>
      <c r="M31" s="2670"/>
      <c r="N31" s="2670"/>
      <c r="O31" s="2669"/>
    </row>
    <row r="32" spans="1:15" ht="13.5" thickBot="1" x14ac:dyDescent="0.25">
      <c r="A32" s="4373" t="s">
        <v>22</v>
      </c>
      <c r="B32" s="4374"/>
      <c r="C32" s="4374"/>
      <c r="D32" s="4374"/>
      <c r="E32" s="4374"/>
      <c r="F32" s="4374"/>
      <c r="G32" s="4374"/>
      <c r="H32" s="4374"/>
      <c r="I32" s="4374"/>
      <c r="J32" s="4374"/>
      <c r="K32" s="4375"/>
      <c r="L32" s="1021">
        <f>L31*1</f>
        <v>147.6</v>
      </c>
      <c r="M32" s="3280"/>
      <c r="N32" s="3279"/>
      <c r="O32" s="3278"/>
    </row>
    <row r="33" spans="1:15" x14ac:dyDescent="0.2">
      <c r="A33" s="1017" t="s">
        <v>20</v>
      </c>
      <c r="B33" s="1017"/>
      <c r="C33" s="1017"/>
      <c r="D33" s="1017"/>
      <c r="E33" s="1017"/>
      <c r="F33" s="1017"/>
      <c r="G33" s="1017"/>
      <c r="H33" s="3533"/>
      <c r="I33" s="1017"/>
      <c r="J33" s="1017"/>
      <c r="K33" s="1017"/>
      <c r="L33" s="1017"/>
      <c r="M33" s="1017"/>
      <c r="N33" s="1732"/>
      <c r="O33" s="1729"/>
    </row>
    <row r="34" spans="1:15" ht="43.5" customHeight="1" x14ac:dyDescent="0.2">
      <c r="A34" s="1732"/>
      <c r="B34" s="1732"/>
      <c r="C34" s="1732"/>
      <c r="D34" s="1732"/>
      <c r="E34" s="1732"/>
      <c r="F34" s="1732"/>
      <c r="G34" s="1732"/>
      <c r="H34" s="3532"/>
      <c r="I34" s="1732"/>
      <c r="J34" s="1732"/>
      <c r="K34" s="1732"/>
      <c r="L34" s="1732"/>
      <c r="M34" s="1732"/>
      <c r="N34" s="1732"/>
      <c r="O34" s="1729"/>
    </row>
    <row r="35" spans="1:15" ht="16.149999999999999" customHeight="1" thickBot="1" x14ac:dyDescent="0.25">
      <c r="A35" s="1706"/>
      <c r="B35" s="1712"/>
      <c r="C35" s="1712"/>
      <c r="D35" s="1712"/>
      <c r="E35" s="1712"/>
      <c r="F35" s="4719" t="s">
        <v>19</v>
      </c>
      <c r="G35" s="4719"/>
      <c r="H35" s="4719"/>
      <c r="I35" s="4719"/>
      <c r="J35" s="4719"/>
      <c r="K35" s="4719"/>
      <c r="L35" s="4719"/>
      <c r="M35" s="1727"/>
      <c r="N35" s="1727"/>
      <c r="O35" s="1710"/>
    </row>
    <row r="36" spans="1:15" ht="58.15" customHeight="1" thickBot="1" x14ac:dyDescent="0.25">
      <c r="A36" s="1706"/>
      <c r="B36" s="1712"/>
      <c r="C36" s="1712"/>
      <c r="D36" s="1712"/>
      <c r="E36" s="1712"/>
      <c r="F36" s="1726"/>
      <c r="G36" s="1724"/>
      <c r="H36" s="1725"/>
      <c r="I36" s="1724"/>
      <c r="J36" s="1724"/>
      <c r="K36" s="1723"/>
      <c r="L36" s="20" t="s">
        <v>17</v>
      </c>
      <c r="M36" s="1706"/>
      <c r="N36" s="1706"/>
      <c r="O36" s="1710"/>
    </row>
    <row r="37" spans="1:15" ht="13.9" customHeight="1" thickBot="1" x14ac:dyDescent="0.25">
      <c r="A37" s="1706"/>
      <c r="B37" s="1712"/>
      <c r="C37" s="1712"/>
      <c r="D37" s="1712"/>
      <c r="E37" s="1712"/>
      <c r="F37" s="4720" t="s">
        <v>16</v>
      </c>
      <c r="G37" s="4721"/>
      <c r="H37" s="4721"/>
      <c r="I37" s="4721"/>
      <c r="J37" s="4721"/>
      <c r="K37" s="4722"/>
      <c r="L37" s="1708">
        <f>SUM(L38:L48)</f>
        <v>147.6</v>
      </c>
      <c r="M37" s="3526"/>
      <c r="N37" s="1706"/>
      <c r="O37" s="1710"/>
    </row>
    <row r="38" spans="1:15" x14ac:dyDescent="0.2">
      <c r="A38" s="1706"/>
      <c r="B38" s="1712"/>
      <c r="C38" s="1712"/>
      <c r="D38" s="1712"/>
      <c r="E38" s="1712"/>
      <c r="F38" s="4703" t="s">
        <v>14</v>
      </c>
      <c r="G38" s="4704"/>
      <c r="H38" s="4704"/>
      <c r="I38" s="4704"/>
      <c r="J38" s="4704"/>
      <c r="K38" s="4705"/>
      <c r="L38" s="1721">
        <f>L20</f>
        <v>132</v>
      </c>
      <c r="M38" s="3526"/>
      <c r="N38" s="1706"/>
      <c r="O38" s="1710"/>
    </row>
    <row r="39" spans="1:15" x14ac:dyDescent="0.2">
      <c r="A39" s="1706"/>
      <c r="B39" s="1712"/>
      <c r="C39" s="1712"/>
      <c r="D39" s="1712"/>
      <c r="E39" s="1712"/>
      <c r="F39" s="4703" t="s">
        <v>434</v>
      </c>
      <c r="G39" s="4704"/>
      <c r="H39" s="4704"/>
      <c r="I39" s="4704"/>
      <c r="J39" s="4704"/>
      <c r="K39" s="4705"/>
      <c r="L39" s="3531"/>
      <c r="M39" s="3530"/>
      <c r="N39" s="1712"/>
      <c r="O39" s="1712"/>
    </row>
    <row r="40" spans="1:15" x14ac:dyDescent="0.2">
      <c r="A40" s="1706"/>
      <c r="B40" s="1712"/>
      <c r="C40" s="1712"/>
      <c r="D40" s="1712"/>
      <c r="E40" s="1712"/>
      <c r="F40" s="4703" t="s">
        <v>12</v>
      </c>
      <c r="G40" s="4704"/>
      <c r="H40" s="4704"/>
      <c r="I40" s="4704"/>
      <c r="J40" s="4704"/>
      <c r="K40" s="4705"/>
      <c r="L40" s="3529"/>
      <c r="M40" s="1706"/>
      <c r="N40" s="1706"/>
      <c r="O40" s="1710"/>
    </row>
    <row r="41" spans="1:15" ht="25.9" customHeight="1" x14ac:dyDescent="0.2">
      <c r="A41" s="1706"/>
      <c r="B41" s="1712"/>
      <c r="C41" s="1712"/>
      <c r="D41" s="1712"/>
      <c r="E41" s="1712"/>
      <c r="F41" s="4703" t="s">
        <v>11</v>
      </c>
      <c r="G41" s="4704"/>
      <c r="H41" s="4704"/>
      <c r="I41" s="4704"/>
      <c r="J41" s="4704"/>
      <c r="K41" s="4705"/>
      <c r="L41" s="3529"/>
      <c r="M41" s="1706"/>
      <c r="N41" s="1706"/>
      <c r="O41" s="1710"/>
    </row>
    <row r="42" spans="1:15" ht="13.15" customHeight="1" x14ac:dyDescent="0.2">
      <c r="A42" s="1706"/>
      <c r="B42" s="1712"/>
      <c r="C42" s="1712"/>
      <c r="D42" s="1712"/>
      <c r="E42" s="1712"/>
      <c r="F42" s="3812" t="s">
        <v>10</v>
      </c>
      <c r="G42" s="3813"/>
      <c r="H42" s="3813"/>
      <c r="I42" s="3813"/>
      <c r="J42" s="3813"/>
      <c r="K42" s="4148"/>
      <c r="L42" s="687"/>
      <c r="M42" s="1706"/>
      <c r="N42" s="1706"/>
      <c r="O42" s="1710"/>
    </row>
    <row r="43" spans="1:15" x14ac:dyDescent="0.2">
      <c r="A43" s="1706"/>
      <c r="B43" s="1712"/>
      <c r="C43" s="1712"/>
      <c r="D43" s="1712"/>
      <c r="E43" s="1712"/>
      <c r="F43" s="1719" t="s">
        <v>9</v>
      </c>
      <c r="G43" s="1718"/>
      <c r="H43" s="1717"/>
      <c r="I43" s="1716"/>
      <c r="J43" s="1716"/>
      <c r="K43" s="1715"/>
      <c r="L43" s="3529"/>
      <c r="M43" s="1706"/>
      <c r="N43" s="1706"/>
      <c r="O43" s="1710"/>
    </row>
    <row r="44" spans="1:15" ht="28.15" customHeight="1" x14ac:dyDescent="0.2">
      <c r="A44" s="1706"/>
      <c r="B44" s="1712"/>
      <c r="C44" s="1712"/>
      <c r="D44" s="1712"/>
      <c r="E44" s="1712"/>
      <c r="F44" s="4703" t="s">
        <v>8</v>
      </c>
      <c r="G44" s="4704"/>
      <c r="H44" s="4704"/>
      <c r="I44" s="4704"/>
      <c r="J44" s="4704"/>
      <c r="K44" s="4705"/>
      <c r="L44" s="3529">
        <f>L16</f>
        <v>9.9</v>
      </c>
      <c r="M44" s="3526"/>
      <c r="N44" s="1706"/>
      <c r="O44" s="1713"/>
    </row>
    <row r="45" spans="1:15" ht="13.15" customHeight="1" x14ac:dyDescent="0.2">
      <c r="A45" s="1706"/>
      <c r="B45" s="1712"/>
      <c r="C45" s="1712"/>
      <c r="D45" s="1712"/>
      <c r="E45" s="1712"/>
      <c r="F45" s="4703" t="s">
        <v>433</v>
      </c>
      <c r="G45" s="4704"/>
      <c r="H45" s="4704"/>
      <c r="I45" s="4704"/>
      <c r="J45" s="4704"/>
      <c r="K45" s="4705"/>
      <c r="L45" s="3528"/>
      <c r="M45" s="1706"/>
      <c r="N45" s="1706"/>
      <c r="O45" s="1710"/>
    </row>
    <row r="46" spans="1:15" ht="13.15" customHeight="1" x14ac:dyDescent="0.2">
      <c r="A46" s="1706"/>
      <c r="B46" s="1712"/>
      <c r="C46" s="1712"/>
      <c r="D46" s="1712"/>
      <c r="E46" s="1712"/>
      <c r="F46" s="4703" t="s">
        <v>6</v>
      </c>
      <c r="G46" s="4704"/>
      <c r="H46" s="4704"/>
      <c r="I46" s="4704"/>
      <c r="J46" s="4704"/>
      <c r="K46" s="4705"/>
      <c r="L46" s="3528"/>
      <c r="M46" s="1706"/>
      <c r="N46" s="1706"/>
      <c r="O46" s="1710"/>
    </row>
    <row r="47" spans="1:15" x14ac:dyDescent="0.2">
      <c r="A47" s="1706"/>
      <c r="B47" s="1712"/>
      <c r="C47" s="1712"/>
      <c r="D47" s="1712"/>
      <c r="E47" s="1712"/>
      <c r="F47" s="4703" t="s">
        <v>5</v>
      </c>
      <c r="G47" s="4704"/>
      <c r="H47" s="4704"/>
      <c r="I47" s="4704"/>
      <c r="J47" s="4704"/>
      <c r="K47" s="4705"/>
      <c r="L47" s="3528"/>
      <c r="M47" s="3526"/>
      <c r="N47" s="1706"/>
      <c r="O47" s="1710"/>
    </row>
    <row r="48" spans="1:15" ht="13.5" thickBot="1" x14ac:dyDescent="0.25">
      <c r="F48" s="4709" t="s">
        <v>432</v>
      </c>
      <c r="G48" s="4710"/>
      <c r="H48" s="4710"/>
      <c r="I48" s="4710"/>
      <c r="J48" s="4710"/>
      <c r="K48" s="4711"/>
      <c r="L48" s="3527">
        <f>L23</f>
        <v>5.7</v>
      </c>
      <c r="M48" s="3526"/>
      <c r="N48" s="1706"/>
    </row>
    <row r="49" spans="6:14" ht="13.5" thickBot="1" x14ac:dyDescent="0.25">
      <c r="F49" s="4712" t="s">
        <v>2</v>
      </c>
      <c r="G49" s="4713"/>
      <c r="H49" s="4713"/>
      <c r="I49" s="4713"/>
      <c r="J49" s="4713"/>
      <c r="K49" s="4713"/>
      <c r="L49" s="3525">
        <v>0</v>
      </c>
      <c r="M49" s="1706"/>
      <c r="N49" s="1706"/>
    </row>
    <row r="50" spans="6:14" ht="13.15" customHeight="1" thickBot="1" x14ac:dyDescent="0.25">
      <c r="F50" s="5446" t="s">
        <v>431</v>
      </c>
      <c r="G50" s="5447"/>
      <c r="H50" s="5447"/>
      <c r="I50" s="5447"/>
      <c r="J50" s="5447"/>
      <c r="K50" s="5448"/>
      <c r="L50" s="3524"/>
    </row>
    <row r="51" spans="6:14" ht="13.5" thickBot="1" x14ac:dyDescent="0.25">
      <c r="F51" s="3523"/>
      <c r="G51" s="3522"/>
      <c r="H51" s="3521"/>
      <c r="I51" s="3520"/>
      <c r="J51" s="5458" t="s">
        <v>0</v>
      </c>
      <c r="K51" s="5459"/>
      <c r="L51" s="3519">
        <f>L37+L49</f>
        <v>147.6</v>
      </c>
    </row>
  </sheetData>
  <mergeCells count="65">
    <mergeCell ref="M6:O6"/>
    <mergeCell ref="B20:B24"/>
    <mergeCell ref="C20:C24"/>
    <mergeCell ref="M7:M8"/>
    <mergeCell ref="N7:N8"/>
    <mergeCell ref="K6:K8"/>
    <mergeCell ref="L6:L8"/>
    <mergeCell ref="G20:G29"/>
    <mergeCell ref="H16:H19"/>
    <mergeCell ref="H20:H29"/>
    <mergeCell ref="B6:B8"/>
    <mergeCell ref="C6:C8"/>
    <mergeCell ref="E6:E8"/>
    <mergeCell ref="F6:F8"/>
    <mergeCell ref="H6:H8"/>
    <mergeCell ref="I6:I8"/>
    <mergeCell ref="F37:K37"/>
    <mergeCell ref="F38:K38"/>
    <mergeCell ref="F16:F17"/>
    <mergeCell ref="J51:K51"/>
    <mergeCell ref="M1:O1"/>
    <mergeCell ref="A2:O2"/>
    <mergeCell ref="A3:O3"/>
    <mergeCell ref="A4:O4"/>
    <mergeCell ref="G6:G8"/>
    <mergeCell ref="J6:J8"/>
    <mergeCell ref="O7:O8"/>
    <mergeCell ref="D6:D8"/>
    <mergeCell ref="A6:A8"/>
    <mergeCell ref="F35:L35"/>
    <mergeCell ref="F18:F19"/>
    <mergeCell ref="F25:F29"/>
    <mergeCell ref="B31:K31"/>
    <mergeCell ref="A32:K32"/>
    <mergeCell ref="F20:F24"/>
    <mergeCell ref="A10:A11"/>
    <mergeCell ref="A13:A15"/>
    <mergeCell ref="A16:A17"/>
    <mergeCell ref="B16:B17"/>
    <mergeCell ref="C16:C17"/>
    <mergeCell ref="C30:J30"/>
    <mergeCell ref="J16:J19"/>
    <mergeCell ref="D18:D19"/>
    <mergeCell ref="D25:D29"/>
    <mergeCell ref="I16:I19"/>
    <mergeCell ref="E16:E19"/>
    <mergeCell ref="G16:G19"/>
    <mergeCell ref="F49:K49"/>
    <mergeCell ref="F50:K50"/>
    <mergeCell ref="F39:K39"/>
    <mergeCell ref="F40:K40"/>
    <mergeCell ref="F41:K41"/>
    <mergeCell ref="F42:K42"/>
    <mergeCell ref="F44:K44"/>
    <mergeCell ref="F45:K45"/>
    <mergeCell ref="F46:K46"/>
    <mergeCell ref="F47:K47"/>
    <mergeCell ref="F48:K48"/>
    <mergeCell ref="A18:A19"/>
    <mergeCell ref="B18:B19"/>
    <mergeCell ref="C18:C19"/>
    <mergeCell ref="A25:A29"/>
    <mergeCell ref="B25:B29"/>
    <mergeCell ref="C25:C29"/>
    <mergeCell ref="A20:A24"/>
  </mergeCells>
  <pageMargins left="0.70866141732283472" right="0.70866141732283472" top="0.74803149606299213" bottom="0.74803149606299213" header="0.31496062992125984" footer="0.31496062992125984"/>
  <pageSetup paperSize="9" scale="77" firstPageNumber="74" fitToHeight="0" orientation="landscape" useFirstPageNumber="1" r:id="rId1"/>
  <headerFooter>
    <oddHeader>&amp;C&amp;P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K20" sqref="K20"/>
    </sheetView>
  </sheetViews>
  <sheetFormatPr defaultRowHeight="15" x14ac:dyDescent="0.25"/>
  <cols>
    <col min="2" max="2" width="9" customWidth="1"/>
    <col min="3" max="3" width="51.7109375" customWidth="1"/>
  </cols>
  <sheetData>
    <row r="4" spans="2:3" ht="15.75" thickBot="1" x14ac:dyDescent="0.3">
      <c r="C4" t="s">
        <v>1392</v>
      </c>
    </row>
    <row r="5" spans="2:3" ht="59.25" customHeight="1" thickBot="1" x14ac:dyDescent="0.3">
      <c r="B5" s="3629" t="s">
        <v>1391</v>
      </c>
      <c r="C5" s="3628" t="s">
        <v>1390</v>
      </c>
    </row>
    <row r="6" spans="2:3" ht="21.75" customHeight="1" x14ac:dyDescent="0.25">
      <c r="B6" s="3627">
        <v>0</v>
      </c>
      <c r="C6" s="3626" t="s">
        <v>31</v>
      </c>
    </row>
    <row r="7" spans="2:3" ht="23.25" customHeight="1" x14ac:dyDescent="0.25">
      <c r="B7" s="3625">
        <v>1</v>
      </c>
      <c r="C7" s="597" t="s">
        <v>77</v>
      </c>
    </row>
    <row r="8" spans="2:3" ht="24.75" customHeight="1" x14ac:dyDescent="0.25">
      <c r="B8" s="3625">
        <v>2</v>
      </c>
      <c r="C8" s="597" t="s">
        <v>1389</v>
      </c>
    </row>
    <row r="9" spans="2:3" ht="15.75" customHeight="1" x14ac:dyDescent="0.25">
      <c r="B9" s="3625">
        <v>3</v>
      </c>
      <c r="C9" s="597" t="s">
        <v>94</v>
      </c>
    </row>
    <row r="10" spans="2:3" ht="24" customHeight="1" x14ac:dyDescent="0.25">
      <c r="B10" s="3625">
        <v>4</v>
      </c>
      <c r="C10" s="597" t="s">
        <v>758</v>
      </c>
    </row>
    <row r="11" spans="2:3" ht="15" customHeight="1" x14ac:dyDescent="0.25">
      <c r="B11" s="3625">
        <v>5</v>
      </c>
      <c r="C11" s="597" t="s">
        <v>264</v>
      </c>
    </row>
    <row r="12" spans="2:3" ht="30.75" customHeight="1" x14ac:dyDescent="0.25">
      <c r="B12" s="3625">
        <v>6</v>
      </c>
      <c r="C12" s="597" t="s">
        <v>406</v>
      </c>
    </row>
    <row r="13" spans="2:3" ht="23.25" customHeight="1" x14ac:dyDescent="0.25">
      <c r="B13" s="3625">
        <v>7</v>
      </c>
      <c r="C13" s="597" t="s">
        <v>226</v>
      </c>
    </row>
    <row r="14" spans="2:3" ht="24" customHeight="1" x14ac:dyDescent="0.25">
      <c r="B14" s="3625">
        <v>8</v>
      </c>
      <c r="C14" s="597" t="s">
        <v>217</v>
      </c>
    </row>
    <row r="15" spans="2:3" ht="24" customHeight="1" x14ac:dyDescent="0.25">
      <c r="B15" s="3625">
        <v>9</v>
      </c>
      <c r="C15" s="597" t="s">
        <v>44</v>
      </c>
    </row>
    <row r="16" spans="2:3" ht="18" customHeight="1" x14ac:dyDescent="0.25">
      <c r="B16" s="3625">
        <v>10</v>
      </c>
      <c r="C16" s="597" t="s">
        <v>1062</v>
      </c>
    </row>
    <row r="17" spans="2:3" ht="24.75" customHeight="1" x14ac:dyDescent="0.25">
      <c r="B17" s="3625">
        <v>11</v>
      </c>
      <c r="C17" s="597" t="s">
        <v>343</v>
      </c>
    </row>
    <row r="18" spans="2:3" ht="22.5" customHeight="1" x14ac:dyDescent="0.25">
      <c r="B18" s="3625">
        <v>12</v>
      </c>
      <c r="C18" s="597" t="s">
        <v>1089</v>
      </c>
    </row>
    <row r="19" spans="2:3" ht="21" customHeight="1" x14ac:dyDescent="0.25">
      <c r="B19" s="3625">
        <v>13</v>
      </c>
      <c r="C19" s="597" t="s">
        <v>49</v>
      </c>
    </row>
    <row r="20" spans="2:3" ht="28.5" customHeight="1" x14ac:dyDescent="0.25">
      <c r="B20" s="3625">
        <v>14</v>
      </c>
      <c r="C20" s="597" t="s">
        <v>36</v>
      </c>
    </row>
    <row r="21" spans="2:3" ht="24" customHeight="1" x14ac:dyDescent="0.25">
      <c r="B21" s="3625">
        <v>15</v>
      </c>
      <c r="C21" s="597" t="s">
        <v>189</v>
      </c>
    </row>
    <row r="22" spans="2:3" ht="18.75" customHeight="1" x14ac:dyDescent="0.25">
      <c r="B22" s="3625">
        <v>16</v>
      </c>
      <c r="C22" s="597" t="s">
        <v>58</v>
      </c>
    </row>
    <row r="23" spans="2:3" ht="21" customHeight="1" x14ac:dyDescent="0.25">
      <c r="B23" s="3625">
        <v>17</v>
      </c>
      <c r="C23" s="597" t="s">
        <v>1388</v>
      </c>
    </row>
    <row r="24" spans="2:3" ht="26.25" customHeight="1" thickBot="1" x14ac:dyDescent="0.3">
      <c r="B24" s="3624">
        <v>18</v>
      </c>
      <c r="C24" s="3623" t="s">
        <v>1387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0"/>
  <sheetViews>
    <sheetView zoomScaleNormal="100" workbookViewId="0">
      <selection activeCell="L1" sqref="L1:O3"/>
    </sheetView>
  </sheetViews>
  <sheetFormatPr defaultRowHeight="12.75" x14ac:dyDescent="0.2"/>
  <cols>
    <col min="1" max="1" width="3.5703125" style="263" customWidth="1"/>
    <col min="2" max="2" width="3.140625" style="263" customWidth="1"/>
    <col min="3" max="3" width="3.7109375" style="263" customWidth="1"/>
    <col min="4" max="5" width="3.5703125" style="263" customWidth="1"/>
    <col min="6" max="6" width="49" style="263" customWidth="1"/>
    <col min="7" max="7" width="4.42578125" style="263" customWidth="1"/>
    <col min="8" max="8" width="7.85546875" style="263" customWidth="1"/>
    <col min="9" max="9" width="4.42578125" style="263" customWidth="1"/>
    <col min="10" max="10" width="38.42578125" style="263" customWidth="1"/>
    <col min="11" max="11" width="7.28515625" style="263" customWidth="1"/>
    <col min="12" max="12" width="18.140625" style="263" customWidth="1"/>
    <col min="13" max="13" width="41.28515625" style="263" customWidth="1"/>
    <col min="14" max="14" width="9.140625" style="264" customWidth="1"/>
    <col min="15" max="15" width="17" style="264" customWidth="1"/>
    <col min="16" max="16384" width="9.140625" style="263"/>
  </cols>
  <sheetData>
    <row r="1" spans="1:20" ht="12.75" customHeight="1" x14ac:dyDescent="0.2">
      <c r="L1" s="3765" t="s">
        <v>1393</v>
      </c>
      <c r="M1" s="3765"/>
      <c r="N1" s="3765"/>
      <c r="O1" s="3765"/>
      <c r="Q1" s="3765"/>
      <c r="R1" s="3765"/>
      <c r="S1" s="3765"/>
      <c r="T1" s="3765"/>
    </row>
    <row r="2" spans="1:20" ht="12.75" customHeight="1" x14ac:dyDescent="0.2">
      <c r="L2" s="3765"/>
      <c r="M2" s="3765"/>
      <c r="N2" s="3765"/>
      <c r="O2" s="3765"/>
      <c r="Q2" s="3765"/>
      <c r="R2" s="3765"/>
      <c r="S2" s="3765"/>
      <c r="T2" s="3765"/>
    </row>
    <row r="3" spans="1:20" ht="35.25" customHeight="1" x14ac:dyDescent="0.2">
      <c r="L3" s="3765"/>
      <c r="M3" s="3765"/>
      <c r="N3" s="3765"/>
      <c r="O3" s="3765"/>
      <c r="Q3" s="3765"/>
      <c r="R3" s="3765"/>
      <c r="S3" s="3765"/>
      <c r="T3" s="3765"/>
    </row>
    <row r="4" spans="1:20" ht="14.25" x14ac:dyDescent="0.2">
      <c r="A4" s="3701" t="s">
        <v>172</v>
      </c>
      <c r="B4" s="3701"/>
      <c r="C4" s="3701"/>
      <c r="D4" s="3701"/>
      <c r="E4" s="3701"/>
      <c r="F4" s="3701"/>
      <c r="G4" s="3701"/>
      <c r="H4" s="3701"/>
      <c r="I4" s="3701"/>
      <c r="J4" s="3701"/>
      <c r="K4" s="3701"/>
      <c r="L4" s="3701"/>
      <c r="M4" s="3701"/>
      <c r="N4" s="3701"/>
      <c r="O4" s="3701"/>
      <c r="P4" s="3701"/>
      <c r="Q4" s="3701"/>
    </row>
    <row r="5" spans="1:20" ht="14.25" x14ac:dyDescent="0.2">
      <c r="A5" s="4038" t="s">
        <v>429</v>
      </c>
      <c r="B5" s="4038"/>
      <c r="C5" s="4038"/>
      <c r="D5" s="4038"/>
      <c r="E5" s="4038"/>
      <c r="F5" s="4038"/>
      <c r="G5" s="4038"/>
      <c r="H5" s="4038"/>
      <c r="I5" s="4038"/>
      <c r="J5" s="4038"/>
      <c r="K5" s="4038"/>
      <c r="L5" s="4038"/>
      <c r="M5" s="4038"/>
      <c r="N5" s="4038"/>
      <c r="O5" s="4038"/>
    </row>
    <row r="6" spans="1:20" ht="14.25" x14ac:dyDescent="0.2">
      <c r="A6" s="3702" t="s">
        <v>170</v>
      </c>
      <c r="B6" s="3702"/>
      <c r="C6" s="3702"/>
      <c r="D6" s="3702"/>
      <c r="E6" s="3702"/>
      <c r="F6" s="3702"/>
      <c r="G6" s="3702"/>
      <c r="H6" s="3702"/>
      <c r="I6" s="3702"/>
      <c r="J6" s="3702"/>
      <c r="K6" s="3702"/>
      <c r="L6" s="3702"/>
      <c r="M6" s="3702"/>
      <c r="N6" s="3702"/>
      <c r="O6" s="3702"/>
      <c r="P6" s="672"/>
      <c r="Q6" s="672"/>
    </row>
    <row r="7" spans="1:20" ht="16.5" thickBot="1" x14ac:dyDescent="0.25">
      <c r="A7" s="671"/>
      <c r="B7" s="671"/>
      <c r="C7" s="671"/>
      <c r="D7" s="671"/>
      <c r="E7" s="671"/>
      <c r="F7" s="671"/>
      <c r="G7" s="671"/>
      <c r="H7" s="671"/>
      <c r="I7" s="671"/>
      <c r="J7" s="671"/>
      <c r="K7" s="671"/>
      <c r="L7" s="671"/>
      <c r="M7" s="670"/>
      <c r="N7" s="3777" t="s">
        <v>428</v>
      </c>
      <c r="O7" s="3777"/>
    </row>
    <row r="8" spans="1:20" ht="31.5" customHeight="1" thickBot="1" x14ac:dyDescent="0.25">
      <c r="A8" s="4039" t="s">
        <v>168</v>
      </c>
      <c r="B8" s="4042" t="s">
        <v>167</v>
      </c>
      <c r="C8" s="4045" t="s">
        <v>163</v>
      </c>
      <c r="D8" s="3766" t="s">
        <v>165</v>
      </c>
      <c r="E8" s="4052" t="s">
        <v>166</v>
      </c>
      <c r="F8" s="4048" t="s">
        <v>164</v>
      </c>
      <c r="G8" s="3769" t="s">
        <v>163</v>
      </c>
      <c r="H8" s="4023" t="s">
        <v>162</v>
      </c>
      <c r="I8" s="4020" t="s">
        <v>161</v>
      </c>
      <c r="J8" s="4029" t="s">
        <v>160</v>
      </c>
      <c r="K8" s="4023" t="s">
        <v>159</v>
      </c>
      <c r="L8" s="4026" t="s">
        <v>158</v>
      </c>
      <c r="M8" s="4035" t="s">
        <v>157</v>
      </c>
      <c r="N8" s="4036"/>
      <c r="O8" s="4037"/>
    </row>
    <row r="9" spans="1:20" ht="12.75" customHeight="1" x14ac:dyDescent="0.2">
      <c r="A9" s="4040"/>
      <c r="B9" s="4043"/>
      <c r="C9" s="4046"/>
      <c r="D9" s="3767"/>
      <c r="E9" s="4053"/>
      <c r="F9" s="4049"/>
      <c r="G9" s="3770"/>
      <c r="H9" s="4024"/>
      <c r="I9" s="4021"/>
      <c r="J9" s="4030"/>
      <c r="K9" s="4024"/>
      <c r="L9" s="4027"/>
      <c r="M9" s="4031" t="s">
        <v>156</v>
      </c>
      <c r="N9" s="4033" t="s">
        <v>155</v>
      </c>
      <c r="O9" s="3778" t="s">
        <v>154</v>
      </c>
    </row>
    <row r="10" spans="1:20" ht="151.9" customHeight="1" thickBot="1" x14ac:dyDescent="0.25">
      <c r="A10" s="4041"/>
      <c r="B10" s="4044"/>
      <c r="C10" s="4047"/>
      <c r="D10" s="3768"/>
      <c r="E10" s="4054"/>
      <c r="F10" s="4050"/>
      <c r="G10" s="3771"/>
      <c r="H10" s="4025"/>
      <c r="I10" s="4022"/>
      <c r="J10" s="4030"/>
      <c r="K10" s="4025"/>
      <c r="L10" s="4028"/>
      <c r="M10" s="4032"/>
      <c r="N10" s="4034"/>
      <c r="O10" s="3779"/>
    </row>
    <row r="11" spans="1:20" ht="15.75" thickBot="1" x14ac:dyDescent="0.25">
      <c r="A11" s="669" t="s">
        <v>25</v>
      </c>
      <c r="B11" s="668"/>
      <c r="C11" s="461" t="s">
        <v>427</v>
      </c>
      <c r="D11" s="638"/>
      <c r="E11" s="638"/>
      <c r="F11" s="639"/>
      <c r="G11" s="639"/>
      <c r="H11" s="638"/>
      <c r="I11" s="638"/>
      <c r="J11" s="638"/>
      <c r="K11" s="638"/>
      <c r="L11" s="638"/>
      <c r="M11" s="667"/>
      <c r="N11" s="403"/>
      <c r="O11" s="637"/>
    </row>
    <row r="12" spans="1:20" ht="41.25" customHeight="1" thickBot="1" x14ac:dyDescent="0.25">
      <c r="A12" s="459"/>
      <c r="B12" s="458"/>
      <c r="C12" s="456"/>
      <c r="D12" s="456"/>
      <c r="E12" s="456"/>
      <c r="F12" s="457"/>
      <c r="G12" s="457"/>
      <c r="H12" s="456"/>
      <c r="I12" s="456"/>
      <c r="J12" s="456"/>
      <c r="K12" s="456"/>
      <c r="L12" s="456"/>
      <c r="M12" s="455" t="s">
        <v>426</v>
      </c>
      <c r="N12" s="387" t="s">
        <v>194</v>
      </c>
      <c r="O12" s="386">
        <v>3</v>
      </c>
    </row>
    <row r="13" spans="1:20" ht="15" thickBot="1" x14ac:dyDescent="0.25">
      <c r="A13" s="449" t="s">
        <v>25</v>
      </c>
      <c r="B13" s="454" t="s">
        <v>25</v>
      </c>
      <c r="C13" s="453" t="s">
        <v>425</v>
      </c>
      <c r="D13" s="452"/>
      <c r="E13" s="452"/>
      <c r="F13" s="452"/>
      <c r="G13" s="452"/>
      <c r="H13" s="452"/>
      <c r="I13" s="452"/>
      <c r="J13" s="452"/>
      <c r="K13" s="452"/>
      <c r="L13" s="452"/>
      <c r="M13" s="451"/>
      <c r="N13" s="451"/>
      <c r="O13" s="450"/>
    </row>
    <row r="14" spans="1:20" ht="39" thickBot="1" x14ac:dyDescent="0.25">
      <c r="A14" s="449"/>
      <c r="B14" s="312"/>
      <c r="C14" s="587"/>
      <c r="D14" s="389"/>
      <c r="E14" s="389"/>
      <c r="F14" s="389"/>
      <c r="G14" s="389"/>
      <c r="H14" s="389"/>
      <c r="I14" s="389"/>
      <c r="J14" s="389"/>
      <c r="K14" s="389"/>
      <c r="L14" s="586"/>
      <c r="M14" s="518" t="s">
        <v>424</v>
      </c>
      <c r="N14" s="387" t="s">
        <v>194</v>
      </c>
      <c r="O14" s="386">
        <v>3</v>
      </c>
    </row>
    <row r="15" spans="1:20" ht="30" customHeight="1" x14ac:dyDescent="0.2">
      <c r="A15" s="433" t="s">
        <v>25</v>
      </c>
      <c r="B15" s="3925" t="s">
        <v>25</v>
      </c>
      <c r="C15" s="446" t="s">
        <v>25</v>
      </c>
      <c r="D15" s="589"/>
      <c r="E15" s="589"/>
      <c r="F15" s="4018" t="s">
        <v>423</v>
      </c>
      <c r="G15" s="3867" t="s">
        <v>143</v>
      </c>
      <c r="H15" s="3872" t="s">
        <v>33</v>
      </c>
      <c r="I15" s="3841" t="s">
        <v>32</v>
      </c>
      <c r="J15" s="515" t="s">
        <v>31</v>
      </c>
      <c r="K15" s="636" t="s">
        <v>101</v>
      </c>
      <c r="L15" s="380">
        <f>L21+L27+L33+L39</f>
        <v>12.7</v>
      </c>
      <c r="M15" s="666" t="s">
        <v>208</v>
      </c>
      <c r="N15" s="336" t="s">
        <v>194</v>
      </c>
      <c r="O15" s="368">
        <v>1</v>
      </c>
    </row>
    <row r="16" spans="1:20" ht="15" x14ac:dyDescent="0.2">
      <c r="A16" s="441"/>
      <c r="B16" s="4055"/>
      <c r="C16" s="446"/>
      <c r="D16" s="589"/>
      <c r="E16" s="589"/>
      <c r="F16" s="3901"/>
      <c r="G16" s="3867"/>
      <c r="H16" s="3872"/>
      <c r="I16" s="3841"/>
      <c r="J16" s="327"/>
      <c r="K16" s="381" t="s">
        <v>118</v>
      </c>
      <c r="L16" s="380">
        <f>L22+L28+L34+L40</f>
        <v>1406</v>
      </c>
      <c r="M16" s="4019" t="s">
        <v>422</v>
      </c>
      <c r="N16" s="367" t="s">
        <v>333</v>
      </c>
      <c r="O16" s="370">
        <v>1</v>
      </c>
    </row>
    <row r="17" spans="1:15" ht="28.5" customHeight="1" x14ac:dyDescent="0.2">
      <c r="A17" s="441"/>
      <c r="B17" s="4055"/>
      <c r="C17" s="446"/>
      <c r="D17" s="589"/>
      <c r="E17" s="589"/>
      <c r="F17" s="3901"/>
      <c r="G17" s="3867"/>
      <c r="H17" s="3872"/>
      <c r="I17" s="3841"/>
      <c r="J17" s="327"/>
      <c r="K17" s="381" t="s">
        <v>188</v>
      </c>
      <c r="L17" s="380">
        <f>L23+L29+L35+L41</f>
        <v>0</v>
      </c>
      <c r="M17" s="3906"/>
      <c r="N17" s="367"/>
      <c r="O17" s="330"/>
    </row>
    <row r="18" spans="1:15" ht="15" x14ac:dyDescent="0.2">
      <c r="A18" s="441"/>
      <c r="B18" s="4055"/>
      <c r="C18" s="446"/>
      <c r="D18" s="589"/>
      <c r="E18" s="589"/>
      <c r="F18" s="3901"/>
      <c r="G18" s="3867"/>
      <c r="H18" s="3872"/>
      <c r="I18" s="3841"/>
      <c r="J18" s="327"/>
      <c r="K18" s="381" t="s">
        <v>141</v>
      </c>
      <c r="L18" s="380">
        <f>L24+L30+L36+L42</f>
        <v>668</v>
      </c>
      <c r="M18" s="359"/>
      <c r="N18" s="367"/>
      <c r="O18" s="330"/>
    </row>
    <row r="19" spans="1:15" ht="15.75" thickBot="1" x14ac:dyDescent="0.25">
      <c r="A19" s="441"/>
      <c r="B19" s="4055"/>
      <c r="C19" s="446"/>
      <c r="D19" s="589"/>
      <c r="E19" s="589"/>
      <c r="F19" s="3901"/>
      <c r="G19" s="3867"/>
      <c r="H19" s="3872"/>
      <c r="I19" s="3841"/>
      <c r="J19" s="327"/>
      <c r="K19" s="378" t="s">
        <v>132</v>
      </c>
      <c r="L19" s="377">
        <f>L25+L31+L37+L43</f>
        <v>0</v>
      </c>
      <c r="M19" s="364"/>
      <c r="N19" s="363"/>
      <c r="O19" s="362"/>
    </row>
    <row r="20" spans="1:15" ht="15.75" thickBot="1" x14ac:dyDescent="0.25">
      <c r="A20" s="415"/>
      <c r="B20" s="3926"/>
      <c r="C20" s="443"/>
      <c r="D20" s="588"/>
      <c r="E20" s="627"/>
      <c r="F20" s="3902"/>
      <c r="G20" s="3868"/>
      <c r="H20" s="3873"/>
      <c r="I20" s="3842"/>
      <c r="J20" s="360"/>
      <c r="K20" s="347" t="s">
        <v>21</v>
      </c>
      <c r="L20" s="346">
        <f>SUM(L15:L19)</f>
        <v>2086.6999999999998</v>
      </c>
      <c r="M20" s="345"/>
      <c r="N20" s="344"/>
      <c r="O20" s="343"/>
    </row>
    <row r="21" spans="1:15" ht="15" customHeight="1" x14ac:dyDescent="0.2">
      <c r="A21" s="660" t="s">
        <v>25</v>
      </c>
      <c r="B21" s="659" t="s">
        <v>25</v>
      </c>
      <c r="C21" s="604" t="s">
        <v>25</v>
      </c>
      <c r="D21" s="430" t="s">
        <v>25</v>
      </c>
      <c r="E21" s="4014"/>
      <c r="F21" s="3843" t="s">
        <v>421</v>
      </c>
      <c r="G21" s="3866" t="s">
        <v>143</v>
      </c>
      <c r="H21" s="3871" t="s">
        <v>420</v>
      </c>
      <c r="I21" s="3840" t="s">
        <v>40</v>
      </c>
      <c r="J21" s="3864" t="s">
        <v>36</v>
      </c>
      <c r="K21" s="339" t="s">
        <v>101</v>
      </c>
      <c r="L21" s="665"/>
      <c r="M21" s="337" t="s">
        <v>201</v>
      </c>
      <c r="N21" s="336" t="s">
        <v>194</v>
      </c>
      <c r="O21" s="335"/>
    </row>
    <row r="22" spans="1:15" ht="15" x14ac:dyDescent="0.2">
      <c r="A22" s="425"/>
      <c r="B22" s="424"/>
      <c r="C22" s="423"/>
      <c r="D22" s="422"/>
      <c r="E22" s="4015"/>
      <c r="F22" s="3844"/>
      <c r="G22" s="3867"/>
      <c r="H22" s="3872"/>
      <c r="I22" s="3841"/>
      <c r="J22" s="3865"/>
      <c r="K22" s="334" t="s">
        <v>118</v>
      </c>
      <c r="L22" s="333"/>
      <c r="M22" s="332" t="s">
        <v>418</v>
      </c>
      <c r="N22" s="331" t="s">
        <v>194</v>
      </c>
      <c r="O22" s="330"/>
    </row>
    <row r="23" spans="1:15" ht="15" x14ac:dyDescent="0.2">
      <c r="A23" s="425"/>
      <c r="B23" s="424"/>
      <c r="C23" s="423"/>
      <c r="D23" s="422"/>
      <c r="E23" s="4015"/>
      <c r="F23" s="3844"/>
      <c r="G23" s="3867"/>
      <c r="H23" s="3872"/>
      <c r="I23" s="3841"/>
      <c r="J23" s="327"/>
      <c r="K23" s="334" t="s">
        <v>188</v>
      </c>
      <c r="L23" s="333"/>
      <c r="M23" s="359"/>
      <c r="N23" s="367"/>
      <c r="O23" s="330"/>
    </row>
    <row r="24" spans="1:15" ht="15" x14ac:dyDescent="0.2">
      <c r="A24" s="425"/>
      <c r="B24" s="424"/>
      <c r="C24" s="423"/>
      <c r="D24" s="422"/>
      <c r="E24" s="4015"/>
      <c r="F24" s="3844"/>
      <c r="G24" s="3867"/>
      <c r="H24" s="3872"/>
      <c r="I24" s="3841"/>
      <c r="J24" s="428" t="s">
        <v>268</v>
      </c>
      <c r="K24" s="334" t="s">
        <v>141</v>
      </c>
      <c r="L24" s="333"/>
      <c r="M24" s="359"/>
      <c r="N24" s="367"/>
      <c r="O24" s="330"/>
    </row>
    <row r="25" spans="1:15" ht="15.75" thickBot="1" x14ac:dyDescent="0.25">
      <c r="A25" s="425"/>
      <c r="B25" s="424"/>
      <c r="C25" s="423"/>
      <c r="D25" s="422"/>
      <c r="E25" s="4015"/>
      <c r="F25" s="3844"/>
      <c r="G25" s="3867"/>
      <c r="H25" s="3872"/>
      <c r="I25" s="3841"/>
      <c r="J25" s="327"/>
      <c r="K25" s="326" t="s">
        <v>132</v>
      </c>
      <c r="L25" s="365"/>
      <c r="M25" s="364"/>
      <c r="N25" s="363"/>
      <c r="O25" s="362"/>
    </row>
    <row r="26" spans="1:15" ht="15.75" thickBot="1" x14ac:dyDescent="0.25">
      <c r="A26" s="420"/>
      <c r="B26" s="419"/>
      <c r="C26" s="418"/>
      <c r="D26" s="417"/>
      <c r="E26" s="4016"/>
      <c r="F26" s="3845"/>
      <c r="G26" s="3868"/>
      <c r="H26" s="3873"/>
      <c r="I26" s="3842"/>
      <c r="J26" s="360"/>
      <c r="K26" s="347" t="s">
        <v>21</v>
      </c>
      <c r="L26" s="346">
        <f>SUM(L21:L25)</f>
        <v>0</v>
      </c>
      <c r="M26" s="345"/>
      <c r="N26" s="344"/>
      <c r="O26" s="343"/>
    </row>
    <row r="27" spans="1:15" ht="15" customHeight="1" x14ac:dyDescent="0.2">
      <c r="A27" s="660" t="s">
        <v>25</v>
      </c>
      <c r="B27" s="659" t="s">
        <v>25</v>
      </c>
      <c r="C27" s="604" t="s">
        <v>25</v>
      </c>
      <c r="D27" s="430" t="s">
        <v>27</v>
      </c>
      <c r="E27" s="4014"/>
      <c r="F27" s="4011" t="s">
        <v>419</v>
      </c>
      <c r="G27" s="3866" t="s">
        <v>143</v>
      </c>
      <c r="H27" s="3871" t="s">
        <v>33</v>
      </c>
      <c r="I27" s="3840" t="s">
        <v>37</v>
      </c>
      <c r="J27" s="3864" t="s">
        <v>36</v>
      </c>
      <c r="K27" s="339" t="s">
        <v>101</v>
      </c>
      <c r="L27" s="338">
        <v>4</v>
      </c>
      <c r="M27" s="337" t="s">
        <v>410</v>
      </c>
      <c r="N27" s="336" t="s">
        <v>194</v>
      </c>
      <c r="O27" s="368">
        <v>1</v>
      </c>
    </row>
    <row r="28" spans="1:15" ht="15" x14ac:dyDescent="0.2">
      <c r="A28" s="425"/>
      <c r="B28" s="424"/>
      <c r="C28" s="423"/>
      <c r="D28" s="422"/>
      <c r="E28" s="4015"/>
      <c r="F28" s="4012"/>
      <c r="G28" s="3867"/>
      <c r="H28" s="3872"/>
      <c r="I28" s="3841"/>
      <c r="J28" s="3865"/>
      <c r="K28" s="334" t="s">
        <v>118</v>
      </c>
      <c r="L28" s="333">
        <v>330</v>
      </c>
      <c r="M28" s="332" t="s">
        <v>418</v>
      </c>
      <c r="N28" s="331" t="s">
        <v>194</v>
      </c>
      <c r="O28" s="370">
        <v>1</v>
      </c>
    </row>
    <row r="29" spans="1:15" ht="15" x14ac:dyDescent="0.2">
      <c r="A29" s="425"/>
      <c r="B29" s="424"/>
      <c r="C29" s="423"/>
      <c r="D29" s="422"/>
      <c r="E29" s="4015"/>
      <c r="F29" s="4012"/>
      <c r="G29" s="3867"/>
      <c r="H29" s="3872"/>
      <c r="I29" s="3841"/>
      <c r="J29" s="327"/>
      <c r="K29" s="334" t="s">
        <v>188</v>
      </c>
      <c r="L29" s="333"/>
      <c r="M29" s="359"/>
      <c r="N29" s="367"/>
      <c r="O29" s="330"/>
    </row>
    <row r="30" spans="1:15" ht="15" x14ac:dyDescent="0.2">
      <c r="A30" s="425"/>
      <c r="B30" s="424"/>
      <c r="C30" s="423"/>
      <c r="D30" s="422"/>
      <c r="E30" s="4015"/>
      <c r="F30" s="4012"/>
      <c r="G30" s="3867"/>
      <c r="H30" s="3872"/>
      <c r="I30" s="3841"/>
      <c r="J30" s="327"/>
      <c r="K30" s="334" t="s">
        <v>141</v>
      </c>
      <c r="L30" s="333">
        <v>51.5</v>
      </c>
      <c r="M30" s="359"/>
      <c r="N30" s="367"/>
      <c r="O30" s="330"/>
    </row>
    <row r="31" spans="1:15" ht="15.75" thickBot="1" x14ac:dyDescent="0.25">
      <c r="A31" s="425"/>
      <c r="B31" s="424"/>
      <c r="C31" s="423"/>
      <c r="D31" s="422"/>
      <c r="E31" s="4015"/>
      <c r="F31" s="4012"/>
      <c r="G31" s="3867"/>
      <c r="H31" s="3872"/>
      <c r="I31" s="3841"/>
      <c r="J31" s="356" t="s">
        <v>415</v>
      </c>
      <c r="K31" s="326" t="s">
        <v>132</v>
      </c>
      <c r="L31" s="365"/>
      <c r="M31" s="364"/>
      <c r="N31" s="363"/>
      <c r="O31" s="362"/>
    </row>
    <row r="32" spans="1:15" ht="15.75" thickBot="1" x14ac:dyDescent="0.25">
      <c r="A32" s="420"/>
      <c r="B32" s="419"/>
      <c r="C32" s="418"/>
      <c r="D32" s="417"/>
      <c r="E32" s="4016"/>
      <c r="F32" s="4013"/>
      <c r="G32" s="3868"/>
      <c r="H32" s="3873"/>
      <c r="I32" s="3842"/>
      <c r="J32" s="360"/>
      <c r="K32" s="347" t="s">
        <v>21</v>
      </c>
      <c r="L32" s="346">
        <f>SUM(L27:L31)</f>
        <v>385.5</v>
      </c>
      <c r="M32" s="345"/>
      <c r="N32" s="344"/>
      <c r="O32" s="343"/>
    </row>
    <row r="33" spans="1:15" ht="15" customHeight="1" x14ac:dyDescent="0.2">
      <c r="A33" s="660" t="s">
        <v>25</v>
      </c>
      <c r="B33" s="659" t="s">
        <v>25</v>
      </c>
      <c r="C33" s="604" t="s">
        <v>25</v>
      </c>
      <c r="D33" s="430" t="s">
        <v>86</v>
      </c>
      <c r="E33" s="4014"/>
      <c r="F33" s="3843" t="s">
        <v>417</v>
      </c>
      <c r="G33" s="3866" t="s">
        <v>143</v>
      </c>
      <c r="H33" s="3871" t="s">
        <v>33</v>
      </c>
      <c r="I33" s="3840" t="s">
        <v>37</v>
      </c>
      <c r="J33" s="3864" t="s">
        <v>36</v>
      </c>
      <c r="K33" s="339" t="s">
        <v>101</v>
      </c>
      <c r="L33" s="338">
        <v>8.6999999999999993</v>
      </c>
      <c r="M33" s="337" t="s">
        <v>410</v>
      </c>
      <c r="N33" s="336" t="s">
        <v>194</v>
      </c>
      <c r="O33" s="335"/>
    </row>
    <row r="34" spans="1:15" ht="15" x14ac:dyDescent="0.2">
      <c r="A34" s="425"/>
      <c r="B34" s="424"/>
      <c r="C34" s="423"/>
      <c r="D34" s="422"/>
      <c r="E34" s="4015"/>
      <c r="F34" s="3844"/>
      <c r="G34" s="3867"/>
      <c r="H34" s="3872"/>
      <c r="I34" s="3841"/>
      <c r="J34" s="3865"/>
      <c r="K34" s="334" t="s">
        <v>118</v>
      </c>
      <c r="L34" s="333">
        <v>974</v>
      </c>
      <c r="M34" s="658" t="s">
        <v>416</v>
      </c>
      <c r="N34" s="331" t="s">
        <v>194</v>
      </c>
      <c r="O34" s="664"/>
    </row>
    <row r="35" spans="1:15" ht="15" x14ac:dyDescent="0.2">
      <c r="A35" s="425"/>
      <c r="B35" s="424"/>
      <c r="C35" s="423"/>
      <c r="D35" s="422"/>
      <c r="E35" s="4015"/>
      <c r="F35" s="3844"/>
      <c r="G35" s="3867"/>
      <c r="H35" s="3872"/>
      <c r="I35" s="3841"/>
      <c r="J35" s="327"/>
      <c r="K35" s="334" t="s">
        <v>188</v>
      </c>
      <c r="L35" s="333"/>
      <c r="M35" s="663"/>
      <c r="N35" s="662"/>
      <c r="O35" s="661"/>
    </row>
    <row r="36" spans="1:15" ht="15" x14ac:dyDescent="0.2">
      <c r="A36" s="425"/>
      <c r="B36" s="424"/>
      <c r="C36" s="423"/>
      <c r="D36" s="422"/>
      <c r="E36" s="4015"/>
      <c r="F36" s="3844"/>
      <c r="G36" s="3867"/>
      <c r="H36" s="3872"/>
      <c r="I36" s="3841"/>
      <c r="J36" s="356" t="s">
        <v>415</v>
      </c>
      <c r="K36" s="334" t="s">
        <v>141</v>
      </c>
      <c r="L36" s="333">
        <v>616.5</v>
      </c>
      <c r="M36" s="359"/>
      <c r="N36" s="367"/>
      <c r="O36" s="330"/>
    </row>
    <row r="37" spans="1:15" ht="15.75" thickBot="1" x14ac:dyDescent="0.25">
      <c r="A37" s="425"/>
      <c r="B37" s="424"/>
      <c r="C37" s="423"/>
      <c r="D37" s="422"/>
      <c r="E37" s="4015"/>
      <c r="F37" s="3844"/>
      <c r="G37" s="3867"/>
      <c r="H37" s="3872"/>
      <c r="I37" s="3841"/>
      <c r="J37" s="327"/>
      <c r="K37" s="326" t="s">
        <v>132</v>
      </c>
      <c r="L37" s="365"/>
      <c r="M37" s="364"/>
      <c r="N37" s="363"/>
      <c r="O37" s="362"/>
    </row>
    <row r="38" spans="1:15" ht="15.75" thickBot="1" x14ac:dyDescent="0.25">
      <c r="A38" s="420"/>
      <c r="B38" s="419"/>
      <c r="C38" s="418"/>
      <c r="D38" s="417"/>
      <c r="E38" s="4016"/>
      <c r="F38" s="3845"/>
      <c r="G38" s="3868"/>
      <c r="H38" s="3873"/>
      <c r="I38" s="3842"/>
      <c r="J38" s="360"/>
      <c r="K38" s="347" t="s">
        <v>21</v>
      </c>
      <c r="L38" s="346">
        <f>SUM(L33:L37)</f>
        <v>1599.2</v>
      </c>
      <c r="M38" s="345"/>
      <c r="N38" s="344"/>
      <c r="O38" s="343"/>
    </row>
    <row r="39" spans="1:15" ht="15" customHeight="1" x14ac:dyDescent="0.2">
      <c r="A39" s="660" t="s">
        <v>25</v>
      </c>
      <c r="B39" s="659" t="s">
        <v>25</v>
      </c>
      <c r="C39" s="604" t="s">
        <v>25</v>
      </c>
      <c r="D39" s="430" t="s">
        <v>84</v>
      </c>
      <c r="E39" s="4014"/>
      <c r="F39" s="3843" t="s">
        <v>414</v>
      </c>
      <c r="G39" s="3866" t="s">
        <v>143</v>
      </c>
      <c r="H39" s="3871" t="s">
        <v>33</v>
      </c>
      <c r="I39" s="3840" t="s">
        <v>227</v>
      </c>
      <c r="J39" s="428" t="s">
        <v>226</v>
      </c>
      <c r="K39" s="339" t="s">
        <v>101</v>
      </c>
      <c r="L39" s="338"/>
      <c r="M39" s="337" t="s">
        <v>410</v>
      </c>
      <c r="N39" s="336" t="s">
        <v>194</v>
      </c>
      <c r="O39" s="335"/>
    </row>
    <row r="40" spans="1:15" ht="15" x14ac:dyDescent="0.2">
      <c r="A40" s="425"/>
      <c r="B40" s="424"/>
      <c r="C40" s="423"/>
      <c r="D40" s="422"/>
      <c r="E40" s="4015"/>
      <c r="F40" s="3844"/>
      <c r="G40" s="3867"/>
      <c r="H40" s="3872"/>
      <c r="I40" s="3841"/>
      <c r="J40" s="327"/>
      <c r="K40" s="334" t="s">
        <v>118</v>
      </c>
      <c r="L40" s="333">
        <v>102</v>
      </c>
      <c r="M40" s="332" t="s">
        <v>413</v>
      </c>
      <c r="N40" s="331" t="s">
        <v>333</v>
      </c>
      <c r="O40" s="370">
        <v>1</v>
      </c>
    </row>
    <row r="41" spans="1:15" ht="15" x14ac:dyDescent="0.2">
      <c r="A41" s="425"/>
      <c r="B41" s="424"/>
      <c r="C41" s="423"/>
      <c r="D41" s="422"/>
      <c r="E41" s="4015"/>
      <c r="F41" s="3844"/>
      <c r="G41" s="3867"/>
      <c r="H41" s="3872"/>
      <c r="I41" s="3841"/>
      <c r="J41" s="327"/>
      <c r="K41" s="334" t="s">
        <v>188</v>
      </c>
      <c r="L41" s="333"/>
      <c r="M41" s="658"/>
      <c r="N41" s="367"/>
      <c r="O41" s="330"/>
    </row>
    <row r="42" spans="1:15" ht="15" x14ac:dyDescent="0.2">
      <c r="A42" s="425"/>
      <c r="B42" s="424"/>
      <c r="C42" s="423"/>
      <c r="D42" s="422"/>
      <c r="E42" s="4015"/>
      <c r="F42" s="3844"/>
      <c r="G42" s="3867"/>
      <c r="H42" s="3872"/>
      <c r="I42" s="3841"/>
      <c r="J42" s="327"/>
      <c r="K42" s="334" t="s">
        <v>141</v>
      </c>
      <c r="L42" s="333"/>
      <c r="M42" s="359"/>
      <c r="N42" s="367"/>
      <c r="O42" s="330"/>
    </row>
    <row r="43" spans="1:15" ht="15.75" thickBot="1" x14ac:dyDescent="0.25">
      <c r="A43" s="425"/>
      <c r="B43" s="424"/>
      <c r="C43" s="423"/>
      <c r="D43" s="422"/>
      <c r="E43" s="4015"/>
      <c r="F43" s="3844"/>
      <c r="G43" s="3867"/>
      <c r="H43" s="3872"/>
      <c r="I43" s="3841"/>
      <c r="J43" s="327"/>
      <c r="K43" s="326" t="s">
        <v>132</v>
      </c>
      <c r="L43" s="365"/>
      <c r="M43" s="364"/>
      <c r="N43" s="363"/>
      <c r="O43" s="362"/>
    </row>
    <row r="44" spans="1:15" ht="15.75" thickBot="1" x14ac:dyDescent="0.25">
      <c r="A44" s="420"/>
      <c r="B44" s="419"/>
      <c r="C44" s="418"/>
      <c r="D44" s="417"/>
      <c r="E44" s="4016"/>
      <c r="F44" s="3845"/>
      <c r="G44" s="3868"/>
      <c r="H44" s="3873"/>
      <c r="I44" s="3842"/>
      <c r="J44" s="360"/>
      <c r="K44" s="347" t="s">
        <v>21</v>
      </c>
      <c r="L44" s="346">
        <f>SUM(L39:L43)</f>
        <v>102</v>
      </c>
      <c r="M44" s="345"/>
      <c r="N44" s="344"/>
      <c r="O44" s="343"/>
    </row>
    <row r="45" spans="1:15" ht="15" x14ac:dyDescent="0.2">
      <c r="A45" s="433" t="s">
        <v>25</v>
      </c>
      <c r="B45" s="3913" t="s">
        <v>25</v>
      </c>
      <c r="C45" s="431" t="s">
        <v>27</v>
      </c>
      <c r="D45" s="590"/>
      <c r="E45" s="589"/>
      <c r="F45" s="4017" t="s">
        <v>412</v>
      </c>
      <c r="G45" s="3866" t="s">
        <v>124</v>
      </c>
      <c r="H45" s="3871" t="s">
        <v>33</v>
      </c>
      <c r="I45" s="3840"/>
      <c r="J45" s="657"/>
      <c r="K45" s="384" t="s">
        <v>101</v>
      </c>
      <c r="L45" s="383">
        <f>L51+L57</f>
        <v>0</v>
      </c>
      <c r="M45" s="656" t="s">
        <v>208</v>
      </c>
      <c r="N45" s="358" t="s">
        <v>194</v>
      </c>
      <c r="O45" s="370">
        <v>2</v>
      </c>
    </row>
    <row r="46" spans="1:15" ht="15" x14ac:dyDescent="0.2">
      <c r="A46" s="441"/>
      <c r="B46" s="3914"/>
      <c r="C46" s="446"/>
      <c r="D46" s="589"/>
      <c r="E46" s="589"/>
      <c r="F46" s="3901"/>
      <c r="G46" s="3867"/>
      <c r="H46" s="3872"/>
      <c r="I46" s="3841"/>
      <c r="J46" s="327"/>
      <c r="K46" s="381" t="s">
        <v>118</v>
      </c>
      <c r="L46" s="380">
        <f>L52+L58</f>
        <v>30.299999999999997</v>
      </c>
      <c r="M46" s="564" t="s">
        <v>405</v>
      </c>
      <c r="N46" s="367" t="s">
        <v>194</v>
      </c>
      <c r="O46" s="370">
        <v>4</v>
      </c>
    </row>
    <row r="47" spans="1:15" ht="15" x14ac:dyDescent="0.2">
      <c r="A47" s="441"/>
      <c r="B47" s="3914"/>
      <c r="C47" s="446"/>
      <c r="D47" s="589"/>
      <c r="E47" s="589"/>
      <c r="F47" s="3901"/>
      <c r="G47" s="3867"/>
      <c r="H47" s="3872"/>
      <c r="I47" s="3841"/>
      <c r="J47" s="327"/>
      <c r="K47" s="381" t="s">
        <v>188</v>
      </c>
      <c r="L47" s="380">
        <f>L53+L59</f>
        <v>0</v>
      </c>
      <c r="M47" s="563"/>
      <c r="N47" s="367"/>
      <c r="O47" s="330"/>
    </row>
    <row r="48" spans="1:15" ht="15" x14ac:dyDescent="0.2">
      <c r="A48" s="441"/>
      <c r="B48" s="3914"/>
      <c r="C48" s="446"/>
      <c r="D48" s="589"/>
      <c r="E48" s="589"/>
      <c r="F48" s="3901"/>
      <c r="G48" s="3867"/>
      <c r="H48" s="3872"/>
      <c r="I48" s="3841"/>
      <c r="J48" s="327"/>
      <c r="K48" s="381" t="s">
        <v>141</v>
      </c>
      <c r="L48" s="380">
        <f>L54+L60</f>
        <v>0</v>
      </c>
      <c r="M48" s="359"/>
      <c r="N48" s="367"/>
      <c r="O48" s="330"/>
    </row>
    <row r="49" spans="1:15" ht="15.75" thickBot="1" x14ac:dyDescent="0.25">
      <c r="A49" s="441"/>
      <c r="B49" s="3914"/>
      <c r="C49" s="446"/>
      <c r="D49" s="589"/>
      <c r="E49" s="589"/>
      <c r="F49" s="3901"/>
      <c r="G49" s="3867"/>
      <c r="H49" s="3872"/>
      <c r="I49" s="3841"/>
      <c r="J49" s="327"/>
      <c r="K49" s="378" t="s">
        <v>132</v>
      </c>
      <c r="L49" s="447">
        <f>L55+L61</f>
        <v>0</v>
      </c>
      <c r="M49" s="630"/>
      <c r="N49" s="629"/>
      <c r="O49" s="628"/>
    </row>
    <row r="50" spans="1:15" ht="15.75" thickBot="1" x14ac:dyDescent="0.25">
      <c r="A50" s="415"/>
      <c r="B50" s="3922"/>
      <c r="C50" s="443"/>
      <c r="D50" s="588"/>
      <c r="E50" s="627"/>
      <c r="F50" s="3902"/>
      <c r="G50" s="3868"/>
      <c r="H50" s="3873"/>
      <c r="I50" s="3842"/>
      <c r="J50" s="626"/>
      <c r="K50" s="655" t="s">
        <v>21</v>
      </c>
      <c r="L50" s="624">
        <f>SUM(L45:L49)</f>
        <v>30.299999999999997</v>
      </c>
      <c r="M50" s="623"/>
      <c r="N50" s="622"/>
      <c r="O50" s="621"/>
    </row>
    <row r="51" spans="1:15" ht="30" x14ac:dyDescent="0.2">
      <c r="A51" s="433" t="s">
        <v>25</v>
      </c>
      <c r="B51" s="3913" t="s">
        <v>25</v>
      </c>
      <c r="C51" s="431" t="s">
        <v>27</v>
      </c>
      <c r="D51" s="430" t="s">
        <v>25</v>
      </c>
      <c r="E51" s="4014"/>
      <c r="F51" s="3843" t="s">
        <v>411</v>
      </c>
      <c r="G51" s="3866" t="s">
        <v>124</v>
      </c>
      <c r="H51" s="3871" t="s">
        <v>33</v>
      </c>
      <c r="I51" s="3840" t="s">
        <v>407</v>
      </c>
      <c r="J51" s="515" t="s">
        <v>31</v>
      </c>
      <c r="K51" s="339" t="s">
        <v>101</v>
      </c>
      <c r="L51" s="338"/>
      <c r="M51" s="337" t="s">
        <v>410</v>
      </c>
      <c r="N51" s="336" t="s">
        <v>194</v>
      </c>
      <c r="O51" s="368">
        <v>1</v>
      </c>
    </row>
    <row r="52" spans="1:15" ht="15" x14ac:dyDescent="0.2">
      <c r="A52" s="441"/>
      <c r="B52" s="3914"/>
      <c r="C52" s="446"/>
      <c r="D52" s="422"/>
      <c r="E52" s="4015"/>
      <c r="F52" s="3844"/>
      <c r="G52" s="3867"/>
      <c r="H52" s="3872"/>
      <c r="I52" s="3841"/>
      <c r="J52" s="356" t="s">
        <v>406</v>
      </c>
      <c r="K52" s="334" t="s">
        <v>118</v>
      </c>
      <c r="L52" s="333">
        <v>19.2</v>
      </c>
      <c r="M52" s="564" t="s">
        <v>409</v>
      </c>
      <c r="N52" s="331" t="s">
        <v>194</v>
      </c>
      <c r="O52" s="370">
        <v>2</v>
      </c>
    </row>
    <row r="53" spans="1:15" ht="15" x14ac:dyDescent="0.2">
      <c r="A53" s="441"/>
      <c r="B53" s="3914"/>
      <c r="C53" s="446"/>
      <c r="D53" s="422"/>
      <c r="E53" s="4015"/>
      <c r="F53" s="3844"/>
      <c r="G53" s="3867"/>
      <c r="H53" s="3872"/>
      <c r="I53" s="3841"/>
      <c r="J53" s="356" t="s">
        <v>404</v>
      </c>
      <c r="K53" s="334" t="s">
        <v>188</v>
      </c>
      <c r="L53" s="333"/>
      <c r="M53" s="564"/>
      <c r="N53" s="367"/>
      <c r="O53" s="330"/>
    </row>
    <row r="54" spans="1:15" ht="15" x14ac:dyDescent="0.2">
      <c r="A54" s="441"/>
      <c r="B54" s="3914"/>
      <c r="C54" s="446"/>
      <c r="D54" s="422"/>
      <c r="E54" s="4015"/>
      <c r="F54" s="3844"/>
      <c r="G54" s="3867"/>
      <c r="H54" s="3872"/>
      <c r="I54" s="3841"/>
      <c r="J54" s="327"/>
      <c r="K54" s="334" t="s">
        <v>141</v>
      </c>
      <c r="L54" s="333"/>
      <c r="M54" s="563"/>
      <c r="N54" s="367"/>
      <c r="O54" s="330"/>
    </row>
    <row r="55" spans="1:15" ht="15.75" thickBot="1" x14ac:dyDescent="0.25">
      <c r="A55" s="441"/>
      <c r="B55" s="3914"/>
      <c r="C55" s="446"/>
      <c r="D55" s="422"/>
      <c r="E55" s="4015"/>
      <c r="F55" s="3844"/>
      <c r="G55" s="3867"/>
      <c r="H55" s="3872"/>
      <c r="I55" s="3841"/>
      <c r="J55" s="327"/>
      <c r="K55" s="326" t="s">
        <v>132</v>
      </c>
      <c r="L55" s="365"/>
      <c r="M55" s="364"/>
      <c r="N55" s="363"/>
      <c r="O55" s="362"/>
    </row>
    <row r="56" spans="1:15" ht="15.75" thickBot="1" x14ac:dyDescent="0.25">
      <c r="A56" s="415"/>
      <c r="B56" s="3922"/>
      <c r="C56" s="443"/>
      <c r="D56" s="417"/>
      <c r="E56" s="4016"/>
      <c r="F56" s="3845"/>
      <c r="G56" s="3868"/>
      <c r="H56" s="3873"/>
      <c r="I56" s="3842"/>
      <c r="J56" s="360"/>
      <c r="K56" s="347" t="s">
        <v>21</v>
      </c>
      <c r="L56" s="346">
        <f>SUM(L51:L55)</f>
        <v>19.2</v>
      </c>
      <c r="M56" s="345"/>
      <c r="N56" s="344"/>
      <c r="O56" s="525"/>
    </row>
    <row r="57" spans="1:15" ht="30" x14ac:dyDescent="0.2">
      <c r="A57" s="433" t="s">
        <v>25</v>
      </c>
      <c r="B57" s="3913" t="s">
        <v>25</v>
      </c>
      <c r="C57" s="431" t="s">
        <v>27</v>
      </c>
      <c r="D57" s="430" t="s">
        <v>27</v>
      </c>
      <c r="E57" s="4014"/>
      <c r="F57" s="4011" t="s">
        <v>408</v>
      </c>
      <c r="G57" s="3866" t="s">
        <v>124</v>
      </c>
      <c r="H57" s="3871" t="s">
        <v>33</v>
      </c>
      <c r="I57" s="3840" t="s">
        <v>407</v>
      </c>
      <c r="J57" s="515" t="s">
        <v>31</v>
      </c>
      <c r="K57" s="339" t="s">
        <v>101</v>
      </c>
      <c r="L57" s="338"/>
      <c r="M57" s="337" t="s">
        <v>201</v>
      </c>
      <c r="N57" s="336" t="s">
        <v>194</v>
      </c>
      <c r="O57" s="368">
        <v>1</v>
      </c>
    </row>
    <row r="58" spans="1:15" ht="15" x14ac:dyDescent="0.2">
      <c r="A58" s="441"/>
      <c r="B58" s="3914"/>
      <c r="C58" s="446"/>
      <c r="D58" s="422"/>
      <c r="E58" s="4015"/>
      <c r="F58" s="4012"/>
      <c r="G58" s="3867"/>
      <c r="H58" s="3872"/>
      <c r="I58" s="3841"/>
      <c r="J58" s="356" t="s">
        <v>406</v>
      </c>
      <c r="K58" s="334" t="s">
        <v>118</v>
      </c>
      <c r="L58" s="333">
        <v>11.1</v>
      </c>
      <c r="M58" s="654" t="s">
        <v>405</v>
      </c>
      <c r="N58" s="331" t="s">
        <v>194</v>
      </c>
      <c r="O58" s="370">
        <v>2</v>
      </c>
    </row>
    <row r="59" spans="1:15" ht="15" x14ac:dyDescent="0.2">
      <c r="A59" s="441"/>
      <c r="B59" s="3914"/>
      <c r="C59" s="446"/>
      <c r="D59" s="422"/>
      <c r="E59" s="4015"/>
      <c r="F59" s="4012"/>
      <c r="G59" s="3867"/>
      <c r="H59" s="3872"/>
      <c r="I59" s="3841"/>
      <c r="J59" s="356" t="s">
        <v>404</v>
      </c>
      <c r="K59" s="334" t="s">
        <v>188</v>
      </c>
      <c r="L59" s="333"/>
      <c r="M59" s="653" t="s">
        <v>403</v>
      </c>
      <c r="N59" s="367" t="s">
        <v>194</v>
      </c>
      <c r="O59" s="370">
        <v>1</v>
      </c>
    </row>
    <row r="60" spans="1:15" ht="15" x14ac:dyDescent="0.2">
      <c r="A60" s="441"/>
      <c r="B60" s="3914"/>
      <c r="C60" s="446"/>
      <c r="D60" s="422"/>
      <c r="E60" s="4015"/>
      <c r="F60" s="4012"/>
      <c r="G60" s="3867"/>
      <c r="H60" s="3872"/>
      <c r="I60" s="3841"/>
      <c r="J60" s="327"/>
      <c r="K60" s="334" t="s">
        <v>141</v>
      </c>
      <c r="L60" s="333"/>
      <c r="M60" s="359"/>
      <c r="N60" s="367"/>
      <c r="O60" s="330"/>
    </row>
    <row r="61" spans="1:15" ht="15.75" thickBot="1" x14ac:dyDescent="0.25">
      <c r="A61" s="441"/>
      <c r="B61" s="3914"/>
      <c r="C61" s="446"/>
      <c r="D61" s="422"/>
      <c r="E61" s="4015"/>
      <c r="F61" s="4012"/>
      <c r="G61" s="3867"/>
      <c r="H61" s="3872"/>
      <c r="I61" s="3841"/>
      <c r="J61" s="327"/>
      <c r="K61" s="326" t="s">
        <v>132</v>
      </c>
      <c r="L61" s="365"/>
      <c r="M61" s="364"/>
      <c r="N61" s="363"/>
      <c r="O61" s="362"/>
    </row>
    <row r="62" spans="1:15" ht="15.75" thickBot="1" x14ac:dyDescent="0.25">
      <c r="A62" s="415"/>
      <c r="B62" s="3922"/>
      <c r="C62" s="443"/>
      <c r="D62" s="417"/>
      <c r="E62" s="4016"/>
      <c r="F62" s="4013"/>
      <c r="G62" s="3868"/>
      <c r="H62" s="3873"/>
      <c r="I62" s="3842"/>
      <c r="J62" s="360"/>
      <c r="K62" s="347" t="s">
        <v>21</v>
      </c>
      <c r="L62" s="346">
        <f>SUM(L57:L61)</f>
        <v>11.1</v>
      </c>
      <c r="M62" s="345"/>
      <c r="N62" s="344"/>
      <c r="O62" s="343"/>
    </row>
    <row r="63" spans="1:15" ht="15" thickBot="1" x14ac:dyDescent="0.25">
      <c r="A63" s="415" t="s">
        <v>25</v>
      </c>
      <c r="B63" s="414" t="s">
        <v>25</v>
      </c>
      <c r="C63" s="3852" t="s">
        <v>26</v>
      </c>
      <c r="D63" s="3852"/>
      <c r="E63" s="3852"/>
      <c r="F63" s="3852"/>
      <c r="G63" s="3852"/>
      <c r="H63" s="3852"/>
      <c r="I63" s="3853"/>
      <c r="J63" s="413"/>
      <c r="K63" s="412" t="s">
        <v>21</v>
      </c>
      <c r="L63" s="411">
        <f>L20+L50</f>
        <v>2117</v>
      </c>
      <c r="M63" s="410"/>
      <c r="N63" s="410"/>
      <c r="O63" s="409"/>
    </row>
    <row r="64" spans="1:15" ht="15" thickBot="1" x14ac:dyDescent="0.25">
      <c r="A64" s="307" t="s">
        <v>25</v>
      </c>
      <c r="B64" s="307"/>
      <c r="C64" s="3854" t="s">
        <v>24</v>
      </c>
      <c r="D64" s="3854"/>
      <c r="E64" s="3854"/>
      <c r="F64" s="3854"/>
      <c r="G64" s="3854"/>
      <c r="H64" s="3854"/>
      <c r="I64" s="3855"/>
      <c r="J64" s="408"/>
      <c r="K64" s="306" t="s">
        <v>21</v>
      </c>
      <c r="L64" s="305">
        <f>L63*1</f>
        <v>2117</v>
      </c>
      <c r="M64" s="304"/>
      <c r="N64" s="304"/>
      <c r="O64" s="303"/>
    </row>
    <row r="65" spans="1:19" ht="15.75" thickBot="1" x14ac:dyDescent="0.25">
      <c r="A65" s="407" t="s">
        <v>27</v>
      </c>
      <c r="B65" s="652"/>
      <c r="C65" s="651" t="s">
        <v>402</v>
      </c>
      <c r="D65" s="649"/>
      <c r="E65" s="649"/>
      <c r="F65" s="650"/>
      <c r="G65" s="650"/>
      <c r="H65" s="649"/>
      <c r="I65" s="649"/>
      <c r="J65" s="649"/>
      <c r="K65" s="649"/>
      <c r="L65" s="649"/>
      <c r="M65" s="648"/>
      <c r="N65" s="648"/>
      <c r="O65" s="647"/>
    </row>
    <row r="66" spans="1:19" ht="33.75" customHeight="1" thickBot="1" x14ac:dyDescent="0.25">
      <c r="A66" s="459"/>
      <c r="B66" s="458"/>
      <c r="C66" s="456"/>
      <c r="D66" s="456"/>
      <c r="E66" s="456"/>
      <c r="F66" s="457"/>
      <c r="G66" s="457"/>
      <c r="H66" s="456"/>
      <c r="I66" s="456"/>
      <c r="J66" s="456"/>
      <c r="K66" s="456"/>
      <c r="L66" s="519"/>
      <c r="M66" s="518" t="s">
        <v>401</v>
      </c>
      <c r="N66" s="387" t="s">
        <v>194</v>
      </c>
      <c r="O66" s="517">
        <v>4</v>
      </c>
    </row>
    <row r="67" spans="1:19" ht="15" thickBot="1" x14ac:dyDescent="0.25">
      <c r="A67" s="449" t="s">
        <v>27</v>
      </c>
      <c r="B67" s="454" t="s">
        <v>25</v>
      </c>
      <c r="C67" s="453" t="s">
        <v>400</v>
      </c>
      <c r="D67" s="452"/>
      <c r="E67" s="452"/>
      <c r="F67" s="452"/>
      <c r="G67" s="452"/>
      <c r="H67" s="452"/>
      <c r="I67" s="452"/>
      <c r="J67" s="452"/>
      <c r="K67" s="452"/>
      <c r="L67" s="452"/>
      <c r="M67" s="451"/>
      <c r="N67" s="451"/>
      <c r="O67" s="450"/>
    </row>
    <row r="68" spans="1:19" ht="21.75" customHeight="1" thickBot="1" x14ac:dyDescent="0.25">
      <c r="A68" s="3911"/>
      <c r="B68" s="3925"/>
      <c r="C68" s="3877"/>
      <c r="D68" s="3878"/>
      <c r="E68" s="3878"/>
      <c r="F68" s="3878"/>
      <c r="G68" s="3878"/>
      <c r="H68" s="3878"/>
      <c r="I68" s="3878"/>
      <c r="J68" s="3878"/>
      <c r="K68" s="3878"/>
      <c r="L68" s="3879"/>
      <c r="M68" s="646" t="s">
        <v>387</v>
      </c>
      <c r="N68" s="645" t="s">
        <v>357</v>
      </c>
      <c r="O68" s="644">
        <v>392</v>
      </c>
      <c r="R68" s="3876"/>
      <c r="S68" s="3876"/>
    </row>
    <row r="69" spans="1:19" ht="24" customHeight="1" thickBot="1" x14ac:dyDescent="0.25">
      <c r="A69" s="3921"/>
      <c r="B69" s="3926"/>
      <c r="C69" s="3880"/>
      <c r="D69" s="3881"/>
      <c r="E69" s="3881"/>
      <c r="F69" s="3881"/>
      <c r="G69" s="3881"/>
      <c r="H69" s="3881"/>
      <c r="I69" s="3881"/>
      <c r="J69" s="3881"/>
      <c r="K69" s="3881"/>
      <c r="L69" s="3882"/>
      <c r="M69" s="643" t="s">
        <v>399</v>
      </c>
      <c r="N69" s="642" t="s">
        <v>194</v>
      </c>
      <c r="O69" s="641">
        <v>1</v>
      </c>
    </row>
    <row r="70" spans="1:19" ht="30" x14ac:dyDescent="0.2">
      <c r="A70" s="433" t="s">
        <v>27</v>
      </c>
      <c r="B70" s="3913" t="s">
        <v>25</v>
      </c>
      <c r="C70" s="379" t="s">
        <v>25</v>
      </c>
      <c r="D70" s="423"/>
      <c r="E70" s="589"/>
      <c r="F70" s="3901" t="s">
        <v>398</v>
      </c>
      <c r="G70" s="3867" t="s">
        <v>389</v>
      </c>
      <c r="H70" s="3872" t="s">
        <v>33</v>
      </c>
      <c r="I70" s="3841" t="s">
        <v>32</v>
      </c>
      <c r="J70" s="428" t="s">
        <v>31</v>
      </c>
      <c r="K70" s="636" t="s">
        <v>101</v>
      </c>
      <c r="L70" s="380">
        <f>L76+L82+L88</f>
        <v>0</v>
      </c>
      <c r="M70" s="337" t="s">
        <v>208</v>
      </c>
      <c r="N70" s="336" t="s">
        <v>194</v>
      </c>
      <c r="O70" s="368">
        <v>3</v>
      </c>
    </row>
    <row r="71" spans="1:19" ht="15" x14ac:dyDescent="0.2">
      <c r="A71" s="441"/>
      <c r="B71" s="3914"/>
      <c r="C71" s="379"/>
      <c r="D71" s="423"/>
      <c r="E71" s="589"/>
      <c r="F71" s="3901"/>
      <c r="G71" s="3867"/>
      <c r="H71" s="3872"/>
      <c r="I71" s="3841"/>
      <c r="J71" s="327"/>
      <c r="K71" s="381" t="s">
        <v>118</v>
      </c>
      <c r="L71" s="380">
        <f>L77+L83+L89</f>
        <v>21</v>
      </c>
      <c r="M71" s="359" t="s">
        <v>387</v>
      </c>
      <c r="N71" s="367" t="s">
        <v>357</v>
      </c>
      <c r="O71" s="370">
        <v>392</v>
      </c>
    </row>
    <row r="72" spans="1:19" ht="15" x14ac:dyDescent="0.2">
      <c r="A72" s="441"/>
      <c r="B72" s="3914"/>
      <c r="C72" s="379"/>
      <c r="D72" s="423"/>
      <c r="E72" s="589"/>
      <c r="F72" s="3901"/>
      <c r="G72" s="3867"/>
      <c r="H72" s="3872"/>
      <c r="I72" s="3841"/>
      <c r="J72" s="327"/>
      <c r="K72" s="381" t="s">
        <v>188</v>
      </c>
      <c r="L72" s="380">
        <f>L78+L84+L90</f>
        <v>0</v>
      </c>
      <c r="M72" s="359"/>
      <c r="N72" s="367"/>
      <c r="O72" s="330"/>
    </row>
    <row r="73" spans="1:19" ht="15" x14ac:dyDescent="0.2">
      <c r="A73" s="441"/>
      <c r="B73" s="3914"/>
      <c r="C73" s="379"/>
      <c r="D73" s="423"/>
      <c r="E73" s="589"/>
      <c r="F73" s="3901"/>
      <c r="G73" s="3867"/>
      <c r="H73" s="3872"/>
      <c r="I73" s="3841"/>
      <c r="J73" s="327"/>
      <c r="K73" s="381" t="s">
        <v>141</v>
      </c>
      <c r="L73" s="380">
        <f>L79+L85+L91</f>
        <v>5</v>
      </c>
      <c r="M73" s="359"/>
      <c r="N73" s="367"/>
      <c r="O73" s="330"/>
    </row>
    <row r="74" spans="1:19" ht="15.75" thickBot="1" x14ac:dyDescent="0.25">
      <c r="A74" s="441"/>
      <c r="B74" s="3914"/>
      <c r="C74" s="379"/>
      <c r="D74" s="423"/>
      <c r="E74" s="589"/>
      <c r="F74" s="3901"/>
      <c r="G74" s="3867"/>
      <c r="H74" s="3872"/>
      <c r="I74" s="3841"/>
      <c r="J74" s="327"/>
      <c r="K74" s="378" t="s">
        <v>132</v>
      </c>
      <c r="L74" s="377">
        <f>L80+L86+L92</f>
        <v>0</v>
      </c>
      <c r="M74" s="364"/>
      <c r="N74" s="363"/>
      <c r="O74" s="362"/>
    </row>
    <row r="75" spans="1:19" ht="21" customHeight="1" thickBot="1" x14ac:dyDescent="0.25">
      <c r="A75" s="415"/>
      <c r="B75" s="3922"/>
      <c r="C75" s="437"/>
      <c r="D75" s="443"/>
      <c r="E75" s="627"/>
      <c r="F75" s="3902"/>
      <c r="G75" s="3868"/>
      <c r="H75" s="3873"/>
      <c r="I75" s="3842"/>
      <c r="J75" s="360"/>
      <c r="K75" s="347" t="s">
        <v>21</v>
      </c>
      <c r="L75" s="346">
        <f>SUM(L70:L74)</f>
        <v>26</v>
      </c>
      <c r="M75" s="345"/>
      <c r="N75" s="344"/>
      <c r="O75" s="343"/>
    </row>
    <row r="76" spans="1:19" ht="34.5" customHeight="1" x14ac:dyDescent="0.2">
      <c r="A76" s="433" t="s">
        <v>27</v>
      </c>
      <c r="B76" s="3913" t="s">
        <v>25</v>
      </c>
      <c r="C76" s="385" t="s">
        <v>25</v>
      </c>
      <c r="D76" s="430" t="s">
        <v>25</v>
      </c>
      <c r="E76" s="4014"/>
      <c r="F76" s="3843" t="s">
        <v>397</v>
      </c>
      <c r="G76" s="3866" t="s">
        <v>389</v>
      </c>
      <c r="H76" s="3871" t="s">
        <v>33</v>
      </c>
      <c r="I76" s="4051" t="s">
        <v>396</v>
      </c>
      <c r="J76" s="515" t="s">
        <v>31</v>
      </c>
      <c r="K76" s="339" t="s">
        <v>101</v>
      </c>
      <c r="L76" s="338"/>
      <c r="M76" s="337" t="s">
        <v>201</v>
      </c>
      <c r="N76" s="336" t="s">
        <v>194</v>
      </c>
      <c r="O76" s="368">
        <v>1</v>
      </c>
    </row>
    <row r="77" spans="1:19" ht="15" x14ac:dyDescent="0.2">
      <c r="A77" s="441"/>
      <c r="B77" s="3914"/>
      <c r="C77" s="379"/>
      <c r="D77" s="422"/>
      <c r="E77" s="4015"/>
      <c r="F77" s="3844"/>
      <c r="G77" s="3867"/>
      <c r="H77" s="3872"/>
      <c r="I77" s="3841"/>
      <c r="J77" s="356" t="s">
        <v>44</v>
      </c>
      <c r="K77" s="334" t="s">
        <v>118</v>
      </c>
      <c r="L77" s="333">
        <v>3.6</v>
      </c>
      <c r="M77" s="332" t="s">
        <v>387</v>
      </c>
      <c r="N77" s="331" t="s">
        <v>357</v>
      </c>
      <c r="O77" s="370">
        <v>345</v>
      </c>
    </row>
    <row r="78" spans="1:19" ht="15" x14ac:dyDescent="0.2">
      <c r="A78" s="441"/>
      <c r="B78" s="3914"/>
      <c r="C78" s="379"/>
      <c r="D78" s="422"/>
      <c r="E78" s="4015"/>
      <c r="F78" s="3844"/>
      <c r="G78" s="3867"/>
      <c r="H78" s="3872"/>
      <c r="I78" s="3841"/>
      <c r="J78" s="356" t="s">
        <v>395</v>
      </c>
      <c r="K78" s="334" t="s">
        <v>188</v>
      </c>
      <c r="L78" s="333"/>
      <c r="M78" s="359"/>
      <c r="N78" s="367"/>
      <c r="O78" s="330"/>
    </row>
    <row r="79" spans="1:19" ht="15" x14ac:dyDescent="0.2">
      <c r="A79" s="441"/>
      <c r="B79" s="3914"/>
      <c r="C79" s="379"/>
      <c r="D79" s="422"/>
      <c r="E79" s="4015"/>
      <c r="F79" s="3844"/>
      <c r="G79" s="3867"/>
      <c r="H79" s="3872"/>
      <c r="I79" s="3841"/>
      <c r="J79" s="327"/>
      <c r="K79" s="334" t="s">
        <v>141</v>
      </c>
      <c r="L79" s="333"/>
      <c r="M79" s="359"/>
      <c r="N79" s="367"/>
      <c r="O79" s="330"/>
    </row>
    <row r="80" spans="1:19" ht="15.75" thickBot="1" x14ac:dyDescent="0.25">
      <c r="A80" s="441"/>
      <c r="B80" s="3914"/>
      <c r="C80" s="379"/>
      <c r="D80" s="422"/>
      <c r="E80" s="4015"/>
      <c r="F80" s="3844"/>
      <c r="G80" s="3867"/>
      <c r="H80" s="3872"/>
      <c r="I80" s="3841"/>
      <c r="J80" s="327"/>
      <c r="K80" s="326" t="s">
        <v>132</v>
      </c>
      <c r="L80" s="365"/>
      <c r="M80" s="364"/>
      <c r="N80" s="363"/>
      <c r="O80" s="362"/>
    </row>
    <row r="81" spans="1:15" ht="15.75" thickBot="1" x14ac:dyDescent="0.25">
      <c r="A81" s="415"/>
      <c r="B81" s="3922"/>
      <c r="C81" s="437"/>
      <c r="D81" s="417"/>
      <c r="E81" s="4016"/>
      <c r="F81" s="3845"/>
      <c r="G81" s="3868"/>
      <c r="H81" s="3873"/>
      <c r="I81" s="3842"/>
      <c r="J81" s="360"/>
      <c r="K81" s="347" t="s">
        <v>21</v>
      </c>
      <c r="L81" s="346">
        <f>SUM(L76:L80)</f>
        <v>3.6</v>
      </c>
      <c r="M81" s="345"/>
      <c r="N81" s="344"/>
      <c r="O81" s="343"/>
    </row>
    <row r="82" spans="1:15" ht="30" x14ac:dyDescent="0.2">
      <c r="A82" s="433" t="s">
        <v>27</v>
      </c>
      <c r="B82" s="3913" t="s">
        <v>25</v>
      </c>
      <c r="C82" s="385" t="s">
        <v>25</v>
      </c>
      <c r="D82" s="430" t="s">
        <v>27</v>
      </c>
      <c r="E82" s="4014"/>
      <c r="F82" s="3843" t="s">
        <v>394</v>
      </c>
      <c r="G82" s="3866" t="s">
        <v>389</v>
      </c>
      <c r="H82" s="3859" t="s">
        <v>33</v>
      </c>
      <c r="I82" s="3840" t="s">
        <v>393</v>
      </c>
      <c r="J82" s="515" t="s">
        <v>31</v>
      </c>
      <c r="K82" s="339" t="s">
        <v>101</v>
      </c>
      <c r="L82" s="338"/>
      <c r="M82" s="337" t="s">
        <v>201</v>
      </c>
      <c r="N82" s="336" t="s">
        <v>194</v>
      </c>
      <c r="O82" s="368">
        <v>1</v>
      </c>
    </row>
    <row r="83" spans="1:15" ht="25.5" x14ac:dyDescent="0.2">
      <c r="A83" s="441"/>
      <c r="B83" s="3914"/>
      <c r="C83" s="379"/>
      <c r="D83" s="422"/>
      <c r="E83" s="4015"/>
      <c r="F83" s="3844"/>
      <c r="G83" s="3867"/>
      <c r="H83" s="3860"/>
      <c r="I83" s="3841"/>
      <c r="J83" s="356" t="s">
        <v>44</v>
      </c>
      <c r="K83" s="334" t="s">
        <v>118</v>
      </c>
      <c r="L83" s="333">
        <v>16.399999999999999</v>
      </c>
      <c r="M83" s="332" t="s">
        <v>392</v>
      </c>
      <c r="N83" s="331" t="s">
        <v>194</v>
      </c>
      <c r="O83" s="370">
        <v>1</v>
      </c>
    </row>
    <row r="84" spans="1:15" ht="15" x14ac:dyDescent="0.2">
      <c r="A84" s="441"/>
      <c r="B84" s="3914"/>
      <c r="C84" s="379"/>
      <c r="D84" s="422"/>
      <c r="E84" s="4015"/>
      <c r="F84" s="3844"/>
      <c r="G84" s="3867"/>
      <c r="H84" s="3860"/>
      <c r="I84" s="3841"/>
      <c r="J84" s="356" t="s">
        <v>391</v>
      </c>
      <c r="K84" s="334" t="s">
        <v>188</v>
      </c>
      <c r="L84" s="333"/>
      <c r="M84" s="359"/>
      <c r="N84" s="367"/>
      <c r="O84" s="330"/>
    </row>
    <row r="85" spans="1:15" ht="15" x14ac:dyDescent="0.2">
      <c r="A85" s="441"/>
      <c r="B85" s="3914"/>
      <c r="C85" s="379"/>
      <c r="D85" s="422"/>
      <c r="E85" s="4015"/>
      <c r="F85" s="3844"/>
      <c r="G85" s="3867"/>
      <c r="H85" s="3860"/>
      <c r="I85" s="3841"/>
      <c r="J85" s="327"/>
      <c r="K85" s="334" t="s">
        <v>141</v>
      </c>
      <c r="L85" s="333"/>
      <c r="M85" s="359"/>
      <c r="N85" s="367"/>
      <c r="O85" s="330"/>
    </row>
    <row r="86" spans="1:15" ht="15.75" thickBot="1" x14ac:dyDescent="0.25">
      <c r="A86" s="441"/>
      <c r="B86" s="3914"/>
      <c r="C86" s="379"/>
      <c r="D86" s="422"/>
      <c r="E86" s="4015"/>
      <c r="F86" s="3844"/>
      <c r="G86" s="3867"/>
      <c r="H86" s="3860"/>
      <c r="I86" s="3841"/>
      <c r="J86" s="327"/>
      <c r="K86" s="326" t="s">
        <v>132</v>
      </c>
      <c r="L86" s="365"/>
      <c r="M86" s="364"/>
      <c r="N86" s="363"/>
      <c r="O86" s="362"/>
    </row>
    <row r="87" spans="1:15" ht="15.75" thickBot="1" x14ac:dyDescent="0.25">
      <c r="A87" s="415"/>
      <c r="B87" s="3922"/>
      <c r="C87" s="437"/>
      <c r="D87" s="417"/>
      <c r="E87" s="4016"/>
      <c r="F87" s="3845"/>
      <c r="G87" s="3868"/>
      <c r="H87" s="3861"/>
      <c r="I87" s="3842"/>
      <c r="J87" s="360"/>
      <c r="K87" s="347" t="s">
        <v>21</v>
      </c>
      <c r="L87" s="346">
        <f>SUM(L82:L86)</f>
        <v>16.399999999999999</v>
      </c>
      <c r="M87" s="345"/>
      <c r="N87" s="344"/>
      <c r="O87" s="343"/>
    </row>
    <row r="88" spans="1:15" ht="34.5" customHeight="1" x14ac:dyDescent="0.2">
      <c r="A88" s="433" t="s">
        <v>27</v>
      </c>
      <c r="B88" s="3913" t="s">
        <v>25</v>
      </c>
      <c r="C88" s="385" t="s">
        <v>25</v>
      </c>
      <c r="D88" s="430" t="s">
        <v>86</v>
      </c>
      <c r="E88" s="4014"/>
      <c r="F88" s="3843" t="s">
        <v>390</v>
      </c>
      <c r="G88" s="3866" t="s">
        <v>389</v>
      </c>
      <c r="H88" s="3871" t="s">
        <v>33</v>
      </c>
      <c r="I88" s="523" t="s">
        <v>45</v>
      </c>
      <c r="J88" s="428" t="s">
        <v>44</v>
      </c>
      <c r="K88" s="339" t="s">
        <v>101</v>
      </c>
      <c r="L88" s="338"/>
      <c r="M88" s="337" t="s">
        <v>201</v>
      </c>
      <c r="N88" s="336" t="s">
        <v>194</v>
      </c>
      <c r="O88" s="368">
        <v>1</v>
      </c>
    </row>
    <row r="89" spans="1:15" ht="15" x14ac:dyDescent="0.2">
      <c r="A89" s="441"/>
      <c r="B89" s="3914"/>
      <c r="C89" s="379"/>
      <c r="D89" s="422"/>
      <c r="E89" s="4015"/>
      <c r="F89" s="3844"/>
      <c r="G89" s="3867"/>
      <c r="H89" s="3872"/>
      <c r="I89" s="436"/>
      <c r="J89" s="436" t="s">
        <v>388</v>
      </c>
      <c r="K89" s="334" t="s">
        <v>118</v>
      </c>
      <c r="L89" s="333">
        <v>1</v>
      </c>
      <c r="M89" s="332" t="s">
        <v>387</v>
      </c>
      <c r="N89" s="331" t="s">
        <v>357</v>
      </c>
      <c r="O89" s="370">
        <v>47</v>
      </c>
    </row>
    <row r="90" spans="1:15" ht="15" x14ac:dyDescent="0.2">
      <c r="A90" s="441"/>
      <c r="B90" s="3914"/>
      <c r="C90" s="379"/>
      <c r="D90" s="422"/>
      <c r="E90" s="4015"/>
      <c r="F90" s="3844"/>
      <c r="G90" s="3867"/>
      <c r="H90" s="3872"/>
      <c r="I90" s="436"/>
      <c r="J90" s="436"/>
      <c r="K90" s="334" t="s">
        <v>188</v>
      </c>
      <c r="L90" s="333"/>
      <c r="M90" s="359"/>
      <c r="N90" s="367"/>
      <c r="O90" s="330"/>
    </row>
    <row r="91" spans="1:15" ht="15" x14ac:dyDescent="0.2">
      <c r="A91" s="441"/>
      <c r="B91" s="3914"/>
      <c r="C91" s="379"/>
      <c r="D91" s="422"/>
      <c r="E91" s="4015"/>
      <c r="F91" s="3844"/>
      <c r="G91" s="3867"/>
      <c r="H91" s="3872"/>
      <c r="I91" s="436"/>
      <c r="J91" s="436"/>
      <c r="K91" s="334" t="s">
        <v>141</v>
      </c>
      <c r="L91" s="333">
        <v>5</v>
      </c>
      <c r="M91" s="359"/>
      <c r="N91" s="367"/>
      <c r="O91" s="330"/>
    </row>
    <row r="92" spans="1:15" ht="15.75" thickBot="1" x14ac:dyDescent="0.25">
      <c r="A92" s="441"/>
      <c r="B92" s="3914"/>
      <c r="C92" s="379"/>
      <c r="D92" s="422"/>
      <c r="E92" s="4015"/>
      <c r="F92" s="3844"/>
      <c r="G92" s="3867"/>
      <c r="H92" s="3872"/>
      <c r="I92" s="3841"/>
      <c r="J92" s="327"/>
      <c r="K92" s="326" t="s">
        <v>132</v>
      </c>
      <c r="L92" s="365"/>
      <c r="M92" s="364"/>
      <c r="N92" s="363"/>
      <c r="O92" s="362"/>
    </row>
    <row r="93" spans="1:15" ht="15.75" thickBot="1" x14ac:dyDescent="0.25">
      <c r="A93" s="415"/>
      <c r="B93" s="3922"/>
      <c r="C93" s="437"/>
      <c r="D93" s="417"/>
      <c r="E93" s="4016"/>
      <c r="F93" s="3845"/>
      <c r="G93" s="3868"/>
      <c r="H93" s="3873"/>
      <c r="I93" s="3842"/>
      <c r="J93" s="360"/>
      <c r="K93" s="347" t="s">
        <v>21</v>
      </c>
      <c r="L93" s="346">
        <f>SUM(L88:L92)</f>
        <v>6</v>
      </c>
      <c r="M93" s="345"/>
      <c r="N93" s="344"/>
      <c r="O93" s="343"/>
    </row>
    <row r="94" spans="1:15" ht="30" x14ac:dyDescent="0.2">
      <c r="A94" s="433" t="s">
        <v>27</v>
      </c>
      <c r="B94" s="3913" t="s">
        <v>25</v>
      </c>
      <c r="C94" s="431" t="s">
        <v>27</v>
      </c>
      <c r="D94" s="604"/>
      <c r="E94" s="589"/>
      <c r="F94" s="3900" t="s">
        <v>386</v>
      </c>
      <c r="G94" s="3866" t="s">
        <v>381</v>
      </c>
      <c r="H94" s="3871" t="s">
        <v>368</v>
      </c>
      <c r="I94" s="3840" t="s">
        <v>32</v>
      </c>
      <c r="J94" s="515" t="s">
        <v>31</v>
      </c>
      <c r="K94" s="384" t="s">
        <v>101</v>
      </c>
      <c r="L94" s="383">
        <f>L100+L106</f>
        <v>0</v>
      </c>
      <c r="M94" s="337" t="s">
        <v>208</v>
      </c>
      <c r="N94" s="336" t="s">
        <v>194</v>
      </c>
      <c r="O94" s="368">
        <v>1</v>
      </c>
    </row>
    <row r="95" spans="1:15" ht="15" x14ac:dyDescent="0.2">
      <c r="A95" s="441"/>
      <c r="B95" s="3914"/>
      <c r="C95" s="446"/>
      <c r="D95" s="423"/>
      <c r="E95" s="589"/>
      <c r="F95" s="3901"/>
      <c r="G95" s="3867"/>
      <c r="H95" s="3872"/>
      <c r="I95" s="3841"/>
      <c r="J95" s="327"/>
      <c r="K95" s="381" t="s">
        <v>118</v>
      </c>
      <c r="L95" s="380">
        <f>L101+L107</f>
        <v>1.3</v>
      </c>
      <c r="M95" s="359" t="s">
        <v>385</v>
      </c>
      <c r="N95" s="367" t="s">
        <v>194</v>
      </c>
      <c r="O95" s="370">
        <v>1</v>
      </c>
    </row>
    <row r="96" spans="1:15" ht="15" x14ac:dyDescent="0.2">
      <c r="A96" s="441"/>
      <c r="B96" s="3914"/>
      <c r="C96" s="446"/>
      <c r="D96" s="423"/>
      <c r="E96" s="589"/>
      <c r="F96" s="3901"/>
      <c r="G96" s="3867"/>
      <c r="H96" s="3872"/>
      <c r="I96" s="3841"/>
      <c r="J96" s="327"/>
      <c r="K96" s="381" t="s">
        <v>188</v>
      </c>
      <c r="L96" s="380">
        <f>L102+L108</f>
        <v>1550</v>
      </c>
      <c r="M96" s="359"/>
      <c r="N96" s="367"/>
      <c r="O96" s="330"/>
    </row>
    <row r="97" spans="1:15" ht="15" x14ac:dyDescent="0.2">
      <c r="A97" s="441"/>
      <c r="B97" s="3914"/>
      <c r="C97" s="446"/>
      <c r="D97" s="423"/>
      <c r="E97" s="589"/>
      <c r="F97" s="3901"/>
      <c r="G97" s="3867"/>
      <c r="H97" s="3872"/>
      <c r="I97" s="3841"/>
      <c r="J97" s="327"/>
      <c r="K97" s="381" t="s">
        <v>141</v>
      </c>
      <c r="L97" s="380">
        <f>L103+L109</f>
        <v>0</v>
      </c>
      <c r="M97" s="359"/>
      <c r="N97" s="367"/>
      <c r="O97" s="330"/>
    </row>
    <row r="98" spans="1:15" ht="15.75" thickBot="1" x14ac:dyDescent="0.25">
      <c r="A98" s="441"/>
      <c r="B98" s="3914"/>
      <c r="C98" s="446"/>
      <c r="D98" s="423"/>
      <c r="E98" s="589"/>
      <c r="F98" s="3901"/>
      <c r="G98" s="3867"/>
      <c r="H98" s="3872"/>
      <c r="I98" s="3841"/>
      <c r="J98" s="327"/>
      <c r="K98" s="378" t="s">
        <v>132</v>
      </c>
      <c r="L98" s="377">
        <f>L104+L110</f>
        <v>0</v>
      </c>
      <c r="M98" s="364"/>
      <c r="N98" s="363"/>
      <c r="O98" s="362"/>
    </row>
    <row r="99" spans="1:15" ht="15.75" thickBot="1" x14ac:dyDescent="0.25">
      <c r="A99" s="415"/>
      <c r="B99" s="3922"/>
      <c r="C99" s="443"/>
      <c r="D99" s="443"/>
      <c r="E99" s="627"/>
      <c r="F99" s="3902"/>
      <c r="G99" s="3868"/>
      <c r="H99" s="3873"/>
      <c r="I99" s="3842"/>
      <c r="J99" s="360"/>
      <c r="K99" s="347" t="s">
        <v>21</v>
      </c>
      <c r="L99" s="346">
        <f>SUM(L94:L98)</f>
        <v>1551.3</v>
      </c>
      <c r="M99" s="345"/>
      <c r="N99" s="344"/>
      <c r="O99" s="343"/>
    </row>
    <row r="100" spans="1:15" ht="30" x14ac:dyDescent="0.2">
      <c r="A100" s="433" t="s">
        <v>27</v>
      </c>
      <c r="B100" s="3913" t="s">
        <v>25</v>
      </c>
      <c r="C100" s="431" t="s">
        <v>27</v>
      </c>
      <c r="D100" s="430" t="s">
        <v>25</v>
      </c>
      <c r="E100" s="4014"/>
      <c r="F100" s="3843" t="s">
        <v>384</v>
      </c>
      <c r="G100" s="3866" t="s">
        <v>381</v>
      </c>
      <c r="H100" s="3871" t="s">
        <v>33</v>
      </c>
      <c r="I100" s="3840" t="s">
        <v>32</v>
      </c>
      <c r="J100" s="515" t="s">
        <v>31</v>
      </c>
      <c r="K100" s="339" t="s">
        <v>101</v>
      </c>
      <c r="L100" s="338"/>
      <c r="M100" s="337" t="s">
        <v>201</v>
      </c>
      <c r="N100" s="336" t="s">
        <v>194</v>
      </c>
      <c r="O100" s="335"/>
    </row>
    <row r="101" spans="1:15" ht="15" x14ac:dyDescent="0.2">
      <c r="A101" s="441"/>
      <c r="B101" s="3914"/>
      <c r="C101" s="446"/>
      <c r="D101" s="422"/>
      <c r="E101" s="4015"/>
      <c r="F101" s="3844"/>
      <c r="G101" s="3867"/>
      <c r="H101" s="3872"/>
      <c r="I101" s="3841"/>
      <c r="J101" s="356" t="s">
        <v>271</v>
      </c>
      <c r="K101" s="334" t="s">
        <v>118</v>
      </c>
      <c r="L101" s="333"/>
      <c r="M101" s="332" t="s">
        <v>383</v>
      </c>
      <c r="N101" s="331" t="s">
        <v>194</v>
      </c>
      <c r="O101" s="370">
        <v>1</v>
      </c>
    </row>
    <row r="102" spans="1:15" ht="15" x14ac:dyDescent="0.2">
      <c r="A102" s="441"/>
      <c r="B102" s="3914"/>
      <c r="C102" s="446"/>
      <c r="D102" s="422"/>
      <c r="E102" s="4015"/>
      <c r="F102" s="3844"/>
      <c r="G102" s="3867"/>
      <c r="H102" s="3872"/>
      <c r="I102" s="3841"/>
      <c r="J102" s="327"/>
      <c r="K102" s="334" t="s">
        <v>188</v>
      </c>
      <c r="L102" s="333">
        <v>1550</v>
      </c>
      <c r="M102" s="359"/>
      <c r="N102" s="367"/>
      <c r="O102" s="330"/>
    </row>
    <row r="103" spans="1:15" ht="15" x14ac:dyDescent="0.2">
      <c r="A103" s="441"/>
      <c r="B103" s="3914"/>
      <c r="C103" s="446"/>
      <c r="D103" s="422"/>
      <c r="E103" s="4015"/>
      <c r="F103" s="3844"/>
      <c r="G103" s="3867"/>
      <c r="H103" s="3872"/>
      <c r="I103" s="3841"/>
      <c r="J103" s="327"/>
      <c r="K103" s="334" t="s">
        <v>141</v>
      </c>
      <c r="L103" s="333"/>
      <c r="M103" s="359"/>
      <c r="N103" s="367"/>
      <c r="O103" s="330"/>
    </row>
    <row r="104" spans="1:15" ht="15.75" thickBot="1" x14ac:dyDescent="0.25">
      <c r="A104" s="441"/>
      <c r="B104" s="3914"/>
      <c r="C104" s="446"/>
      <c r="D104" s="422"/>
      <c r="E104" s="4015"/>
      <c r="F104" s="3844"/>
      <c r="G104" s="3867"/>
      <c r="H104" s="3872"/>
      <c r="I104" s="3841"/>
      <c r="J104" s="327"/>
      <c r="K104" s="326" t="s">
        <v>132</v>
      </c>
      <c r="L104" s="365"/>
      <c r="M104" s="364"/>
      <c r="N104" s="363"/>
      <c r="O104" s="362"/>
    </row>
    <row r="105" spans="1:15" ht="39.75" customHeight="1" thickBot="1" x14ac:dyDescent="0.25">
      <c r="A105" s="415"/>
      <c r="B105" s="3922"/>
      <c r="C105" s="443"/>
      <c r="D105" s="417"/>
      <c r="E105" s="4016"/>
      <c r="F105" s="640"/>
      <c r="G105" s="3868"/>
      <c r="H105" s="3873"/>
      <c r="I105" s="3842"/>
      <c r="J105" s="360"/>
      <c r="K105" s="347" t="s">
        <v>21</v>
      </c>
      <c r="L105" s="346">
        <f>SUM(L100:L104)</f>
        <v>1550</v>
      </c>
      <c r="M105" s="345"/>
      <c r="N105" s="344"/>
      <c r="O105" s="343"/>
    </row>
    <row r="106" spans="1:15" ht="15" x14ac:dyDescent="0.2">
      <c r="A106" s="433" t="s">
        <v>27</v>
      </c>
      <c r="B106" s="3913" t="s">
        <v>25</v>
      </c>
      <c r="C106" s="431" t="s">
        <v>27</v>
      </c>
      <c r="D106" s="430" t="s">
        <v>27</v>
      </c>
      <c r="E106" s="4014"/>
      <c r="F106" s="3843" t="s">
        <v>382</v>
      </c>
      <c r="G106" s="3866" t="s">
        <v>381</v>
      </c>
      <c r="H106" s="3871" t="s">
        <v>33</v>
      </c>
      <c r="I106" s="3840"/>
      <c r="J106" s="340" t="s">
        <v>226</v>
      </c>
      <c r="K106" s="339" t="s">
        <v>101</v>
      </c>
      <c r="L106" s="338"/>
      <c r="M106" s="337" t="s">
        <v>201</v>
      </c>
      <c r="N106" s="336" t="s">
        <v>194</v>
      </c>
      <c r="O106" s="368">
        <v>1</v>
      </c>
    </row>
    <row r="107" spans="1:15" ht="15" x14ac:dyDescent="0.2">
      <c r="A107" s="441"/>
      <c r="B107" s="3914"/>
      <c r="C107" s="446"/>
      <c r="D107" s="422"/>
      <c r="E107" s="4015"/>
      <c r="F107" s="3844"/>
      <c r="G107" s="3867"/>
      <c r="H107" s="3872"/>
      <c r="I107" s="3841"/>
      <c r="J107" s="356" t="s">
        <v>380</v>
      </c>
      <c r="K107" s="334" t="s">
        <v>118</v>
      </c>
      <c r="L107" s="333">
        <v>1.3</v>
      </c>
      <c r="M107" s="332" t="s">
        <v>379</v>
      </c>
      <c r="N107" s="331" t="s">
        <v>194</v>
      </c>
      <c r="O107" s="370">
        <v>1</v>
      </c>
    </row>
    <row r="108" spans="1:15" ht="15" x14ac:dyDescent="0.2">
      <c r="A108" s="441"/>
      <c r="B108" s="3914"/>
      <c r="C108" s="446"/>
      <c r="D108" s="422"/>
      <c r="E108" s="4015"/>
      <c r="F108" s="3844"/>
      <c r="G108" s="3867"/>
      <c r="H108" s="3872"/>
      <c r="I108" s="3841"/>
      <c r="J108" s="327"/>
      <c r="K108" s="334" t="s">
        <v>188</v>
      </c>
      <c r="L108" s="333"/>
      <c r="M108" s="359"/>
      <c r="N108" s="367"/>
      <c r="O108" s="370"/>
    </row>
    <row r="109" spans="1:15" ht="15" x14ac:dyDescent="0.2">
      <c r="A109" s="441"/>
      <c r="B109" s="3914"/>
      <c r="C109" s="446"/>
      <c r="D109" s="422"/>
      <c r="E109" s="4015"/>
      <c r="F109" s="3844"/>
      <c r="G109" s="3867"/>
      <c r="H109" s="3872"/>
      <c r="I109" s="3841"/>
      <c r="J109" s="327"/>
      <c r="K109" s="334" t="s">
        <v>141</v>
      </c>
      <c r="L109" s="333"/>
      <c r="M109" s="359"/>
      <c r="N109" s="367"/>
      <c r="O109" s="330"/>
    </row>
    <row r="110" spans="1:15" ht="15.75" thickBot="1" x14ac:dyDescent="0.25">
      <c r="A110" s="441"/>
      <c r="B110" s="3914"/>
      <c r="C110" s="446"/>
      <c r="D110" s="422"/>
      <c r="E110" s="4015"/>
      <c r="F110" s="3844"/>
      <c r="G110" s="3867"/>
      <c r="H110" s="3872"/>
      <c r="I110" s="3841"/>
      <c r="J110" s="327"/>
      <c r="K110" s="326" t="s">
        <v>132</v>
      </c>
      <c r="L110" s="365"/>
      <c r="M110" s="364"/>
      <c r="N110" s="363"/>
      <c r="O110" s="362"/>
    </row>
    <row r="111" spans="1:15" ht="15.75" thickBot="1" x14ac:dyDescent="0.25">
      <c r="A111" s="415"/>
      <c r="B111" s="3922"/>
      <c r="C111" s="443"/>
      <c r="D111" s="417"/>
      <c r="E111" s="4016"/>
      <c r="F111" s="3845"/>
      <c r="G111" s="3868"/>
      <c r="H111" s="3873"/>
      <c r="I111" s="3842"/>
      <c r="J111" s="360"/>
      <c r="K111" s="347" t="s">
        <v>21</v>
      </c>
      <c r="L111" s="346">
        <f>SUM(L106:L110)</f>
        <v>1.3</v>
      </c>
      <c r="M111" s="345"/>
      <c r="N111" s="344"/>
      <c r="O111" s="343"/>
    </row>
    <row r="112" spans="1:15" ht="13.5" thickBot="1" x14ac:dyDescent="0.25">
      <c r="A112" s="470" t="s">
        <v>27</v>
      </c>
      <c r="B112" s="469" t="s">
        <v>25</v>
      </c>
      <c r="C112" s="3869" t="s">
        <v>26</v>
      </c>
      <c r="D112" s="3869"/>
      <c r="E112" s="3869"/>
      <c r="F112" s="3869"/>
      <c r="G112" s="3869"/>
      <c r="H112" s="3869"/>
      <c r="I112" s="3870"/>
      <c r="J112" s="468"/>
      <c r="K112" s="467" t="s">
        <v>21</v>
      </c>
      <c r="L112" s="466">
        <f>L75+L99</f>
        <v>1577.3</v>
      </c>
      <c r="M112" s="410"/>
      <c r="N112" s="410"/>
      <c r="O112" s="409"/>
    </row>
    <row r="113" spans="1:15" ht="13.5" customHeight="1" thickBot="1" x14ac:dyDescent="0.25">
      <c r="A113" s="465" t="s">
        <v>27</v>
      </c>
      <c r="B113" s="4056" t="s">
        <v>24</v>
      </c>
      <c r="C113" s="4057"/>
      <c r="D113" s="4057"/>
      <c r="E113" s="4057"/>
      <c r="F113" s="4057"/>
      <c r="G113" s="4057"/>
      <c r="H113" s="4057"/>
      <c r="I113" s="4058"/>
      <c r="J113" s="464"/>
      <c r="K113" s="463" t="s">
        <v>21</v>
      </c>
      <c r="L113" s="462">
        <f>L112*1</f>
        <v>1577.3</v>
      </c>
      <c r="M113" s="304"/>
      <c r="N113" s="304"/>
      <c r="O113" s="303"/>
    </row>
    <row r="114" spans="1:15" ht="15.75" thickBot="1" x14ac:dyDescent="0.25">
      <c r="A114" s="407" t="s">
        <v>86</v>
      </c>
      <c r="B114" s="406"/>
      <c r="C114" s="461" t="s">
        <v>378</v>
      </c>
      <c r="D114" s="638"/>
      <c r="E114" s="638"/>
      <c r="F114" s="639"/>
      <c r="G114" s="639"/>
      <c r="H114" s="638"/>
      <c r="I114" s="638"/>
      <c r="J114" s="638"/>
      <c r="K114" s="638"/>
      <c r="L114" s="638"/>
      <c r="M114" s="403"/>
      <c r="N114" s="403"/>
      <c r="O114" s="637"/>
    </row>
    <row r="115" spans="1:15" ht="39" thickBot="1" x14ac:dyDescent="0.25">
      <c r="A115" s="459"/>
      <c r="B115" s="458"/>
      <c r="C115" s="456"/>
      <c r="D115" s="456"/>
      <c r="E115" s="456"/>
      <c r="F115" s="457"/>
      <c r="G115" s="457"/>
      <c r="H115" s="456"/>
      <c r="I115" s="456"/>
      <c r="J115" s="456"/>
      <c r="K115" s="456"/>
      <c r="L115" s="456"/>
      <c r="M115" s="388" t="s">
        <v>377</v>
      </c>
      <c r="N115" s="387" t="s">
        <v>357</v>
      </c>
      <c r="O115" s="386">
        <v>2017</v>
      </c>
    </row>
    <row r="116" spans="1:15" ht="15" thickBot="1" x14ac:dyDescent="0.25">
      <c r="A116" s="449" t="s">
        <v>86</v>
      </c>
      <c r="B116" s="454" t="s">
        <v>25</v>
      </c>
      <c r="C116" s="453" t="s">
        <v>376</v>
      </c>
      <c r="D116" s="452"/>
      <c r="E116" s="452"/>
      <c r="F116" s="452"/>
      <c r="G116" s="452"/>
      <c r="H116" s="452"/>
      <c r="I116" s="452"/>
      <c r="J116" s="452"/>
      <c r="K116" s="452"/>
      <c r="L116" s="452"/>
      <c r="M116" s="451"/>
      <c r="N116" s="451"/>
      <c r="O116" s="450"/>
    </row>
    <row r="117" spans="1:15" ht="26.25" thickBot="1" x14ac:dyDescent="0.25">
      <c r="A117" s="449"/>
      <c r="B117" s="312"/>
      <c r="C117" s="587"/>
      <c r="D117" s="389"/>
      <c r="E117" s="389"/>
      <c r="F117" s="389"/>
      <c r="G117" s="389"/>
      <c r="H117" s="389"/>
      <c r="I117" s="389"/>
      <c r="J117" s="389"/>
      <c r="K117" s="389"/>
      <c r="L117" s="586"/>
      <c r="M117" s="518" t="s">
        <v>375</v>
      </c>
      <c r="N117" s="387" t="s">
        <v>357</v>
      </c>
      <c r="O117" s="386">
        <v>1893</v>
      </c>
    </row>
    <row r="118" spans="1:15" ht="15" customHeight="1" x14ac:dyDescent="0.2">
      <c r="A118" s="433" t="s">
        <v>86</v>
      </c>
      <c r="B118" s="3913" t="s">
        <v>25</v>
      </c>
      <c r="C118" s="446" t="s">
        <v>25</v>
      </c>
      <c r="D118" s="423"/>
      <c r="E118" s="589"/>
      <c r="F118" s="4018" t="s">
        <v>374</v>
      </c>
      <c r="G118" s="3866" t="s">
        <v>369</v>
      </c>
      <c r="H118" s="3872" t="s">
        <v>33</v>
      </c>
      <c r="I118" s="3841" t="s">
        <v>32</v>
      </c>
      <c r="J118" s="515" t="s">
        <v>31</v>
      </c>
      <c r="K118" s="636" t="s">
        <v>101</v>
      </c>
      <c r="L118" s="380">
        <f>L124</f>
        <v>0</v>
      </c>
      <c r="M118" s="337" t="s">
        <v>208</v>
      </c>
      <c r="N118" s="336" t="s">
        <v>194</v>
      </c>
      <c r="O118" s="368">
        <v>1</v>
      </c>
    </row>
    <row r="119" spans="1:15" ht="15" x14ac:dyDescent="0.2">
      <c r="A119" s="441"/>
      <c r="B119" s="3914"/>
      <c r="C119" s="446"/>
      <c r="D119" s="423"/>
      <c r="E119" s="589"/>
      <c r="F119" s="3901"/>
      <c r="G119" s="3867"/>
      <c r="H119" s="3872"/>
      <c r="I119" s="3841"/>
      <c r="J119" s="327"/>
      <c r="K119" s="381" t="s">
        <v>118</v>
      </c>
      <c r="L119" s="380">
        <f>L125</f>
        <v>0</v>
      </c>
      <c r="M119" s="359" t="s">
        <v>371</v>
      </c>
      <c r="N119" s="367" t="s">
        <v>357</v>
      </c>
      <c r="O119" s="370">
        <v>1893</v>
      </c>
    </row>
    <row r="120" spans="1:15" ht="15" x14ac:dyDescent="0.2">
      <c r="A120" s="441"/>
      <c r="B120" s="3914"/>
      <c r="C120" s="446"/>
      <c r="D120" s="423"/>
      <c r="E120" s="589"/>
      <c r="F120" s="3901"/>
      <c r="G120" s="3867"/>
      <c r="H120" s="3872"/>
      <c r="I120" s="3841"/>
      <c r="J120" s="327"/>
      <c r="K120" s="381" t="s">
        <v>188</v>
      </c>
      <c r="L120" s="380">
        <f>L126</f>
        <v>0</v>
      </c>
      <c r="M120" s="359"/>
      <c r="N120" s="367"/>
      <c r="O120" s="330"/>
    </row>
    <row r="121" spans="1:15" ht="15" x14ac:dyDescent="0.2">
      <c r="A121" s="441"/>
      <c r="B121" s="3914"/>
      <c r="C121" s="446"/>
      <c r="D121" s="423"/>
      <c r="E121" s="589"/>
      <c r="F121" s="3901"/>
      <c r="G121" s="3867"/>
      <c r="H121" s="3872"/>
      <c r="I121" s="3841"/>
      <c r="J121" s="327"/>
      <c r="K121" s="381" t="s">
        <v>141</v>
      </c>
      <c r="L121" s="380">
        <f>L127</f>
        <v>211.3</v>
      </c>
      <c r="M121" s="359"/>
      <c r="N121" s="367"/>
      <c r="O121" s="330"/>
    </row>
    <row r="122" spans="1:15" ht="15.75" thickBot="1" x14ac:dyDescent="0.25">
      <c r="A122" s="441"/>
      <c r="B122" s="3914"/>
      <c r="C122" s="446"/>
      <c r="D122" s="423"/>
      <c r="E122" s="589"/>
      <c r="F122" s="3901"/>
      <c r="G122" s="3867"/>
      <c r="H122" s="3872"/>
      <c r="I122" s="3841"/>
      <c r="J122" s="327"/>
      <c r="K122" s="378" t="s">
        <v>132</v>
      </c>
      <c r="L122" s="377">
        <f>L128</f>
        <v>0</v>
      </c>
      <c r="M122" s="364"/>
      <c r="N122" s="363"/>
      <c r="O122" s="362"/>
    </row>
    <row r="123" spans="1:15" ht="15.75" thickBot="1" x14ac:dyDescent="0.25">
      <c r="A123" s="415"/>
      <c r="B123" s="3922"/>
      <c r="C123" s="443"/>
      <c r="D123" s="443"/>
      <c r="E123" s="627"/>
      <c r="F123" s="3902"/>
      <c r="G123" s="3868"/>
      <c r="H123" s="3873"/>
      <c r="I123" s="3842"/>
      <c r="J123" s="360"/>
      <c r="K123" s="347" t="s">
        <v>21</v>
      </c>
      <c r="L123" s="346">
        <f>SUM(L118:L122)</f>
        <v>211.3</v>
      </c>
      <c r="M123" s="345"/>
      <c r="N123" s="344"/>
      <c r="O123" s="343"/>
    </row>
    <row r="124" spans="1:15" ht="15" customHeight="1" x14ac:dyDescent="0.2">
      <c r="A124" s="433" t="s">
        <v>86</v>
      </c>
      <c r="B124" s="3913" t="s">
        <v>25</v>
      </c>
      <c r="C124" s="385" t="s">
        <v>25</v>
      </c>
      <c r="D124" s="342" t="s">
        <v>25</v>
      </c>
      <c r="E124" s="341"/>
      <c r="F124" s="3843" t="s">
        <v>373</v>
      </c>
      <c r="G124" s="3866" t="s">
        <v>369</v>
      </c>
      <c r="H124" s="3871" t="s">
        <v>33</v>
      </c>
      <c r="I124" s="3840" t="s">
        <v>45</v>
      </c>
      <c r="J124" s="597" t="s">
        <v>44</v>
      </c>
      <c r="K124" s="339" t="s">
        <v>101</v>
      </c>
      <c r="L124" s="338"/>
      <c r="M124" s="337" t="s">
        <v>201</v>
      </c>
      <c r="N124" s="336" t="s">
        <v>194</v>
      </c>
      <c r="O124" s="368">
        <v>1</v>
      </c>
    </row>
    <row r="125" spans="1:15" ht="15" x14ac:dyDescent="0.2">
      <c r="A125" s="441"/>
      <c r="B125" s="3914"/>
      <c r="C125" s="379"/>
      <c r="D125" s="329"/>
      <c r="E125" s="328"/>
      <c r="F125" s="3844"/>
      <c r="G125" s="3867"/>
      <c r="H125" s="3872"/>
      <c r="I125" s="3841"/>
      <c r="J125" s="356" t="s">
        <v>372</v>
      </c>
      <c r="K125" s="334" t="s">
        <v>118</v>
      </c>
      <c r="L125" s="333"/>
      <c r="M125" s="332" t="s">
        <v>371</v>
      </c>
      <c r="N125" s="331" t="s">
        <v>357</v>
      </c>
      <c r="O125" s="370">
        <v>1873</v>
      </c>
    </row>
    <row r="126" spans="1:15" ht="15" x14ac:dyDescent="0.2">
      <c r="A126" s="441"/>
      <c r="B126" s="3914"/>
      <c r="C126" s="379"/>
      <c r="D126" s="329"/>
      <c r="E126" s="328"/>
      <c r="F126" s="3844"/>
      <c r="G126" s="3867"/>
      <c r="H126" s="3872"/>
      <c r="I126" s="3841"/>
      <c r="J126" s="635"/>
      <c r="K126" s="334" t="s">
        <v>188</v>
      </c>
      <c r="L126" s="333"/>
      <c r="M126" s="359"/>
      <c r="N126" s="367"/>
      <c r="O126" s="330"/>
    </row>
    <row r="127" spans="1:15" ht="15" x14ac:dyDescent="0.2">
      <c r="A127" s="441"/>
      <c r="B127" s="3914"/>
      <c r="C127" s="379"/>
      <c r="D127" s="329"/>
      <c r="E127" s="328"/>
      <c r="F127" s="3844"/>
      <c r="G127" s="3867"/>
      <c r="H127" s="3872"/>
      <c r="I127" s="3841"/>
      <c r="J127" s="327"/>
      <c r="K127" s="334" t="s">
        <v>141</v>
      </c>
      <c r="L127" s="333">
        <v>211.3</v>
      </c>
      <c r="M127" s="359"/>
      <c r="N127" s="367"/>
      <c r="O127" s="330"/>
    </row>
    <row r="128" spans="1:15" ht="15.75" thickBot="1" x14ac:dyDescent="0.25">
      <c r="A128" s="441"/>
      <c r="B128" s="3914"/>
      <c r="C128" s="379"/>
      <c r="D128" s="329"/>
      <c r="E128" s="328"/>
      <c r="F128" s="3844"/>
      <c r="G128" s="3867"/>
      <c r="H128" s="3872"/>
      <c r="I128" s="3841"/>
      <c r="J128" s="327"/>
      <c r="K128" s="326" t="s">
        <v>132</v>
      </c>
      <c r="L128" s="365"/>
      <c r="M128" s="364"/>
      <c r="N128" s="363"/>
      <c r="O128" s="362"/>
    </row>
    <row r="129" spans="1:18" ht="15.75" thickBot="1" x14ac:dyDescent="0.25">
      <c r="A129" s="415"/>
      <c r="B129" s="3922"/>
      <c r="C129" s="437"/>
      <c r="D129" s="351"/>
      <c r="E129" s="350"/>
      <c r="F129" s="3845"/>
      <c r="G129" s="3868"/>
      <c r="H129" s="3873"/>
      <c r="I129" s="3842"/>
      <c r="J129" s="360"/>
      <c r="K129" s="347" t="s">
        <v>21</v>
      </c>
      <c r="L129" s="346">
        <f>SUM(L124:L128)</f>
        <v>211.3</v>
      </c>
      <c r="M129" s="345"/>
      <c r="N129" s="344"/>
      <c r="O129" s="343"/>
    </row>
    <row r="130" spans="1:18" ht="15.75" hidden="1" thickBot="1" x14ac:dyDescent="0.25">
      <c r="A130" s="433" t="s">
        <v>86</v>
      </c>
      <c r="B130" s="3913" t="s">
        <v>25</v>
      </c>
      <c r="C130" s="379" t="s">
        <v>25</v>
      </c>
      <c r="D130" s="342" t="s">
        <v>27</v>
      </c>
      <c r="E130" s="341"/>
      <c r="F130" s="3843" t="s">
        <v>370</v>
      </c>
      <c r="G130" s="3866" t="s">
        <v>369</v>
      </c>
      <c r="H130" s="3871" t="s">
        <v>368</v>
      </c>
      <c r="I130" s="3840" t="s">
        <v>32</v>
      </c>
      <c r="J130" s="634"/>
      <c r="K130" s="339" t="s">
        <v>101</v>
      </c>
      <c r="L130" s="338"/>
      <c r="M130" s="337" t="s">
        <v>201</v>
      </c>
      <c r="N130" s="336" t="s">
        <v>194</v>
      </c>
      <c r="O130" s="335"/>
      <c r="R130" s="263">
        <v>65.099999999999994</v>
      </c>
    </row>
    <row r="131" spans="1:18" ht="15.75" hidden="1" thickBot="1" x14ac:dyDescent="0.25">
      <c r="A131" s="441"/>
      <c r="B131" s="3914"/>
      <c r="C131" s="379"/>
      <c r="D131" s="329"/>
      <c r="E131" s="328"/>
      <c r="F131" s="3844"/>
      <c r="G131" s="3867"/>
      <c r="H131" s="3872"/>
      <c r="I131" s="3841"/>
      <c r="J131" s="633" t="s">
        <v>367</v>
      </c>
      <c r="K131" s="334" t="s">
        <v>118</v>
      </c>
      <c r="L131" s="333"/>
      <c r="M131" s="332" t="s">
        <v>319</v>
      </c>
      <c r="N131" s="331" t="s">
        <v>194</v>
      </c>
      <c r="O131" s="370">
        <v>1</v>
      </c>
    </row>
    <row r="132" spans="1:18" ht="26.25" hidden="1" thickBot="1" x14ac:dyDescent="0.25">
      <c r="A132" s="441"/>
      <c r="B132" s="3914"/>
      <c r="C132" s="379"/>
      <c r="D132" s="329"/>
      <c r="E132" s="328"/>
      <c r="F132" s="3844"/>
      <c r="G132" s="3867"/>
      <c r="H132" s="3872"/>
      <c r="I132" s="3841"/>
      <c r="J132" s="632"/>
      <c r="K132" s="334" t="s">
        <v>188</v>
      </c>
      <c r="L132" s="333"/>
      <c r="M132" s="359" t="s">
        <v>366</v>
      </c>
      <c r="N132" s="367"/>
      <c r="O132" s="370"/>
    </row>
    <row r="133" spans="1:18" ht="15.75" hidden="1" thickBot="1" x14ac:dyDescent="0.25">
      <c r="A133" s="441"/>
      <c r="B133" s="3914"/>
      <c r="C133" s="379"/>
      <c r="D133" s="329"/>
      <c r="E133" s="328"/>
      <c r="F133" s="3844"/>
      <c r="G133" s="3867"/>
      <c r="H133" s="3872"/>
      <c r="I133" s="3841"/>
      <c r="J133" s="632"/>
      <c r="K133" s="334" t="s">
        <v>141</v>
      </c>
      <c r="L133" s="333"/>
      <c r="M133" s="359"/>
      <c r="N133" s="367"/>
      <c r="O133" s="330"/>
      <c r="R133" s="263">
        <v>1245.2</v>
      </c>
    </row>
    <row r="134" spans="1:18" ht="15.75" hidden="1" thickBot="1" x14ac:dyDescent="0.25">
      <c r="A134" s="441"/>
      <c r="B134" s="3914"/>
      <c r="C134" s="379"/>
      <c r="D134" s="329"/>
      <c r="E134" s="328"/>
      <c r="F134" s="3844"/>
      <c r="G134" s="3867"/>
      <c r="H134" s="3872"/>
      <c r="I134" s="3841"/>
      <c r="J134" s="632"/>
      <c r="K134" s="334" t="s">
        <v>132</v>
      </c>
      <c r="L134" s="442"/>
      <c r="M134" s="630"/>
      <c r="N134" s="629"/>
      <c r="O134" s="628"/>
    </row>
    <row r="135" spans="1:18" ht="15.75" hidden="1" thickBot="1" x14ac:dyDescent="0.25">
      <c r="A135" s="415"/>
      <c r="B135" s="3922"/>
      <c r="C135" s="437"/>
      <c r="D135" s="351"/>
      <c r="E135" s="350"/>
      <c r="F135" s="3845"/>
      <c r="G135" s="3868"/>
      <c r="H135" s="3873"/>
      <c r="I135" s="3842"/>
      <c r="J135" s="631"/>
      <c r="K135" s="625" t="s">
        <v>21</v>
      </c>
      <c r="L135" s="624">
        <f>SUM(L130:L134)</f>
        <v>0</v>
      </c>
      <c r="M135" s="623"/>
      <c r="N135" s="622"/>
      <c r="O135" s="621"/>
    </row>
    <row r="136" spans="1:18" ht="30" x14ac:dyDescent="0.2">
      <c r="A136" s="433" t="s">
        <v>86</v>
      </c>
      <c r="B136" s="3913" t="s">
        <v>25</v>
      </c>
      <c r="C136" s="431" t="s">
        <v>27</v>
      </c>
      <c r="D136" s="604"/>
      <c r="E136" s="589"/>
      <c r="F136" s="3900" t="s">
        <v>365</v>
      </c>
      <c r="G136" s="3866" t="s">
        <v>362</v>
      </c>
      <c r="H136" s="4008" t="s">
        <v>33</v>
      </c>
      <c r="I136" s="3840" t="s">
        <v>32</v>
      </c>
      <c r="J136" s="515" t="s">
        <v>31</v>
      </c>
      <c r="K136" s="384" t="s">
        <v>101</v>
      </c>
      <c r="L136" s="383">
        <f>L142</f>
        <v>0.5</v>
      </c>
      <c r="M136" s="337" t="s">
        <v>208</v>
      </c>
      <c r="N136" s="336" t="s">
        <v>194</v>
      </c>
      <c r="O136" s="368">
        <v>1</v>
      </c>
    </row>
    <row r="137" spans="1:18" ht="25.5" x14ac:dyDescent="0.2">
      <c r="A137" s="441"/>
      <c r="B137" s="3914"/>
      <c r="C137" s="446"/>
      <c r="D137" s="423"/>
      <c r="E137" s="589"/>
      <c r="F137" s="3901"/>
      <c r="G137" s="3867"/>
      <c r="H137" s="4009"/>
      <c r="I137" s="3841"/>
      <c r="J137" s="327"/>
      <c r="K137" s="381" t="s">
        <v>118</v>
      </c>
      <c r="L137" s="380">
        <f>L143</f>
        <v>2</v>
      </c>
      <c r="M137" s="359" t="s">
        <v>364</v>
      </c>
      <c r="N137" s="367" t="s">
        <v>357</v>
      </c>
      <c r="O137" s="426">
        <v>20</v>
      </c>
    </row>
    <row r="138" spans="1:18" ht="15" x14ac:dyDescent="0.2">
      <c r="A138" s="441"/>
      <c r="B138" s="3914"/>
      <c r="C138" s="446"/>
      <c r="D138" s="423"/>
      <c r="E138" s="589"/>
      <c r="F138" s="3901"/>
      <c r="G138" s="3867"/>
      <c r="H138" s="4009"/>
      <c r="I138" s="3841"/>
      <c r="J138" s="327"/>
      <c r="K138" s="381" t="s">
        <v>188</v>
      </c>
      <c r="L138" s="380">
        <f>L144</f>
        <v>0</v>
      </c>
      <c r="M138" s="359"/>
      <c r="N138" s="367"/>
      <c r="O138" s="330"/>
    </row>
    <row r="139" spans="1:18" ht="15" x14ac:dyDescent="0.2">
      <c r="A139" s="441"/>
      <c r="B139" s="3914"/>
      <c r="C139" s="446"/>
      <c r="D139" s="423"/>
      <c r="E139" s="589"/>
      <c r="F139" s="3901"/>
      <c r="G139" s="3867"/>
      <c r="H139" s="4009"/>
      <c r="I139" s="3841"/>
      <c r="J139" s="327"/>
      <c r="K139" s="381" t="s">
        <v>141</v>
      </c>
      <c r="L139" s="380">
        <f>L145</f>
        <v>8.1</v>
      </c>
      <c r="M139" s="359"/>
      <c r="N139" s="367"/>
      <c r="O139" s="330"/>
    </row>
    <row r="140" spans="1:18" ht="15" x14ac:dyDescent="0.2">
      <c r="A140" s="441"/>
      <c r="B140" s="3914"/>
      <c r="C140" s="446"/>
      <c r="D140" s="423"/>
      <c r="E140" s="589"/>
      <c r="F140" s="3901"/>
      <c r="G140" s="3867"/>
      <c r="H140" s="4009"/>
      <c r="I140" s="3841"/>
      <c r="J140" s="327"/>
      <c r="K140" s="381" t="s">
        <v>132</v>
      </c>
      <c r="L140" s="447">
        <f>L146</f>
        <v>0</v>
      </c>
      <c r="M140" s="630"/>
      <c r="N140" s="629"/>
      <c r="O140" s="628"/>
    </row>
    <row r="141" spans="1:18" ht="15.75" thickBot="1" x14ac:dyDescent="0.25">
      <c r="A141" s="415"/>
      <c r="B141" s="3922"/>
      <c r="C141" s="443"/>
      <c r="D141" s="443"/>
      <c r="E141" s="627"/>
      <c r="F141" s="3902"/>
      <c r="G141" s="3868"/>
      <c r="H141" s="4010"/>
      <c r="I141" s="3842"/>
      <c r="J141" s="626"/>
      <c r="K141" s="625" t="s">
        <v>21</v>
      </c>
      <c r="L141" s="624">
        <f>SUM(L136:L140)</f>
        <v>10.6</v>
      </c>
      <c r="M141" s="623"/>
      <c r="N141" s="622"/>
      <c r="O141" s="621"/>
    </row>
    <row r="142" spans="1:18" ht="15" x14ac:dyDescent="0.2">
      <c r="A142" s="433" t="s">
        <v>86</v>
      </c>
      <c r="B142" s="3913" t="s">
        <v>25</v>
      </c>
      <c r="C142" s="431" t="s">
        <v>27</v>
      </c>
      <c r="D142" s="430" t="s">
        <v>25</v>
      </c>
      <c r="E142" s="341"/>
      <c r="F142" s="3843" t="s">
        <v>363</v>
      </c>
      <c r="G142" s="3866" t="s">
        <v>362</v>
      </c>
      <c r="H142" s="3871" t="s">
        <v>33</v>
      </c>
      <c r="I142" s="3840" t="s">
        <v>190</v>
      </c>
      <c r="J142" s="340" t="s">
        <v>189</v>
      </c>
      <c r="K142" s="339" t="s">
        <v>101</v>
      </c>
      <c r="L142" s="338">
        <v>0.5</v>
      </c>
      <c r="M142" s="337" t="s">
        <v>201</v>
      </c>
      <c r="N142" s="336" t="s">
        <v>333</v>
      </c>
      <c r="O142" s="368">
        <v>1</v>
      </c>
    </row>
    <row r="143" spans="1:18" ht="15" x14ac:dyDescent="0.2">
      <c r="A143" s="441"/>
      <c r="B143" s="3914"/>
      <c r="C143" s="446"/>
      <c r="D143" s="422"/>
      <c r="E143" s="328"/>
      <c r="F143" s="3844"/>
      <c r="G143" s="3867"/>
      <c r="H143" s="3872"/>
      <c r="I143" s="3841"/>
      <c r="J143" s="436" t="s">
        <v>361</v>
      </c>
      <c r="K143" s="334" t="s">
        <v>118</v>
      </c>
      <c r="L143" s="333">
        <v>2</v>
      </c>
      <c r="M143" s="332" t="s">
        <v>360</v>
      </c>
      <c r="N143" s="331" t="s">
        <v>357</v>
      </c>
      <c r="O143" s="370">
        <v>20</v>
      </c>
    </row>
    <row r="144" spans="1:18" ht="15" x14ac:dyDescent="0.2">
      <c r="A144" s="441"/>
      <c r="B144" s="3914"/>
      <c r="C144" s="446"/>
      <c r="D144" s="422"/>
      <c r="E144" s="328"/>
      <c r="F144" s="3844"/>
      <c r="G144" s="3867"/>
      <c r="H144" s="3872"/>
      <c r="I144" s="3841"/>
      <c r="J144" s="327"/>
      <c r="K144" s="334" t="s">
        <v>188</v>
      </c>
      <c r="L144" s="333"/>
      <c r="M144" s="359"/>
      <c r="N144" s="367"/>
      <c r="O144" s="330"/>
    </row>
    <row r="145" spans="1:15" ht="15" x14ac:dyDescent="0.2">
      <c r="A145" s="441"/>
      <c r="B145" s="3914"/>
      <c r="C145" s="446"/>
      <c r="D145" s="422"/>
      <c r="E145" s="328"/>
      <c r="F145" s="3844"/>
      <c r="G145" s="3867"/>
      <c r="H145" s="3872"/>
      <c r="I145" s="3841"/>
      <c r="J145" s="327"/>
      <c r="K145" s="334" t="s">
        <v>141</v>
      </c>
      <c r="L145" s="333">
        <v>8.1</v>
      </c>
      <c r="M145" s="359"/>
      <c r="N145" s="367"/>
      <c r="O145" s="330"/>
    </row>
    <row r="146" spans="1:15" ht="15.75" thickBot="1" x14ac:dyDescent="0.25">
      <c r="A146" s="441"/>
      <c r="B146" s="3914"/>
      <c r="C146" s="446"/>
      <c r="D146" s="422"/>
      <c r="E146" s="328"/>
      <c r="F146" s="3844"/>
      <c r="G146" s="3867"/>
      <c r="H146" s="3872"/>
      <c r="I146" s="3841"/>
      <c r="J146" s="327"/>
      <c r="K146" s="326" t="s">
        <v>132</v>
      </c>
      <c r="L146" s="365"/>
      <c r="M146" s="364"/>
      <c r="N146" s="363"/>
      <c r="O146" s="362"/>
    </row>
    <row r="147" spans="1:15" ht="15.75" thickBot="1" x14ac:dyDescent="0.25">
      <c r="A147" s="415"/>
      <c r="B147" s="3922"/>
      <c r="C147" s="443"/>
      <c r="D147" s="417"/>
      <c r="E147" s="350"/>
      <c r="F147" s="3845"/>
      <c r="G147" s="3868"/>
      <c r="H147" s="3873"/>
      <c r="I147" s="3842"/>
      <c r="J147" s="360"/>
      <c r="K147" s="347" t="s">
        <v>21</v>
      </c>
      <c r="L147" s="346">
        <f>SUM(L142:L146)</f>
        <v>10.6</v>
      </c>
      <c r="M147" s="345"/>
      <c r="N147" s="344"/>
      <c r="O147" s="343"/>
    </row>
    <row r="148" spans="1:15" ht="24.75" customHeight="1" thickBot="1" x14ac:dyDescent="0.25">
      <c r="A148" s="470" t="s">
        <v>86</v>
      </c>
      <c r="B148" s="469" t="s">
        <v>25</v>
      </c>
      <c r="C148" s="3869" t="s">
        <v>26</v>
      </c>
      <c r="D148" s="3869"/>
      <c r="E148" s="3869"/>
      <c r="F148" s="3869"/>
      <c r="G148" s="3869"/>
      <c r="H148" s="3869"/>
      <c r="I148" s="3870"/>
      <c r="J148" s="577"/>
      <c r="K148" s="467" t="s">
        <v>21</v>
      </c>
      <c r="L148" s="466">
        <f>L123+L141</f>
        <v>221.9</v>
      </c>
      <c r="M148" s="410"/>
      <c r="N148" s="410"/>
      <c r="O148" s="409"/>
    </row>
    <row r="149" spans="1:15" ht="22.5" customHeight="1" thickBot="1" x14ac:dyDescent="0.25">
      <c r="A149" s="620" t="s">
        <v>86</v>
      </c>
      <c r="B149" s="619" t="s">
        <v>27</v>
      </c>
      <c r="C149" s="575" t="s">
        <v>359</v>
      </c>
      <c r="D149" s="451"/>
      <c r="E149" s="451"/>
      <c r="F149" s="451"/>
      <c r="G149" s="451"/>
      <c r="H149" s="451"/>
      <c r="I149" s="451"/>
      <c r="J149" s="392"/>
      <c r="K149" s="451"/>
      <c r="L149" s="451"/>
      <c r="M149" s="451"/>
      <c r="N149" s="451"/>
      <c r="O149" s="450"/>
    </row>
    <row r="150" spans="1:15" ht="29.45" customHeight="1" thickBot="1" x14ac:dyDescent="0.25">
      <c r="A150" s="574"/>
      <c r="B150" s="573"/>
      <c r="C150" s="618"/>
      <c r="D150" s="617"/>
      <c r="E150" s="617"/>
      <c r="F150" s="617"/>
      <c r="G150" s="617"/>
      <c r="H150" s="617"/>
      <c r="I150" s="617"/>
      <c r="J150" s="617"/>
      <c r="K150" s="617"/>
      <c r="L150" s="616"/>
      <c r="M150" s="518" t="s">
        <v>358</v>
      </c>
      <c r="N150" s="387" t="s">
        <v>357</v>
      </c>
      <c r="O150" s="517">
        <v>124</v>
      </c>
    </row>
    <row r="151" spans="1:15" ht="30" x14ac:dyDescent="0.2">
      <c r="A151" s="507" t="s">
        <v>86</v>
      </c>
      <c r="B151" s="3984" t="s">
        <v>27</v>
      </c>
      <c r="C151" s="488" t="s">
        <v>25</v>
      </c>
      <c r="D151" s="614"/>
      <c r="E151" s="613"/>
      <c r="F151" s="4005" t="s">
        <v>356</v>
      </c>
      <c r="G151" s="3867" t="s">
        <v>354</v>
      </c>
      <c r="H151" s="3966" t="s">
        <v>33</v>
      </c>
      <c r="I151" s="3850" t="s">
        <v>32</v>
      </c>
      <c r="J151" s="515" t="s">
        <v>31</v>
      </c>
      <c r="K151" s="615" t="s">
        <v>101</v>
      </c>
      <c r="L151" s="511">
        <f>L157</f>
        <v>0.9</v>
      </c>
      <c r="M151" s="501" t="s">
        <v>208</v>
      </c>
      <c r="N151" s="500" t="s">
        <v>194</v>
      </c>
      <c r="O151" s="499">
        <v>1</v>
      </c>
    </row>
    <row r="152" spans="1:15" ht="12.75" customHeight="1" x14ac:dyDescent="0.2">
      <c r="A152" s="489"/>
      <c r="B152" s="3985"/>
      <c r="C152" s="488"/>
      <c r="D152" s="614"/>
      <c r="E152" s="613"/>
      <c r="F152" s="4006"/>
      <c r="G152" s="3867"/>
      <c r="H152" s="3966"/>
      <c r="I152" s="3850"/>
      <c r="J152" s="495"/>
      <c r="K152" s="512" t="s">
        <v>118</v>
      </c>
      <c r="L152" s="511">
        <f>L158</f>
        <v>139.30000000000001</v>
      </c>
      <c r="M152" s="492" t="s">
        <v>353</v>
      </c>
      <c r="N152" s="491" t="s">
        <v>194</v>
      </c>
      <c r="O152" s="496">
        <v>71</v>
      </c>
    </row>
    <row r="153" spans="1:15" x14ac:dyDescent="0.2">
      <c r="A153" s="489"/>
      <c r="B153" s="3985"/>
      <c r="C153" s="488"/>
      <c r="D153" s="614"/>
      <c r="E153" s="613"/>
      <c r="F153" s="4006"/>
      <c r="G153" s="3867"/>
      <c r="H153" s="3966"/>
      <c r="I153" s="3850"/>
      <c r="J153" s="495"/>
      <c r="K153" s="512" t="s">
        <v>188</v>
      </c>
      <c r="L153" s="511">
        <f>L159</f>
        <v>0</v>
      </c>
      <c r="M153" s="492"/>
      <c r="N153" s="491"/>
      <c r="O153" s="490"/>
    </row>
    <row r="154" spans="1:15" x14ac:dyDescent="0.2">
      <c r="A154" s="489"/>
      <c r="B154" s="3985"/>
      <c r="C154" s="488"/>
      <c r="D154" s="614"/>
      <c r="E154" s="613"/>
      <c r="F154" s="4006"/>
      <c r="G154" s="3867"/>
      <c r="H154" s="3966"/>
      <c r="I154" s="3850"/>
      <c r="J154" s="495"/>
      <c r="K154" s="512" t="s">
        <v>141</v>
      </c>
      <c r="L154" s="511">
        <f>L160</f>
        <v>536.20000000000005</v>
      </c>
      <c r="M154" s="492"/>
      <c r="N154" s="491"/>
      <c r="O154" s="490"/>
    </row>
    <row r="155" spans="1:15" ht="13.5" thickBot="1" x14ac:dyDescent="0.25">
      <c r="A155" s="489"/>
      <c r="B155" s="3985"/>
      <c r="C155" s="488"/>
      <c r="D155" s="614"/>
      <c r="E155" s="613"/>
      <c r="F155" s="4006"/>
      <c r="G155" s="3867"/>
      <c r="H155" s="3966"/>
      <c r="I155" s="3850"/>
      <c r="J155" s="495"/>
      <c r="K155" s="510" t="s">
        <v>132</v>
      </c>
      <c r="L155" s="509">
        <f>L161</f>
        <v>0</v>
      </c>
      <c r="M155" s="482"/>
      <c r="N155" s="481"/>
      <c r="O155" s="480"/>
    </row>
    <row r="156" spans="1:15" ht="21" customHeight="1" thickBot="1" x14ac:dyDescent="0.25">
      <c r="A156" s="470"/>
      <c r="B156" s="3986"/>
      <c r="C156" s="479"/>
      <c r="D156" s="479"/>
      <c r="E156" s="612"/>
      <c r="F156" s="4007"/>
      <c r="G156" s="3868"/>
      <c r="H156" s="3993"/>
      <c r="I156" s="3851"/>
      <c r="J156" s="508"/>
      <c r="K156" s="475" t="s">
        <v>21</v>
      </c>
      <c r="L156" s="474">
        <f>SUM(L151:L155)</f>
        <v>676.40000000000009</v>
      </c>
      <c r="M156" s="473"/>
      <c r="N156" s="472"/>
      <c r="O156" s="471"/>
    </row>
    <row r="157" spans="1:15" ht="15" x14ac:dyDescent="0.2">
      <c r="A157" s="507" t="s">
        <v>86</v>
      </c>
      <c r="B157" s="3984" t="s">
        <v>27</v>
      </c>
      <c r="C157" s="488" t="s">
        <v>25</v>
      </c>
      <c r="D157" s="505" t="s">
        <v>25</v>
      </c>
      <c r="E157" s="504"/>
      <c r="F157" s="3843" t="s">
        <v>355</v>
      </c>
      <c r="G157" s="3866" t="s">
        <v>354</v>
      </c>
      <c r="H157" s="3992" t="s">
        <v>33</v>
      </c>
      <c r="I157" s="3849" t="s">
        <v>227</v>
      </c>
      <c r="J157" s="428" t="s">
        <v>226</v>
      </c>
      <c r="K157" s="503" t="s">
        <v>101</v>
      </c>
      <c r="L157" s="502">
        <v>0.9</v>
      </c>
      <c r="M157" s="501" t="s">
        <v>201</v>
      </c>
      <c r="N157" s="500" t="s">
        <v>194</v>
      </c>
      <c r="O157" s="499">
        <v>1</v>
      </c>
    </row>
    <row r="158" spans="1:15" ht="15" x14ac:dyDescent="0.2">
      <c r="A158" s="489"/>
      <c r="B158" s="3985"/>
      <c r="C158" s="488"/>
      <c r="D158" s="487"/>
      <c r="E158" s="486"/>
      <c r="F158" s="3844"/>
      <c r="G158" s="3867"/>
      <c r="H158" s="3966"/>
      <c r="I158" s="3850"/>
      <c r="J158" s="356" t="s">
        <v>225</v>
      </c>
      <c r="K158" s="494" t="s">
        <v>118</v>
      </c>
      <c r="L158" s="493">
        <v>139.30000000000001</v>
      </c>
      <c r="M158" s="332" t="s">
        <v>353</v>
      </c>
      <c r="N158" s="497" t="s">
        <v>194</v>
      </c>
      <c r="O158" s="496">
        <v>71</v>
      </c>
    </row>
    <row r="159" spans="1:15" x14ac:dyDescent="0.2">
      <c r="A159" s="489"/>
      <c r="B159" s="3985"/>
      <c r="C159" s="488"/>
      <c r="D159" s="487"/>
      <c r="E159" s="486"/>
      <c r="F159" s="3844"/>
      <c r="G159" s="3867"/>
      <c r="H159" s="3966"/>
      <c r="I159" s="3850"/>
      <c r="J159" s="495"/>
      <c r="K159" s="494" t="s">
        <v>188</v>
      </c>
      <c r="L159" s="493"/>
      <c r="M159" s="492"/>
      <c r="N159" s="491"/>
      <c r="O159" s="490"/>
    </row>
    <row r="160" spans="1:15" x14ac:dyDescent="0.2">
      <c r="A160" s="489"/>
      <c r="B160" s="3985"/>
      <c r="C160" s="488"/>
      <c r="D160" s="487"/>
      <c r="E160" s="486"/>
      <c r="F160" s="3844"/>
      <c r="G160" s="3867"/>
      <c r="H160" s="3966"/>
      <c r="I160" s="3850"/>
      <c r="J160" s="485"/>
      <c r="K160" s="494" t="s">
        <v>141</v>
      </c>
      <c r="L160" s="493">
        <v>536.20000000000005</v>
      </c>
      <c r="M160" s="492"/>
      <c r="N160" s="491"/>
      <c r="O160" s="490"/>
    </row>
    <row r="161" spans="1:15" ht="13.5" thickBot="1" x14ac:dyDescent="0.25">
      <c r="A161" s="489"/>
      <c r="B161" s="3985"/>
      <c r="C161" s="488"/>
      <c r="D161" s="487"/>
      <c r="E161" s="486"/>
      <c r="F161" s="3844"/>
      <c r="G161" s="3867"/>
      <c r="H161" s="3966"/>
      <c r="I161" s="3850"/>
      <c r="J161" s="485"/>
      <c r="K161" s="484" t="s">
        <v>132</v>
      </c>
      <c r="L161" s="483"/>
      <c r="M161" s="482"/>
      <c r="N161" s="481"/>
      <c r="O161" s="480"/>
    </row>
    <row r="162" spans="1:15" ht="13.5" thickBot="1" x14ac:dyDescent="0.25">
      <c r="A162" s="470"/>
      <c r="B162" s="3986"/>
      <c r="C162" s="479"/>
      <c r="D162" s="478"/>
      <c r="E162" s="477"/>
      <c r="F162" s="3845"/>
      <c r="G162" s="3868"/>
      <c r="H162" s="3993"/>
      <c r="I162" s="3851"/>
      <c r="J162" s="476"/>
      <c r="K162" s="475" t="s">
        <v>21</v>
      </c>
      <c r="L162" s="474">
        <f>SUM(L157:L161)</f>
        <v>676.40000000000009</v>
      </c>
      <c r="M162" s="473"/>
      <c r="N162" s="472"/>
      <c r="O162" s="471"/>
    </row>
    <row r="163" spans="1:15" ht="13.5" thickBot="1" x14ac:dyDescent="0.25">
      <c r="A163" s="470" t="s">
        <v>86</v>
      </c>
      <c r="B163" s="469" t="s">
        <v>27</v>
      </c>
      <c r="C163" s="3869" t="s">
        <v>26</v>
      </c>
      <c r="D163" s="3869"/>
      <c r="E163" s="3869"/>
      <c r="F163" s="3869"/>
      <c r="G163" s="3869"/>
      <c r="H163" s="3869"/>
      <c r="I163" s="3870"/>
      <c r="J163" s="468"/>
      <c r="K163" s="467" t="s">
        <v>21</v>
      </c>
      <c r="L163" s="466">
        <f>L156*1</f>
        <v>676.40000000000009</v>
      </c>
      <c r="M163" s="410"/>
      <c r="N163" s="410"/>
      <c r="O163" s="409"/>
    </row>
    <row r="164" spans="1:15" ht="13.5" thickBot="1" x14ac:dyDescent="0.25">
      <c r="A164" s="465" t="s">
        <v>86</v>
      </c>
      <c r="B164" s="465"/>
      <c r="C164" s="3874" t="s">
        <v>24</v>
      </c>
      <c r="D164" s="3874"/>
      <c r="E164" s="3874"/>
      <c r="F164" s="3874"/>
      <c r="G164" s="3874"/>
      <c r="H164" s="3874"/>
      <c r="I164" s="3875"/>
      <c r="J164" s="464"/>
      <c r="K164" s="463" t="s">
        <v>21</v>
      </c>
      <c r="L164" s="462">
        <f>L163+L148</f>
        <v>898.30000000000007</v>
      </c>
      <c r="M164" s="304"/>
      <c r="N164" s="304"/>
      <c r="O164" s="303"/>
    </row>
    <row r="165" spans="1:15" ht="15.75" thickBot="1" x14ac:dyDescent="0.25">
      <c r="A165" s="611" t="s">
        <v>84</v>
      </c>
      <c r="B165" s="610"/>
      <c r="C165" s="609" t="s">
        <v>352</v>
      </c>
      <c r="D165" s="607"/>
      <c r="E165" s="607"/>
      <c r="F165" s="608"/>
      <c r="G165" s="608"/>
      <c r="H165" s="607"/>
      <c r="I165" s="607"/>
      <c r="J165" s="607"/>
      <c r="K165" s="607"/>
      <c r="L165" s="606"/>
      <c r="M165" s="403"/>
      <c r="N165" s="403"/>
      <c r="O165" s="605"/>
    </row>
    <row r="166" spans="1:15" ht="39" thickBot="1" x14ac:dyDescent="0.25">
      <c r="A166" s="401"/>
      <c r="B166" s="400"/>
      <c r="C166" s="398"/>
      <c r="D166" s="398"/>
      <c r="E166" s="398"/>
      <c r="F166" s="399"/>
      <c r="G166" s="399"/>
      <c r="H166" s="398"/>
      <c r="I166" s="398"/>
      <c r="J166" s="398"/>
      <c r="K166" s="398"/>
      <c r="L166" s="592"/>
      <c r="M166" s="388" t="s">
        <v>351</v>
      </c>
      <c r="N166" s="387" t="s">
        <v>194</v>
      </c>
      <c r="O166" s="386">
        <v>3</v>
      </c>
    </row>
    <row r="167" spans="1:15" ht="15" thickBot="1" x14ac:dyDescent="0.25">
      <c r="A167" s="449" t="s">
        <v>84</v>
      </c>
      <c r="B167" s="454" t="s">
        <v>25</v>
      </c>
      <c r="C167" s="453" t="s">
        <v>350</v>
      </c>
      <c r="D167" s="452"/>
      <c r="E167" s="452"/>
      <c r="F167" s="452"/>
      <c r="G167" s="452"/>
      <c r="H167" s="452"/>
      <c r="I167" s="452"/>
      <c r="J167" s="452"/>
      <c r="K167" s="452"/>
      <c r="L167" s="452"/>
      <c r="M167" s="451"/>
      <c r="N167" s="451"/>
      <c r="O167" s="450"/>
    </row>
    <row r="168" spans="1:15" ht="48" customHeight="1" thickBot="1" x14ac:dyDescent="0.25">
      <c r="A168" s="390"/>
      <c r="B168" s="312"/>
      <c r="C168" s="389"/>
      <c r="D168" s="389"/>
      <c r="E168" s="389"/>
      <c r="F168" s="389"/>
      <c r="G168" s="389"/>
      <c r="H168" s="389"/>
      <c r="I168" s="389"/>
      <c r="J168" s="389"/>
      <c r="K168" s="389"/>
      <c r="L168" s="389"/>
      <c r="M168" s="388" t="s">
        <v>349</v>
      </c>
      <c r="N168" s="387" t="s">
        <v>194</v>
      </c>
      <c r="O168" s="517">
        <v>1</v>
      </c>
    </row>
    <row r="169" spans="1:15" ht="30" x14ac:dyDescent="0.2">
      <c r="A169" s="433" t="s">
        <v>84</v>
      </c>
      <c r="B169" s="3913" t="s">
        <v>25</v>
      </c>
      <c r="C169" s="431" t="s">
        <v>25</v>
      </c>
      <c r="D169" s="604"/>
      <c r="E169" s="590"/>
      <c r="F169" s="3900" t="s">
        <v>348</v>
      </c>
      <c r="G169" s="3866" t="s">
        <v>328</v>
      </c>
      <c r="H169" s="3871" t="s">
        <v>33</v>
      </c>
      <c r="I169" s="3840" t="s">
        <v>32</v>
      </c>
      <c r="J169" s="515" t="s">
        <v>31</v>
      </c>
      <c r="K169" s="384" t="s">
        <v>101</v>
      </c>
      <c r="L169" s="383">
        <f>L175+L181+L187+L193+L199+L205+L211+L217+L223</f>
        <v>22</v>
      </c>
      <c r="M169" s="337" t="s">
        <v>208</v>
      </c>
      <c r="N169" s="336" t="s">
        <v>194</v>
      </c>
      <c r="O169" s="368">
        <v>3</v>
      </c>
    </row>
    <row r="170" spans="1:15" ht="15" x14ac:dyDescent="0.2">
      <c r="A170" s="441"/>
      <c r="B170" s="3914"/>
      <c r="C170" s="446"/>
      <c r="D170" s="423"/>
      <c r="E170" s="589"/>
      <c r="F170" s="3901"/>
      <c r="G170" s="3867"/>
      <c r="H170" s="3872"/>
      <c r="I170" s="3841"/>
      <c r="J170" s="327"/>
      <c r="K170" s="381" t="s">
        <v>118</v>
      </c>
      <c r="L170" s="380">
        <f>L176+L182+L188+L194+L200+L206+L212+L218+L224</f>
        <v>121.9</v>
      </c>
      <c r="M170" s="359"/>
      <c r="N170" s="367"/>
      <c r="O170" s="330"/>
    </row>
    <row r="171" spans="1:15" ht="15" x14ac:dyDescent="0.2">
      <c r="A171" s="441"/>
      <c r="B171" s="3914"/>
      <c r="C171" s="446"/>
      <c r="D171" s="423"/>
      <c r="E171" s="589"/>
      <c r="F171" s="3901"/>
      <c r="G171" s="3867"/>
      <c r="H171" s="3872"/>
      <c r="I171" s="3841"/>
      <c r="J171" s="327"/>
      <c r="K171" s="381" t="s">
        <v>188</v>
      </c>
      <c r="L171" s="380">
        <f>L177+L183+L189+L195+L201+L207+L213+L219+L225</f>
        <v>0</v>
      </c>
      <c r="M171" s="359"/>
      <c r="N171" s="367"/>
      <c r="O171" s="330"/>
    </row>
    <row r="172" spans="1:15" ht="15" x14ac:dyDescent="0.2">
      <c r="A172" s="441"/>
      <c r="B172" s="3914"/>
      <c r="C172" s="446"/>
      <c r="D172" s="423"/>
      <c r="E172" s="589"/>
      <c r="F172" s="3901"/>
      <c r="G172" s="3867"/>
      <c r="H172" s="3872"/>
      <c r="I172" s="3841"/>
      <c r="J172" s="327"/>
      <c r="K172" s="381" t="s">
        <v>141</v>
      </c>
      <c r="L172" s="380">
        <f>L178+L184+L190+L196+L202+L208+L214+L220+L226</f>
        <v>257.3</v>
      </c>
      <c r="M172" s="359"/>
      <c r="N172" s="367"/>
      <c r="O172" s="330"/>
    </row>
    <row r="173" spans="1:15" ht="15.75" thickBot="1" x14ac:dyDescent="0.25">
      <c r="A173" s="441"/>
      <c r="B173" s="3914"/>
      <c r="C173" s="446"/>
      <c r="D173" s="423"/>
      <c r="E173" s="589"/>
      <c r="F173" s="3901"/>
      <c r="G173" s="3867"/>
      <c r="H173" s="3872"/>
      <c r="I173" s="3841"/>
      <c r="J173" s="327"/>
      <c r="K173" s="378" t="s">
        <v>132</v>
      </c>
      <c r="L173" s="377">
        <f>L179+L185+L191+L197+L203+L209+L215+L221+L227</f>
        <v>0</v>
      </c>
      <c r="M173" s="364"/>
      <c r="N173" s="363"/>
      <c r="O173" s="362"/>
    </row>
    <row r="174" spans="1:15" ht="15.75" thickBot="1" x14ac:dyDescent="0.25">
      <c r="A174" s="415"/>
      <c r="B174" s="3922"/>
      <c r="C174" s="443"/>
      <c r="D174" s="443"/>
      <c r="E174" s="588"/>
      <c r="F174" s="3902"/>
      <c r="G174" s="3868"/>
      <c r="H174" s="3873"/>
      <c r="I174" s="3842"/>
      <c r="J174" s="360"/>
      <c r="K174" s="347" t="s">
        <v>21</v>
      </c>
      <c r="L174" s="346">
        <f>SUM(L169:L173)</f>
        <v>401.20000000000005</v>
      </c>
      <c r="M174" s="345"/>
      <c r="N174" s="344"/>
      <c r="O174" s="343"/>
    </row>
    <row r="175" spans="1:15" ht="15" customHeight="1" x14ac:dyDescent="0.2">
      <c r="A175" s="433" t="s">
        <v>84</v>
      </c>
      <c r="B175" s="3913" t="s">
        <v>25</v>
      </c>
      <c r="C175" s="431" t="s">
        <v>25</v>
      </c>
      <c r="D175" s="430" t="s">
        <v>25</v>
      </c>
      <c r="E175" s="328"/>
      <c r="F175" s="3844" t="s">
        <v>347</v>
      </c>
      <c r="G175" s="3866" t="s">
        <v>328</v>
      </c>
      <c r="H175" s="3871" t="s">
        <v>33</v>
      </c>
      <c r="I175" s="523" t="s">
        <v>344</v>
      </c>
      <c r="J175" s="428" t="s">
        <v>343</v>
      </c>
      <c r="K175" s="339" t="s">
        <v>101</v>
      </c>
      <c r="L175" s="338">
        <v>10</v>
      </c>
      <c r="M175" s="337" t="s">
        <v>201</v>
      </c>
      <c r="N175" s="336" t="s">
        <v>194</v>
      </c>
      <c r="O175" s="368">
        <v>1</v>
      </c>
    </row>
    <row r="176" spans="1:15" ht="15" x14ac:dyDescent="0.2">
      <c r="A176" s="441"/>
      <c r="B176" s="3914"/>
      <c r="C176" s="446"/>
      <c r="D176" s="422"/>
      <c r="E176" s="328"/>
      <c r="F176" s="3844"/>
      <c r="G176" s="3867"/>
      <c r="H176" s="3872"/>
      <c r="I176" s="436"/>
      <c r="J176" s="436" t="s">
        <v>342</v>
      </c>
      <c r="K176" s="334" t="s">
        <v>118</v>
      </c>
      <c r="L176" s="333">
        <v>9.1999999999999993</v>
      </c>
      <c r="M176" s="332" t="s">
        <v>346</v>
      </c>
      <c r="N176" s="331" t="s">
        <v>194</v>
      </c>
      <c r="O176" s="370">
        <v>1</v>
      </c>
    </row>
    <row r="177" spans="1:15" ht="15" x14ac:dyDescent="0.2">
      <c r="A177" s="441"/>
      <c r="B177" s="3914"/>
      <c r="C177" s="446"/>
      <c r="D177" s="422"/>
      <c r="E177" s="328"/>
      <c r="F177" s="3844"/>
      <c r="G177" s="3867"/>
      <c r="H177" s="3872"/>
      <c r="I177" s="3841"/>
      <c r="J177" s="327"/>
      <c r="K177" s="334" t="s">
        <v>188</v>
      </c>
      <c r="L177" s="333"/>
      <c r="M177" s="359"/>
      <c r="N177" s="367"/>
      <c r="O177" s="370"/>
    </row>
    <row r="178" spans="1:15" ht="15" x14ac:dyDescent="0.2">
      <c r="A178" s="441"/>
      <c r="B178" s="3914"/>
      <c r="C178" s="446"/>
      <c r="D178" s="422"/>
      <c r="E178" s="328"/>
      <c r="F178" s="3844"/>
      <c r="G178" s="3867"/>
      <c r="H178" s="3872"/>
      <c r="I178" s="3841"/>
      <c r="J178" s="327"/>
      <c r="K178" s="334" t="s">
        <v>141</v>
      </c>
      <c r="L178" s="333">
        <v>60.1</v>
      </c>
      <c r="M178" s="359"/>
      <c r="N178" s="367"/>
      <c r="O178" s="330"/>
    </row>
    <row r="179" spans="1:15" ht="15.75" thickBot="1" x14ac:dyDescent="0.25">
      <c r="A179" s="441"/>
      <c r="B179" s="3914"/>
      <c r="C179" s="446"/>
      <c r="D179" s="422"/>
      <c r="E179" s="328"/>
      <c r="F179" s="3844"/>
      <c r="G179" s="3867"/>
      <c r="H179" s="3872"/>
      <c r="I179" s="3841"/>
      <c r="J179" s="327"/>
      <c r="K179" s="326" t="s">
        <v>132</v>
      </c>
      <c r="L179" s="365"/>
      <c r="M179" s="603"/>
      <c r="N179" s="363"/>
      <c r="O179" s="362"/>
    </row>
    <row r="180" spans="1:15" ht="15.75" thickBot="1" x14ac:dyDescent="0.25">
      <c r="A180" s="415"/>
      <c r="B180" s="3922"/>
      <c r="C180" s="443"/>
      <c r="D180" s="417"/>
      <c r="E180" s="350"/>
      <c r="F180" s="3845"/>
      <c r="G180" s="3868"/>
      <c r="H180" s="3873"/>
      <c r="I180" s="3842"/>
      <c r="J180" s="360"/>
      <c r="K180" s="347" t="s">
        <v>21</v>
      </c>
      <c r="L180" s="346">
        <f>SUM(L175:L179)</f>
        <v>79.3</v>
      </c>
      <c r="M180" s="345"/>
      <c r="N180" s="344"/>
      <c r="O180" s="343"/>
    </row>
    <row r="181" spans="1:15" ht="15" customHeight="1" x14ac:dyDescent="0.2">
      <c r="A181" s="433" t="s">
        <v>84</v>
      </c>
      <c r="B181" s="3913" t="s">
        <v>25</v>
      </c>
      <c r="C181" s="431" t="s">
        <v>25</v>
      </c>
      <c r="D181" s="430" t="s">
        <v>27</v>
      </c>
      <c r="E181" s="341"/>
      <c r="F181" s="3843" t="s">
        <v>345</v>
      </c>
      <c r="G181" s="3866" t="s">
        <v>328</v>
      </c>
      <c r="H181" s="3871" t="s">
        <v>33</v>
      </c>
      <c r="I181" s="523" t="s">
        <v>344</v>
      </c>
      <c r="J181" s="428" t="s">
        <v>343</v>
      </c>
      <c r="K181" s="339" t="s">
        <v>101</v>
      </c>
      <c r="L181" s="338">
        <v>4</v>
      </c>
      <c r="M181" s="337" t="s">
        <v>201</v>
      </c>
      <c r="N181" s="336" t="s">
        <v>194</v>
      </c>
      <c r="O181" s="368">
        <v>1</v>
      </c>
    </row>
    <row r="182" spans="1:15" ht="15" x14ac:dyDescent="0.2">
      <c r="A182" s="441"/>
      <c r="B182" s="3914"/>
      <c r="C182" s="446"/>
      <c r="D182" s="422"/>
      <c r="E182" s="328"/>
      <c r="F182" s="3844"/>
      <c r="G182" s="3867"/>
      <c r="H182" s="3872"/>
      <c r="I182" s="436"/>
      <c r="J182" s="436" t="s">
        <v>342</v>
      </c>
      <c r="K182" s="334" t="s">
        <v>118</v>
      </c>
      <c r="L182" s="333">
        <v>32</v>
      </c>
      <c r="M182" s="332" t="s">
        <v>341</v>
      </c>
      <c r="N182" s="331" t="s">
        <v>194</v>
      </c>
      <c r="O182" s="370">
        <v>2</v>
      </c>
    </row>
    <row r="183" spans="1:15" ht="15" x14ac:dyDescent="0.2">
      <c r="A183" s="441"/>
      <c r="B183" s="3914"/>
      <c r="C183" s="446"/>
      <c r="D183" s="422"/>
      <c r="E183" s="328"/>
      <c r="F183" s="3844"/>
      <c r="G183" s="3867"/>
      <c r="H183" s="3872"/>
      <c r="I183" s="436"/>
      <c r="J183" s="436"/>
      <c r="K183" s="334" t="s">
        <v>188</v>
      </c>
      <c r="L183" s="333"/>
      <c r="M183" s="359"/>
      <c r="N183" s="367"/>
      <c r="O183" s="330"/>
    </row>
    <row r="184" spans="1:15" ht="15" x14ac:dyDescent="0.2">
      <c r="A184" s="441"/>
      <c r="B184" s="3914"/>
      <c r="C184" s="446"/>
      <c r="D184" s="422"/>
      <c r="E184" s="328"/>
      <c r="F184" s="3844"/>
      <c r="G184" s="3867"/>
      <c r="H184" s="3872"/>
      <c r="I184" s="436"/>
      <c r="J184" s="436"/>
      <c r="K184" s="334" t="s">
        <v>141</v>
      </c>
      <c r="L184" s="333">
        <v>180</v>
      </c>
      <c r="M184" s="359"/>
      <c r="N184" s="367"/>
      <c r="O184" s="330"/>
    </row>
    <row r="185" spans="1:15" ht="15.75" thickBot="1" x14ac:dyDescent="0.25">
      <c r="A185" s="441"/>
      <c r="B185" s="3914"/>
      <c r="C185" s="446"/>
      <c r="D185" s="422"/>
      <c r="E185" s="328"/>
      <c r="F185" s="3844"/>
      <c r="G185" s="3867"/>
      <c r="H185" s="3872"/>
      <c r="I185" s="3841"/>
      <c r="J185" s="327"/>
      <c r="K185" s="326" t="s">
        <v>132</v>
      </c>
      <c r="L185" s="365"/>
      <c r="M185" s="364"/>
      <c r="N185" s="363"/>
      <c r="O185" s="362"/>
    </row>
    <row r="186" spans="1:15" ht="15.75" thickBot="1" x14ac:dyDescent="0.25">
      <c r="A186" s="415"/>
      <c r="B186" s="3922"/>
      <c r="C186" s="443"/>
      <c r="D186" s="417"/>
      <c r="E186" s="350"/>
      <c r="F186" s="3845"/>
      <c r="G186" s="3868"/>
      <c r="H186" s="3873"/>
      <c r="I186" s="3842"/>
      <c r="J186" s="360"/>
      <c r="K186" s="347" t="s">
        <v>21</v>
      </c>
      <c r="L186" s="346">
        <f>SUM(L181:L185)</f>
        <v>216</v>
      </c>
      <c r="M186" s="345"/>
      <c r="N186" s="344"/>
      <c r="O186" s="343"/>
    </row>
    <row r="187" spans="1:15" ht="15" customHeight="1" x14ac:dyDescent="0.2">
      <c r="A187" s="433" t="s">
        <v>84</v>
      </c>
      <c r="B187" s="3913" t="s">
        <v>25</v>
      </c>
      <c r="C187" s="431" t="s">
        <v>25</v>
      </c>
      <c r="D187" s="430" t="s">
        <v>86</v>
      </c>
      <c r="E187" s="602"/>
      <c r="F187" s="3843" t="s">
        <v>340</v>
      </c>
      <c r="G187" s="3866" t="s">
        <v>328</v>
      </c>
      <c r="H187" s="3871" t="s">
        <v>33</v>
      </c>
      <c r="I187" s="3840" t="s">
        <v>265</v>
      </c>
      <c r="J187" s="428" t="s">
        <v>264</v>
      </c>
      <c r="K187" s="339" t="s">
        <v>101</v>
      </c>
      <c r="L187" s="338"/>
      <c r="M187" s="337" t="s">
        <v>201</v>
      </c>
      <c r="N187" s="336" t="s">
        <v>333</v>
      </c>
      <c r="O187" s="368">
        <v>1</v>
      </c>
    </row>
    <row r="188" spans="1:15" ht="15" x14ac:dyDescent="0.2">
      <c r="A188" s="441"/>
      <c r="B188" s="3914"/>
      <c r="C188" s="446"/>
      <c r="D188" s="422"/>
      <c r="E188" s="601"/>
      <c r="F188" s="3844"/>
      <c r="G188" s="3867"/>
      <c r="H188" s="3872"/>
      <c r="I188" s="3841"/>
      <c r="J188" s="356" t="s">
        <v>263</v>
      </c>
      <c r="K188" s="334" t="s">
        <v>118</v>
      </c>
      <c r="L188" s="333">
        <v>5</v>
      </c>
      <c r="M188" s="332" t="s">
        <v>339</v>
      </c>
      <c r="N188" s="331" t="s">
        <v>194</v>
      </c>
      <c r="O188" s="370">
        <v>1</v>
      </c>
    </row>
    <row r="189" spans="1:15" ht="15" x14ac:dyDescent="0.2">
      <c r="A189" s="441"/>
      <c r="B189" s="3914"/>
      <c r="C189" s="446"/>
      <c r="D189" s="422"/>
      <c r="E189" s="601"/>
      <c r="F189" s="3844"/>
      <c r="G189" s="3867"/>
      <c r="H189" s="3872"/>
      <c r="I189" s="3841"/>
      <c r="J189" s="327"/>
      <c r="K189" s="334" t="s">
        <v>188</v>
      </c>
      <c r="L189" s="333"/>
      <c r="M189" s="359"/>
      <c r="N189" s="367"/>
      <c r="O189" s="330"/>
    </row>
    <row r="190" spans="1:15" ht="15" x14ac:dyDescent="0.2">
      <c r="A190" s="441"/>
      <c r="B190" s="3914"/>
      <c r="C190" s="446"/>
      <c r="D190" s="422"/>
      <c r="E190" s="601"/>
      <c r="F190" s="3844"/>
      <c r="G190" s="3867"/>
      <c r="H190" s="3872"/>
      <c r="I190" s="3841"/>
      <c r="J190" s="327"/>
      <c r="K190" s="334" t="s">
        <v>141</v>
      </c>
      <c r="L190" s="333">
        <v>17.2</v>
      </c>
      <c r="M190" s="359"/>
      <c r="N190" s="367"/>
      <c r="O190" s="330"/>
    </row>
    <row r="191" spans="1:15" ht="15.75" thickBot="1" x14ac:dyDescent="0.25">
      <c r="A191" s="441"/>
      <c r="B191" s="3914"/>
      <c r="C191" s="446"/>
      <c r="D191" s="422"/>
      <c r="E191" s="601"/>
      <c r="F191" s="3844"/>
      <c r="G191" s="3867"/>
      <c r="H191" s="3872"/>
      <c r="I191" s="3841"/>
      <c r="J191" s="327"/>
      <c r="K191" s="326" t="s">
        <v>132</v>
      </c>
      <c r="L191" s="365"/>
      <c r="M191" s="364"/>
      <c r="N191" s="363"/>
      <c r="O191" s="362"/>
    </row>
    <row r="192" spans="1:15" ht="15.75" thickBot="1" x14ac:dyDescent="0.25">
      <c r="A192" s="415"/>
      <c r="B192" s="3922"/>
      <c r="C192" s="443"/>
      <c r="D192" s="417"/>
      <c r="E192" s="600"/>
      <c r="F192" s="3845"/>
      <c r="G192" s="3868"/>
      <c r="H192" s="516"/>
      <c r="I192" s="3842"/>
      <c r="J192" s="360"/>
      <c r="K192" s="347" t="s">
        <v>21</v>
      </c>
      <c r="L192" s="346">
        <f>SUM(L187:L191)</f>
        <v>22.2</v>
      </c>
      <c r="M192" s="345"/>
      <c r="N192" s="344"/>
      <c r="O192" s="343"/>
    </row>
    <row r="193" spans="1:15" ht="19.149999999999999" customHeight="1" x14ac:dyDescent="0.2">
      <c r="A193" s="433" t="s">
        <v>84</v>
      </c>
      <c r="B193" s="3913" t="s">
        <v>25</v>
      </c>
      <c r="C193" s="431" t="s">
        <v>25</v>
      </c>
      <c r="D193" s="430" t="s">
        <v>84</v>
      </c>
      <c r="E193" s="598"/>
      <c r="F193" s="3843" t="s">
        <v>338</v>
      </c>
      <c r="G193" s="3866" t="s">
        <v>328</v>
      </c>
      <c r="H193" s="3859" t="s">
        <v>33</v>
      </c>
      <c r="I193" s="3840" t="s">
        <v>32</v>
      </c>
      <c r="J193" s="3864" t="s">
        <v>31</v>
      </c>
      <c r="K193" s="339" t="s">
        <v>101</v>
      </c>
      <c r="L193" s="338">
        <v>8</v>
      </c>
      <c r="M193" s="337" t="s">
        <v>337</v>
      </c>
      <c r="N193" s="336"/>
      <c r="O193" s="368" t="s">
        <v>336</v>
      </c>
    </row>
    <row r="194" spans="1:15" ht="15" x14ac:dyDescent="0.2">
      <c r="A194" s="441"/>
      <c r="B194" s="3914"/>
      <c r="C194" s="446"/>
      <c r="D194" s="422"/>
      <c r="E194" s="596"/>
      <c r="F194" s="3844"/>
      <c r="G194" s="3867"/>
      <c r="H194" s="3860"/>
      <c r="I194" s="3841"/>
      <c r="J194" s="3865"/>
      <c r="K194" s="334" t="s">
        <v>118</v>
      </c>
      <c r="L194" s="333"/>
      <c r="M194" s="332"/>
      <c r="N194" s="331"/>
      <c r="O194" s="330"/>
    </row>
    <row r="195" spans="1:15" ht="15" x14ac:dyDescent="0.2">
      <c r="A195" s="441"/>
      <c r="B195" s="3914"/>
      <c r="C195" s="446"/>
      <c r="D195" s="422"/>
      <c r="E195" s="596"/>
      <c r="F195" s="3844"/>
      <c r="G195" s="3867"/>
      <c r="H195" s="3860"/>
      <c r="I195" s="3841"/>
      <c r="J195" s="327"/>
      <c r="K195" s="334" t="s">
        <v>188</v>
      </c>
      <c r="L195" s="333"/>
      <c r="M195" s="359"/>
      <c r="N195" s="367"/>
      <c r="O195" s="330"/>
    </row>
    <row r="196" spans="1:15" ht="15" x14ac:dyDescent="0.2">
      <c r="A196" s="441"/>
      <c r="B196" s="3914"/>
      <c r="C196" s="446"/>
      <c r="D196" s="422"/>
      <c r="E196" s="596"/>
      <c r="F196" s="3844"/>
      <c r="G196" s="3867"/>
      <c r="H196" s="3860"/>
      <c r="I196" s="3841"/>
      <c r="J196" s="327"/>
      <c r="K196" s="334" t="s">
        <v>141</v>
      </c>
      <c r="L196" s="333"/>
      <c r="M196" s="359"/>
      <c r="N196" s="367"/>
      <c r="O196" s="330"/>
    </row>
    <row r="197" spans="1:15" ht="15.75" thickBot="1" x14ac:dyDescent="0.25">
      <c r="A197" s="441"/>
      <c r="B197" s="3914"/>
      <c r="C197" s="446"/>
      <c r="D197" s="422"/>
      <c r="E197" s="596"/>
      <c r="F197" s="3844"/>
      <c r="G197" s="3867"/>
      <c r="H197" s="3860"/>
      <c r="I197" s="3841"/>
      <c r="J197" s="327"/>
      <c r="K197" s="326" t="s">
        <v>132</v>
      </c>
      <c r="L197" s="365"/>
      <c r="M197" s="364"/>
      <c r="N197" s="363"/>
      <c r="O197" s="362"/>
    </row>
    <row r="198" spans="1:15" ht="27" customHeight="1" thickBot="1" x14ac:dyDescent="0.25">
      <c r="A198" s="415"/>
      <c r="B198" s="3922"/>
      <c r="C198" s="443"/>
      <c r="D198" s="417"/>
      <c r="E198" s="595"/>
      <c r="F198" s="3845"/>
      <c r="G198" s="3868"/>
      <c r="H198" s="3861"/>
      <c r="I198" s="3842"/>
      <c r="J198" s="360"/>
      <c r="K198" s="347" t="s">
        <v>21</v>
      </c>
      <c r="L198" s="346">
        <f>SUM(L193:L197)</f>
        <v>8</v>
      </c>
      <c r="M198" s="345"/>
      <c r="N198" s="344"/>
      <c r="O198" s="343"/>
    </row>
    <row r="199" spans="1:15" ht="18.600000000000001" customHeight="1" x14ac:dyDescent="0.2">
      <c r="A199" s="433" t="s">
        <v>84</v>
      </c>
      <c r="B199" s="3913" t="s">
        <v>25</v>
      </c>
      <c r="C199" s="431" t="s">
        <v>25</v>
      </c>
      <c r="D199" s="430" t="s">
        <v>81</v>
      </c>
      <c r="E199" s="598"/>
      <c r="F199" s="3843" t="s">
        <v>335</v>
      </c>
      <c r="G199" s="3866" t="s">
        <v>328</v>
      </c>
      <c r="H199" s="3859" t="s">
        <v>33</v>
      </c>
      <c r="I199" s="3840" t="s">
        <v>265</v>
      </c>
      <c r="J199" s="428" t="s">
        <v>264</v>
      </c>
      <c r="K199" s="339" t="s">
        <v>101</v>
      </c>
      <c r="L199" s="338"/>
      <c r="M199" s="337" t="s">
        <v>201</v>
      </c>
      <c r="N199" s="336" t="s">
        <v>334</v>
      </c>
      <c r="O199" s="368"/>
    </row>
    <row r="200" spans="1:15" ht="15" x14ac:dyDescent="0.2">
      <c r="A200" s="441"/>
      <c r="B200" s="3914"/>
      <c r="C200" s="446"/>
      <c r="D200" s="422"/>
      <c r="E200" s="596"/>
      <c r="F200" s="3844"/>
      <c r="G200" s="3867"/>
      <c r="H200" s="3860"/>
      <c r="I200" s="3841"/>
      <c r="J200" s="327"/>
      <c r="K200" s="334" t="s">
        <v>118</v>
      </c>
      <c r="L200" s="333">
        <v>15</v>
      </c>
      <c r="M200" s="332" t="s">
        <v>327</v>
      </c>
      <c r="N200" s="331" t="s">
        <v>333</v>
      </c>
      <c r="O200" s="370">
        <v>1</v>
      </c>
    </row>
    <row r="201" spans="1:15" ht="15" x14ac:dyDescent="0.2">
      <c r="A201" s="441"/>
      <c r="B201" s="3914"/>
      <c r="C201" s="446"/>
      <c r="D201" s="422"/>
      <c r="E201" s="596"/>
      <c r="F201" s="3844"/>
      <c r="G201" s="3867"/>
      <c r="H201" s="3860"/>
      <c r="I201" s="3841"/>
      <c r="J201" s="327"/>
      <c r="K201" s="334" t="s">
        <v>188</v>
      </c>
      <c r="L201" s="333"/>
      <c r="M201" s="359"/>
      <c r="N201" s="367"/>
      <c r="O201" s="370"/>
    </row>
    <row r="202" spans="1:15" ht="15" x14ac:dyDescent="0.2">
      <c r="A202" s="441"/>
      <c r="B202" s="3914"/>
      <c r="C202" s="446"/>
      <c r="D202" s="422"/>
      <c r="E202" s="596"/>
      <c r="F202" s="3844"/>
      <c r="G202" s="3867"/>
      <c r="H202" s="3860"/>
      <c r="I202" s="3841"/>
      <c r="J202" s="327"/>
      <c r="K202" s="334" t="s">
        <v>141</v>
      </c>
      <c r="L202" s="333"/>
      <c r="M202" s="359"/>
      <c r="N202" s="367"/>
      <c r="O202" s="370"/>
    </row>
    <row r="203" spans="1:15" ht="15.75" thickBot="1" x14ac:dyDescent="0.25">
      <c r="A203" s="441"/>
      <c r="B203" s="3914"/>
      <c r="C203" s="446"/>
      <c r="D203" s="422"/>
      <c r="E203" s="596"/>
      <c r="F203" s="3844"/>
      <c r="G203" s="3867"/>
      <c r="H203" s="3860"/>
      <c r="I203" s="3841"/>
      <c r="J203" s="327"/>
      <c r="K203" s="326" t="s">
        <v>132</v>
      </c>
      <c r="L203" s="365"/>
      <c r="M203" s="364"/>
      <c r="N203" s="363"/>
      <c r="O203" s="362"/>
    </row>
    <row r="204" spans="1:15" ht="15.75" thickBot="1" x14ac:dyDescent="0.25">
      <c r="A204" s="415"/>
      <c r="B204" s="3922"/>
      <c r="C204" s="443"/>
      <c r="D204" s="417"/>
      <c r="E204" s="595"/>
      <c r="F204" s="3845"/>
      <c r="G204" s="3868"/>
      <c r="H204" s="3861"/>
      <c r="I204" s="3842"/>
      <c r="J204" s="360"/>
      <c r="K204" s="347" t="s">
        <v>21</v>
      </c>
      <c r="L204" s="346">
        <f>SUM(L199:L203)</f>
        <v>15</v>
      </c>
      <c r="M204" s="594"/>
      <c r="N204" s="593"/>
      <c r="O204" s="525"/>
    </row>
    <row r="205" spans="1:15" ht="13.9" customHeight="1" x14ac:dyDescent="0.2">
      <c r="A205" s="433" t="s">
        <v>84</v>
      </c>
      <c r="B205" s="3913" t="s">
        <v>25</v>
      </c>
      <c r="C205" s="431" t="s">
        <v>25</v>
      </c>
      <c r="D205" s="430" t="s">
        <v>76</v>
      </c>
      <c r="E205" s="598"/>
      <c r="F205" s="3843" t="s">
        <v>332</v>
      </c>
      <c r="G205" s="3866" t="s">
        <v>328</v>
      </c>
      <c r="H205" s="3859" t="s">
        <v>33</v>
      </c>
      <c r="I205" s="3840" t="s">
        <v>265</v>
      </c>
      <c r="J205" s="428" t="s">
        <v>264</v>
      </c>
      <c r="K205" s="339" t="s">
        <v>101</v>
      </c>
      <c r="L205" s="338"/>
      <c r="M205" s="337" t="s">
        <v>201</v>
      </c>
      <c r="N205" s="336" t="s">
        <v>194</v>
      </c>
      <c r="O205" s="368"/>
    </row>
    <row r="206" spans="1:15" ht="15" x14ac:dyDescent="0.2">
      <c r="A206" s="441"/>
      <c r="B206" s="3914"/>
      <c r="C206" s="446"/>
      <c r="D206" s="422"/>
      <c r="E206" s="596"/>
      <c r="F206" s="3844"/>
      <c r="G206" s="3867"/>
      <c r="H206" s="3860"/>
      <c r="I206" s="3841"/>
      <c r="J206" s="327"/>
      <c r="K206" s="334" t="s">
        <v>118</v>
      </c>
      <c r="L206" s="333">
        <v>15</v>
      </c>
      <c r="M206" s="332" t="s">
        <v>327</v>
      </c>
      <c r="N206" s="331" t="s">
        <v>194</v>
      </c>
      <c r="O206" s="370">
        <v>1</v>
      </c>
    </row>
    <row r="207" spans="1:15" ht="15" x14ac:dyDescent="0.2">
      <c r="A207" s="441"/>
      <c r="B207" s="3914"/>
      <c r="C207" s="446"/>
      <c r="D207" s="422"/>
      <c r="E207" s="596"/>
      <c r="F207" s="3844"/>
      <c r="G207" s="3867"/>
      <c r="H207" s="3860"/>
      <c r="I207" s="3841"/>
      <c r="J207" s="327"/>
      <c r="K207" s="334" t="s">
        <v>188</v>
      </c>
      <c r="L207" s="333"/>
      <c r="M207" s="359"/>
      <c r="N207" s="367"/>
      <c r="O207" s="370"/>
    </row>
    <row r="208" spans="1:15" ht="15" x14ac:dyDescent="0.2">
      <c r="A208" s="441"/>
      <c r="B208" s="3914"/>
      <c r="C208" s="446"/>
      <c r="D208" s="422"/>
      <c r="E208" s="596"/>
      <c r="F208" s="3844"/>
      <c r="G208" s="3867"/>
      <c r="H208" s="3860"/>
      <c r="I208" s="3841"/>
      <c r="J208" s="327"/>
      <c r="K208" s="334" t="s">
        <v>141</v>
      </c>
      <c r="L208" s="333"/>
      <c r="M208" s="359"/>
      <c r="N208" s="367"/>
      <c r="O208" s="370"/>
    </row>
    <row r="209" spans="1:15" ht="15.75" thickBot="1" x14ac:dyDescent="0.25">
      <c r="A209" s="441"/>
      <c r="B209" s="3914"/>
      <c r="C209" s="446"/>
      <c r="D209" s="422"/>
      <c r="E209" s="596"/>
      <c r="F209" s="3844"/>
      <c r="G209" s="3867"/>
      <c r="H209" s="3860"/>
      <c r="I209" s="3841"/>
      <c r="J209" s="327"/>
      <c r="K209" s="326" t="s">
        <v>132</v>
      </c>
      <c r="L209" s="365"/>
      <c r="M209" s="364"/>
      <c r="N209" s="363"/>
      <c r="O209" s="362"/>
    </row>
    <row r="210" spans="1:15" ht="15.75" thickBot="1" x14ac:dyDescent="0.25">
      <c r="A210" s="415"/>
      <c r="B210" s="3922"/>
      <c r="C210" s="443"/>
      <c r="D210" s="417"/>
      <c r="E210" s="595"/>
      <c r="F210" s="3845"/>
      <c r="G210" s="3868"/>
      <c r="H210" s="3861"/>
      <c r="I210" s="3842"/>
      <c r="J210" s="360"/>
      <c r="K210" s="347" t="s">
        <v>21</v>
      </c>
      <c r="L210" s="346">
        <f>SUM(L205:L209)</f>
        <v>15</v>
      </c>
      <c r="M210" s="594"/>
      <c r="N210" s="593"/>
      <c r="O210" s="525"/>
    </row>
    <row r="211" spans="1:15" ht="16.899999999999999" customHeight="1" x14ac:dyDescent="0.2">
      <c r="A211" s="433" t="s">
        <v>84</v>
      </c>
      <c r="B211" s="3913" t="s">
        <v>25</v>
      </c>
      <c r="C211" s="431" t="s">
        <v>25</v>
      </c>
      <c r="D211" s="430" t="s">
        <v>73</v>
      </c>
      <c r="E211" s="598"/>
      <c r="F211" s="599" t="s">
        <v>331</v>
      </c>
      <c r="G211" s="3866" t="s">
        <v>328</v>
      </c>
      <c r="H211" s="3859" t="s">
        <v>33</v>
      </c>
      <c r="I211" s="3840" t="s">
        <v>190</v>
      </c>
      <c r="J211" s="340" t="s">
        <v>189</v>
      </c>
      <c r="K211" s="339" t="s">
        <v>101</v>
      </c>
      <c r="L211" s="338"/>
      <c r="M211" s="337" t="s">
        <v>201</v>
      </c>
      <c r="N211" s="336" t="s">
        <v>194</v>
      </c>
      <c r="O211" s="368"/>
    </row>
    <row r="212" spans="1:15" ht="15" x14ac:dyDescent="0.2">
      <c r="A212" s="441"/>
      <c r="B212" s="3914"/>
      <c r="C212" s="446"/>
      <c r="D212" s="422"/>
      <c r="E212" s="596"/>
      <c r="F212" s="522"/>
      <c r="G212" s="3867"/>
      <c r="H212" s="3860"/>
      <c r="I212" s="3841"/>
      <c r="J212" s="327"/>
      <c r="K212" s="334" t="s">
        <v>118</v>
      </c>
      <c r="L212" s="333">
        <v>18.5</v>
      </c>
      <c r="M212" s="332" t="s">
        <v>327</v>
      </c>
      <c r="N212" s="331" t="s">
        <v>194</v>
      </c>
      <c r="O212" s="370"/>
    </row>
    <row r="213" spans="1:15" ht="15" x14ac:dyDescent="0.2">
      <c r="A213" s="441"/>
      <c r="B213" s="3914"/>
      <c r="C213" s="446"/>
      <c r="D213" s="422"/>
      <c r="E213" s="596"/>
      <c r="F213" s="522"/>
      <c r="G213" s="3867"/>
      <c r="H213" s="3860"/>
      <c r="I213" s="3841"/>
      <c r="J213" s="327"/>
      <c r="K213" s="334" t="s">
        <v>188</v>
      </c>
      <c r="L213" s="333"/>
      <c r="M213" s="359"/>
      <c r="N213" s="367"/>
      <c r="O213" s="370"/>
    </row>
    <row r="214" spans="1:15" ht="15" x14ac:dyDescent="0.2">
      <c r="A214" s="441"/>
      <c r="B214" s="3914"/>
      <c r="C214" s="446"/>
      <c r="D214" s="422"/>
      <c r="E214" s="596"/>
      <c r="F214" s="522"/>
      <c r="G214" s="3867"/>
      <c r="H214" s="3860"/>
      <c r="I214" s="3841"/>
      <c r="J214" s="327"/>
      <c r="K214" s="334" t="s">
        <v>141</v>
      </c>
      <c r="L214" s="333"/>
      <c r="M214" s="359"/>
      <c r="N214" s="367"/>
      <c r="O214" s="370"/>
    </row>
    <row r="215" spans="1:15" ht="15.75" thickBot="1" x14ac:dyDescent="0.25">
      <c r="A215" s="441"/>
      <c r="B215" s="3914"/>
      <c r="C215" s="446"/>
      <c r="D215" s="422"/>
      <c r="E215" s="596"/>
      <c r="F215" s="527"/>
      <c r="G215" s="3867"/>
      <c r="H215" s="3860"/>
      <c r="I215" s="3841"/>
      <c r="J215" s="327"/>
      <c r="K215" s="326" t="s">
        <v>132</v>
      </c>
      <c r="L215" s="365"/>
      <c r="M215" s="364"/>
      <c r="N215" s="363"/>
      <c r="O215" s="362"/>
    </row>
    <row r="216" spans="1:15" ht="15.75" thickBot="1" x14ac:dyDescent="0.25">
      <c r="A216" s="415"/>
      <c r="B216" s="3922"/>
      <c r="C216" s="443"/>
      <c r="D216" s="417"/>
      <c r="E216" s="595"/>
      <c r="F216" s="520"/>
      <c r="G216" s="3868"/>
      <c r="H216" s="3861"/>
      <c r="I216" s="3842"/>
      <c r="J216" s="360"/>
      <c r="K216" s="347" t="s">
        <v>21</v>
      </c>
      <c r="L216" s="346">
        <f>SUM(L211:L215)</f>
        <v>18.5</v>
      </c>
      <c r="M216" s="594"/>
      <c r="N216" s="593"/>
      <c r="O216" s="525"/>
    </row>
    <row r="217" spans="1:15" ht="13.9" customHeight="1" x14ac:dyDescent="0.2">
      <c r="A217" s="433" t="s">
        <v>84</v>
      </c>
      <c r="B217" s="3913" t="s">
        <v>25</v>
      </c>
      <c r="C217" s="431" t="s">
        <v>25</v>
      </c>
      <c r="D217" s="430" t="s">
        <v>69</v>
      </c>
      <c r="E217" s="598"/>
      <c r="F217" s="599" t="s">
        <v>330</v>
      </c>
      <c r="G217" s="3866" t="s">
        <v>328</v>
      </c>
      <c r="H217" s="3859" t="s">
        <v>33</v>
      </c>
      <c r="I217" s="3840" t="s">
        <v>265</v>
      </c>
      <c r="J217" s="428" t="s">
        <v>264</v>
      </c>
      <c r="K217" s="339" t="s">
        <v>101</v>
      </c>
      <c r="L217" s="338"/>
      <c r="M217" s="337" t="s">
        <v>201</v>
      </c>
      <c r="N217" s="336" t="s">
        <v>194</v>
      </c>
      <c r="O217" s="368"/>
    </row>
    <row r="218" spans="1:15" ht="15" x14ac:dyDescent="0.2">
      <c r="A218" s="441"/>
      <c r="B218" s="3914"/>
      <c r="C218" s="446"/>
      <c r="D218" s="422"/>
      <c r="E218" s="596"/>
      <c r="F218" s="522"/>
      <c r="G218" s="3867"/>
      <c r="H218" s="3860"/>
      <c r="I218" s="3841"/>
      <c r="J218" s="327"/>
      <c r="K218" s="334" t="s">
        <v>118</v>
      </c>
      <c r="L218" s="333">
        <v>8.6999999999999993</v>
      </c>
      <c r="M218" s="332" t="s">
        <v>327</v>
      </c>
      <c r="N218" s="331" t="s">
        <v>194</v>
      </c>
      <c r="O218" s="370"/>
    </row>
    <row r="219" spans="1:15" ht="15" x14ac:dyDescent="0.2">
      <c r="A219" s="441"/>
      <c r="B219" s="3914"/>
      <c r="C219" s="446"/>
      <c r="D219" s="422"/>
      <c r="E219" s="596"/>
      <c r="F219" s="522"/>
      <c r="G219" s="3867"/>
      <c r="H219" s="3860"/>
      <c r="I219" s="3841"/>
      <c r="J219" s="327"/>
      <c r="K219" s="334" t="s">
        <v>188</v>
      </c>
      <c r="L219" s="333"/>
      <c r="M219" s="359"/>
      <c r="N219" s="367"/>
      <c r="O219" s="370"/>
    </row>
    <row r="220" spans="1:15" ht="15" x14ac:dyDescent="0.2">
      <c r="A220" s="441"/>
      <c r="B220" s="3914"/>
      <c r="C220" s="446"/>
      <c r="D220" s="422"/>
      <c r="E220" s="596"/>
      <c r="F220" s="522"/>
      <c r="G220" s="3867"/>
      <c r="H220" s="3860"/>
      <c r="I220" s="3841"/>
      <c r="J220" s="327"/>
      <c r="K220" s="334" t="s">
        <v>141</v>
      </c>
      <c r="L220" s="333"/>
      <c r="M220" s="359"/>
      <c r="N220" s="367"/>
      <c r="O220" s="370"/>
    </row>
    <row r="221" spans="1:15" ht="15.75" thickBot="1" x14ac:dyDescent="0.25">
      <c r="A221" s="441"/>
      <c r="B221" s="3914"/>
      <c r="C221" s="446"/>
      <c r="D221" s="422"/>
      <c r="E221" s="596"/>
      <c r="F221" s="527"/>
      <c r="G221" s="3867"/>
      <c r="H221" s="3860"/>
      <c r="I221" s="3841"/>
      <c r="J221" s="327"/>
      <c r="K221" s="326" t="s">
        <v>132</v>
      </c>
      <c r="L221" s="365"/>
      <c r="M221" s="364"/>
      <c r="N221" s="363"/>
      <c r="O221" s="362"/>
    </row>
    <row r="222" spans="1:15" ht="15.75" thickBot="1" x14ac:dyDescent="0.25">
      <c r="A222" s="415"/>
      <c r="B222" s="3922"/>
      <c r="C222" s="443"/>
      <c r="D222" s="417"/>
      <c r="E222" s="595"/>
      <c r="F222" s="520"/>
      <c r="G222" s="3868"/>
      <c r="H222" s="3861"/>
      <c r="I222" s="3842"/>
      <c r="J222" s="360"/>
      <c r="K222" s="347" t="s">
        <v>21</v>
      </c>
      <c r="L222" s="346">
        <f>SUM(L217:L221)</f>
        <v>8.6999999999999993</v>
      </c>
      <c r="M222" s="594"/>
      <c r="N222" s="593"/>
      <c r="O222" s="525"/>
    </row>
    <row r="223" spans="1:15" ht="13.9" customHeight="1" x14ac:dyDescent="0.2">
      <c r="A223" s="433" t="s">
        <v>84</v>
      </c>
      <c r="B223" s="3913" t="s">
        <v>25</v>
      </c>
      <c r="C223" s="431" t="s">
        <v>25</v>
      </c>
      <c r="D223" s="430" t="s">
        <v>66</v>
      </c>
      <c r="E223" s="598"/>
      <c r="F223" s="3843" t="s">
        <v>329</v>
      </c>
      <c r="G223" s="3866" t="s">
        <v>328</v>
      </c>
      <c r="H223" s="3859" t="s">
        <v>33</v>
      </c>
      <c r="I223" s="3840" t="s">
        <v>265</v>
      </c>
      <c r="J223" s="597" t="s">
        <v>264</v>
      </c>
      <c r="K223" s="339" t="s">
        <v>101</v>
      </c>
      <c r="L223" s="338"/>
      <c r="M223" s="337" t="s">
        <v>201</v>
      </c>
      <c r="N223" s="336" t="s">
        <v>194</v>
      </c>
      <c r="O223" s="368"/>
    </row>
    <row r="224" spans="1:15" ht="15" x14ac:dyDescent="0.2">
      <c r="A224" s="441"/>
      <c r="B224" s="3914"/>
      <c r="C224" s="446"/>
      <c r="D224" s="422"/>
      <c r="E224" s="596"/>
      <c r="F224" s="3844"/>
      <c r="G224" s="3867"/>
      <c r="H224" s="3860"/>
      <c r="I224" s="3841"/>
      <c r="J224" s="327"/>
      <c r="K224" s="334" t="s">
        <v>118</v>
      </c>
      <c r="L224" s="333">
        <v>18.5</v>
      </c>
      <c r="M224" s="332" t="s">
        <v>327</v>
      </c>
      <c r="N224" s="331" t="s">
        <v>194</v>
      </c>
      <c r="O224" s="370">
        <v>1</v>
      </c>
    </row>
    <row r="225" spans="1:15" ht="15" x14ac:dyDescent="0.2">
      <c r="A225" s="441"/>
      <c r="B225" s="3914"/>
      <c r="C225" s="446"/>
      <c r="D225" s="422"/>
      <c r="E225" s="596"/>
      <c r="F225" s="3844"/>
      <c r="G225" s="3867"/>
      <c r="H225" s="3860"/>
      <c r="I225" s="3841"/>
      <c r="J225" s="327"/>
      <c r="K225" s="334" t="s">
        <v>188</v>
      </c>
      <c r="L225" s="333"/>
      <c r="M225" s="359"/>
      <c r="N225" s="367"/>
      <c r="O225" s="370"/>
    </row>
    <row r="226" spans="1:15" ht="15" x14ac:dyDescent="0.2">
      <c r="A226" s="441"/>
      <c r="B226" s="3914"/>
      <c r="C226" s="446"/>
      <c r="D226" s="422"/>
      <c r="E226" s="596"/>
      <c r="F226" s="3844"/>
      <c r="G226" s="3867"/>
      <c r="H226" s="3860"/>
      <c r="I226" s="3841"/>
      <c r="J226" s="327"/>
      <c r="K226" s="334" t="s">
        <v>141</v>
      </c>
      <c r="L226" s="333"/>
      <c r="M226" s="359"/>
      <c r="N226" s="367"/>
      <c r="O226" s="370"/>
    </row>
    <row r="227" spans="1:15" ht="15.75" thickBot="1" x14ac:dyDescent="0.25">
      <c r="A227" s="441"/>
      <c r="B227" s="3914"/>
      <c r="C227" s="446"/>
      <c r="D227" s="422"/>
      <c r="E227" s="596"/>
      <c r="F227" s="3844"/>
      <c r="G227" s="3867"/>
      <c r="H227" s="3860"/>
      <c r="I227" s="3841"/>
      <c r="J227" s="327"/>
      <c r="K227" s="326" t="s">
        <v>132</v>
      </c>
      <c r="L227" s="365"/>
      <c r="M227" s="364"/>
      <c r="N227" s="363"/>
      <c r="O227" s="362"/>
    </row>
    <row r="228" spans="1:15" ht="15.75" thickBot="1" x14ac:dyDescent="0.25">
      <c r="A228" s="415"/>
      <c r="B228" s="3922"/>
      <c r="C228" s="443"/>
      <c r="D228" s="417"/>
      <c r="E228" s="595"/>
      <c r="F228" s="3845"/>
      <c r="G228" s="3868"/>
      <c r="H228" s="3861"/>
      <c r="I228" s="3842"/>
      <c r="J228" s="360"/>
      <c r="K228" s="347" t="s">
        <v>21</v>
      </c>
      <c r="L228" s="346">
        <f>SUM(L223:L227)</f>
        <v>18.5</v>
      </c>
      <c r="M228" s="594"/>
      <c r="N228" s="593"/>
      <c r="O228" s="525"/>
    </row>
    <row r="229" spans="1:15" ht="15" thickBot="1" x14ac:dyDescent="0.25">
      <c r="A229" s="415" t="s">
        <v>84</v>
      </c>
      <c r="B229" s="414" t="s">
        <v>25</v>
      </c>
      <c r="C229" s="3852" t="s">
        <v>26</v>
      </c>
      <c r="D229" s="3852"/>
      <c r="E229" s="3852"/>
      <c r="F229" s="3852"/>
      <c r="G229" s="3852"/>
      <c r="H229" s="3852"/>
      <c r="I229" s="3853"/>
      <c r="J229" s="413"/>
      <c r="K229" s="412" t="s">
        <v>21</v>
      </c>
      <c r="L229" s="411">
        <f>L174*1</f>
        <v>401.20000000000005</v>
      </c>
      <c r="M229" s="410"/>
      <c r="N229" s="410"/>
      <c r="O229" s="409"/>
    </row>
    <row r="230" spans="1:15" ht="15" thickBot="1" x14ac:dyDescent="0.25">
      <c r="A230" s="307" t="s">
        <v>84</v>
      </c>
      <c r="B230" s="307"/>
      <c r="C230" s="3854" t="s">
        <v>24</v>
      </c>
      <c r="D230" s="3854"/>
      <c r="E230" s="3854"/>
      <c r="F230" s="3854"/>
      <c r="G230" s="3854"/>
      <c r="H230" s="3854"/>
      <c r="I230" s="3855"/>
      <c r="J230" s="408"/>
      <c r="K230" s="306" t="s">
        <v>21</v>
      </c>
      <c r="L230" s="305">
        <f>L229*1</f>
        <v>401.20000000000005</v>
      </c>
      <c r="M230" s="304"/>
      <c r="N230" s="304"/>
      <c r="O230" s="303"/>
    </row>
    <row r="231" spans="1:15" ht="15.75" thickBot="1" x14ac:dyDescent="0.25">
      <c r="A231" s="407" t="s">
        <v>81</v>
      </c>
      <c r="B231" s="406"/>
      <c r="C231" s="461" t="s">
        <v>326</v>
      </c>
      <c r="D231" s="404"/>
      <c r="E231" s="404"/>
      <c r="F231" s="460"/>
      <c r="G231" s="460"/>
      <c r="H231" s="404"/>
      <c r="I231" s="404"/>
      <c r="J231" s="404"/>
      <c r="K231" s="404"/>
      <c r="L231" s="404"/>
      <c r="M231" s="403"/>
      <c r="N231" s="403"/>
      <c r="O231" s="402"/>
    </row>
    <row r="232" spans="1:15" ht="26.25" thickBot="1" x14ac:dyDescent="0.25">
      <c r="A232" s="401"/>
      <c r="B232" s="400"/>
      <c r="C232" s="398"/>
      <c r="D232" s="398"/>
      <c r="E232" s="398"/>
      <c r="F232" s="399"/>
      <c r="G232" s="399"/>
      <c r="H232" s="398"/>
      <c r="I232" s="398"/>
      <c r="J232" s="398"/>
      <c r="K232" s="398"/>
      <c r="L232" s="592"/>
      <c r="M232" s="455" t="s">
        <v>325</v>
      </c>
      <c r="N232" s="387"/>
      <c r="O232" s="386">
        <v>7</v>
      </c>
    </row>
    <row r="233" spans="1:15" ht="15" thickBot="1" x14ac:dyDescent="0.25">
      <c r="A233" s="449" t="s">
        <v>81</v>
      </c>
      <c r="B233" s="454" t="s">
        <v>25</v>
      </c>
      <c r="C233" s="453" t="s">
        <v>324</v>
      </c>
      <c r="D233" s="452"/>
      <c r="E233" s="452"/>
      <c r="F233" s="452"/>
      <c r="G233" s="452"/>
      <c r="H233" s="452"/>
      <c r="I233" s="452"/>
      <c r="J233" s="452"/>
      <c r="K233" s="452"/>
      <c r="L233" s="452"/>
      <c r="M233" s="451"/>
      <c r="N233" s="451"/>
      <c r="O233" s="450"/>
    </row>
    <row r="234" spans="1:15" ht="26.25" thickBot="1" x14ac:dyDescent="0.25">
      <c r="A234" s="449"/>
      <c r="B234" s="312"/>
      <c r="C234" s="591"/>
      <c r="D234" s="591"/>
      <c r="E234" s="591"/>
      <c r="F234" s="591"/>
      <c r="G234" s="448"/>
      <c r="H234" s="448"/>
      <c r="I234" s="448"/>
      <c r="J234" s="448"/>
      <c r="K234" s="448"/>
      <c r="L234" s="448"/>
      <c r="M234" s="388" t="s">
        <v>323</v>
      </c>
      <c r="N234" s="387" t="s">
        <v>198</v>
      </c>
      <c r="O234" s="565"/>
    </row>
    <row r="235" spans="1:15" ht="30" x14ac:dyDescent="0.2">
      <c r="A235" s="433" t="s">
        <v>81</v>
      </c>
      <c r="B235" s="3987" t="s">
        <v>25</v>
      </c>
      <c r="C235" s="385" t="s">
        <v>25</v>
      </c>
      <c r="D235" s="590"/>
      <c r="E235" s="590"/>
      <c r="F235" s="3900" t="s">
        <v>322</v>
      </c>
      <c r="G235" s="3866" t="s">
        <v>320</v>
      </c>
      <c r="H235" s="3871" t="s">
        <v>33</v>
      </c>
      <c r="I235" s="3840" t="s">
        <v>32</v>
      </c>
      <c r="J235" s="515" t="s">
        <v>31</v>
      </c>
      <c r="K235" s="384" t="s">
        <v>101</v>
      </c>
      <c r="L235" s="383">
        <f>L241</f>
        <v>2.2999999999999998</v>
      </c>
      <c r="M235" s="337" t="s">
        <v>208</v>
      </c>
      <c r="N235" s="336" t="s">
        <v>194</v>
      </c>
      <c r="O235" s="335"/>
    </row>
    <row r="236" spans="1:15" ht="15" x14ac:dyDescent="0.2">
      <c r="A236" s="441"/>
      <c r="B236" s="3988"/>
      <c r="C236" s="379"/>
      <c r="D236" s="589"/>
      <c r="E236" s="589"/>
      <c r="F236" s="3901"/>
      <c r="G236" s="3867"/>
      <c r="H236" s="3872"/>
      <c r="I236" s="3841"/>
      <c r="J236" s="327"/>
      <c r="K236" s="381" t="s">
        <v>118</v>
      </c>
      <c r="L236" s="380">
        <f>L242</f>
        <v>45.6</v>
      </c>
      <c r="M236" s="359" t="s">
        <v>318</v>
      </c>
      <c r="N236" s="367" t="s">
        <v>198</v>
      </c>
      <c r="O236" s="330"/>
    </row>
    <row r="237" spans="1:15" ht="15" x14ac:dyDescent="0.2">
      <c r="A237" s="441"/>
      <c r="B237" s="3988"/>
      <c r="C237" s="379"/>
      <c r="D237" s="589"/>
      <c r="E237" s="589"/>
      <c r="F237" s="3901"/>
      <c r="G237" s="3867"/>
      <c r="H237" s="3872"/>
      <c r="I237" s="3841"/>
      <c r="J237" s="327"/>
      <c r="K237" s="381" t="s">
        <v>188</v>
      </c>
      <c r="L237" s="380">
        <f>L243</f>
        <v>0</v>
      </c>
      <c r="M237" s="359"/>
      <c r="N237" s="367"/>
      <c r="O237" s="330"/>
    </row>
    <row r="238" spans="1:15" ht="15" x14ac:dyDescent="0.2">
      <c r="A238" s="441"/>
      <c r="B238" s="3988"/>
      <c r="C238" s="379"/>
      <c r="D238" s="589"/>
      <c r="E238" s="589"/>
      <c r="F238" s="3901"/>
      <c r="G238" s="3867"/>
      <c r="H238" s="3872"/>
      <c r="I238" s="3841"/>
      <c r="J238" s="327"/>
      <c r="K238" s="381" t="s">
        <v>141</v>
      </c>
      <c r="L238" s="380">
        <f>L244</f>
        <v>257.89999999999998</v>
      </c>
      <c r="M238" s="359"/>
      <c r="N238" s="367"/>
      <c r="O238" s="330"/>
    </row>
    <row r="239" spans="1:15" ht="15.75" thickBot="1" x14ac:dyDescent="0.25">
      <c r="A239" s="441"/>
      <c r="B239" s="3988"/>
      <c r="C239" s="379"/>
      <c r="D239" s="589"/>
      <c r="E239" s="589"/>
      <c r="F239" s="3901"/>
      <c r="G239" s="3867"/>
      <c r="H239" s="3872"/>
      <c r="I239" s="3841"/>
      <c r="J239" s="327"/>
      <c r="K239" s="378" t="s">
        <v>132</v>
      </c>
      <c r="L239" s="377">
        <f>L245</f>
        <v>0</v>
      </c>
      <c r="M239" s="364"/>
      <c r="N239" s="363"/>
      <c r="O239" s="362"/>
    </row>
    <row r="240" spans="1:15" ht="32.450000000000003" customHeight="1" thickBot="1" x14ac:dyDescent="0.25">
      <c r="A240" s="415"/>
      <c r="B240" s="3989"/>
      <c r="C240" s="437"/>
      <c r="D240" s="588"/>
      <c r="E240" s="588"/>
      <c r="F240" s="3902"/>
      <c r="G240" s="3868"/>
      <c r="H240" s="3873"/>
      <c r="I240" s="3842"/>
      <c r="J240" s="360"/>
      <c r="K240" s="347" t="s">
        <v>21</v>
      </c>
      <c r="L240" s="346">
        <f>SUM(L235:L239)</f>
        <v>305.79999999999995</v>
      </c>
      <c r="M240" s="345"/>
      <c r="N240" s="344"/>
      <c r="O240" s="343"/>
    </row>
    <row r="241" spans="1:15" ht="15" x14ac:dyDescent="0.2">
      <c r="A241" s="433" t="s">
        <v>81</v>
      </c>
      <c r="B241" s="3987" t="s">
        <v>25</v>
      </c>
      <c r="C241" s="385" t="s">
        <v>25</v>
      </c>
      <c r="D241" s="329" t="s">
        <v>25</v>
      </c>
      <c r="E241" s="341"/>
      <c r="F241" s="3844" t="s">
        <v>321</v>
      </c>
      <c r="G241" s="3866" t="s">
        <v>320</v>
      </c>
      <c r="H241" s="3859" t="s">
        <v>33</v>
      </c>
      <c r="I241" s="3840" t="s">
        <v>190</v>
      </c>
      <c r="J241" s="340" t="s">
        <v>189</v>
      </c>
      <c r="K241" s="339" t="s">
        <v>101</v>
      </c>
      <c r="L241" s="338">
        <v>2.2999999999999998</v>
      </c>
      <c r="M241" s="337" t="s">
        <v>201</v>
      </c>
      <c r="N241" s="336" t="s">
        <v>194</v>
      </c>
      <c r="O241" s="335"/>
    </row>
    <row r="242" spans="1:15" ht="15" x14ac:dyDescent="0.2">
      <c r="A242" s="441"/>
      <c r="B242" s="3988"/>
      <c r="C242" s="379"/>
      <c r="D242" s="329"/>
      <c r="E242" s="328"/>
      <c r="F242" s="3844"/>
      <c r="G242" s="3867"/>
      <c r="H242" s="3860"/>
      <c r="I242" s="3841"/>
      <c r="J242" s="356" t="s">
        <v>206</v>
      </c>
      <c r="K242" s="334" t="s">
        <v>118</v>
      </c>
      <c r="L242" s="333">
        <v>45.6</v>
      </c>
      <c r="M242" s="332" t="s">
        <v>319</v>
      </c>
      <c r="N242" s="331" t="s">
        <v>194</v>
      </c>
      <c r="O242" s="370">
        <v>1</v>
      </c>
    </row>
    <row r="243" spans="1:15" ht="15" x14ac:dyDescent="0.2">
      <c r="A243" s="441"/>
      <c r="B243" s="3988"/>
      <c r="C243" s="379"/>
      <c r="D243" s="329"/>
      <c r="E243" s="328"/>
      <c r="F243" s="3844"/>
      <c r="G243" s="3867"/>
      <c r="H243" s="3860"/>
      <c r="I243" s="3841"/>
      <c r="J243" s="327"/>
      <c r="K243" s="334" t="s">
        <v>188</v>
      </c>
      <c r="L243" s="333"/>
      <c r="M243" s="359" t="s">
        <v>318</v>
      </c>
      <c r="N243" s="367" t="s">
        <v>198</v>
      </c>
      <c r="O243" s="330"/>
    </row>
    <row r="244" spans="1:15" ht="15" x14ac:dyDescent="0.2">
      <c r="A244" s="441"/>
      <c r="B244" s="3988"/>
      <c r="C244" s="379"/>
      <c r="D244" s="329"/>
      <c r="E244" s="328"/>
      <c r="F244" s="3844"/>
      <c r="G244" s="3867"/>
      <c r="H244" s="3860"/>
      <c r="I244" s="3841"/>
      <c r="J244" s="327"/>
      <c r="K244" s="334" t="s">
        <v>141</v>
      </c>
      <c r="L244" s="333">
        <v>257.89999999999998</v>
      </c>
      <c r="M244" s="359"/>
      <c r="N244" s="367"/>
      <c r="O244" s="330"/>
    </row>
    <row r="245" spans="1:15" ht="15.75" thickBot="1" x14ac:dyDescent="0.25">
      <c r="A245" s="441"/>
      <c r="B245" s="3988"/>
      <c r="C245" s="379"/>
      <c r="D245" s="329"/>
      <c r="E245" s="328"/>
      <c r="F245" s="3844"/>
      <c r="G245" s="3867"/>
      <c r="H245" s="3860"/>
      <c r="I245" s="3841"/>
      <c r="J245" s="327"/>
      <c r="K245" s="326" t="s">
        <v>132</v>
      </c>
      <c r="L245" s="365"/>
      <c r="M245" s="364"/>
      <c r="N245" s="363"/>
      <c r="O245" s="362"/>
    </row>
    <row r="246" spans="1:15" ht="15.75" thickBot="1" x14ac:dyDescent="0.25">
      <c r="A246" s="415"/>
      <c r="B246" s="3989"/>
      <c r="C246" s="437"/>
      <c r="D246" s="351"/>
      <c r="E246" s="350"/>
      <c r="F246" s="3845"/>
      <c r="G246" s="3868"/>
      <c r="H246" s="3861"/>
      <c r="I246" s="3842"/>
      <c r="J246" s="360"/>
      <c r="K246" s="347" t="s">
        <v>21</v>
      </c>
      <c r="L246" s="346">
        <f>SUM(L241:L245)</f>
        <v>305.79999999999995</v>
      </c>
      <c r="M246" s="345"/>
      <c r="N246" s="344"/>
      <c r="O246" s="343"/>
    </row>
    <row r="247" spans="1:15" ht="15" thickBot="1" x14ac:dyDescent="0.25">
      <c r="A247" s="415" t="s">
        <v>81</v>
      </c>
      <c r="B247" s="414" t="s">
        <v>25</v>
      </c>
      <c r="C247" s="3852" t="s">
        <v>26</v>
      </c>
      <c r="D247" s="3852"/>
      <c r="E247" s="3852"/>
      <c r="F247" s="3852"/>
      <c r="G247" s="3852"/>
      <c r="H247" s="3852"/>
      <c r="I247" s="3853"/>
      <c r="J247" s="413"/>
      <c r="K247" s="412" t="s">
        <v>21</v>
      </c>
      <c r="L247" s="411">
        <f>L240*1</f>
        <v>305.79999999999995</v>
      </c>
      <c r="M247" s="410"/>
      <c r="N247" s="410"/>
      <c r="O247" s="409"/>
    </row>
    <row r="248" spans="1:15" ht="15" thickBot="1" x14ac:dyDescent="0.25">
      <c r="A248" s="449" t="s">
        <v>81</v>
      </c>
      <c r="B248" s="454" t="s">
        <v>27</v>
      </c>
      <c r="C248" s="453" t="s">
        <v>317</v>
      </c>
      <c r="D248" s="452"/>
      <c r="E248" s="452"/>
      <c r="F248" s="452"/>
      <c r="G248" s="452"/>
      <c r="H248" s="452"/>
      <c r="I248" s="452"/>
      <c r="J248" s="452"/>
      <c r="K248" s="452"/>
      <c r="L248" s="452"/>
      <c r="M248" s="451"/>
      <c r="N248" s="451"/>
      <c r="O248" s="450"/>
    </row>
    <row r="249" spans="1:15" ht="26.25" thickBot="1" x14ac:dyDescent="0.25">
      <c r="A249" s="561"/>
      <c r="B249" s="560"/>
      <c r="C249" s="587"/>
      <c r="D249" s="389"/>
      <c r="E249" s="389"/>
      <c r="F249" s="389"/>
      <c r="G249" s="389"/>
      <c r="H249" s="389"/>
      <c r="I249" s="389"/>
      <c r="J249" s="389"/>
      <c r="K249" s="389"/>
      <c r="L249" s="586"/>
      <c r="M249" s="396" t="s">
        <v>316</v>
      </c>
      <c r="N249" s="387" t="s">
        <v>194</v>
      </c>
      <c r="O249" s="517">
        <v>6</v>
      </c>
    </row>
    <row r="250" spans="1:15" ht="15" customHeight="1" x14ac:dyDescent="0.2">
      <c r="A250" s="585" t="s">
        <v>81</v>
      </c>
      <c r="B250" s="3994" t="s">
        <v>27</v>
      </c>
      <c r="C250" s="584" t="s">
        <v>25</v>
      </c>
      <c r="D250" s="3891" t="s">
        <v>315</v>
      </c>
      <c r="E250" s="3892"/>
      <c r="F250" s="3893"/>
      <c r="G250" s="3866" t="s">
        <v>312</v>
      </c>
      <c r="H250" s="3992" t="s">
        <v>33</v>
      </c>
      <c r="I250" s="3888" t="s">
        <v>32</v>
      </c>
      <c r="J250" s="3864" t="s">
        <v>31</v>
      </c>
      <c r="K250" s="384" t="s">
        <v>101</v>
      </c>
      <c r="L250" s="559">
        <f>L256</f>
        <v>0</v>
      </c>
      <c r="M250" s="501" t="s">
        <v>208</v>
      </c>
      <c r="N250" s="500" t="s">
        <v>194</v>
      </c>
      <c r="O250" s="499">
        <v>1</v>
      </c>
    </row>
    <row r="251" spans="1:15" ht="25.5" x14ac:dyDescent="0.2">
      <c r="A251" s="582"/>
      <c r="B251" s="3960"/>
      <c r="C251" s="581"/>
      <c r="D251" s="3894"/>
      <c r="E251" s="3895"/>
      <c r="F251" s="3896"/>
      <c r="G251" s="3867"/>
      <c r="H251" s="3966"/>
      <c r="I251" s="3889"/>
      <c r="J251" s="3865"/>
      <c r="K251" s="381" t="s">
        <v>118</v>
      </c>
      <c r="L251" s="557">
        <f>L257</f>
        <v>4.5999999999999996</v>
      </c>
      <c r="M251" s="492" t="s">
        <v>314</v>
      </c>
      <c r="N251" s="491" t="s">
        <v>194</v>
      </c>
      <c r="O251" s="496">
        <v>6</v>
      </c>
    </row>
    <row r="252" spans="1:15" ht="15" x14ac:dyDescent="0.2">
      <c r="A252" s="582"/>
      <c r="B252" s="3960"/>
      <c r="C252" s="581"/>
      <c r="D252" s="3894"/>
      <c r="E252" s="3895"/>
      <c r="F252" s="3896"/>
      <c r="G252" s="3867"/>
      <c r="H252" s="3966"/>
      <c r="I252" s="3889"/>
      <c r="J252" s="3865"/>
      <c r="K252" s="381" t="s">
        <v>188</v>
      </c>
      <c r="L252" s="557">
        <f>L258</f>
        <v>0</v>
      </c>
      <c r="M252" s="492"/>
      <c r="N252" s="491"/>
      <c r="O252" s="490"/>
    </row>
    <row r="253" spans="1:15" ht="15" x14ac:dyDescent="0.2">
      <c r="A253" s="582"/>
      <c r="B253" s="3960"/>
      <c r="C253" s="581"/>
      <c r="D253" s="3894"/>
      <c r="E253" s="3895"/>
      <c r="F253" s="3896"/>
      <c r="G253" s="3867"/>
      <c r="H253" s="3966"/>
      <c r="I253" s="3889"/>
      <c r="J253" s="539"/>
      <c r="K253" s="381" t="s">
        <v>141</v>
      </c>
      <c r="L253" s="557">
        <f>L259</f>
        <v>26.4</v>
      </c>
      <c r="M253" s="492"/>
      <c r="N253" s="491"/>
      <c r="O253" s="490"/>
    </row>
    <row r="254" spans="1:15" ht="15.75" thickBot="1" x14ac:dyDescent="0.25">
      <c r="A254" s="582"/>
      <c r="B254" s="3960"/>
      <c r="C254" s="581"/>
      <c r="D254" s="3894"/>
      <c r="E254" s="3895"/>
      <c r="F254" s="3896"/>
      <c r="G254" s="3867"/>
      <c r="H254" s="3966"/>
      <c r="I254" s="3889"/>
      <c r="J254" s="539"/>
      <c r="K254" s="378" t="s">
        <v>132</v>
      </c>
      <c r="L254" s="556">
        <f>L260</f>
        <v>0</v>
      </c>
      <c r="M254" s="482"/>
      <c r="N254" s="481"/>
      <c r="O254" s="480"/>
    </row>
    <row r="255" spans="1:15" ht="15.75" thickBot="1" x14ac:dyDescent="0.25">
      <c r="A255" s="531"/>
      <c r="B255" s="3995"/>
      <c r="C255" s="579"/>
      <c r="D255" s="3897"/>
      <c r="E255" s="3898"/>
      <c r="F255" s="3899"/>
      <c r="G255" s="3868"/>
      <c r="H255" s="3993"/>
      <c r="I255" s="3890"/>
      <c r="J255" s="534"/>
      <c r="K255" s="347" t="s">
        <v>21</v>
      </c>
      <c r="L255" s="532">
        <f>SUM(L250:L254)</f>
        <v>31</v>
      </c>
      <c r="M255" s="473"/>
      <c r="N255" s="472"/>
      <c r="O255" s="471"/>
    </row>
    <row r="256" spans="1:15" ht="15" x14ac:dyDescent="0.2">
      <c r="A256" s="585" t="s">
        <v>81</v>
      </c>
      <c r="B256" s="3994" t="s">
        <v>27</v>
      </c>
      <c r="C256" s="584" t="s">
        <v>25</v>
      </c>
      <c r="D256" s="583" t="s">
        <v>25</v>
      </c>
      <c r="E256" s="549"/>
      <c r="F256" s="3843" t="s">
        <v>313</v>
      </c>
      <c r="G256" s="3866" t="s">
        <v>312</v>
      </c>
      <c r="H256" s="3992" t="s">
        <v>33</v>
      </c>
      <c r="I256" s="3888" t="s">
        <v>227</v>
      </c>
      <c r="J256" s="428" t="s">
        <v>226</v>
      </c>
      <c r="K256" s="548" t="s">
        <v>101</v>
      </c>
      <c r="L256" s="547"/>
      <c r="M256" s="501" t="s">
        <v>201</v>
      </c>
      <c r="N256" s="500" t="s">
        <v>194</v>
      </c>
      <c r="O256" s="499">
        <v>1</v>
      </c>
    </row>
    <row r="257" spans="1:15" ht="15" x14ac:dyDescent="0.2">
      <c r="A257" s="582"/>
      <c r="B257" s="3960"/>
      <c r="C257" s="581"/>
      <c r="D257" s="580"/>
      <c r="E257" s="540"/>
      <c r="F257" s="3990"/>
      <c r="G257" s="3867"/>
      <c r="H257" s="3966"/>
      <c r="I257" s="3889"/>
      <c r="J257" s="356" t="s">
        <v>294</v>
      </c>
      <c r="K257" s="543" t="s">
        <v>118</v>
      </c>
      <c r="L257" s="542">
        <v>4.5999999999999996</v>
      </c>
      <c r="M257" s="332" t="s">
        <v>311</v>
      </c>
      <c r="N257" s="497" t="s">
        <v>194</v>
      </c>
      <c r="O257" s="496">
        <v>6</v>
      </c>
    </row>
    <row r="258" spans="1:15" ht="15" x14ac:dyDescent="0.2">
      <c r="A258" s="582"/>
      <c r="B258" s="3960"/>
      <c r="C258" s="581"/>
      <c r="D258" s="580"/>
      <c r="E258" s="540"/>
      <c r="F258" s="3990"/>
      <c r="G258" s="3867"/>
      <c r="H258" s="3966"/>
      <c r="I258" s="3889"/>
      <c r="J258" s="327"/>
      <c r="K258" s="543" t="s">
        <v>188</v>
      </c>
      <c r="L258" s="542"/>
      <c r="M258" s="492"/>
      <c r="N258" s="491"/>
      <c r="O258" s="490"/>
    </row>
    <row r="259" spans="1:15" ht="15" x14ac:dyDescent="0.2">
      <c r="A259" s="582"/>
      <c r="B259" s="3960"/>
      <c r="C259" s="581"/>
      <c r="D259" s="580"/>
      <c r="E259" s="540"/>
      <c r="F259" s="3990"/>
      <c r="G259" s="3867"/>
      <c r="H259" s="3966"/>
      <c r="I259" s="3889"/>
      <c r="J259" s="327"/>
      <c r="K259" s="543" t="s">
        <v>141</v>
      </c>
      <c r="L259" s="542">
        <v>26.4</v>
      </c>
      <c r="M259" s="492"/>
      <c r="N259" s="491"/>
      <c r="O259" s="490"/>
    </row>
    <row r="260" spans="1:15" ht="15.75" thickBot="1" x14ac:dyDescent="0.25">
      <c r="A260" s="582"/>
      <c r="B260" s="3960"/>
      <c r="C260" s="581"/>
      <c r="D260" s="580"/>
      <c r="E260" s="540"/>
      <c r="F260" s="3990"/>
      <c r="G260" s="3867"/>
      <c r="H260" s="3966"/>
      <c r="I260" s="3889"/>
      <c r="J260" s="327"/>
      <c r="K260" s="538" t="s">
        <v>132</v>
      </c>
      <c r="L260" s="537"/>
      <c r="M260" s="482"/>
      <c r="N260" s="481"/>
      <c r="O260" s="480"/>
    </row>
    <row r="261" spans="1:15" ht="15.75" thickBot="1" x14ac:dyDescent="0.25">
      <c r="A261" s="531"/>
      <c r="B261" s="3995"/>
      <c r="C261" s="579"/>
      <c r="D261" s="578"/>
      <c r="E261" s="535"/>
      <c r="F261" s="3991"/>
      <c r="G261" s="3868"/>
      <c r="H261" s="3993"/>
      <c r="I261" s="3890"/>
      <c r="J261" s="360"/>
      <c r="K261" s="533" t="s">
        <v>21</v>
      </c>
      <c r="L261" s="532">
        <f>SUM(L256:L260)</f>
        <v>31</v>
      </c>
      <c r="M261" s="473"/>
      <c r="N261" s="472"/>
      <c r="O261" s="471"/>
    </row>
    <row r="262" spans="1:15" ht="13.5" thickBot="1" x14ac:dyDescent="0.25">
      <c r="A262" s="470" t="s">
        <v>81</v>
      </c>
      <c r="B262" s="469" t="s">
        <v>27</v>
      </c>
      <c r="C262" s="3869" t="s">
        <v>26</v>
      </c>
      <c r="D262" s="3869"/>
      <c r="E262" s="3869"/>
      <c r="F262" s="3869"/>
      <c r="G262" s="3869"/>
      <c r="H262" s="3869"/>
      <c r="I262" s="3870"/>
      <c r="J262" s="577"/>
      <c r="K262" s="467" t="s">
        <v>21</v>
      </c>
      <c r="L262" s="466">
        <f>L255*1</f>
        <v>31</v>
      </c>
      <c r="M262" s="410"/>
      <c r="N262" s="410"/>
      <c r="O262" s="409"/>
    </row>
    <row r="263" spans="1:15" ht="19.5" customHeight="1" thickBot="1" x14ac:dyDescent="0.25">
      <c r="A263" s="574" t="s">
        <v>81</v>
      </c>
      <c r="B263" s="576" t="s">
        <v>86</v>
      </c>
      <c r="C263" s="575" t="s">
        <v>310</v>
      </c>
      <c r="D263" s="451"/>
      <c r="E263" s="451"/>
      <c r="F263" s="451"/>
      <c r="G263" s="451"/>
      <c r="H263" s="451"/>
      <c r="I263" s="451"/>
      <c r="J263" s="392"/>
      <c r="K263" s="451"/>
      <c r="L263" s="451"/>
      <c r="M263" s="451"/>
      <c r="N263" s="451"/>
      <c r="O263" s="450"/>
    </row>
    <row r="264" spans="1:15" ht="26.25" thickBot="1" x14ac:dyDescent="0.25">
      <c r="A264" s="574"/>
      <c r="B264" s="573"/>
      <c r="C264" s="572"/>
      <c r="D264" s="572"/>
      <c r="E264" s="572"/>
      <c r="F264" s="572"/>
      <c r="G264" s="572"/>
      <c r="H264" s="572"/>
      <c r="I264" s="572"/>
      <c r="J264" s="572"/>
      <c r="K264" s="572"/>
      <c r="L264" s="572"/>
      <c r="M264" s="455" t="s">
        <v>309</v>
      </c>
      <c r="N264" s="387" t="s">
        <v>194</v>
      </c>
      <c r="O264" s="517">
        <v>1</v>
      </c>
    </row>
    <row r="265" spans="1:15" ht="12.75" customHeight="1" x14ac:dyDescent="0.2">
      <c r="A265" s="507" t="s">
        <v>81</v>
      </c>
      <c r="B265" s="3984" t="s">
        <v>86</v>
      </c>
      <c r="C265" s="571" t="s">
        <v>25</v>
      </c>
      <c r="D265" s="3996" t="s">
        <v>308</v>
      </c>
      <c r="E265" s="3997"/>
      <c r="F265" s="3998"/>
      <c r="G265" s="3866" t="s">
        <v>305</v>
      </c>
      <c r="H265" s="3846" t="s">
        <v>33</v>
      </c>
      <c r="I265" s="3849" t="s">
        <v>32</v>
      </c>
      <c r="J265" s="515" t="s">
        <v>31</v>
      </c>
      <c r="K265" s="514" t="s">
        <v>101</v>
      </c>
      <c r="L265" s="513">
        <f>L271</f>
        <v>0</v>
      </c>
      <c r="M265" s="501" t="s">
        <v>208</v>
      </c>
      <c r="N265" s="500" t="s">
        <v>194</v>
      </c>
      <c r="O265" s="368">
        <v>1</v>
      </c>
    </row>
    <row r="266" spans="1:15" ht="25.5" x14ac:dyDescent="0.2">
      <c r="A266" s="489"/>
      <c r="B266" s="3985"/>
      <c r="C266" s="569"/>
      <c r="D266" s="3999"/>
      <c r="E266" s="4000"/>
      <c r="F266" s="4001"/>
      <c r="G266" s="3867"/>
      <c r="H266" s="3847"/>
      <c r="I266" s="3850"/>
      <c r="J266" s="495"/>
      <c r="K266" s="512" t="s">
        <v>118</v>
      </c>
      <c r="L266" s="511">
        <f>L272</f>
        <v>650</v>
      </c>
      <c r="M266" s="492" t="s">
        <v>307</v>
      </c>
      <c r="N266" s="491" t="s">
        <v>194</v>
      </c>
      <c r="O266" s="370">
        <v>1</v>
      </c>
    </row>
    <row r="267" spans="1:15" ht="15" customHeight="1" x14ac:dyDescent="0.2">
      <c r="A267" s="489"/>
      <c r="B267" s="3985"/>
      <c r="C267" s="569"/>
      <c r="D267" s="3999"/>
      <c r="E267" s="4000"/>
      <c r="F267" s="4001"/>
      <c r="G267" s="3867"/>
      <c r="H267" s="3847"/>
      <c r="I267" s="3850"/>
      <c r="J267" s="495"/>
      <c r="K267" s="512" t="s">
        <v>188</v>
      </c>
      <c r="L267" s="511">
        <f>L273</f>
        <v>0</v>
      </c>
      <c r="M267" s="492"/>
      <c r="N267" s="491"/>
      <c r="O267" s="490"/>
    </row>
    <row r="268" spans="1:15" ht="15" customHeight="1" x14ac:dyDescent="0.2">
      <c r="A268" s="489"/>
      <c r="B268" s="3985"/>
      <c r="C268" s="569"/>
      <c r="D268" s="3999"/>
      <c r="E268" s="4000"/>
      <c r="F268" s="4001"/>
      <c r="G268" s="3867"/>
      <c r="H268" s="3847"/>
      <c r="I268" s="3850"/>
      <c r="J268" s="495"/>
      <c r="K268" s="512" t="s">
        <v>141</v>
      </c>
      <c r="L268" s="511">
        <f>L274</f>
        <v>478</v>
      </c>
      <c r="M268" s="492"/>
      <c r="N268" s="491"/>
      <c r="O268" s="490"/>
    </row>
    <row r="269" spans="1:15" ht="15.75" customHeight="1" thickBot="1" x14ac:dyDescent="0.25">
      <c r="A269" s="489"/>
      <c r="B269" s="3985"/>
      <c r="C269" s="569"/>
      <c r="D269" s="3999"/>
      <c r="E269" s="4000"/>
      <c r="F269" s="4001"/>
      <c r="G269" s="3867"/>
      <c r="H269" s="3847"/>
      <c r="I269" s="3850"/>
      <c r="J269" s="495"/>
      <c r="K269" s="510" t="s">
        <v>132</v>
      </c>
      <c r="L269" s="509">
        <f>L275</f>
        <v>0</v>
      </c>
      <c r="M269" s="482"/>
      <c r="N269" s="481"/>
      <c r="O269" s="480"/>
    </row>
    <row r="270" spans="1:15" ht="15.75" customHeight="1" thickBot="1" x14ac:dyDescent="0.25">
      <c r="A270" s="470"/>
      <c r="B270" s="3986"/>
      <c r="C270" s="567"/>
      <c r="D270" s="4002"/>
      <c r="E270" s="4003"/>
      <c r="F270" s="4004"/>
      <c r="G270" s="3868"/>
      <c r="H270" s="3848"/>
      <c r="I270" s="3851"/>
      <c r="J270" s="508"/>
      <c r="K270" s="475" t="s">
        <v>21</v>
      </c>
      <c r="L270" s="474">
        <f>SUM(L265:L269)</f>
        <v>1128</v>
      </c>
      <c r="M270" s="473"/>
      <c r="N270" s="472"/>
      <c r="O270" s="471"/>
    </row>
    <row r="271" spans="1:15" ht="15" x14ac:dyDescent="0.2">
      <c r="A271" s="507" t="s">
        <v>81</v>
      </c>
      <c r="B271" s="3984" t="s">
        <v>86</v>
      </c>
      <c r="C271" s="571" t="s">
        <v>25</v>
      </c>
      <c r="D271" s="505" t="s">
        <v>25</v>
      </c>
      <c r="E271" s="570"/>
      <c r="F271" s="3843" t="s">
        <v>306</v>
      </c>
      <c r="G271" s="3866" t="s">
        <v>305</v>
      </c>
      <c r="H271" s="3846" t="s">
        <v>33</v>
      </c>
      <c r="I271" s="3849" t="s">
        <v>218</v>
      </c>
      <c r="J271" s="428" t="s">
        <v>217</v>
      </c>
      <c r="K271" s="503" t="s">
        <v>101</v>
      </c>
      <c r="L271" s="502"/>
      <c r="M271" s="501" t="s">
        <v>201</v>
      </c>
      <c r="N271" s="500" t="s">
        <v>194</v>
      </c>
      <c r="O271" s="499">
        <v>1</v>
      </c>
    </row>
    <row r="272" spans="1:15" ht="15" x14ac:dyDescent="0.2">
      <c r="A272" s="489"/>
      <c r="B272" s="3985"/>
      <c r="C272" s="569"/>
      <c r="D272" s="487"/>
      <c r="E272" s="568"/>
      <c r="F272" s="3844"/>
      <c r="G272" s="3867"/>
      <c r="H272" s="3847"/>
      <c r="I272" s="3850"/>
      <c r="J272" s="356" t="s">
        <v>304</v>
      </c>
      <c r="K272" s="494" t="s">
        <v>118</v>
      </c>
      <c r="L272" s="493">
        <v>650</v>
      </c>
      <c r="M272" s="332" t="s">
        <v>303</v>
      </c>
      <c r="N272" s="497" t="s">
        <v>194</v>
      </c>
      <c r="O272" s="496">
        <v>1</v>
      </c>
    </row>
    <row r="273" spans="1:15" x14ac:dyDescent="0.2">
      <c r="A273" s="489"/>
      <c r="B273" s="3985"/>
      <c r="C273" s="569"/>
      <c r="D273" s="487"/>
      <c r="E273" s="568"/>
      <c r="F273" s="3844"/>
      <c r="G273" s="3867"/>
      <c r="H273" s="3847"/>
      <c r="I273" s="3850"/>
      <c r="J273" s="495"/>
      <c r="K273" s="494" t="s">
        <v>188</v>
      </c>
      <c r="L273" s="493"/>
      <c r="M273" s="492"/>
      <c r="N273" s="491"/>
      <c r="O273" s="490"/>
    </row>
    <row r="274" spans="1:15" x14ac:dyDescent="0.2">
      <c r="A274" s="489"/>
      <c r="B274" s="3985"/>
      <c r="C274" s="569"/>
      <c r="D274" s="487"/>
      <c r="E274" s="568"/>
      <c r="F274" s="3844"/>
      <c r="G274" s="3867"/>
      <c r="H274" s="3847"/>
      <c r="I274" s="3850"/>
      <c r="J274" s="495"/>
      <c r="K274" s="494" t="s">
        <v>141</v>
      </c>
      <c r="L274" s="493">
        <v>478</v>
      </c>
      <c r="M274" s="492"/>
      <c r="N274" s="491"/>
      <c r="O274" s="490"/>
    </row>
    <row r="275" spans="1:15" ht="13.5" thickBot="1" x14ac:dyDescent="0.25">
      <c r="A275" s="489"/>
      <c r="B275" s="3985"/>
      <c r="C275" s="569"/>
      <c r="D275" s="487"/>
      <c r="E275" s="568"/>
      <c r="F275" s="3844"/>
      <c r="G275" s="3867"/>
      <c r="H275" s="3847"/>
      <c r="I275" s="3850"/>
      <c r="J275" s="495"/>
      <c r="K275" s="484" t="s">
        <v>132</v>
      </c>
      <c r="L275" s="483"/>
      <c r="M275" s="482"/>
      <c r="N275" s="481"/>
      <c r="O275" s="480"/>
    </row>
    <row r="276" spans="1:15" ht="13.5" thickBot="1" x14ac:dyDescent="0.25">
      <c r="A276" s="470"/>
      <c r="B276" s="3986"/>
      <c r="C276" s="567"/>
      <c r="D276" s="478"/>
      <c r="E276" s="566"/>
      <c r="F276" s="3845"/>
      <c r="G276" s="3868"/>
      <c r="H276" s="3848"/>
      <c r="I276" s="3851"/>
      <c r="J276" s="476"/>
      <c r="K276" s="475" t="s">
        <v>21</v>
      </c>
      <c r="L276" s="474">
        <f>SUM(L271:L275)</f>
        <v>1128</v>
      </c>
      <c r="M276" s="473"/>
      <c r="N276" s="472"/>
      <c r="O276" s="471"/>
    </row>
    <row r="277" spans="1:15" ht="15" thickBot="1" x14ac:dyDescent="0.25">
      <c r="A277" s="415" t="s">
        <v>81</v>
      </c>
      <c r="B277" s="414" t="s">
        <v>86</v>
      </c>
      <c r="C277" s="3852" t="s">
        <v>26</v>
      </c>
      <c r="D277" s="3852"/>
      <c r="E277" s="3852"/>
      <c r="F277" s="3852"/>
      <c r="G277" s="3852"/>
      <c r="H277" s="3852"/>
      <c r="I277" s="3853"/>
      <c r="J277" s="413"/>
      <c r="K277" s="412" t="s">
        <v>21</v>
      </c>
      <c r="L277" s="411">
        <f>L270*1</f>
        <v>1128</v>
      </c>
      <c r="M277" s="410"/>
      <c r="N277" s="410"/>
      <c r="O277" s="409"/>
    </row>
    <row r="278" spans="1:15" ht="15" thickBot="1" x14ac:dyDescent="0.25">
      <c r="A278" s="307" t="s">
        <v>81</v>
      </c>
      <c r="B278" s="307"/>
      <c r="C278" s="3854" t="s">
        <v>24</v>
      </c>
      <c r="D278" s="3854"/>
      <c r="E278" s="3854"/>
      <c r="F278" s="3854"/>
      <c r="G278" s="3854"/>
      <c r="H278" s="3854"/>
      <c r="I278" s="3855"/>
      <c r="J278" s="408"/>
      <c r="K278" s="306" t="s">
        <v>21</v>
      </c>
      <c r="L278" s="305">
        <f>L247+L262+L277</f>
        <v>1464.8</v>
      </c>
      <c r="M278" s="304"/>
      <c r="N278" s="304"/>
      <c r="O278" s="303"/>
    </row>
    <row r="279" spans="1:15" ht="15.75" thickBot="1" x14ac:dyDescent="0.25">
      <c r="A279" s="407" t="s">
        <v>76</v>
      </c>
      <c r="B279" s="406"/>
      <c r="C279" s="461" t="s">
        <v>302</v>
      </c>
      <c r="D279" s="404"/>
      <c r="E279" s="404"/>
      <c r="F279" s="460"/>
      <c r="G279" s="460"/>
      <c r="H279" s="404"/>
      <c r="I279" s="404"/>
      <c r="J279" s="404"/>
      <c r="K279" s="404"/>
      <c r="L279" s="404"/>
      <c r="M279" s="403"/>
      <c r="N279" s="403"/>
      <c r="O279" s="402"/>
    </row>
    <row r="280" spans="1:15" ht="37.5" customHeight="1" thickBot="1" x14ac:dyDescent="0.25">
      <c r="A280" s="459"/>
      <c r="B280" s="458"/>
      <c r="C280" s="456"/>
      <c r="D280" s="456"/>
      <c r="E280" s="456"/>
      <c r="F280" s="457"/>
      <c r="G280" s="457"/>
      <c r="H280" s="456"/>
      <c r="I280" s="456"/>
      <c r="J280" s="456"/>
      <c r="K280" s="456"/>
      <c r="L280" s="456"/>
      <c r="M280" s="455" t="s">
        <v>301</v>
      </c>
      <c r="N280" s="387" t="s">
        <v>300</v>
      </c>
      <c r="O280" s="565">
        <v>676315</v>
      </c>
    </row>
    <row r="281" spans="1:15" ht="23.25" customHeight="1" thickBot="1" x14ac:dyDescent="0.25">
      <c r="A281" s="390" t="s">
        <v>76</v>
      </c>
      <c r="B281" s="312" t="s">
        <v>25</v>
      </c>
      <c r="C281" s="453" t="s">
        <v>299</v>
      </c>
      <c r="D281" s="452"/>
      <c r="E281" s="452"/>
      <c r="F281" s="452"/>
      <c r="G281" s="452"/>
      <c r="H281" s="452"/>
      <c r="I281" s="452"/>
      <c r="J281" s="452"/>
      <c r="K281" s="452"/>
      <c r="L281" s="452"/>
      <c r="M281" s="451"/>
      <c r="N281" s="451"/>
      <c r="O281" s="450"/>
    </row>
    <row r="282" spans="1:15" ht="36" customHeight="1" thickBot="1" x14ac:dyDescent="0.25">
      <c r="A282" s="449"/>
      <c r="B282" s="312"/>
      <c r="C282" s="448"/>
      <c r="D282" s="448"/>
      <c r="E282" s="448"/>
      <c r="F282" s="448"/>
      <c r="G282" s="448"/>
      <c r="H282" s="448"/>
      <c r="I282" s="448"/>
      <c r="J282" s="448"/>
      <c r="K282" s="448"/>
      <c r="L282" s="448"/>
      <c r="M282" s="388" t="s">
        <v>298</v>
      </c>
      <c r="N282" s="387" t="s">
        <v>194</v>
      </c>
      <c r="O282" s="565"/>
    </row>
    <row r="283" spans="1:15" ht="15" customHeight="1" x14ac:dyDescent="0.2">
      <c r="A283" s="3976" t="s">
        <v>76</v>
      </c>
      <c r="B283" s="3979" t="s">
        <v>25</v>
      </c>
      <c r="C283" s="3915" t="s">
        <v>25</v>
      </c>
      <c r="D283" s="3969" t="s">
        <v>297</v>
      </c>
      <c r="E283" s="3970"/>
      <c r="F283" s="3971"/>
      <c r="G283" s="3866" t="s">
        <v>295</v>
      </c>
      <c r="H283" s="3919" t="s">
        <v>33</v>
      </c>
      <c r="I283" s="3840" t="s">
        <v>32</v>
      </c>
      <c r="J283" s="515" t="s">
        <v>31</v>
      </c>
      <c r="K283" s="384" t="s">
        <v>101</v>
      </c>
      <c r="L283" s="383">
        <f>L289</f>
        <v>1.6</v>
      </c>
      <c r="M283" s="337" t="s">
        <v>208</v>
      </c>
      <c r="N283" s="336" t="s">
        <v>194</v>
      </c>
      <c r="O283" s="335"/>
    </row>
    <row r="284" spans="1:15" ht="15" x14ac:dyDescent="0.2">
      <c r="A284" s="3977"/>
      <c r="B284" s="3914"/>
      <c r="C284" s="3916"/>
      <c r="D284" s="3972"/>
      <c r="E284" s="3973"/>
      <c r="F284" s="3901"/>
      <c r="G284" s="3867"/>
      <c r="H284" s="3872"/>
      <c r="I284" s="3841"/>
      <c r="J284" s="327"/>
      <c r="K284" s="381" t="s">
        <v>118</v>
      </c>
      <c r="L284" s="380">
        <f>L290</f>
        <v>328.3</v>
      </c>
      <c r="M284" s="3905" t="s">
        <v>293</v>
      </c>
      <c r="N284" s="3907" t="s">
        <v>292</v>
      </c>
      <c r="O284" s="3909">
        <v>74</v>
      </c>
    </row>
    <row r="285" spans="1:15" ht="15" x14ac:dyDescent="0.2">
      <c r="A285" s="3977"/>
      <c r="B285" s="3914"/>
      <c r="C285" s="3916"/>
      <c r="D285" s="3972"/>
      <c r="E285" s="3973"/>
      <c r="F285" s="3901"/>
      <c r="G285" s="3867"/>
      <c r="H285" s="3872"/>
      <c r="I285" s="3841"/>
      <c r="J285" s="327"/>
      <c r="K285" s="381" t="s">
        <v>188</v>
      </c>
      <c r="L285" s="380">
        <f>L291</f>
        <v>1516.5</v>
      </c>
      <c r="M285" s="3906"/>
      <c r="N285" s="3908"/>
      <c r="O285" s="3910"/>
    </row>
    <row r="286" spans="1:15" ht="15" x14ac:dyDescent="0.2">
      <c r="A286" s="3977"/>
      <c r="B286" s="3914"/>
      <c r="C286" s="3916"/>
      <c r="D286" s="3972"/>
      <c r="E286" s="3973"/>
      <c r="F286" s="3901"/>
      <c r="G286" s="3867"/>
      <c r="H286" s="3872"/>
      <c r="I286" s="3841"/>
      <c r="J286" s="327"/>
      <c r="K286" s="381" t="s">
        <v>141</v>
      </c>
      <c r="L286" s="380">
        <f>L292</f>
        <v>1844.7</v>
      </c>
      <c r="M286" s="359"/>
      <c r="N286" s="367"/>
      <c r="O286" s="330"/>
    </row>
    <row r="287" spans="1:15" ht="15.75" thickBot="1" x14ac:dyDescent="0.25">
      <c r="A287" s="3977"/>
      <c r="B287" s="3914"/>
      <c r="C287" s="3916"/>
      <c r="D287" s="3972"/>
      <c r="E287" s="3973"/>
      <c r="F287" s="3901"/>
      <c r="G287" s="3867"/>
      <c r="H287" s="3872"/>
      <c r="I287" s="3841"/>
      <c r="J287" s="327"/>
      <c r="K287" s="378" t="s">
        <v>132</v>
      </c>
      <c r="L287" s="377">
        <f>L293</f>
        <v>0</v>
      </c>
      <c r="M287" s="364"/>
      <c r="N287" s="363"/>
      <c r="O287" s="362"/>
    </row>
    <row r="288" spans="1:15" ht="15.75" thickBot="1" x14ac:dyDescent="0.25">
      <c r="A288" s="3978"/>
      <c r="B288" s="3980"/>
      <c r="C288" s="3968"/>
      <c r="D288" s="3974"/>
      <c r="E288" s="3975"/>
      <c r="F288" s="3902"/>
      <c r="G288" s="3868"/>
      <c r="H288" s="3924"/>
      <c r="I288" s="3842"/>
      <c r="J288" s="360"/>
      <c r="K288" s="347" t="s">
        <v>21</v>
      </c>
      <c r="L288" s="346">
        <f>SUM(L283:L287)</f>
        <v>3691.1000000000004</v>
      </c>
      <c r="M288" s="345"/>
      <c r="N288" s="344"/>
      <c r="O288" s="343"/>
    </row>
    <row r="289" spans="1:15" ht="15" x14ac:dyDescent="0.2">
      <c r="A289" s="3976" t="s">
        <v>76</v>
      </c>
      <c r="B289" s="3979" t="s">
        <v>25</v>
      </c>
      <c r="C289" s="3915" t="s">
        <v>25</v>
      </c>
      <c r="D289" s="342" t="s">
        <v>25</v>
      </c>
      <c r="E289" s="341"/>
      <c r="F289" s="3843" t="s">
        <v>296</v>
      </c>
      <c r="G289" s="3866" t="s">
        <v>295</v>
      </c>
      <c r="H289" s="3981" t="s">
        <v>33</v>
      </c>
      <c r="I289" s="3840" t="s">
        <v>227</v>
      </c>
      <c r="J289" s="515" t="s">
        <v>226</v>
      </c>
      <c r="K289" s="339" t="s">
        <v>101</v>
      </c>
      <c r="L289" s="338">
        <v>1.6</v>
      </c>
      <c r="M289" s="337" t="s">
        <v>201</v>
      </c>
      <c r="N289" s="336" t="s">
        <v>194</v>
      </c>
      <c r="O289" s="335"/>
    </row>
    <row r="290" spans="1:15" ht="15" x14ac:dyDescent="0.2">
      <c r="A290" s="3977"/>
      <c r="B290" s="3914"/>
      <c r="C290" s="3916"/>
      <c r="D290" s="329"/>
      <c r="E290" s="328"/>
      <c r="F290" s="3844"/>
      <c r="G290" s="3867"/>
      <c r="H290" s="3982"/>
      <c r="I290" s="3841"/>
      <c r="J290" s="356" t="s">
        <v>294</v>
      </c>
      <c r="K290" s="334" t="s">
        <v>118</v>
      </c>
      <c r="L290" s="333">
        <v>328.3</v>
      </c>
      <c r="M290" s="564" t="s">
        <v>293</v>
      </c>
      <c r="N290" s="331" t="s">
        <v>292</v>
      </c>
      <c r="O290" s="370">
        <v>74</v>
      </c>
    </row>
    <row r="291" spans="1:15" ht="15" x14ac:dyDescent="0.2">
      <c r="A291" s="3977"/>
      <c r="B291" s="3914"/>
      <c r="C291" s="3916"/>
      <c r="D291" s="329"/>
      <c r="E291" s="328"/>
      <c r="F291" s="3844"/>
      <c r="G291" s="3867"/>
      <c r="H291" s="3982"/>
      <c r="I291" s="3841"/>
      <c r="J291" s="327"/>
      <c r="K291" s="334" t="s">
        <v>188</v>
      </c>
      <c r="L291" s="333">
        <v>1516.5</v>
      </c>
      <c r="M291" s="563"/>
      <c r="N291" s="367"/>
      <c r="O291" s="330"/>
    </row>
    <row r="292" spans="1:15" ht="15" x14ac:dyDescent="0.2">
      <c r="A292" s="3977"/>
      <c r="B292" s="3914"/>
      <c r="C292" s="3916"/>
      <c r="D292" s="329"/>
      <c r="E292" s="328"/>
      <c r="F292" s="3844"/>
      <c r="G292" s="3867"/>
      <c r="H292" s="3982"/>
      <c r="I292" s="3841"/>
      <c r="J292" s="327"/>
      <c r="K292" s="334" t="s">
        <v>141</v>
      </c>
      <c r="L292" s="333">
        <v>1844.7</v>
      </c>
      <c r="M292" s="359"/>
      <c r="N292" s="367"/>
      <c r="O292" s="330"/>
    </row>
    <row r="293" spans="1:15" ht="15.75" thickBot="1" x14ac:dyDescent="0.25">
      <c r="A293" s="3977"/>
      <c r="B293" s="3914"/>
      <c r="C293" s="3916"/>
      <c r="D293" s="329"/>
      <c r="E293" s="328"/>
      <c r="F293" s="3844"/>
      <c r="G293" s="3867"/>
      <c r="H293" s="3982"/>
      <c r="I293" s="3841"/>
      <c r="J293" s="327"/>
      <c r="K293" s="326" t="s">
        <v>132</v>
      </c>
      <c r="L293" s="365"/>
      <c r="M293" s="364"/>
      <c r="N293" s="363"/>
      <c r="O293" s="362"/>
    </row>
    <row r="294" spans="1:15" ht="15.75" thickBot="1" x14ac:dyDescent="0.25">
      <c r="A294" s="3978"/>
      <c r="B294" s="3980"/>
      <c r="C294" s="3968"/>
      <c r="D294" s="351"/>
      <c r="E294" s="350"/>
      <c r="F294" s="3845"/>
      <c r="G294" s="3868"/>
      <c r="H294" s="3983"/>
      <c r="I294" s="3842"/>
      <c r="J294" s="360"/>
      <c r="K294" s="347" t="s">
        <v>21</v>
      </c>
      <c r="L294" s="346">
        <f>SUM(L289:L293)</f>
        <v>3691.1000000000004</v>
      </c>
      <c r="M294" s="345"/>
      <c r="N294" s="344"/>
      <c r="O294" s="343"/>
    </row>
    <row r="295" spans="1:15" ht="18.600000000000001" customHeight="1" thickBot="1" x14ac:dyDescent="0.25">
      <c r="A295" s="531" t="s">
        <v>76</v>
      </c>
      <c r="B295" s="530" t="s">
        <v>25</v>
      </c>
      <c r="C295" s="3862" t="s">
        <v>26</v>
      </c>
      <c r="D295" s="3862"/>
      <c r="E295" s="3862"/>
      <c r="F295" s="3862"/>
      <c r="G295" s="3862"/>
      <c r="H295" s="3862"/>
      <c r="I295" s="3863"/>
      <c r="J295" s="413"/>
      <c r="K295" s="528" t="s">
        <v>21</v>
      </c>
      <c r="L295" s="411">
        <f>L288*1</f>
        <v>3691.1000000000004</v>
      </c>
      <c r="M295" s="410"/>
      <c r="N295" s="410"/>
      <c r="O295" s="409"/>
    </row>
    <row r="296" spans="1:15" ht="24.6" customHeight="1" thickBot="1" x14ac:dyDescent="0.25">
      <c r="A296" s="562" t="s">
        <v>76</v>
      </c>
      <c r="B296" s="560" t="s">
        <v>27</v>
      </c>
      <c r="C296" s="453" t="s">
        <v>291</v>
      </c>
      <c r="D296" s="452"/>
      <c r="E296" s="452"/>
      <c r="F296" s="452"/>
      <c r="G296" s="452"/>
      <c r="H296" s="452"/>
      <c r="I296" s="452"/>
      <c r="J296" s="393"/>
      <c r="K296" s="452"/>
      <c r="L296" s="452"/>
      <c r="M296" s="451"/>
      <c r="N296" s="451"/>
      <c r="O296" s="450"/>
    </row>
    <row r="297" spans="1:15" ht="24" customHeight="1" thickBot="1" x14ac:dyDescent="0.25">
      <c r="A297" s="561"/>
      <c r="B297" s="560"/>
      <c r="C297" s="448"/>
      <c r="D297" s="448"/>
      <c r="E297" s="448"/>
      <c r="F297" s="448"/>
      <c r="G297" s="448"/>
      <c r="H297" s="448"/>
      <c r="I297" s="448"/>
      <c r="J297" s="448"/>
      <c r="K297" s="448"/>
      <c r="L297" s="448"/>
      <c r="M297" s="388" t="s">
        <v>290</v>
      </c>
      <c r="N297" s="387" t="s">
        <v>194</v>
      </c>
      <c r="O297" s="517"/>
    </row>
    <row r="298" spans="1:15" ht="15" customHeight="1" x14ac:dyDescent="0.2">
      <c r="A298" s="3956" t="s">
        <v>76</v>
      </c>
      <c r="B298" s="3959" t="s">
        <v>27</v>
      </c>
      <c r="C298" s="3962" t="s">
        <v>25</v>
      </c>
      <c r="D298" s="3891" t="s">
        <v>289</v>
      </c>
      <c r="E298" s="3892"/>
      <c r="F298" s="3893"/>
      <c r="G298" s="3866" t="s">
        <v>286</v>
      </c>
      <c r="H298" s="3965" t="s">
        <v>33</v>
      </c>
      <c r="I298" s="3888" t="s">
        <v>32</v>
      </c>
      <c r="J298" s="515" t="s">
        <v>31</v>
      </c>
      <c r="K298" s="384" t="s">
        <v>101</v>
      </c>
      <c r="L298" s="559">
        <f>L304</f>
        <v>0.5</v>
      </c>
      <c r="M298" s="501" t="s">
        <v>208</v>
      </c>
      <c r="N298" s="500" t="s">
        <v>194</v>
      </c>
      <c r="O298" s="499"/>
    </row>
    <row r="299" spans="1:15" ht="15" x14ac:dyDescent="0.2">
      <c r="A299" s="3957"/>
      <c r="B299" s="3960"/>
      <c r="C299" s="3963"/>
      <c r="D299" s="3894"/>
      <c r="E299" s="3895"/>
      <c r="F299" s="3896"/>
      <c r="G299" s="3867"/>
      <c r="H299" s="3966"/>
      <c r="I299" s="3889"/>
      <c r="J299" s="327"/>
      <c r="K299" s="381" t="s">
        <v>118</v>
      </c>
      <c r="L299" s="557">
        <f>L305</f>
        <v>278.60000000000002</v>
      </c>
      <c r="M299" s="359" t="s">
        <v>288</v>
      </c>
      <c r="N299" s="491" t="s">
        <v>194</v>
      </c>
      <c r="O299" s="558">
        <v>173</v>
      </c>
    </row>
    <row r="300" spans="1:15" ht="15" x14ac:dyDescent="0.2">
      <c r="A300" s="3957"/>
      <c r="B300" s="3960"/>
      <c r="C300" s="3963"/>
      <c r="D300" s="3894"/>
      <c r="E300" s="3895"/>
      <c r="F300" s="3896"/>
      <c r="G300" s="3867"/>
      <c r="H300" s="3966"/>
      <c r="I300" s="3889"/>
      <c r="J300" s="327"/>
      <c r="K300" s="381" t="s">
        <v>188</v>
      </c>
      <c r="L300" s="557">
        <f>L306</f>
        <v>0</v>
      </c>
      <c r="M300" s="492"/>
      <c r="N300" s="491"/>
      <c r="O300" s="490"/>
    </row>
    <row r="301" spans="1:15" ht="15" x14ac:dyDescent="0.2">
      <c r="A301" s="3957"/>
      <c r="B301" s="3960"/>
      <c r="C301" s="3963"/>
      <c r="D301" s="3894"/>
      <c r="E301" s="3895"/>
      <c r="F301" s="3896"/>
      <c r="G301" s="3867"/>
      <c r="H301" s="3966"/>
      <c r="I301" s="3889"/>
      <c r="J301" s="327"/>
      <c r="K301" s="381" t="s">
        <v>141</v>
      </c>
      <c r="L301" s="557">
        <f>L307</f>
        <v>526</v>
      </c>
      <c r="M301" s="492"/>
      <c r="N301" s="491"/>
      <c r="O301" s="490"/>
    </row>
    <row r="302" spans="1:15" ht="15.75" thickBot="1" x14ac:dyDescent="0.25">
      <c r="A302" s="3957"/>
      <c r="B302" s="3960"/>
      <c r="C302" s="3963"/>
      <c r="D302" s="3894"/>
      <c r="E302" s="3895"/>
      <c r="F302" s="3896"/>
      <c r="G302" s="3867"/>
      <c r="H302" s="3966"/>
      <c r="I302" s="3889"/>
      <c r="J302" s="327"/>
      <c r="K302" s="378" t="s">
        <v>132</v>
      </c>
      <c r="L302" s="556">
        <f>L308</f>
        <v>0</v>
      </c>
      <c r="M302" s="482"/>
      <c r="N302" s="481"/>
      <c r="O302" s="480"/>
    </row>
    <row r="303" spans="1:15" ht="21" customHeight="1" thickBot="1" x14ac:dyDescent="0.25">
      <c r="A303" s="3958"/>
      <c r="B303" s="3961"/>
      <c r="C303" s="3964"/>
      <c r="D303" s="3897"/>
      <c r="E303" s="3898"/>
      <c r="F303" s="3899"/>
      <c r="G303" s="3868"/>
      <c r="H303" s="3967"/>
      <c r="I303" s="3890"/>
      <c r="J303" s="360"/>
      <c r="K303" s="555" t="s">
        <v>21</v>
      </c>
      <c r="L303" s="554">
        <f>SUM(L298:L302)</f>
        <v>805.1</v>
      </c>
      <c r="M303" s="553"/>
      <c r="N303" s="552"/>
      <c r="O303" s="551"/>
    </row>
    <row r="304" spans="1:15" ht="15" x14ac:dyDescent="0.2">
      <c r="A304" s="3956" t="s">
        <v>76</v>
      </c>
      <c r="B304" s="3959" t="s">
        <v>27</v>
      </c>
      <c r="C304" s="3962" t="s">
        <v>25</v>
      </c>
      <c r="D304" s="550" t="s">
        <v>25</v>
      </c>
      <c r="E304" s="549"/>
      <c r="F304" s="3843" t="s">
        <v>287</v>
      </c>
      <c r="G304" s="3866" t="s">
        <v>286</v>
      </c>
      <c r="H304" s="3965" t="s">
        <v>33</v>
      </c>
      <c r="I304" s="3888" t="s">
        <v>227</v>
      </c>
      <c r="J304" s="428" t="s">
        <v>226</v>
      </c>
      <c r="K304" s="548" t="s">
        <v>101</v>
      </c>
      <c r="L304" s="547">
        <v>0.5</v>
      </c>
      <c r="M304" s="492" t="s">
        <v>201</v>
      </c>
      <c r="N304" s="546" t="s">
        <v>194</v>
      </c>
      <c r="O304" s="496"/>
    </row>
    <row r="305" spans="1:15" ht="25.5" x14ac:dyDescent="0.2">
      <c r="A305" s="3957"/>
      <c r="B305" s="3960"/>
      <c r="C305" s="3963"/>
      <c r="D305" s="541"/>
      <c r="E305" s="540"/>
      <c r="F305" s="3844"/>
      <c r="G305" s="3867"/>
      <c r="H305" s="3966"/>
      <c r="I305" s="3889"/>
      <c r="J305" s="356" t="s">
        <v>285</v>
      </c>
      <c r="K305" s="543" t="s">
        <v>118</v>
      </c>
      <c r="L305" s="545">
        <v>278.60000000000002</v>
      </c>
      <c r="M305" s="332" t="s">
        <v>284</v>
      </c>
      <c r="N305" s="497" t="s">
        <v>194</v>
      </c>
      <c r="O305" s="544">
        <v>143</v>
      </c>
    </row>
    <row r="306" spans="1:15" ht="15" x14ac:dyDescent="0.2">
      <c r="A306" s="3957"/>
      <c r="B306" s="3960"/>
      <c r="C306" s="3963"/>
      <c r="D306" s="541"/>
      <c r="E306" s="540"/>
      <c r="F306" s="3844"/>
      <c r="G306" s="3867"/>
      <c r="H306" s="3966"/>
      <c r="I306" s="3889"/>
      <c r="J306" s="327"/>
      <c r="K306" s="543" t="s">
        <v>188</v>
      </c>
      <c r="L306" s="542"/>
      <c r="M306" s="3903" t="s">
        <v>283</v>
      </c>
      <c r="N306" s="491"/>
      <c r="O306" s="496"/>
    </row>
    <row r="307" spans="1:15" ht="15" x14ac:dyDescent="0.2">
      <c r="A307" s="3957"/>
      <c r="B307" s="3960"/>
      <c r="C307" s="3963"/>
      <c r="D307" s="541"/>
      <c r="E307" s="540"/>
      <c r="F307" s="3844"/>
      <c r="G307" s="3867"/>
      <c r="H307" s="3966"/>
      <c r="I307" s="3889"/>
      <c r="J307" s="327"/>
      <c r="K307" s="543" t="s">
        <v>141</v>
      </c>
      <c r="L307" s="542">
        <v>526</v>
      </c>
      <c r="M307" s="3904"/>
      <c r="N307" s="491" t="s">
        <v>194</v>
      </c>
      <c r="O307" s="496">
        <v>30</v>
      </c>
    </row>
    <row r="308" spans="1:15" ht="22.9" customHeight="1" thickBot="1" x14ac:dyDescent="0.25">
      <c r="A308" s="3957"/>
      <c r="B308" s="3960"/>
      <c r="C308" s="3963"/>
      <c r="D308" s="541"/>
      <c r="E308" s="540"/>
      <c r="F308" s="3844"/>
      <c r="G308" s="3867"/>
      <c r="H308" s="3966"/>
      <c r="I308" s="3889"/>
      <c r="J308" s="539"/>
      <c r="K308" s="538" t="s">
        <v>132</v>
      </c>
      <c r="L308" s="537"/>
      <c r="M308" s="482"/>
      <c r="N308" s="481"/>
      <c r="O308" s="480"/>
    </row>
    <row r="309" spans="1:15" ht="21" customHeight="1" thickBot="1" x14ac:dyDescent="0.25">
      <c r="A309" s="3958"/>
      <c r="B309" s="3961"/>
      <c r="C309" s="3964"/>
      <c r="D309" s="536"/>
      <c r="E309" s="535"/>
      <c r="F309" s="3845"/>
      <c r="G309" s="3868"/>
      <c r="H309" s="3967"/>
      <c r="I309" s="3890"/>
      <c r="J309" s="534"/>
      <c r="K309" s="533" t="s">
        <v>21</v>
      </c>
      <c r="L309" s="532">
        <f>SUM(L304:L308)</f>
        <v>805.1</v>
      </c>
      <c r="M309" s="473"/>
      <c r="N309" s="472"/>
      <c r="O309" s="471"/>
    </row>
    <row r="310" spans="1:15" ht="17.25" customHeight="1" thickBot="1" x14ac:dyDescent="0.25">
      <c r="A310" s="531" t="s">
        <v>76</v>
      </c>
      <c r="B310" s="530" t="s">
        <v>27</v>
      </c>
      <c r="C310" s="3862" t="s">
        <v>26</v>
      </c>
      <c r="D310" s="3862"/>
      <c r="E310" s="3862"/>
      <c r="F310" s="3862"/>
      <c r="G310" s="3862"/>
      <c r="H310" s="3862"/>
      <c r="I310" s="3863"/>
      <c r="J310" s="529"/>
      <c r="K310" s="528" t="s">
        <v>21</v>
      </c>
      <c r="L310" s="411">
        <f>L303*1</f>
        <v>805.1</v>
      </c>
      <c r="M310" s="410"/>
      <c r="N310" s="410"/>
      <c r="O310" s="409"/>
    </row>
    <row r="311" spans="1:15" ht="30" customHeight="1" thickBot="1" x14ac:dyDescent="0.25">
      <c r="A311" s="449" t="s">
        <v>76</v>
      </c>
      <c r="B311" s="454" t="s">
        <v>86</v>
      </c>
      <c r="C311" s="453" t="s">
        <v>282</v>
      </c>
      <c r="D311" s="452"/>
      <c r="E311" s="452"/>
      <c r="F311" s="452"/>
      <c r="G311" s="452"/>
      <c r="H311" s="452"/>
      <c r="I311" s="452"/>
      <c r="J311" s="452"/>
      <c r="K311" s="452"/>
      <c r="L311" s="452"/>
      <c r="M311" s="451"/>
      <c r="N311" s="451"/>
      <c r="O311" s="450"/>
    </row>
    <row r="312" spans="1:15" ht="22.15" customHeight="1" thickBot="1" x14ac:dyDescent="0.25">
      <c r="A312" s="449"/>
      <c r="B312" s="312"/>
      <c r="C312" s="448"/>
      <c r="D312" s="448"/>
      <c r="E312" s="448"/>
      <c r="F312" s="448"/>
      <c r="G312" s="448"/>
      <c r="H312" s="448"/>
      <c r="I312" s="448"/>
      <c r="J312" s="448"/>
      <c r="K312" s="448"/>
      <c r="L312" s="448"/>
      <c r="M312" s="388" t="s">
        <v>281</v>
      </c>
      <c r="N312" s="387" t="s">
        <v>194</v>
      </c>
      <c r="O312" s="517">
        <v>8</v>
      </c>
    </row>
    <row r="313" spans="1:15" ht="15" customHeight="1" x14ac:dyDescent="0.2">
      <c r="A313" s="433" t="s">
        <v>76</v>
      </c>
      <c r="B313" s="3913" t="s">
        <v>86</v>
      </c>
      <c r="C313" s="431" t="s">
        <v>25</v>
      </c>
      <c r="D313" s="3891" t="s">
        <v>280</v>
      </c>
      <c r="E313" s="3892"/>
      <c r="F313" s="3893"/>
      <c r="G313" s="3866" t="s">
        <v>260</v>
      </c>
      <c r="H313" s="3871" t="s">
        <v>33</v>
      </c>
      <c r="I313" s="3840" t="s">
        <v>32</v>
      </c>
      <c r="J313" s="515" t="s">
        <v>31</v>
      </c>
      <c r="K313" s="384" t="s">
        <v>101</v>
      </c>
      <c r="L313" s="383">
        <f>L319+L325+L331+L337+L343+L349+L355+L361+L367+L373</f>
        <v>11.7</v>
      </c>
      <c r="M313" s="337" t="s">
        <v>279</v>
      </c>
      <c r="N313" s="336" t="s">
        <v>194</v>
      </c>
      <c r="O313" s="368">
        <v>9</v>
      </c>
    </row>
    <row r="314" spans="1:15" ht="15" x14ac:dyDescent="0.2">
      <c r="A314" s="441"/>
      <c r="B314" s="3914"/>
      <c r="C314" s="446"/>
      <c r="D314" s="3894"/>
      <c r="E314" s="3895"/>
      <c r="F314" s="3896"/>
      <c r="G314" s="3867"/>
      <c r="H314" s="3872"/>
      <c r="I314" s="3841"/>
      <c r="J314" s="327"/>
      <c r="K314" s="381" t="s">
        <v>118</v>
      </c>
      <c r="L314" s="380">
        <f>L320+L326+L332+L338+L344+L350+L356+L362+L368+L374</f>
        <v>3536.0099999999998</v>
      </c>
      <c r="M314" s="359" t="s">
        <v>278</v>
      </c>
      <c r="N314" s="367" t="s">
        <v>257</v>
      </c>
      <c r="O314" s="370">
        <v>676315</v>
      </c>
    </row>
    <row r="315" spans="1:15" ht="15" x14ac:dyDescent="0.2">
      <c r="A315" s="441"/>
      <c r="B315" s="3914"/>
      <c r="C315" s="446"/>
      <c r="D315" s="3894"/>
      <c r="E315" s="3895"/>
      <c r="F315" s="3896"/>
      <c r="G315" s="3867"/>
      <c r="H315" s="3872"/>
      <c r="I315" s="3841"/>
      <c r="J315" s="327"/>
      <c r="K315" s="381" t="s">
        <v>188</v>
      </c>
      <c r="L315" s="380">
        <f>L321+L327+L333+L339+L345+L351+L357+L363+L369+L375</f>
        <v>385.1</v>
      </c>
      <c r="M315" s="359"/>
      <c r="N315" s="367"/>
      <c r="O315" s="330"/>
    </row>
    <row r="316" spans="1:15" ht="15" x14ac:dyDescent="0.2">
      <c r="A316" s="441"/>
      <c r="B316" s="3914"/>
      <c r="C316" s="446"/>
      <c r="D316" s="3894"/>
      <c r="E316" s="3895"/>
      <c r="F316" s="3896"/>
      <c r="G316" s="3867"/>
      <c r="H316" s="3872"/>
      <c r="I316" s="3841"/>
      <c r="J316" s="327"/>
      <c r="K316" s="381" t="s">
        <v>141</v>
      </c>
      <c r="L316" s="380">
        <f>L322+L328+L334+L340+L346+L352+L358+L364+L370+L376</f>
        <v>3034.2999999999997</v>
      </c>
      <c r="M316" s="359"/>
      <c r="N316" s="367"/>
      <c r="O316" s="330"/>
    </row>
    <row r="317" spans="1:15" ht="15.75" thickBot="1" x14ac:dyDescent="0.25">
      <c r="A317" s="441"/>
      <c r="B317" s="3914"/>
      <c r="C317" s="446"/>
      <c r="D317" s="3894"/>
      <c r="E317" s="3895"/>
      <c r="F317" s="3896"/>
      <c r="G317" s="3867"/>
      <c r="H317" s="3872"/>
      <c r="I317" s="3841"/>
      <c r="J317" s="327"/>
      <c r="K317" s="378" t="s">
        <v>132</v>
      </c>
      <c r="L317" s="377">
        <f>L323+L329+L335+L341+L347+L353+L359+L365+L371+L377</f>
        <v>0</v>
      </c>
      <c r="M317" s="364"/>
      <c r="N317" s="363"/>
      <c r="O317" s="362"/>
    </row>
    <row r="318" spans="1:15" ht="15.75" thickBot="1" x14ac:dyDescent="0.25">
      <c r="A318" s="415"/>
      <c r="B318" s="3922"/>
      <c r="C318" s="443"/>
      <c r="D318" s="3897"/>
      <c r="E318" s="3898"/>
      <c r="F318" s="3899"/>
      <c r="G318" s="3868"/>
      <c r="H318" s="3873"/>
      <c r="I318" s="3842"/>
      <c r="J318" s="360"/>
      <c r="K318" s="347" t="s">
        <v>21</v>
      </c>
      <c r="L318" s="346">
        <f>SUM(L313:L317)</f>
        <v>6967.1099999999988</v>
      </c>
      <c r="M318" s="345"/>
      <c r="N318" s="344"/>
      <c r="O318" s="343"/>
    </row>
    <row r="319" spans="1:15" ht="30" x14ac:dyDescent="0.2">
      <c r="A319" s="433" t="s">
        <v>76</v>
      </c>
      <c r="B319" s="3913" t="s">
        <v>86</v>
      </c>
      <c r="C319" s="431" t="s">
        <v>25</v>
      </c>
      <c r="D319" s="430" t="s">
        <v>25</v>
      </c>
      <c r="E319" s="341"/>
      <c r="F319" s="3843" t="s">
        <v>277</v>
      </c>
      <c r="G319" s="3866" t="s">
        <v>260</v>
      </c>
      <c r="H319" s="3919" t="s">
        <v>33</v>
      </c>
      <c r="I319" s="3840" t="s">
        <v>32</v>
      </c>
      <c r="J319" s="515" t="s">
        <v>31</v>
      </c>
      <c r="K319" s="339" t="s">
        <v>101</v>
      </c>
      <c r="L319" s="338">
        <v>1.6</v>
      </c>
      <c r="M319" s="337" t="s">
        <v>201</v>
      </c>
      <c r="N319" s="336" t="s">
        <v>194</v>
      </c>
      <c r="O319" s="368">
        <v>1</v>
      </c>
    </row>
    <row r="320" spans="1:15" ht="15" x14ac:dyDescent="0.2">
      <c r="A320" s="441"/>
      <c r="B320" s="3914"/>
      <c r="C320" s="446"/>
      <c r="D320" s="422"/>
      <c r="E320" s="328"/>
      <c r="F320" s="3844"/>
      <c r="G320" s="3867"/>
      <c r="H320" s="3872"/>
      <c r="I320" s="3841"/>
      <c r="J320" s="356" t="s">
        <v>276</v>
      </c>
      <c r="K320" s="334" t="s">
        <v>118</v>
      </c>
      <c r="L320" s="333">
        <v>2105.31</v>
      </c>
      <c r="M320" s="332" t="s">
        <v>258</v>
      </c>
      <c r="N320" s="331" t="s">
        <v>257</v>
      </c>
      <c r="O320" s="370">
        <v>90305</v>
      </c>
    </row>
    <row r="321" spans="1:15" ht="15" x14ac:dyDescent="0.2">
      <c r="A321" s="441"/>
      <c r="B321" s="3914"/>
      <c r="C321" s="446"/>
      <c r="D321" s="422"/>
      <c r="E321" s="328"/>
      <c r="F321" s="3844"/>
      <c r="G321" s="3867"/>
      <c r="H321" s="3872"/>
      <c r="I321" s="3841"/>
      <c r="J321" s="327"/>
      <c r="K321" s="334" t="s">
        <v>188</v>
      </c>
      <c r="L321" s="333"/>
      <c r="M321" s="359"/>
      <c r="N321" s="367"/>
      <c r="O321" s="330"/>
    </row>
    <row r="322" spans="1:15" ht="15" x14ac:dyDescent="0.2">
      <c r="A322" s="441"/>
      <c r="B322" s="3914"/>
      <c r="C322" s="446"/>
      <c r="D322" s="422"/>
      <c r="E322" s="328"/>
      <c r="F322" s="3844"/>
      <c r="G322" s="3867"/>
      <c r="H322" s="3872"/>
      <c r="I322" s="3841"/>
      <c r="J322" s="327"/>
      <c r="K322" s="334" t="s">
        <v>141</v>
      </c>
      <c r="L322" s="333">
        <v>203.3</v>
      </c>
      <c r="M322" s="359"/>
      <c r="N322" s="367"/>
      <c r="O322" s="330"/>
    </row>
    <row r="323" spans="1:15" ht="15.75" thickBot="1" x14ac:dyDescent="0.25">
      <c r="A323" s="441"/>
      <c r="B323" s="3914"/>
      <c r="C323" s="446"/>
      <c r="D323" s="422"/>
      <c r="E323" s="328"/>
      <c r="F323" s="3844"/>
      <c r="G323" s="3867"/>
      <c r="H323" s="3872"/>
      <c r="I323" s="3841"/>
      <c r="J323" s="327"/>
      <c r="K323" s="326" t="s">
        <v>132</v>
      </c>
      <c r="L323" s="365"/>
      <c r="M323" s="364"/>
      <c r="N323" s="363"/>
      <c r="O323" s="362"/>
    </row>
    <row r="324" spans="1:15" ht="15.75" thickBot="1" x14ac:dyDescent="0.25">
      <c r="A324" s="415"/>
      <c r="B324" s="3922"/>
      <c r="C324" s="443"/>
      <c r="D324" s="417"/>
      <c r="E324" s="350"/>
      <c r="F324" s="3845"/>
      <c r="G324" s="3868"/>
      <c r="H324" s="3924"/>
      <c r="I324" s="3842"/>
      <c r="J324" s="360"/>
      <c r="K324" s="347" t="s">
        <v>21</v>
      </c>
      <c r="L324" s="346">
        <f>SUM(L319:L323)</f>
        <v>2310.21</v>
      </c>
      <c r="M324" s="345"/>
      <c r="N324" s="344"/>
      <c r="O324" s="343"/>
    </row>
    <row r="325" spans="1:15" ht="30" x14ac:dyDescent="0.2">
      <c r="A325" s="433" t="s">
        <v>76</v>
      </c>
      <c r="B325" s="3913" t="s">
        <v>86</v>
      </c>
      <c r="C325" s="431" t="s">
        <v>25</v>
      </c>
      <c r="D325" s="430" t="s">
        <v>27</v>
      </c>
      <c r="E325" s="341"/>
      <c r="F325" s="3843" t="s">
        <v>275</v>
      </c>
      <c r="G325" s="3866" t="s">
        <v>260</v>
      </c>
      <c r="H325" s="3919" t="s">
        <v>33</v>
      </c>
      <c r="I325" s="3840" t="s">
        <v>32</v>
      </c>
      <c r="J325" s="515" t="s">
        <v>31</v>
      </c>
      <c r="K325" s="339" t="s">
        <v>101</v>
      </c>
      <c r="L325" s="338">
        <v>1.6</v>
      </c>
      <c r="M325" s="337" t="s">
        <v>201</v>
      </c>
      <c r="N325" s="336" t="s">
        <v>194</v>
      </c>
      <c r="O325" s="368">
        <v>1</v>
      </c>
    </row>
    <row r="326" spans="1:15" ht="15" x14ac:dyDescent="0.2">
      <c r="A326" s="441"/>
      <c r="B326" s="3914"/>
      <c r="C326" s="446"/>
      <c r="D326" s="422"/>
      <c r="E326" s="328"/>
      <c r="F326" s="3844"/>
      <c r="G326" s="3867"/>
      <c r="H326" s="3872"/>
      <c r="I326" s="3841"/>
      <c r="J326" s="356" t="s">
        <v>271</v>
      </c>
      <c r="K326" s="334" t="s">
        <v>118</v>
      </c>
      <c r="L326" s="333">
        <v>275</v>
      </c>
      <c r="M326" s="332" t="s">
        <v>258</v>
      </c>
      <c r="N326" s="331" t="s">
        <v>257</v>
      </c>
      <c r="O326" s="370">
        <v>297000</v>
      </c>
    </row>
    <row r="327" spans="1:15" ht="15" x14ac:dyDescent="0.2">
      <c r="A327" s="441"/>
      <c r="B327" s="3914"/>
      <c r="C327" s="446"/>
      <c r="D327" s="422"/>
      <c r="E327" s="328"/>
      <c r="F327" s="3844"/>
      <c r="G327" s="3867"/>
      <c r="H327" s="3872"/>
      <c r="I327" s="3841"/>
      <c r="J327" s="327"/>
      <c r="K327" s="334" t="s">
        <v>188</v>
      </c>
      <c r="L327" s="333"/>
      <c r="M327" s="359"/>
      <c r="N327" s="367"/>
      <c r="O327" s="330"/>
    </row>
    <row r="328" spans="1:15" ht="15" x14ac:dyDescent="0.2">
      <c r="A328" s="441"/>
      <c r="B328" s="3914"/>
      <c r="C328" s="446"/>
      <c r="D328" s="422"/>
      <c r="E328" s="328"/>
      <c r="F328" s="522"/>
      <c r="G328" s="3867"/>
      <c r="H328" s="3872"/>
      <c r="I328" s="3841"/>
      <c r="J328" s="327"/>
      <c r="K328" s="334" t="s">
        <v>141</v>
      </c>
      <c r="L328" s="333">
        <v>352.5</v>
      </c>
      <c r="M328" s="359"/>
      <c r="N328" s="367"/>
      <c r="O328" s="330"/>
    </row>
    <row r="329" spans="1:15" ht="15.75" thickBot="1" x14ac:dyDescent="0.25">
      <c r="A329" s="441"/>
      <c r="B329" s="3914"/>
      <c r="C329" s="446"/>
      <c r="D329" s="422"/>
      <c r="E329" s="328"/>
      <c r="F329" s="521"/>
      <c r="G329" s="3867"/>
      <c r="H329" s="3872"/>
      <c r="I329" s="3841"/>
      <c r="J329" s="327"/>
      <c r="K329" s="326" t="s">
        <v>132</v>
      </c>
      <c r="L329" s="365"/>
      <c r="M329" s="364"/>
      <c r="N329" s="363"/>
      <c r="O329" s="362"/>
    </row>
    <row r="330" spans="1:15" ht="24.6" customHeight="1" thickBot="1" x14ac:dyDescent="0.25">
      <c r="A330" s="415"/>
      <c r="B330" s="3922"/>
      <c r="C330" s="443"/>
      <c r="D330" s="417"/>
      <c r="E330" s="350"/>
      <c r="F330" s="520"/>
      <c r="G330" s="3868"/>
      <c r="H330" s="3924"/>
      <c r="I330" s="3842"/>
      <c r="J330" s="360"/>
      <c r="K330" s="347" t="s">
        <v>21</v>
      </c>
      <c r="L330" s="346">
        <f>SUM(L325:L329)</f>
        <v>629.1</v>
      </c>
      <c r="M330" s="345"/>
      <c r="N330" s="344"/>
      <c r="O330" s="343"/>
    </row>
    <row r="331" spans="1:15" ht="15" x14ac:dyDescent="0.2">
      <c r="A331" s="433" t="s">
        <v>76</v>
      </c>
      <c r="B331" s="3913" t="s">
        <v>86</v>
      </c>
      <c r="C331" s="431" t="s">
        <v>25</v>
      </c>
      <c r="D331" s="430" t="s">
        <v>86</v>
      </c>
      <c r="E331" s="341"/>
      <c r="F331" s="3843" t="s">
        <v>274</v>
      </c>
      <c r="G331" s="3866" t="s">
        <v>260</v>
      </c>
      <c r="H331" s="3919" t="s">
        <v>33</v>
      </c>
      <c r="I331" s="3840" t="s">
        <v>227</v>
      </c>
      <c r="J331" s="428" t="s">
        <v>226</v>
      </c>
      <c r="K331" s="339" t="s">
        <v>101</v>
      </c>
      <c r="L331" s="338">
        <v>2.5</v>
      </c>
      <c r="M331" s="337" t="s">
        <v>201</v>
      </c>
      <c r="N331" s="336" t="s">
        <v>194</v>
      </c>
      <c r="O331" s="368">
        <v>1</v>
      </c>
    </row>
    <row r="332" spans="1:15" ht="15" x14ac:dyDescent="0.2">
      <c r="A332" s="441"/>
      <c r="B332" s="3914"/>
      <c r="C332" s="446"/>
      <c r="D332" s="422"/>
      <c r="E332" s="328"/>
      <c r="F332" s="3844"/>
      <c r="G332" s="3867"/>
      <c r="H332" s="3872"/>
      <c r="I332" s="3841"/>
      <c r="J332" s="356" t="s">
        <v>225</v>
      </c>
      <c r="K332" s="334" t="s">
        <v>118</v>
      </c>
      <c r="L332" s="333">
        <v>757.1</v>
      </c>
      <c r="M332" s="332" t="s">
        <v>258</v>
      </c>
      <c r="N332" s="331" t="s">
        <v>257</v>
      </c>
      <c r="O332" s="370">
        <v>32625</v>
      </c>
    </row>
    <row r="333" spans="1:15" ht="15" x14ac:dyDescent="0.2">
      <c r="A333" s="441"/>
      <c r="B333" s="3914"/>
      <c r="C333" s="446"/>
      <c r="D333" s="422"/>
      <c r="E333" s="328"/>
      <c r="F333" s="3844"/>
      <c r="G333" s="3867"/>
      <c r="H333" s="3872"/>
      <c r="I333" s="3841"/>
      <c r="J333" s="327"/>
      <c r="K333" s="334" t="s">
        <v>188</v>
      </c>
      <c r="L333" s="333">
        <v>385.1</v>
      </c>
      <c r="M333" s="359"/>
      <c r="N333" s="367"/>
      <c r="O333" s="330"/>
    </row>
    <row r="334" spans="1:15" ht="15" x14ac:dyDescent="0.2">
      <c r="A334" s="441"/>
      <c r="B334" s="3914"/>
      <c r="C334" s="446"/>
      <c r="D334" s="422"/>
      <c r="E334" s="328"/>
      <c r="F334" s="522"/>
      <c r="G334" s="3867"/>
      <c r="H334" s="3872"/>
      <c r="I334" s="3841"/>
      <c r="J334" s="327"/>
      <c r="K334" s="334" t="s">
        <v>141</v>
      </c>
      <c r="L334" s="333">
        <v>846.6</v>
      </c>
      <c r="M334" s="359"/>
      <c r="N334" s="367"/>
      <c r="O334" s="330"/>
    </row>
    <row r="335" spans="1:15" ht="15.75" thickBot="1" x14ac:dyDescent="0.25">
      <c r="A335" s="441"/>
      <c r="B335" s="3914"/>
      <c r="C335" s="446"/>
      <c r="D335" s="422"/>
      <c r="E335" s="328"/>
      <c r="F335" s="527"/>
      <c r="G335" s="3867"/>
      <c r="H335" s="3872"/>
      <c r="I335" s="3841"/>
      <c r="J335" s="327"/>
      <c r="K335" s="326" t="s">
        <v>132</v>
      </c>
      <c r="L335" s="365"/>
      <c r="M335" s="364"/>
      <c r="N335" s="363"/>
      <c r="O335" s="362"/>
    </row>
    <row r="336" spans="1:15" ht="25.15" customHeight="1" thickBot="1" x14ac:dyDescent="0.25">
      <c r="A336" s="415"/>
      <c r="B336" s="3922"/>
      <c r="C336" s="443"/>
      <c r="D336" s="417"/>
      <c r="E336" s="350"/>
      <c r="F336" s="520"/>
      <c r="G336" s="3868"/>
      <c r="H336" s="3924"/>
      <c r="I336" s="3842"/>
      <c r="J336" s="360"/>
      <c r="K336" s="347" t="s">
        <v>21</v>
      </c>
      <c r="L336" s="346">
        <f>SUM(L331:L335)</f>
        <v>1991.3000000000002</v>
      </c>
      <c r="M336" s="345"/>
      <c r="N336" s="344"/>
      <c r="O336" s="343"/>
    </row>
    <row r="337" spans="1:15" ht="30" x14ac:dyDescent="0.2">
      <c r="A337" s="433" t="s">
        <v>76</v>
      </c>
      <c r="B337" s="3913" t="s">
        <v>86</v>
      </c>
      <c r="C337" s="431" t="s">
        <v>25</v>
      </c>
      <c r="D337" s="430" t="s">
        <v>84</v>
      </c>
      <c r="E337" s="341"/>
      <c r="F337" s="3843" t="s">
        <v>273</v>
      </c>
      <c r="G337" s="3866" t="s">
        <v>260</v>
      </c>
      <c r="H337" s="3919" t="s">
        <v>33</v>
      </c>
      <c r="I337" s="3840" t="s">
        <v>32</v>
      </c>
      <c r="J337" s="515" t="s">
        <v>31</v>
      </c>
      <c r="K337" s="339" t="s">
        <v>101</v>
      </c>
      <c r="L337" s="338"/>
      <c r="M337" s="337" t="s">
        <v>201</v>
      </c>
      <c r="N337" s="336" t="s">
        <v>194</v>
      </c>
      <c r="O337" s="368">
        <v>1</v>
      </c>
    </row>
    <row r="338" spans="1:15" ht="15" x14ac:dyDescent="0.2">
      <c r="A338" s="441"/>
      <c r="B338" s="3914"/>
      <c r="C338" s="446"/>
      <c r="D338" s="422"/>
      <c r="E338" s="328"/>
      <c r="F338" s="3844"/>
      <c r="G338" s="3867"/>
      <c r="H338" s="3872"/>
      <c r="I338" s="3841"/>
      <c r="J338" s="356" t="s">
        <v>271</v>
      </c>
      <c r="K338" s="334" t="s">
        <v>118</v>
      </c>
      <c r="L338" s="333">
        <v>50</v>
      </c>
      <c r="M338" s="332" t="s">
        <v>258</v>
      </c>
      <c r="N338" s="331" t="s">
        <v>257</v>
      </c>
      <c r="O338" s="370">
        <v>16800</v>
      </c>
    </row>
    <row r="339" spans="1:15" ht="15" x14ac:dyDescent="0.2">
      <c r="A339" s="441"/>
      <c r="B339" s="3914"/>
      <c r="C339" s="446"/>
      <c r="D339" s="422"/>
      <c r="E339" s="328"/>
      <c r="F339" s="3844"/>
      <c r="G339" s="3867"/>
      <c r="H339" s="3872"/>
      <c r="I339" s="3841"/>
      <c r="J339" s="327"/>
      <c r="K339" s="334" t="s">
        <v>188</v>
      </c>
      <c r="L339" s="333"/>
      <c r="M339" s="359"/>
      <c r="N339" s="367"/>
      <c r="O339" s="330"/>
    </row>
    <row r="340" spans="1:15" ht="15" x14ac:dyDescent="0.2">
      <c r="A340" s="441"/>
      <c r="B340" s="3914"/>
      <c r="C340" s="446"/>
      <c r="D340" s="422"/>
      <c r="E340" s="328"/>
      <c r="F340" s="3844"/>
      <c r="G340" s="3867"/>
      <c r="H340" s="3872"/>
      <c r="I340" s="3841"/>
      <c r="J340" s="327"/>
      <c r="K340" s="334" t="s">
        <v>141</v>
      </c>
      <c r="L340" s="333">
        <v>500</v>
      </c>
      <c r="M340" s="359"/>
      <c r="N340" s="367"/>
      <c r="O340" s="330"/>
    </row>
    <row r="341" spans="1:15" ht="15.75" thickBot="1" x14ac:dyDescent="0.25">
      <c r="A341" s="441"/>
      <c r="B341" s="3914"/>
      <c r="C341" s="446"/>
      <c r="D341" s="422"/>
      <c r="E341" s="328"/>
      <c r="F341" s="3844"/>
      <c r="G341" s="3867"/>
      <c r="H341" s="3872"/>
      <c r="I341" s="3841"/>
      <c r="J341" s="327"/>
      <c r="K341" s="326" t="s">
        <v>132</v>
      </c>
      <c r="L341" s="365"/>
      <c r="M341" s="364"/>
      <c r="N341" s="363"/>
      <c r="O341" s="362"/>
    </row>
    <row r="342" spans="1:15" ht="24" customHeight="1" thickBot="1" x14ac:dyDescent="0.25">
      <c r="A342" s="415"/>
      <c r="B342" s="3922"/>
      <c r="C342" s="443"/>
      <c r="D342" s="417"/>
      <c r="E342" s="350"/>
      <c r="F342" s="3845"/>
      <c r="G342" s="3868"/>
      <c r="H342" s="3924"/>
      <c r="I342" s="3842"/>
      <c r="J342" s="360"/>
      <c r="K342" s="347" t="s">
        <v>21</v>
      </c>
      <c r="L342" s="346">
        <f>SUM(L337:L341)</f>
        <v>550</v>
      </c>
      <c r="M342" s="345"/>
      <c r="N342" s="344"/>
      <c r="O342" s="343"/>
    </row>
    <row r="343" spans="1:15" ht="30" x14ac:dyDescent="0.2">
      <c r="A343" s="433" t="s">
        <v>76</v>
      </c>
      <c r="B343" s="3913" t="s">
        <v>86</v>
      </c>
      <c r="C343" s="431" t="s">
        <v>25</v>
      </c>
      <c r="D343" s="430" t="s">
        <v>81</v>
      </c>
      <c r="E343" s="341"/>
      <c r="F343" s="3843" t="s">
        <v>272</v>
      </c>
      <c r="G343" s="3866" t="s">
        <v>260</v>
      </c>
      <c r="H343" s="3919" t="s">
        <v>33</v>
      </c>
      <c r="I343" s="3840" t="s">
        <v>32</v>
      </c>
      <c r="J343" s="515" t="s">
        <v>31</v>
      </c>
      <c r="K343" s="339" t="s">
        <v>101</v>
      </c>
      <c r="L343" s="338"/>
      <c r="M343" s="337" t="s">
        <v>201</v>
      </c>
      <c r="N343" s="336" t="s">
        <v>194</v>
      </c>
      <c r="O343" s="368">
        <v>1</v>
      </c>
    </row>
    <row r="344" spans="1:15" ht="15" x14ac:dyDescent="0.2">
      <c r="A344" s="441"/>
      <c r="B344" s="3914"/>
      <c r="C344" s="446"/>
      <c r="D344" s="422"/>
      <c r="E344" s="328"/>
      <c r="F344" s="3844"/>
      <c r="G344" s="3867"/>
      <c r="H344" s="3872"/>
      <c r="I344" s="3841"/>
      <c r="J344" s="356" t="s">
        <v>271</v>
      </c>
      <c r="K344" s="334" t="s">
        <v>118</v>
      </c>
      <c r="L344" s="333">
        <v>50</v>
      </c>
      <c r="M344" s="332" t="s">
        <v>258</v>
      </c>
      <c r="N344" s="331" t="s">
        <v>257</v>
      </c>
      <c r="O344" s="370">
        <v>156556</v>
      </c>
    </row>
    <row r="345" spans="1:15" ht="15" x14ac:dyDescent="0.2">
      <c r="A345" s="441"/>
      <c r="B345" s="3914"/>
      <c r="C345" s="446"/>
      <c r="D345" s="422"/>
      <c r="E345" s="328"/>
      <c r="F345" s="3844"/>
      <c r="G345" s="3867"/>
      <c r="H345" s="3872"/>
      <c r="I345" s="3841"/>
      <c r="J345" s="327"/>
      <c r="K345" s="334" t="s">
        <v>188</v>
      </c>
      <c r="L345" s="333"/>
      <c r="M345" s="359"/>
      <c r="N345" s="367"/>
      <c r="O345" s="330"/>
    </row>
    <row r="346" spans="1:15" ht="15" x14ac:dyDescent="0.2">
      <c r="A346" s="441"/>
      <c r="B346" s="3914"/>
      <c r="C346" s="446"/>
      <c r="D346" s="422"/>
      <c r="E346" s="328"/>
      <c r="F346" s="3844"/>
      <c r="G346" s="3867"/>
      <c r="H346" s="3872"/>
      <c r="I346" s="3841"/>
      <c r="J346" s="327"/>
      <c r="K346" s="334" t="s">
        <v>141</v>
      </c>
      <c r="L346" s="333">
        <v>807.9</v>
      </c>
      <c r="M346" s="359"/>
      <c r="N346" s="367"/>
      <c r="O346" s="330"/>
    </row>
    <row r="347" spans="1:15" ht="15.75" thickBot="1" x14ac:dyDescent="0.25">
      <c r="A347" s="441"/>
      <c r="B347" s="3914"/>
      <c r="C347" s="446"/>
      <c r="D347" s="422"/>
      <c r="E347" s="328"/>
      <c r="F347" s="3844"/>
      <c r="G347" s="3867"/>
      <c r="H347" s="3872"/>
      <c r="I347" s="3841"/>
      <c r="J347" s="327"/>
      <c r="K347" s="326" t="s">
        <v>132</v>
      </c>
      <c r="L347" s="365"/>
      <c r="M347" s="364"/>
      <c r="N347" s="363"/>
      <c r="O347" s="362"/>
    </row>
    <row r="348" spans="1:15" ht="26.45" customHeight="1" thickBot="1" x14ac:dyDescent="0.25">
      <c r="A348" s="415"/>
      <c r="B348" s="3922"/>
      <c r="C348" s="443"/>
      <c r="D348" s="417"/>
      <c r="E348" s="350"/>
      <c r="F348" s="3845"/>
      <c r="G348" s="3868"/>
      <c r="H348" s="3924"/>
      <c r="I348" s="3842"/>
      <c r="J348" s="360"/>
      <c r="K348" s="347" t="s">
        <v>21</v>
      </c>
      <c r="L348" s="346">
        <f>SUM(L343:L347)</f>
        <v>857.9</v>
      </c>
      <c r="M348" s="345"/>
      <c r="N348" s="344"/>
      <c r="O348" s="343"/>
    </row>
    <row r="349" spans="1:15" ht="30" x14ac:dyDescent="0.2">
      <c r="A349" s="433" t="s">
        <v>76</v>
      </c>
      <c r="B349" s="3913" t="s">
        <v>86</v>
      </c>
      <c r="C349" s="431" t="s">
        <v>25</v>
      </c>
      <c r="D349" s="430" t="s">
        <v>76</v>
      </c>
      <c r="E349" s="341"/>
      <c r="F349" s="3843" t="s">
        <v>270</v>
      </c>
      <c r="G349" s="3866" t="s">
        <v>260</v>
      </c>
      <c r="H349" s="3919" t="s">
        <v>33</v>
      </c>
      <c r="I349" s="3840" t="s">
        <v>32</v>
      </c>
      <c r="J349" s="515" t="s">
        <v>31</v>
      </c>
      <c r="K349" s="339" t="s">
        <v>101</v>
      </c>
      <c r="L349" s="338"/>
      <c r="M349" s="337" t="s">
        <v>201</v>
      </c>
      <c r="N349" s="526" t="s">
        <v>194</v>
      </c>
      <c r="O349" s="368">
        <v>1</v>
      </c>
    </row>
    <row r="350" spans="1:15" ht="15" x14ac:dyDescent="0.2">
      <c r="A350" s="441"/>
      <c r="B350" s="3914"/>
      <c r="C350" s="446"/>
      <c r="D350" s="422"/>
      <c r="E350" s="328"/>
      <c r="F350" s="3844"/>
      <c r="G350" s="3867"/>
      <c r="H350" s="3872"/>
      <c r="I350" s="3841"/>
      <c r="J350" s="356" t="s">
        <v>206</v>
      </c>
      <c r="K350" s="334" t="s">
        <v>118</v>
      </c>
      <c r="L350" s="333">
        <v>250</v>
      </c>
      <c r="M350" s="332" t="s">
        <v>258</v>
      </c>
      <c r="N350" s="331" t="s">
        <v>257</v>
      </c>
      <c r="O350" s="370">
        <v>42000</v>
      </c>
    </row>
    <row r="351" spans="1:15" ht="15" x14ac:dyDescent="0.2">
      <c r="A351" s="441"/>
      <c r="B351" s="3914"/>
      <c r="C351" s="446"/>
      <c r="D351" s="422"/>
      <c r="E351" s="328"/>
      <c r="F351" s="3844"/>
      <c r="G351" s="3867"/>
      <c r="H351" s="3872"/>
      <c r="I351" s="3841"/>
      <c r="J351" s="327"/>
      <c r="K351" s="334" t="s">
        <v>188</v>
      </c>
      <c r="L351" s="333"/>
      <c r="M351" s="359"/>
      <c r="N351" s="367"/>
      <c r="O351" s="330"/>
    </row>
    <row r="352" spans="1:15" ht="15" x14ac:dyDescent="0.2">
      <c r="A352" s="441"/>
      <c r="B352" s="3914"/>
      <c r="C352" s="446"/>
      <c r="D352" s="422"/>
      <c r="E352" s="328"/>
      <c r="F352" s="522"/>
      <c r="G352" s="3867"/>
      <c r="H352" s="3872"/>
      <c r="I352" s="3841"/>
      <c r="J352" s="327"/>
      <c r="K352" s="334" t="s">
        <v>141</v>
      </c>
      <c r="L352" s="333"/>
      <c r="M352" s="359"/>
      <c r="N352" s="367"/>
      <c r="O352" s="330"/>
    </row>
    <row r="353" spans="1:15" ht="15.75" thickBot="1" x14ac:dyDescent="0.25">
      <c r="A353" s="441"/>
      <c r="B353" s="3914"/>
      <c r="C353" s="446"/>
      <c r="D353" s="422"/>
      <c r="E353" s="328"/>
      <c r="F353" s="524"/>
      <c r="G353" s="3867"/>
      <c r="H353" s="3872"/>
      <c r="I353" s="3841"/>
      <c r="J353" s="327"/>
      <c r="K353" s="326" t="s">
        <v>132</v>
      </c>
      <c r="L353" s="365"/>
      <c r="M353" s="364"/>
      <c r="N353" s="363"/>
      <c r="O353" s="362"/>
    </row>
    <row r="354" spans="1:15" ht="19.899999999999999" customHeight="1" thickBot="1" x14ac:dyDescent="0.25">
      <c r="A354" s="415"/>
      <c r="B354" s="3922"/>
      <c r="C354" s="443"/>
      <c r="D354" s="417"/>
      <c r="E354" s="350"/>
      <c r="F354" s="520"/>
      <c r="G354" s="3868"/>
      <c r="H354" s="3924"/>
      <c r="I354" s="3842"/>
      <c r="J354" s="360"/>
      <c r="K354" s="347" t="s">
        <v>21</v>
      </c>
      <c r="L354" s="346">
        <f>SUM(L349:L353)</f>
        <v>250</v>
      </c>
      <c r="M354" s="345"/>
      <c r="N354" s="344"/>
      <c r="O354" s="343"/>
    </row>
    <row r="355" spans="1:15" ht="30.75" customHeight="1" x14ac:dyDescent="0.2">
      <c r="A355" s="433" t="s">
        <v>76</v>
      </c>
      <c r="B355" s="3913" t="s">
        <v>86</v>
      </c>
      <c r="C355" s="431" t="s">
        <v>25</v>
      </c>
      <c r="D355" s="430" t="s">
        <v>73</v>
      </c>
      <c r="E355" s="341"/>
      <c r="F355" s="3843" t="s">
        <v>269</v>
      </c>
      <c r="G355" s="3866" t="s">
        <v>260</v>
      </c>
      <c r="H355" s="3919" t="s">
        <v>33</v>
      </c>
      <c r="I355" s="3840" t="s">
        <v>37</v>
      </c>
      <c r="J355" s="428" t="s">
        <v>36</v>
      </c>
      <c r="K355" s="339" t="s">
        <v>101</v>
      </c>
      <c r="L355" s="338"/>
      <c r="M355" s="337" t="s">
        <v>201</v>
      </c>
      <c r="N355" s="336" t="s">
        <v>194</v>
      </c>
      <c r="O355" s="368">
        <v>1</v>
      </c>
    </row>
    <row r="356" spans="1:15" ht="18.600000000000001" customHeight="1" x14ac:dyDescent="0.2">
      <c r="A356" s="441"/>
      <c r="B356" s="3914"/>
      <c r="C356" s="446"/>
      <c r="D356" s="422"/>
      <c r="E356" s="328"/>
      <c r="F356" s="3844"/>
      <c r="G356" s="3867"/>
      <c r="H356" s="3872"/>
      <c r="I356" s="3841"/>
      <c r="J356" s="356" t="s">
        <v>268</v>
      </c>
      <c r="K356" s="334" t="s">
        <v>118</v>
      </c>
      <c r="L356" s="333"/>
      <c r="M356" s="332" t="s">
        <v>258</v>
      </c>
      <c r="N356" s="331" t="s">
        <v>257</v>
      </c>
      <c r="O356" s="370">
        <v>20769</v>
      </c>
    </row>
    <row r="357" spans="1:15" ht="17.45" customHeight="1" x14ac:dyDescent="0.2">
      <c r="A357" s="441"/>
      <c r="B357" s="3914"/>
      <c r="C357" s="446"/>
      <c r="D357" s="422"/>
      <c r="E357" s="328"/>
      <c r="F357" s="3844"/>
      <c r="G357" s="3867"/>
      <c r="H357" s="3872"/>
      <c r="I357" s="3841"/>
      <c r="J357" s="327"/>
      <c r="K357" s="334" t="s">
        <v>188</v>
      </c>
      <c r="L357" s="333"/>
      <c r="M357" s="359"/>
      <c r="N357" s="367"/>
      <c r="O357" s="330"/>
    </row>
    <row r="358" spans="1:15" ht="15" x14ac:dyDescent="0.2">
      <c r="A358" s="441"/>
      <c r="B358" s="3914"/>
      <c r="C358" s="446"/>
      <c r="D358" s="422"/>
      <c r="E358" s="328"/>
      <c r="F358" s="522"/>
      <c r="G358" s="3867"/>
      <c r="H358" s="3872"/>
      <c r="I358" s="3841"/>
      <c r="J358" s="327"/>
      <c r="K358" s="334" t="s">
        <v>141</v>
      </c>
      <c r="L358" s="333">
        <v>53</v>
      </c>
      <c r="M358" s="359"/>
      <c r="N358" s="367"/>
      <c r="O358" s="330"/>
    </row>
    <row r="359" spans="1:15" ht="15.75" thickBot="1" x14ac:dyDescent="0.25">
      <c r="A359" s="441"/>
      <c r="B359" s="3914"/>
      <c r="C359" s="446"/>
      <c r="D359" s="422"/>
      <c r="E359" s="328"/>
      <c r="F359" s="521"/>
      <c r="G359" s="3867"/>
      <c r="H359" s="3872"/>
      <c r="I359" s="3841"/>
      <c r="J359" s="327"/>
      <c r="K359" s="326" t="s">
        <v>132</v>
      </c>
      <c r="L359" s="365"/>
      <c r="M359" s="364"/>
      <c r="N359" s="363"/>
      <c r="O359" s="362"/>
    </row>
    <row r="360" spans="1:15" ht="15.75" thickBot="1" x14ac:dyDescent="0.25">
      <c r="A360" s="415"/>
      <c r="B360" s="3922"/>
      <c r="C360" s="443"/>
      <c r="D360" s="417"/>
      <c r="E360" s="350"/>
      <c r="F360" s="520"/>
      <c r="G360" s="3868"/>
      <c r="H360" s="3924"/>
      <c r="I360" s="3842"/>
      <c r="J360" s="360"/>
      <c r="K360" s="347" t="s">
        <v>21</v>
      </c>
      <c r="L360" s="346">
        <f>SUM(L355:L359)</f>
        <v>53</v>
      </c>
      <c r="M360" s="345"/>
      <c r="N360" s="344"/>
      <c r="O360" s="525"/>
    </row>
    <row r="361" spans="1:15" ht="15" x14ac:dyDescent="0.2">
      <c r="A361" s="433" t="s">
        <v>76</v>
      </c>
      <c r="B361" s="3913" t="s">
        <v>86</v>
      </c>
      <c r="C361" s="431" t="s">
        <v>25</v>
      </c>
      <c r="D361" s="430" t="s">
        <v>69</v>
      </c>
      <c r="E361" s="341"/>
      <c r="F361" s="3843" t="s">
        <v>267</v>
      </c>
      <c r="G361" s="3866" t="s">
        <v>260</v>
      </c>
      <c r="H361" s="3919" t="s">
        <v>33</v>
      </c>
      <c r="I361" s="3840" t="s">
        <v>265</v>
      </c>
      <c r="J361" s="428" t="s">
        <v>264</v>
      </c>
      <c r="K361" s="339" t="s">
        <v>101</v>
      </c>
      <c r="L361" s="338"/>
      <c r="M361" s="337" t="s">
        <v>201</v>
      </c>
      <c r="N361" s="336" t="s">
        <v>194</v>
      </c>
      <c r="O361" s="368">
        <v>1</v>
      </c>
    </row>
    <row r="362" spans="1:15" ht="15" x14ac:dyDescent="0.2">
      <c r="A362" s="441"/>
      <c r="B362" s="3914"/>
      <c r="C362" s="446"/>
      <c r="D362" s="422"/>
      <c r="E362" s="328"/>
      <c r="F362" s="3844"/>
      <c r="G362" s="3867"/>
      <c r="H362" s="3872"/>
      <c r="I362" s="3841"/>
      <c r="J362" s="356" t="s">
        <v>263</v>
      </c>
      <c r="K362" s="334" t="s">
        <v>118</v>
      </c>
      <c r="L362" s="333">
        <v>0.6</v>
      </c>
      <c r="M362" s="332" t="s">
        <v>258</v>
      </c>
      <c r="N362" s="331" t="s">
        <v>257</v>
      </c>
      <c r="O362" s="370">
        <v>20260</v>
      </c>
    </row>
    <row r="363" spans="1:15" ht="15" x14ac:dyDescent="0.2">
      <c r="A363" s="441"/>
      <c r="B363" s="3914"/>
      <c r="C363" s="446"/>
      <c r="D363" s="422"/>
      <c r="E363" s="328"/>
      <c r="F363" s="3844"/>
      <c r="G363" s="3867"/>
      <c r="H363" s="3872"/>
      <c r="I363" s="3841"/>
      <c r="J363" s="327"/>
      <c r="K363" s="334" t="s">
        <v>188</v>
      </c>
      <c r="L363" s="333"/>
      <c r="M363" s="359"/>
      <c r="N363" s="367"/>
      <c r="O363" s="330"/>
    </row>
    <row r="364" spans="1:15" ht="15" x14ac:dyDescent="0.2">
      <c r="A364" s="441"/>
      <c r="B364" s="3914"/>
      <c r="C364" s="446"/>
      <c r="D364" s="422"/>
      <c r="E364" s="328"/>
      <c r="F364" s="522"/>
      <c r="G364" s="3867"/>
      <c r="H364" s="3872"/>
      <c r="I364" s="3841"/>
      <c r="J364" s="327"/>
      <c r="K364" s="334" t="s">
        <v>141</v>
      </c>
      <c r="L364" s="333">
        <v>12.7</v>
      </c>
      <c r="M364" s="359"/>
      <c r="N364" s="367"/>
      <c r="O364" s="330"/>
    </row>
    <row r="365" spans="1:15" ht="15.75" thickBot="1" x14ac:dyDescent="0.25">
      <c r="A365" s="441"/>
      <c r="B365" s="3914"/>
      <c r="C365" s="446"/>
      <c r="D365" s="422"/>
      <c r="E365" s="328"/>
      <c r="F365" s="524"/>
      <c r="G365" s="3867"/>
      <c r="H365" s="3872"/>
      <c r="I365" s="3841"/>
      <c r="J365" s="327"/>
      <c r="K365" s="326" t="s">
        <v>132</v>
      </c>
      <c r="L365" s="365"/>
      <c r="M365" s="364"/>
      <c r="N365" s="363"/>
      <c r="O365" s="362"/>
    </row>
    <row r="366" spans="1:15" ht="15.75" thickBot="1" x14ac:dyDescent="0.25">
      <c r="A366" s="415"/>
      <c r="B366" s="3922"/>
      <c r="C366" s="443"/>
      <c r="D366" s="417"/>
      <c r="E366" s="350"/>
      <c r="F366" s="520"/>
      <c r="G366" s="3868"/>
      <c r="H366" s="3924"/>
      <c r="I366" s="3842"/>
      <c r="J366" s="360"/>
      <c r="K366" s="347" t="s">
        <v>21</v>
      </c>
      <c r="L366" s="346">
        <f>SUM(L361:L365)</f>
        <v>13.299999999999999</v>
      </c>
      <c r="M366" s="345"/>
      <c r="N366" s="344"/>
      <c r="O366" s="343"/>
    </row>
    <row r="367" spans="1:15" ht="15" x14ac:dyDescent="0.2">
      <c r="A367" s="433" t="s">
        <v>76</v>
      </c>
      <c r="B367" s="3913" t="s">
        <v>86</v>
      </c>
      <c r="C367" s="431" t="s">
        <v>25</v>
      </c>
      <c r="D367" s="430" t="s">
        <v>66</v>
      </c>
      <c r="E367" s="341"/>
      <c r="F367" s="3843" t="s">
        <v>266</v>
      </c>
      <c r="G367" s="3866" t="s">
        <v>260</v>
      </c>
      <c r="H367" s="3886" t="s">
        <v>33</v>
      </c>
      <c r="I367" s="523" t="s">
        <v>265</v>
      </c>
      <c r="J367" s="428" t="s">
        <v>264</v>
      </c>
      <c r="K367" s="339" t="s">
        <v>101</v>
      </c>
      <c r="L367" s="338">
        <v>6</v>
      </c>
      <c r="M367" s="337" t="s">
        <v>201</v>
      </c>
      <c r="N367" s="336" t="s">
        <v>194</v>
      </c>
      <c r="O367" s="368">
        <v>1</v>
      </c>
    </row>
    <row r="368" spans="1:15" ht="25.5" x14ac:dyDescent="0.2">
      <c r="A368" s="441"/>
      <c r="B368" s="3914"/>
      <c r="C368" s="446"/>
      <c r="D368" s="422"/>
      <c r="E368" s="328"/>
      <c r="F368" s="3844"/>
      <c r="G368" s="3867"/>
      <c r="H368" s="3860"/>
      <c r="I368" s="436"/>
      <c r="J368" s="356" t="s">
        <v>263</v>
      </c>
      <c r="K368" s="334" t="s">
        <v>118</v>
      </c>
      <c r="L368" s="333">
        <v>10</v>
      </c>
      <c r="M368" s="332" t="s">
        <v>262</v>
      </c>
      <c r="N368" s="331" t="s">
        <v>194</v>
      </c>
      <c r="O368" s="370">
        <v>1</v>
      </c>
    </row>
    <row r="369" spans="1:15" ht="15" x14ac:dyDescent="0.2">
      <c r="A369" s="441"/>
      <c r="B369" s="3914"/>
      <c r="C369" s="446"/>
      <c r="D369" s="422"/>
      <c r="E369" s="328"/>
      <c r="F369" s="3844"/>
      <c r="G369" s="3867"/>
      <c r="H369" s="3860"/>
      <c r="I369" s="436"/>
      <c r="J369" s="436"/>
      <c r="K369" s="334" t="s">
        <v>188</v>
      </c>
      <c r="L369" s="333"/>
      <c r="M369" s="359"/>
      <c r="N369" s="367"/>
      <c r="O369" s="330"/>
    </row>
    <row r="370" spans="1:15" ht="15" x14ac:dyDescent="0.2">
      <c r="A370" s="441"/>
      <c r="B370" s="3914"/>
      <c r="C370" s="446"/>
      <c r="D370" s="422"/>
      <c r="E370" s="328"/>
      <c r="F370" s="522"/>
      <c r="G370" s="3867"/>
      <c r="H370" s="3860"/>
      <c r="I370" s="436"/>
      <c r="J370" s="436"/>
      <c r="K370" s="334" t="s">
        <v>141</v>
      </c>
      <c r="L370" s="333">
        <v>43.1</v>
      </c>
      <c r="M370" s="359"/>
      <c r="N370" s="367"/>
      <c r="O370" s="330"/>
    </row>
    <row r="371" spans="1:15" ht="15.75" thickBot="1" x14ac:dyDescent="0.25">
      <c r="A371" s="441"/>
      <c r="B371" s="3914"/>
      <c r="C371" s="446"/>
      <c r="D371" s="422"/>
      <c r="E371" s="328"/>
      <c r="F371" s="521"/>
      <c r="G371" s="3867"/>
      <c r="H371" s="3860"/>
      <c r="I371" s="3841"/>
      <c r="J371" s="327"/>
      <c r="K371" s="326" t="s">
        <v>132</v>
      </c>
      <c r="L371" s="365"/>
      <c r="M371" s="364"/>
      <c r="N371" s="363"/>
      <c r="O371" s="362"/>
    </row>
    <row r="372" spans="1:15" ht="15.75" thickBot="1" x14ac:dyDescent="0.25">
      <c r="A372" s="415"/>
      <c r="B372" s="3922"/>
      <c r="C372" s="443"/>
      <c r="D372" s="417"/>
      <c r="E372" s="350"/>
      <c r="F372" s="520"/>
      <c r="G372" s="3868"/>
      <c r="H372" s="3887"/>
      <c r="I372" s="3842"/>
      <c r="J372" s="360"/>
      <c r="K372" s="347" t="s">
        <v>21</v>
      </c>
      <c r="L372" s="346">
        <f>SUM(L367:L371)</f>
        <v>59.1</v>
      </c>
      <c r="M372" s="345"/>
      <c r="N372" s="344"/>
      <c r="O372" s="343"/>
    </row>
    <row r="373" spans="1:15" ht="28.5" customHeight="1" x14ac:dyDescent="0.2">
      <c r="A373" s="433" t="s">
        <v>76</v>
      </c>
      <c r="B373" s="3913" t="s">
        <v>86</v>
      </c>
      <c r="C373" s="431" t="s">
        <v>25</v>
      </c>
      <c r="D373" s="430" t="s">
        <v>62</v>
      </c>
      <c r="E373" s="341"/>
      <c r="F373" s="3843" t="s">
        <v>261</v>
      </c>
      <c r="G373" s="3866" t="s">
        <v>260</v>
      </c>
      <c r="H373" s="3919" t="s">
        <v>33</v>
      </c>
      <c r="I373" s="3840" t="s">
        <v>37</v>
      </c>
      <c r="J373" s="428" t="s">
        <v>36</v>
      </c>
      <c r="K373" s="339" t="s">
        <v>101</v>
      </c>
      <c r="L373" s="338"/>
      <c r="M373" s="337" t="s">
        <v>201</v>
      </c>
      <c r="N373" s="336" t="s">
        <v>194</v>
      </c>
      <c r="O373" s="335"/>
    </row>
    <row r="374" spans="1:15" ht="15" x14ac:dyDescent="0.2">
      <c r="A374" s="441"/>
      <c r="B374" s="3914"/>
      <c r="C374" s="446"/>
      <c r="D374" s="422"/>
      <c r="E374" s="328"/>
      <c r="F374" s="3844"/>
      <c r="G374" s="3867"/>
      <c r="H374" s="3872"/>
      <c r="I374" s="3841"/>
      <c r="J374" s="356" t="s">
        <v>259</v>
      </c>
      <c r="K374" s="334" t="s">
        <v>118</v>
      </c>
      <c r="L374" s="333">
        <v>38</v>
      </c>
      <c r="M374" s="332" t="s">
        <v>258</v>
      </c>
      <c r="N374" s="331" t="s">
        <v>257</v>
      </c>
      <c r="O374" s="330"/>
    </row>
    <row r="375" spans="1:15" ht="15" x14ac:dyDescent="0.2">
      <c r="A375" s="441"/>
      <c r="B375" s="3914"/>
      <c r="C375" s="446"/>
      <c r="D375" s="422"/>
      <c r="E375" s="328"/>
      <c r="F375" s="3844"/>
      <c r="G375" s="3867"/>
      <c r="H375" s="3872"/>
      <c r="I375" s="3841"/>
      <c r="J375" s="327"/>
      <c r="K375" s="334" t="s">
        <v>188</v>
      </c>
      <c r="L375" s="333"/>
      <c r="M375" s="359"/>
      <c r="N375" s="367"/>
      <c r="O375" s="330"/>
    </row>
    <row r="376" spans="1:15" ht="15" x14ac:dyDescent="0.2">
      <c r="A376" s="441"/>
      <c r="B376" s="3914"/>
      <c r="C376" s="446"/>
      <c r="D376" s="422"/>
      <c r="E376" s="328"/>
      <c r="F376" s="522"/>
      <c r="G376" s="3867"/>
      <c r="H376" s="3872"/>
      <c r="I376" s="3841"/>
      <c r="J376" s="327"/>
      <c r="K376" s="334" t="s">
        <v>141</v>
      </c>
      <c r="L376" s="333">
        <v>215.2</v>
      </c>
      <c r="M376" s="359"/>
      <c r="N376" s="367"/>
      <c r="O376" s="330"/>
    </row>
    <row r="377" spans="1:15" ht="15.75" thickBot="1" x14ac:dyDescent="0.25">
      <c r="A377" s="441"/>
      <c r="B377" s="3914"/>
      <c r="C377" s="446"/>
      <c r="D377" s="422"/>
      <c r="E377" s="328"/>
      <c r="F377" s="521"/>
      <c r="G377" s="3867"/>
      <c r="H377" s="3872"/>
      <c r="I377" s="3841"/>
      <c r="J377" s="327"/>
      <c r="K377" s="326" t="s">
        <v>132</v>
      </c>
      <c r="L377" s="365"/>
      <c r="M377" s="364"/>
      <c r="N377" s="363"/>
      <c r="O377" s="362"/>
    </row>
    <row r="378" spans="1:15" ht="15.75" thickBot="1" x14ac:dyDescent="0.25">
      <c r="A378" s="415"/>
      <c r="B378" s="3922"/>
      <c r="C378" s="443"/>
      <c r="D378" s="417"/>
      <c r="E378" s="350"/>
      <c r="F378" s="520"/>
      <c r="G378" s="3868"/>
      <c r="H378" s="3924"/>
      <c r="I378" s="3842"/>
      <c r="J378" s="360"/>
      <c r="K378" s="347" t="s">
        <v>21</v>
      </c>
      <c r="L378" s="346">
        <f>SUM(L373:L377)</f>
        <v>253.2</v>
      </c>
      <c r="M378" s="345"/>
      <c r="N378" s="344"/>
      <c r="O378" s="343"/>
    </row>
    <row r="379" spans="1:15" ht="15" thickBot="1" x14ac:dyDescent="0.25">
      <c r="A379" s="415" t="s">
        <v>76</v>
      </c>
      <c r="B379" s="414" t="s">
        <v>86</v>
      </c>
      <c r="C379" s="3852" t="s">
        <v>26</v>
      </c>
      <c r="D379" s="3852"/>
      <c r="E379" s="3852"/>
      <c r="F379" s="3852"/>
      <c r="G379" s="3852"/>
      <c r="H379" s="3852"/>
      <c r="I379" s="3853"/>
      <c r="J379" s="413"/>
      <c r="K379" s="412" t="s">
        <v>21</v>
      </c>
      <c r="L379" s="411">
        <f>L318*1</f>
        <v>6967.1099999999988</v>
      </c>
      <c r="M379" s="410"/>
      <c r="N379" s="410"/>
      <c r="O379" s="409"/>
    </row>
    <row r="380" spans="1:15" ht="21.75" customHeight="1" thickBot="1" x14ac:dyDescent="0.25">
      <c r="A380" s="307" t="s">
        <v>76</v>
      </c>
      <c r="B380" s="307"/>
      <c r="C380" s="3854" t="s">
        <v>24</v>
      </c>
      <c r="D380" s="3854"/>
      <c r="E380" s="3854"/>
      <c r="F380" s="3854"/>
      <c r="G380" s="3854"/>
      <c r="H380" s="3854"/>
      <c r="I380" s="3855"/>
      <c r="J380" s="408"/>
      <c r="K380" s="306" t="s">
        <v>21</v>
      </c>
      <c r="L380" s="305">
        <f>L295+L310+L379</f>
        <v>11463.31</v>
      </c>
      <c r="M380" s="304"/>
      <c r="N380" s="304"/>
      <c r="O380" s="303"/>
    </row>
    <row r="381" spans="1:15" ht="22.15" customHeight="1" thickBot="1" x14ac:dyDescent="0.25">
      <c r="A381" s="407" t="s">
        <v>73</v>
      </c>
      <c r="B381" s="406"/>
      <c r="C381" s="461" t="s">
        <v>256</v>
      </c>
      <c r="D381" s="404"/>
      <c r="E381" s="404"/>
      <c r="F381" s="460"/>
      <c r="G381" s="460"/>
      <c r="H381" s="404"/>
      <c r="I381" s="404"/>
      <c r="J381" s="404"/>
      <c r="K381" s="404"/>
      <c r="L381" s="404"/>
      <c r="M381" s="403"/>
      <c r="N381" s="403"/>
      <c r="O381" s="402"/>
    </row>
    <row r="382" spans="1:15" ht="37.9" customHeight="1" thickBot="1" x14ac:dyDescent="0.25">
      <c r="A382" s="459"/>
      <c r="B382" s="458"/>
      <c r="C382" s="456"/>
      <c r="D382" s="456"/>
      <c r="E382" s="456"/>
      <c r="F382" s="457"/>
      <c r="G382" s="457"/>
      <c r="H382" s="456"/>
      <c r="I382" s="456"/>
      <c r="J382" s="456"/>
      <c r="K382" s="456"/>
      <c r="L382" s="519"/>
      <c r="M382" s="518" t="s">
        <v>255</v>
      </c>
      <c r="N382" s="387" t="s">
        <v>194</v>
      </c>
      <c r="O382" s="517">
        <v>2</v>
      </c>
    </row>
    <row r="383" spans="1:15" ht="21.6" customHeight="1" thickBot="1" x14ac:dyDescent="0.25">
      <c r="A383" s="449" t="s">
        <v>73</v>
      </c>
      <c r="B383" s="454" t="s">
        <v>25</v>
      </c>
      <c r="C383" s="453" t="s">
        <v>254</v>
      </c>
      <c r="D383" s="452"/>
      <c r="E383" s="452"/>
      <c r="F383" s="452"/>
      <c r="G383" s="452"/>
      <c r="H383" s="452"/>
      <c r="I383" s="452"/>
      <c r="J383" s="452"/>
      <c r="K383" s="452"/>
      <c r="L383" s="452"/>
      <c r="M383" s="451"/>
      <c r="N383" s="451"/>
      <c r="O383" s="450"/>
    </row>
    <row r="384" spans="1:15" ht="26.25" thickBot="1" x14ac:dyDescent="0.25">
      <c r="A384" s="449"/>
      <c r="B384" s="312"/>
      <c r="C384" s="448"/>
      <c r="D384" s="448"/>
      <c r="E384" s="448"/>
      <c r="F384" s="448"/>
      <c r="G384" s="448"/>
      <c r="H384" s="448"/>
      <c r="I384" s="448"/>
      <c r="J384" s="448"/>
      <c r="K384" s="448"/>
      <c r="L384" s="448"/>
      <c r="M384" s="388" t="s">
        <v>248</v>
      </c>
      <c r="N384" s="387" t="s">
        <v>198</v>
      </c>
      <c r="O384" s="386">
        <v>1.8</v>
      </c>
    </row>
    <row r="385" spans="1:15" ht="15" customHeight="1" x14ac:dyDescent="0.2">
      <c r="A385" s="433" t="s">
        <v>73</v>
      </c>
      <c r="B385" s="3913" t="s">
        <v>25</v>
      </c>
      <c r="C385" s="431" t="s">
        <v>25</v>
      </c>
      <c r="D385" s="3947" t="s">
        <v>253</v>
      </c>
      <c r="E385" s="3948"/>
      <c r="F385" s="3949"/>
      <c r="G385" s="3866" t="s">
        <v>250</v>
      </c>
      <c r="H385" s="3871" t="s">
        <v>33</v>
      </c>
      <c r="I385" s="3840" t="s">
        <v>32</v>
      </c>
      <c r="J385" s="515" t="s">
        <v>31</v>
      </c>
      <c r="K385" s="384" t="s">
        <v>101</v>
      </c>
      <c r="L385" s="383">
        <f>L391</f>
        <v>0</v>
      </c>
      <c r="M385" s="337" t="s">
        <v>252</v>
      </c>
      <c r="N385" s="336" t="s">
        <v>194</v>
      </c>
      <c r="O385" s="368">
        <v>1</v>
      </c>
    </row>
    <row r="386" spans="1:15" ht="25.5" x14ac:dyDescent="0.2">
      <c r="A386" s="441"/>
      <c r="B386" s="3914"/>
      <c r="C386" s="446"/>
      <c r="D386" s="3950"/>
      <c r="E386" s="3951"/>
      <c r="F386" s="3952"/>
      <c r="G386" s="3867"/>
      <c r="H386" s="3872"/>
      <c r="I386" s="3841"/>
      <c r="J386" s="327"/>
      <c r="K386" s="381" t="s">
        <v>118</v>
      </c>
      <c r="L386" s="380">
        <f>L392</f>
        <v>286.89999999999998</v>
      </c>
      <c r="M386" s="332" t="s">
        <v>248</v>
      </c>
      <c r="N386" s="331" t="s">
        <v>198</v>
      </c>
      <c r="O386" s="370">
        <v>1.8</v>
      </c>
    </row>
    <row r="387" spans="1:15" ht="15" x14ac:dyDescent="0.2">
      <c r="A387" s="441"/>
      <c r="B387" s="3914"/>
      <c r="C387" s="446"/>
      <c r="D387" s="3950"/>
      <c r="E387" s="3951"/>
      <c r="F387" s="3952"/>
      <c r="G387" s="3867"/>
      <c r="H387" s="3872"/>
      <c r="I387" s="3841"/>
      <c r="J387" s="327"/>
      <c r="K387" s="381" t="s">
        <v>188</v>
      </c>
      <c r="L387" s="380">
        <f>L393</f>
        <v>0</v>
      </c>
      <c r="M387" s="359" t="s">
        <v>246</v>
      </c>
      <c r="N387" s="367" t="s">
        <v>245</v>
      </c>
      <c r="O387" s="370">
        <v>2</v>
      </c>
    </row>
    <row r="388" spans="1:15" ht="15" x14ac:dyDescent="0.2">
      <c r="A388" s="441"/>
      <c r="B388" s="3914"/>
      <c r="C388" s="446"/>
      <c r="D388" s="3950"/>
      <c r="E388" s="3951"/>
      <c r="F388" s="3952"/>
      <c r="G388" s="3867"/>
      <c r="H388" s="3872"/>
      <c r="I388" s="3841"/>
      <c r="J388" s="327"/>
      <c r="K388" s="381" t="s">
        <v>141</v>
      </c>
      <c r="L388" s="380">
        <f>L394</f>
        <v>0</v>
      </c>
      <c r="M388" s="359"/>
      <c r="N388" s="367"/>
      <c r="O388" s="330"/>
    </row>
    <row r="389" spans="1:15" ht="15.75" thickBot="1" x14ac:dyDescent="0.25">
      <c r="A389" s="441"/>
      <c r="B389" s="3914"/>
      <c r="C389" s="446"/>
      <c r="D389" s="3950"/>
      <c r="E389" s="3951"/>
      <c r="F389" s="3952"/>
      <c r="G389" s="3867"/>
      <c r="H389" s="3872"/>
      <c r="I389" s="3841"/>
      <c r="J389" s="327"/>
      <c r="K389" s="378" t="s">
        <v>132</v>
      </c>
      <c r="L389" s="377">
        <f>L395</f>
        <v>0</v>
      </c>
      <c r="M389" s="364"/>
      <c r="N389" s="363"/>
      <c r="O389" s="362"/>
    </row>
    <row r="390" spans="1:15" ht="21" customHeight="1" thickBot="1" x14ac:dyDescent="0.25">
      <c r="A390" s="415"/>
      <c r="B390" s="3922"/>
      <c r="C390" s="443"/>
      <c r="D390" s="3953"/>
      <c r="E390" s="3954"/>
      <c r="F390" s="3955"/>
      <c r="G390" s="3868"/>
      <c r="H390" s="3873"/>
      <c r="I390" s="3842"/>
      <c r="J390" s="360"/>
      <c r="K390" s="347" t="s">
        <v>21</v>
      </c>
      <c r="L390" s="346">
        <f>SUM(L385:L389)</f>
        <v>286.89999999999998</v>
      </c>
      <c r="M390" s="345"/>
      <c r="N390" s="344"/>
      <c r="O390" s="343"/>
    </row>
    <row r="391" spans="1:15" ht="30" x14ac:dyDescent="0.2">
      <c r="A391" s="433" t="s">
        <v>73</v>
      </c>
      <c r="B391" s="3913" t="s">
        <v>25</v>
      </c>
      <c r="C391" s="431" t="s">
        <v>25</v>
      </c>
      <c r="D391" s="430" t="s">
        <v>25</v>
      </c>
      <c r="E391" s="341"/>
      <c r="F391" s="3843" t="s">
        <v>251</v>
      </c>
      <c r="G391" s="3866" t="s">
        <v>250</v>
      </c>
      <c r="H391" s="3871" t="s">
        <v>33</v>
      </c>
      <c r="I391" s="3840" t="s">
        <v>249</v>
      </c>
      <c r="J391" s="515" t="s">
        <v>31</v>
      </c>
      <c r="K391" s="339" t="s">
        <v>101</v>
      </c>
      <c r="L391" s="338"/>
      <c r="M391" s="337" t="s">
        <v>201</v>
      </c>
      <c r="N391" s="336" t="s">
        <v>194</v>
      </c>
      <c r="O391" s="368">
        <v>1</v>
      </c>
    </row>
    <row r="392" spans="1:15" ht="23.25" customHeight="1" x14ac:dyDescent="0.2">
      <c r="A392" s="441"/>
      <c r="B392" s="3914"/>
      <c r="C392" s="446"/>
      <c r="D392" s="422"/>
      <c r="E392" s="328"/>
      <c r="F392" s="3844"/>
      <c r="G392" s="3867"/>
      <c r="H392" s="3872"/>
      <c r="I392" s="3841"/>
      <c r="J392" s="356" t="s">
        <v>217</v>
      </c>
      <c r="K392" s="334" t="s">
        <v>118</v>
      </c>
      <c r="L392" s="333">
        <v>286.89999999999998</v>
      </c>
      <c r="M392" s="332" t="s">
        <v>248</v>
      </c>
      <c r="N392" s="331" t="s">
        <v>198</v>
      </c>
      <c r="O392" s="426">
        <v>1.8</v>
      </c>
    </row>
    <row r="393" spans="1:15" ht="21.75" customHeight="1" x14ac:dyDescent="0.2">
      <c r="A393" s="441"/>
      <c r="B393" s="3914"/>
      <c r="C393" s="446"/>
      <c r="D393" s="422"/>
      <c r="E393" s="328"/>
      <c r="F393" s="3844"/>
      <c r="G393" s="3867"/>
      <c r="H393" s="3872"/>
      <c r="I393" s="3841"/>
      <c r="J393" s="356" t="s">
        <v>247</v>
      </c>
      <c r="K393" s="334" t="s">
        <v>188</v>
      </c>
      <c r="L393" s="333"/>
      <c r="M393" s="359" t="s">
        <v>246</v>
      </c>
      <c r="N393" s="367" t="s">
        <v>245</v>
      </c>
      <c r="O393" s="370">
        <v>2</v>
      </c>
    </row>
    <row r="394" spans="1:15" ht="15" x14ac:dyDescent="0.2">
      <c r="A394" s="441"/>
      <c r="B394" s="3914"/>
      <c r="C394" s="446"/>
      <c r="D394" s="422"/>
      <c r="E394" s="328"/>
      <c r="F394" s="3844"/>
      <c r="G394" s="3867"/>
      <c r="H394" s="3872"/>
      <c r="I394" s="3841"/>
      <c r="J394" s="356"/>
      <c r="K394" s="334" t="s">
        <v>141</v>
      </c>
      <c r="L394" s="333"/>
      <c r="M394" s="359"/>
      <c r="N394" s="367"/>
      <c r="O394" s="330"/>
    </row>
    <row r="395" spans="1:15" ht="15.75" thickBot="1" x14ac:dyDescent="0.25">
      <c r="A395" s="441"/>
      <c r="B395" s="3914"/>
      <c r="C395" s="446"/>
      <c r="D395" s="422"/>
      <c r="E395" s="328"/>
      <c r="F395" s="3844"/>
      <c r="G395" s="3867"/>
      <c r="H395" s="3872"/>
      <c r="I395" s="3841"/>
      <c r="J395" s="327"/>
      <c r="K395" s="326" t="s">
        <v>132</v>
      </c>
      <c r="L395" s="365"/>
      <c r="M395" s="364"/>
      <c r="N395" s="363"/>
      <c r="O395" s="362"/>
    </row>
    <row r="396" spans="1:15" ht="15.75" thickBot="1" x14ac:dyDescent="0.25">
      <c r="A396" s="415"/>
      <c r="B396" s="3922"/>
      <c r="C396" s="443"/>
      <c r="D396" s="417"/>
      <c r="E396" s="350"/>
      <c r="F396" s="3845"/>
      <c r="G396" s="3868"/>
      <c r="H396" s="516"/>
      <c r="I396" s="3842"/>
      <c r="J396" s="360"/>
      <c r="K396" s="347" t="s">
        <v>21</v>
      </c>
      <c r="L396" s="346">
        <f>SUM(L391:L395)</f>
        <v>286.89999999999998</v>
      </c>
      <c r="M396" s="345"/>
      <c r="N396" s="344"/>
      <c r="O396" s="343"/>
    </row>
    <row r="397" spans="1:15" ht="32.25" customHeight="1" x14ac:dyDescent="0.2">
      <c r="A397" s="507" t="s">
        <v>73</v>
      </c>
      <c r="B397" s="3984" t="s">
        <v>25</v>
      </c>
      <c r="C397" s="506" t="s">
        <v>27</v>
      </c>
      <c r="D397" s="4064" t="s">
        <v>244</v>
      </c>
      <c r="E397" s="4065"/>
      <c r="F397" s="4066"/>
      <c r="G397" s="3866" t="s">
        <v>240</v>
      </c>
      <c r="H397" s="3992" t="s">
        <v>33</v>
      </c>
      <c r="I397" s="3849" t="s">
        <v>32</v>
      </c>
      <c r="J397" s="515" t="s">
        <v>31</v>
      </c>
      <c r="K397" s="514" t="s">
        <v>101</v>
      </c>
      <c r="L397" s="513">
        <f>L403</f>
        <v>0</v>
      </c>
      <c r="M397" s="501" t="s">
        <v>208</v>
      </c>
      <c r="N397" s="500" t="s">
        <v>194</v>
      </c>
      <c r="O397" s="499">
        <v>1</v>
      </c>
    </row>
    <row r="398" spans="1:15" x14ac:dyDescent="0.2">
      <c r="A398" s="489"/>
      <c r="B398" s="3985"/>
      <c r="C398" s="488"/>
      <c r="D398" s="4067"/>
      <c r="E398" s="4068"/>
      <c r="F398" s="4069"/>
      <c r="G398" s="3867"/>
      <c r="H398" s="3966"/>
      <c r="I398" s="3850"/>
      <c r="J398" s="495"/>
      <c r="K398" s="512" t="s">
        <v>118</v>
      </c>
      <c r="L398" s="511">
        <f>L404</f>
        <v>0</v>
      </c>
      <c r="M398" s="492" t="s">
        <v>243</v>
      </c>
      <c r="N398" s="491" t="s">
        <v>198</v>
      </c>
      <c r="O398" s="496">
        <v>1.032</v>
      </c>
    </row>
    <row r="399" spans="1:15" ht="15" customHeight="1" x14ac:dyDescent="0.2">
      <c r="A399" s="489"/>
      <c r="B399" s="3985"/>
      <c r="C399" s="488"/>
      <c r="D399" s="4067"/>
      <c r="E399" s="4068"/>
      <c r="F399" s="4069"/>
      <c r="G399" s="3867"/>
      <c r="H399" s="3966"/>
      <c r="I399" s="3850"/>
      <c r="J399" s="495"/>
      <c r="K399" s="512" t="s">
        <v>188</v>
      </c>
      <c r="L399" s="511">
        <f>L405</f>
        <v>0</v>
      </c>
      <c r="M399" s="492" t="s">
        <v>242</v>
      </c>
      <c r="N399" s="491"/>
      <c r="O399" s="490"/>
    </row>
    <row r="400" spans="1:15" ht="15" customHeight="1" x14ac:dyDescent="0.2">
      <c r="A400" s="489"/>
      <c r="B400" s="3985"/>
      <c r="C400" s="488"/>
      <c r="D400" s="4067"/>
      <c r="E400" s="4068"/>
      <c r="F400" s="4069"/>
      <c r="G400" s="3867"/>
      <c r="H400" s="3966"/>
      <c r="I400" s="3850"/>
      <c r="J400" s="495"/>
      <c r="K400" s="512" t="s">
        <v>141</v>
      </c>
      <c r="L400" s="511">
        <f>L406</f>
        <v>97</v>
      </c>
      <c r="M400" s="492"/>
      <c r="N400" s="491"/>
      <c r="O400" s="490"/>
    </row>
    <row r="401" spans="1:15" ht="15.75" customHeight="1" thickBot="1" x14ac:dyDescent="0.25">
      <c r="A401" s="489"/>
      <c r="B401" s="3985"/>
      <c r="C401" s="488"/>
      <c r="D401" s="4067"/>
      <c r="E401" s="4068"/>
      <c r="F401" s="4069"/>
      <c r="G401" s="3867"/>
      <c r="H401" s="3966"/>
      <c r="I401" s="3850"/>
      <c r="J401" s="495"/>
      <c r="K401" s="510" t="s">
        <v>132</v>
      </c>
      <c r="L401" s="509">
        <f>L407</f>
        <v>0</v>
      </c>
      <c r="M401" s="482"/>
      <c r="N401" s="481"/>
      <c r="O401" s="480"/>
    </row>
    <row r="402" spans="1:15" ht="19.149999999999999" customHeight="1" thickBot="1" x14ac:dyDescent="0.25">
      <c r="A402" s="470"/>
      <c r="B402" s="3986"/>
      <c r="C402" s="479"/>
      <c r="D402" s="4070"/>
      <c r="E402" s="4071"/>
      <c r="F402" s="4072"/>
      <c r="G402" s="3868"/>
      <c r="H402" s="3993"/>
      <c r="I402" s="3851"/>
      <c r="J402" s="508"/>
      <c r="K402" s="475" t="s">
        <v>21</v>
      </c>
      <c r="L402" s="474">
        <f>SUM(L397:L401)</f>
        <v>97</v>
      </c>
      <c r="M402" s="473"/>
      <c r="N402" s="472"/>
      <c r="O402" s="471"/>
    </row>
    <row r="403" spans="1:15" ht="15" x14ac:dyDescent="0.2">
      <c r="A403" s="507" t="s">
        <v>73</v>
      </c>
      <c r="B403" s="3984" t="s">
        <v>25</v>
      </c>
      <c r="C403" s="506" t="s">
        <v>27</v>
      </c>
      <c r="D403" s="505" t="s">
        <v>25</v>
      </c>
      <c r="E403" s="504"/>
      <c r="F403" s="3843" t="s">
        <v>241</v>
      </c>
      <c r="G403" s="3866" t="s">
        <v>240</v>
      </c>
      <c r="H403" s="3992" t="s">
        <v>33</v>
      </c>
      <c r="I403" s="3849" t="s">
        <v>190</v>
      </c>
      <c r="J403" s="340" t="s">
        <v>189</v>
      </c>
      <c r="K403" s="503" t="s">
        <v>101</v>
      </c>
      <c r="L403" s="502"/>
      <c r="M403" s="501" t="s">
        <v>201</v>
      </c>
      <c r="N403" s="500" t="s">
        <v>194</v>
      </c>
      <c r="O403" s="499">
        <v>1</v>
      </c>
    </row>
    <row r="404" spans="1:15" ht="15" x14ac:dyDescent="0.2">
      <c r="A404" s="489"/>
      <c r="B404" s="3985"/>
      <c r="C404" s="488"/>
      <c r="D404" s="487"/>
      <c r="E404" s="486"/>
      <c r="F404" s="3844"/>
      <c r="G404" s="3867"/>
      <c r="H404" s="3966"/>
      <c r="I404" s="3850"/>
      <c r="J404" s="356" t="s">
        <v>239</v>
      </c>
      <c r="K404" s="494" t="s">
        <v>118</v>
      </c>
      <c r="L404" s="493"/>
      <c r="M404" s="498" t="s">
        <v>238</v>
      </c>
      <c r="N404" s="497" t="s">
        <v>198</v>
      </c>
      <c r="O404" s="496">
        <v>1.032</v>
      </c>
    </row>
    <row r="405" spans="1:15" x14ac:dyDescent="0.2">
      <c r="A405" s="489"/>
      <c r="B405" s="3985"/>
      <c r="C405" s="488"/>
      <c r="D405" s="487"/>
      <c r="E405" s="486"/>
      <c r="F405" s="3844"/>
      <c r="G405" s="3867"/>
      <c r="H405" s="3966"/>
      <c r="I405" s="3850"/>
      <c r="J405" s="495"/>
      <c r="K405" s="494" t="s">
        <v>188</v>
      </c>
      <c r="L405" s="493"/>
      <c r="M405" s="492"/>
      <c r="N405" s="491"/>
      <c r="O405" s="490"/>
    </row>
    <row r="406" spans="1:15" x14ac:dyDescent="0.2">
      <c r="A406" s="489"/>
      <c r="B406" s="3985"/>
      <c r="C406" s="488"/>
      <c r="D406" s="487"/>
      <c r="E406" s="486"/>
      <c r="F406" s="3844"/>
      <c r="G406" s="3867"/>
      <c r="H406" s="3966"/>
      <c r="I406" s="3850"/>
      <c r="J406" s="485"/>
      <c r="K406" s="494" t="s">
        <v>141</v>
      </c>
      <c r="L406" s="493">
        <v>97</v>
      </c>
      <c r="M406" s="492"/>
      <c r="N406" s="491"/>
      <c r="O406" s="490"/>
    </row>
    <row r="407" spans="1:15" ht="13.5" thickBot="1" x14ac:dyDescent="0.25">
      <c r="A407" s="489"/>
      <c r="B407" s="3985"/>
      <c r="C407" s="488"/>
      <c r="D407" s="487"/>
      <c r="E407" s="486"/>
      <c r="F407" s="3844"/>
      <c r="G407" s="3867"/>
      <c r="H407" s="3966"/>
      <c r="I407" s="3850"/>
      <c r="J407" s="485"/>
      <c r="K407" s="484" t="s">
        <v>132</v>
      </c>
      <c r="L407" s="483"/>
      <c r="M407" s="482"/>
      <c r="N407" s="481"/>
      <c r="O407" s="480"/>
    </row>
    <row r="408" spans="1:15" ht="13.5" thickBot="1" x14ac:dyDescent="0.25">
      <c r="A408" s="470"/>
      <c r="B408" s="3986"/>
      <c r="C408" s="479"/>
      <c r="D408" s="478"/>
      <c r="E408" s="477"/>
      <c r="F408" s="3845"/>
      <c r="G408" s="3868"/>
      <c r="H408" s="3993"/>
      <c r="I408" s="3851"/>
      <c r="J408" s="476"/>
      <c r="K408" s="475" t="s">
        <v>21</v>
      </c>
      <c r="L408" s="474">
        <f>SUM(L403:L407)</f>
        <v>97</v>
      </c>
      <c r="M408" s="473"/>
      <c r="N408" s="472"/>
      <c r="O408" s="471"/>
    </row>
    <row r="409" spans="1:15" ht="18.75" customHeight="1" thickBot="1" x14ac:dyDescent="0.25">
      <c r="A409" s="470" t="s">
        <v>73</v>
      </c>
      <c r="B409" s="469" t="s">
        <v>25</v>
      </c>
      <c r="C409" s="3869" t="s">
        <v>26</v>
      </c>
      <c r="D409" s="3869"/>
      <c r="E409" s="3869"/>
      <c r="F409" s="3869"/>
      <c r="G409" s="3869"/>
      <c r="H409" s="3869"/>
      <c r="I409" s="3870"/>
      <c r="J409" s="468"/>
      <c r="K409" s="467" t="s">
        <v>21</v>
      </c>
      <c r="L409" s="466">
        <f>L390+L402</f>
        <v>383.9</v>
      </c>
      <c r="M409" s="410"/>
      <c r="N409" s="410"/>
      <c r="O409" s="409"/>
    </row>
    <row r="410" spans="1:15" ht="19.5" customHeight="1" thickBot="1" x14ac:dyDescent="0.25">
      <c r="A410" s="465" t="s">
        <v>73</v>
      </c>
      <c r="B410" s="465"/>
      <c r="C410" s="3874" t="s">
        <v>24</v>
      </c>
      <c r="D410" s="3874"/>
      <c r="E410" s="3874"/>
      <c r="F410" s="3874"/>
      <c r="G410" s="3874"/>
      <c r="H410" s="3874"/>
      <c r="I410" s="3875"/>
      <c r="J410" s="464"/>
      <c r="K410" s="463" t="s">
        <v>21</v>
      </c>
      <c r="L410" s="462">
        <f>L409*1</f>
        <v>383.9</v>
      </c>
      <c r="M410" s="304"/>
      <c r="N410" s="304"/>
      <c r="O410" s="303"/>
    </row>
    <row r="411" spans="1:15" ht="26.45" customHeight="1" thickBot="1" x14ac:dyDescent="0.25">
      <c r="A411" s="407" t="s">
        <v>69</v>
      </c>
      <c r="B411" s="406"/>
      <c r="C411" s="461" t="s">
        <v>237</v>
      </c>
      <c r="D411" s="404"/>
      <c r="E411" s="404"/>
      <c r="F411" s="460"/>
      <c r="G411" s="460"/>
      <c r="H411" s="404"/>
      <c r="I411" s="404"/>
      <c r="J411" s="404"/>
      <c r="K411" s="404"/>
      <c r="L411" s="404"/>
      <c r="M411" s="403"/>
      <c r="N411" s="403"/>
      <c r="O411" s="402"/>
    </row>
    <row r="412" spans="1:15" ht="43.9" customHeight="1" thickBot="1" x14ac:dyDescent="0.25">
      <c r="A412" s="459"/>
      <c r="B412" s="458"/>
      <c r="C412" s="456"/>
      <c r="D412" s="456"/>
      <c r="E412" s="456"/>
      <c r="F412" s="457"/>
      <c r="G412" s="457"/>
      <c r="H412" s="456"/>
      <c r="I412" s="456"/>
      <c r="J412" s="456"/>
      <c r="K412" s="456"/>
      <c r="L412" s="456"/>
      <c r="M412" s="455" t="s">
        <v>236</v>
      </c>
      <c r="N412" s="387" t="s">
        <v>194</v>
      </c>
      <c r="O412" s="386">
        <v>4</v>
      </c>
    </row>
    <row r="413" spans="1:15" ht="23.25" customHeight="1" thickBot="1" x14ac:dyDescent="0.25">
      <c r="A413" s="449" t="s">
        <v>69</v>
      </c>
      <c r="B413" s="454" t="s">
        <v>25</v>
      </c>
      <c r="C413" s="453" t="s">
        <v>235</v>
      </c>
      <c r="D413" s="452"/>
      <c r="E413" s="452"/>
      <c r="F413" s="452"/>
      <c r="G413" s="452"/>
      <c r="H413" s="452"/>
      <c r="I413" s="452"/>
      <c r="J413" s="452"/>
      <c r="K413" s="452"/>
      <c r="L413" s="452"/>
      <c r="M413" s="451"/>
      <c r="N413" s="451"/>
      <c r="O413" s="450"/>
    </row>
    <row r="414" spans="1:15" ht="39" thickBot="1" x14ac:dyDescent="0.25">
      <c r="A414" s="449"/>
      <c r="B414" s="312"/>
      <c r="C414" s="448"/>
      <c r="D414" s="448"/>
      <c r="E414" s="448"/>
      <c r="F414" s="448"/>
      <c r="G414" s="448"/>
      <c r="H414" s="448"/>
      <c r="I414" s="448"/>
      <c r="J414" s="448"/>
      <c r="K414" s="448"/>
      <c r="L414" s="448"/>
      <c r="M414" s="388" t="s">
        <v>234</v>
      </c>
      <c r="N414" s="387" t="s">
        <v>194</v>
      </c>
      <c r="O414" s="386">
        <v>3</v>
      </c>
    </row>
    <row r="415" spans="1:15" ht="15" customHeight="1" x14ac:dyDescent="0.2">
      <c r="A415" s="433" t="s">
        <v>69</v>
      </c>
      <c r="B415" s="3913" t="s">
        <v>25</v>
      </c>
      <c r="C415" s="431" t="s">
        <v>25</v>
      </c>
      <c r="D415" s="3947" t="s">
        <v>233</v>
      </c>
      <c r="E415" s="3948"/>
      <c r="F415" s="3949"/>
      <c r="G415" s="3866" t="s">
        <v>216</v>
      </c>
      <c r="H415" s="4061" t="s">
        <v>33</v>
      </c>
      <c r="I415" s="3840" t="s">
        <v>32</v>
      </c>
      <c r="J415" s="3864" t="s">
        <v>31</v>
      </c>
      <c r="K415" s="384" t="s">
        <v>101</v>
      </c>
      <c r="L415" s="383">
        <f>L422+L429+L435+L441</f>
        <v>0</v>
      </c>
      <c r="M415" s="337" t="s">
        <v>208</v>
      </c>
      <c r="N415" s="336" t="s">
        <v>194</v>
      </c>
      <c r="O415" s="368">
        <v>3</v>
      </c>
    </row>
    <row r="416" spans="1:15" ht="15" x14ac:dyDescent="0.2">
      <c r="A416" s="441"/>
      <c r="B416" s="3914"/>
      <c r="C416" s="446"/>
      <c r="D416" s="3950"/>
      <c r="E416" s="3951"/>
      <c r="F416" s="3952"/>
      <c r="G416" s="3867"/>
      <c r="H416" s="4062"/>
      <c r="I416" s="3841"/>
      <c r="J416" s="3865"/>
      <c r="K416" s="381" t="s">
        <v>118</v>
      </c>
      <c r="L416" s="380">
        <f>L423+L430+L436+L442</f>
        <v>212.01</v>
      </c>
      <c r="M416" s="359" t="s">
        <v>232</v>
      </c>
      <c r="N416" s="367" t="s">
        <v>194</v>
      </c>
      <c r="O416" s="370">
        <v>5</v>
      </c>
    </row>
    <row r="417" spans="1:15" ht="15" x14ac:dyDescent="0.2">
      <c r="A417" s="441"/>
      <c r="B417" s="3914"/>
      <c r="C417" s="446"/>
      <c r="D417" s="3950"/>
      <c r="E417" s="3951"/>
      <c r="F417" s="3952"/>
      <c r="G417" s="3867"/>
      <c r="H417" s="4062"/>
      <c r="I417" s="3841"/>
      <c r="J417" s="3865"/>
      <c r="K417" s="381" t="s">
        <v>188</v>
      </c>
      <c r="L417" s="380">
        <f>L424+L431+L437+L443</f>
        <v>0</v>
      </c>
      <c r="M417" s="359"/>
      <c r="N417" s="367"/>
      <c r="O417" s="330"/>
    </row>
    <row r="418" spans="1:15" ht="15" x14ac:dyDescent="0.2">
      <c r="A418" s="441"/>
      <c r="B418" s="3914"/>
      <c r="C418" s="446"/>
      <c r="D418" s="3950"/>
      <c r="E418" s="3951"/>
      <c r="F418" s="3952"/>
      <c r="G418" s="3867"/>
      <c r="H418" s="4062"/>
      <c r="I418" s="3841"/>
      <c r="J418" s="327"/>
      <c r="K418" s="381" t="s">
        <v>141</v>
      </c>
      <c r="L418" s="380">
        <f>L425+L432+L438+L444</f>
        <v>160.79</v>
      </c>
      <c r="M418" s="359"/>
      <c r="N418" s="367"/>
      <c r="O418" s="330"/>
    </row>
    <row r="419" spans="1:15" ht="15" x14ac:dyDescent="0.2">
      <c r="A419" s="441"/>
      <c r="B419" s="3914"/>
      <c r="C419" s="446"/>
      <c r="D419" s="3950"/>
      <c r="E419" s="3951"/>
      <c r="F419" s="3952"/>
      <c r="G419" s="3867"/>
      <c r="H419" s="4062"/>
      <c r="I419" s="3841"/>
      <c r="J419" s="327"/>
      <c r="K419" s="381" t="s">
        <v>132</v>
      </c>
      <c r="L419" s="447">
        <f>L426+L433+L439+L445</f>
        <v>0</v>
      </c>
      <c r="M419" s="364"/>
      <c r="N419" s="363"/>
      <c r="O419" s="362"/>
    </row>
    <row r="420" spans="1:15" ht="15.75" thickBot="1" x14ac:dyDescent="0.25">
      <c r="A420" s="441"/>
      <c r="B420" s="3914"/>
      <c r="C420" s="446"/>
      <c r="D420" s="3950"/>
      <c r="E420" s="3951"/>
      <c r="F420" s="3952"/>
      <c r="G420" s="3867"/>
      <c r="H420" s="4062"/>
      <c r="I420" s="3841"/>
      <c r="J420" s="319"/>
      <c r="K420" s="445" t="s">
        <v>229</v>
      </c>
      <c r="L420" s="444">
        <f>L427</f>
        <v>240</v>
      </c>
      <c r="M420" s="324"/>
      <c r="N420" s="323"/>
      <c r="O420" s="439"/>
    </row>
    <row r="421" spans="1:15" ht="15.75" thickBot="1" x14ac:dyDescent="0.25">
      <c r="A421" s="415"/>
      <c r="B421" s="3922"/>
      <c r="C421" s="443"/>
      <c r="D421" s="3953"/>
      <c r="E421" s="3954"/>
      <c r="F421" s="3955"/>
      <c r="G421" s="3868"/>
      <c r="H421" s="4063"/>
      <c r="I421" s="3842"/>
      <c r="J421" s="360"/>
      <c r="K421" s="347" t="s">
        <v>21</v>
      </c>
      <c r="L421" s="346">
        <f>SUM(L415:L420)</f>
        <v>612.79999999999995</v>
      </c>
      <c r="M421" s="345"/>
      <c r="N421" s="344"/>
      <c r="O421" s="343"/>
    </row>
    <row r="422" spans="1:15" ht="15" x14ac:dyDescent="0.2">
      <c r="A422" s="433" t="s">
        <v>69</v>
      </c>
      <c r="B422" s="432" t="s">
        <v>25</v>
      </c>
      <c r="C422" s="385" t="s">
        <v>25</v>
      </c>
      <c r="D422" s="342" t="s">
        <v>25</v>
      </c>
      <c r="E422" s="341"/>
      <c r="F422" s="3843" t="s">
        <v>231</v>
      </c>
      <c r="G422" s="3866" t="s">
        <v>216</v>
      </c>
      <c r="H422" s="3871" t="s">
        <v>33</v>
      </c>
      <c r="I422" s="3840" t="s">
        <v>227</v>
      </c>
      <c r="J422" s="428" t="s">
        <v>226</v>
      </c>
      <c r="K422" s="339" t="s">
        <v>101</v>
      </c>
      <c r="L422" s="338"/>
      <c r="M422" s="337" t="s">
        <v>201</v>
      </c>
      <c r="N422" s="336" t="s">
        <v>194</v>
      </c>
      <c r="O422" s="335"/>
    </row>
    <row r="423" spans="1:15" ht="15" x14ac:dyDescent="0.2">
      <c r="A423" s="441"/>
      <c r="B423" s="440"/>
      <c r="C423" s="379"/>
      <c r="D423" s="329"/>
      <c r="E423" s="328"/>
      <c r="F423" s="3844"/>
      <c r="G423" s="3867"/>
      <c r="H423" s="3872"/>
      <c r="I423" s="3841"/>
      <c r="J423" s="327"/>
      <c r="K423" s="334" t="s">
        <v>118</v>
      </c>
      <c r="L423" s="333">
        <v>146</v>
      </c>
      <c r="M423" s="332" t="s">
        <v>230</v>
      </c>
      <c r="N423" s="331" t="s">
        <v>194</v>
      </c>
      <c r="O423" s="370">
        <v>1</v>
      </c>
    </row>
    <row r="424" spans="1:15" ht="15" x14ac:dyDescent="0.2">
      <c r="A424" s="441"/>
      <c r="B424" s="440"/>
      <c r="C424" s="379"/>
      <c r="D424" s="329"/>
      <c r="E424" s="328"/>
      <c r="F424" s="3844"/>
      <c r="G424" s="3867"/>
      <c r="H424" s="3872"/>
      <c r="I424" s="3841"/>
      <c r="J424" s="327"/>
      <c r="K424" s="334" t="s">
        <v>188</v>
      </c>
      <c r="L424" s="333"/>
      <c r="M424" s="359"/>
      <c r="N424" s="367"/>
      <c r="O424" s="357"/>
    </row>
    <row r="425" spans="1:15" ht="15" x14ac:dyDescent="0.2">
      <c r="A425" s="441"/>
      <c r="B425" s="440"/>
      <c r="C425" s="379"/>
      <c r="D425" s="329"/>
      <c r="E425" s="328"/>
      <c r="F425" s="3844"/>
      <c r="G425" s="3867"/>
      <c r="H425" s="3872"/>
      <c r="I425" s="3841"/>
      <c r="J425" s="327"/>
      <c r="K425" s="334" t="s">
        <v>141</v>
      </c>
      <c r="L425" s="333"/>
      <c r="M425" s="359"/>
      <c r="N425" s="367"/>
      <c r="O425" s="330"/>
    </row>
    <row r="426" spans="1:15" ht="15" x14ac:dyDescent="0.2">
      <c r="A426" s="441"/>
      <c r="B426" s="440"/>
      <c r="C426" s="379"/>
      <c r="D426" s="329"/>
      <c r="E426" s="328"/>
      <c r="F426" s="3844"/>
      <c r="G426" s="3867"/>
      <c r="H426" s="3872"/>
      <c r="I426" s="3841"/>
      <c r="J426" s="327"/>
      <c r="K426" s="334" t="s">
        <v>132</v>
      </c>
      <c r="L426" s="442"/>
      <c r="M426" s="364"/>
      <c r="N426" s="363"/>
      <c r="O426" s="362"/>
    </row>
    <row r="427" spans="1:15" ht="15.75" thickBot="1" x14ac:dyDescent="0.25">
      <c r="A427" s="441"/>
      <c r="B427" s="440"/>
      <c r="C427" s="379"/>
      <c r="D427" s="329"/>
      <c r="E427" s="328"/>
      <c r="F427" s="3844"/>
      <c r="G427" s="3867"/>
      <c r="H427" s="3872"/>
      <c r="I427" s="3841"/>
      <c r="J427" s="319"/>
      <c r="K427" s="353" t="s">
        <v>229</v>
      </c>
      <c r="L427" s="325">
        <v>240</v>
      </c>
      <c r="M427" s="324"/>
      <c r="N427" s="323"/>
      <c r="O427" s="439"/>
    </row>
    <row r="428" spans="1:15" ht="27" customHeight="1" thickBot="1" x14ac:dyDescent="0.25">
      <c r="A428" s="415"/>
      <c r="B428" s="438"/>
      <c r="C428" s="437"/>
      <c r="D428" s="351"/>
      <c r="E428" s="350"/>
      <c r="F428" s="3845"/>
      <c r="G428" s="3868"/>
      <c r="H428" s="3873"/>
      <c r="I428" s="3842"/>
      <c r="J428" s="360"/>
      <c r="K428" s="347" t="s">
        <v>21</v>
      </c>
      <c r="L428" s="346">
        <f>SUM(L422:L427)</f>
        <v>386</v>
      </c>
      <c r="M428" s="345"/>
      <c r="N428" s="344"/>
      <c r="O428" s="343"/>
    </row>
    <row r="429" spans="1:15" ht="15" customHeight="1" x14ac:dyDescent="0.2">
      <c r="A429" s="433" t="s">
        <v>69</v>
      </c>
      <c r="B429" s="432" t="s">
        <v>25</v>
      </c>
      <c r="C429" s="385" t="s">
        <v>25</v>
      </c>
      <c r="D429" s="342" t="s">
        <v>27</v>
      </c>
      <c r="E429" s="341"/>
      <c r="F429" s="3843" t="s">
        <v>228</v>
      </c>
      <c r="G429" s="429"/>
      <c r="H429" s="3871" t="s">
        <v>33</v>
      </c>
      <c r="I429" s="3840" t="s">
        <v>227</v>
      </c>
      <c r="J429" s="428" t="s">
        <v>226</v>
      </c>
      <c r="K429" s="339" t="s">
        <v>101</v>
      </c>
      <c r="L429" s="338"/>
      <c r="M429" s="337" t="s">
        <v>201</v>
      </c>
      <c r="N429" s="336" t="s">
        <v>194</v>
      </c>
      <c r="O429" s="368">
        <v>1</v>
      </c>
    </row>
    <row r="430" spans="1:15" ht="15" x14ac:dyDescent="0.2">
      <c r="A430" s="425"/>
      <c r="B430" s="424"/>
      <c r="C430" s="435"/>
      <c r="D430" s="329"/>
      <c r="E430" s="328"/>
      <c r="F430" s="3844"/>
      <c r="G430" s="421"/>
      <c r="H430" s="3872"/>
      <c r="I430" s="3841"/>
      <c r="J430" s="356" t="s">
        <v>225</v>
      </c>
      <c r="K430" s="334" t="s">
        <v>118</v>
      </c>
      <c r="L430" s="333">
        <v>38.200000000000003</v>
      </c>
      <c r="M430" s="332" t="s">
        <v>224</v>
      </c>
      <c r="N430" s="331" t="s">
        <v>194</v>
      </c>
      <c r="O430" s="370">
        <v>1</v>
      </c>
    </row>
    <row r="431" spans="1:15" ht="32.25" x14ac:dyDescent="0.2">
      <c r="A431" s="425"/>
      <c r="B431" s="424"/>
      <c r="C431" s="435"/>
      <c r="D431" s="329"/>
      <c r="E431" s="328"/>
      <c r="F431" s="3844"/>
      <c r="G431" s="421" t="s">
        <v>216</v>
      </c>
      <c r="H431" s="3872"/>
      <c r="I431" s="436"/>
      <c r="J431" s="436"/>
      <c r="K431" s="334" t="s">
        <v>188</v>
      </c>
      <c r="L431" s="333"/>
      <c r="M431" s="359"/>
      <c r="N431" s="367"/>
      <c r="O431" s="330"/>
    </row>
    <row r="432" spans="1:15" ht="15" x14ac:dyDescent="0.2">
      <c r="A432" s="425"/>
      <c r="B432" s="424"/>
      <c r="C432" s="435"/>
      <c r="D432" s="329"/>
      <c r="E432" s="328"/>
      <c r="F432" s="3844"/>
      <c r="G432" s="421"/>
      <c r="H432" s="3872"/>
      <c r="I432" s="436"/>
      <c r="J432" s="436"/>
      <c r="K432" s="334" t="s">
        <v>141</v>
      </c>
      <c r="L432" s="333">
        <v>61.79</v>
      </c>
      <c r="M432" s="359"/>
      <c r="N432" s="367"/>
      <c r="O432" s="330"/>
    </row>
    <row r="433" spans="1:15" ht="15.75" thickBot="1" x14ac:dyDescent="0.25">
      <c r="A433" s="425"/>
      <c r="B433" s="424"/>
      <c r="C433" s="435"/>
      <c r="D433" s="329"/>
      <c r="E433" s="328"/>
      <c r="F433" s="3844"/>
      <c r="G433" s="421"/>
      <c r="H433" s="3872"/>
      <c r="I433" s="3841"/>
      <c r="J433" s="327"/>
      <c r="K433" s="326" t="s">
        <v>132</v>
      </c>
      <c r="L433" s="365"/>
      <c r="M433" s="364"/>
      <c r="N433" s="363"/>
      <c r="O433" s="362"/>
    </row>
    <row r="434" spans="1:15" ht="15.75" thickBot="1" x14ac:dyDescent="0.25">
      <c r="A434" s="420"/>
      <c r="B434" s="419"/>
      <c r="C434" s="434"/>
      <c r="D434" s="351"/>
      <c r="E434" s="350"/>
      <c r="F434" s="3845"/>
      <c r="G434" s="416"/>
      <c r="H434" s="3873"/>
      <c r="I434" s="3842"/>
      <c r="J434" s="348"/>
      <c r="K434" s="347" t="s">
        <v>21</v>
      </c>
      <c r="L434" s="346">
        <f>SUM(L429:L433)</f>
        <v>99.990000000000009</v>
      </c>
      <c r="M434" s="345"/>
      <c r="N434" s="344"/>
      <c r="O434" s="343"/>
    </row>
    <row r="435" spans="1:15" ht="15" x14ac:dyDescent="0.2">
      <c r="A435" s="433" t="s">
        <v>69</v>
      </c>
      <c r="B435" s="432" t="s">
        <v>25</v>
      </c>
      <c r="C435" s="385" t="s">
        <v>25</v>
      </c>
      <c r="D435" s="342" t="s">
        <v>86</v>
      </c>
      <c r="E435" s="341"/>
      <c r="F435" s="3843" t="s">
        <v>223</v>
      </c>
      <c r="G435" s="429"/>
      <c r="H435" s="3871" t="s">
        <v>33</v>
      </c>
      <c r="I435" s="3840" t="s">
        <v>203</v>
      </c>
      <c r="J435" s="340" t="s">
        <v>222</v>
      </c>
      <c r="K435" s="339" t="s">
        <v>101</v>
      </c>
      <c r="L435" s="338"/>
      <c r="M435" s="337" t="s">
        <v>201</v>
      </c>
      <c r="N435" s="336" t="s">
        <v>194</v>
      </c>
      <c r="O435" s="368">
        <v>1</v>
      </c>
    </row>
    <row r="436" spans="1:15" ht="15" x14ac:dyDescent="0.2">
      <c r="A436" s="425"/>
      <c r="B436" s="424"/>
      <c r="C436" s="435"/>
      <c r="D436" s="329"/>
      <c r="E436" s="328"/>
      <c r="F436" s="3844"/>
      <c r="G436" s="421"/>
      <c r="H436" s="3872"/>
      <c r="I436" s="3841"/>
      <c r="J436" s="356" t="s">
        <v>200</v>
      </c>
      <c r="K436" s="334" t="s">
        <v>118</v>
      </c>
      <c r="L436" s="333">
        <v>20.100000000000001</v>
      </c>
      <c r="M436" s="332" t="s">
        <v>221</v>
      </c>
      <c r="N436" s="331" t="s">
        <v>194</v>
      </c>
      <c r="O436" s="370">
        <v>1</v>
      </c>
    </row>
    <row r="437" spans="1:15" ht="32.25" x14ac:dyDescent="0.2">
      <c r="A437" s="425"/>
      <c r="B437" s="424"/>
      <c r="C437" s="435"/>
      <c r="D437" s="329"/>
      <c r="E437" s="328"/>
      <c r="F437" s="3844"/>
      <c r="G437" s="421" t="s">
        <v>216</v>
      </c>
      <c r="H437" s="3872"/>
      <c r="I437" s="3841"/>
      <c r="J437" s="327"/>
      <c r="K437" s="334" t="s">
        <v>188</v>
      </c>
      <c r="L437" s="333"/>
      <c r="M437" s="359" t="s">
        <v>220</v>
      </c>
      <c r="N437" s="367" t="s">
        <v>194</v>
      </c>
      <c r="O437" s="370">
        <v>1</v>
      </c>
    </row>
    <row r="438" spans="1:15" ht="15" x14ac:dyDescent="0.2">
      <c r="A438" s="425"/>
      <c r="B438" s="424"/>
      <c r="C438" s="435"/>
      <c r="D438" s="329"/>
      <c r="E438" s="328"/>
      <c r="F438" s="3844"/>
      <c r="G438" s="421"/>
      <c r="H438" s="3872"/>
      <c r="I438" s="3841"/>
      <c r="J438" s="327"/>
      <c r="K438" s="334" t="s">
        <v>141</v>
      </c>
      <c r="L438" s="333">
        <v>12</v>
      </c>
      <c r="M438" s="359"/>
      <c r="N438" s="367"/>
      <c r="O438" s="330"/>
    </row>
    <row r="439" spans="1:15" ht="15.75" thickBot="1" x14ac:dyDescent="0.25">
      <c r="A439" s="425"/>
      <c r="B439" s="424"/>
      <c r="C439" s="435"/>
      <c r="D439" s="329"/>
      <c r="E439" s="328"/>
      <c r="F439" s="3844"/>
      <c r="G439" s="421"/>
      <c r="H439" s="3872"/>
      <c r="I439" s="3841"/>
      <c r="J439" s="327"/>
      <c r="K439" s="326" t="s">
        <v>132</v>
      </c>
      <c r="L439" s="365"/>
      <c r="M439" s="364"/>
      <c r="N439" s="363"/>
      <c r="O439" s="362"/>
    </row>
    <row r="440" spans="1:15" ht="22.9" customHeight="1" thickBot="1" x14ac:dyDescent="0.25">
      <c r="A440" s="420"/>
      <c r="B440" s="419"/>
      <c r="C440" s="434"/>
      <c r="D440" s="351"/>
      <c r="E440" s="350"/>
      <c r="F440" s="3845"/>
      <c r="G440" s="416"/>
      <c r="H440" s="3873"/>
      <c r="I440" s="3842"/>
      <c r="J440" s="360"/>
      <c r="K440" s="347" t="s">
        <v>21</v>
      </c>
      <c r="L440" s="346">
        <f>SUM(L435:L439)</f>
        <v>32.1</v>
      </c>
      <c r="M440" s="345"/>
      <c r="N440" s="344"/>
      <c r="O440" s="343"/>
    </row>
    <row r="441" spans="1:15" ht="18" customHeight="1" x14ac:dyDescent="0.2">
      <c r="A441" s="433" t="s">
        <v>69</v>
      </c>
      <c r="B441" s="432" t="s">
        <v>25</v>
      </c>
      <c r="C441" s="431" t="s">
        <v>25</v>
      </c>
      <c r="D441" s="430" t="s">
        <v>84</v>
      </c>
      <c r="E441" s="341"/>
      <c r="F441" s="3843" t="s">
        <v>219</v>
      </c>
      <c r="G441" s="429"/>
      <c r="H441" s="3871" t="s">
        <v>33</v>
      </c>
      <c r="I441" s="3840" t="s">
        <v>218</v>
      </c>
      <c r="J441" s="428" t="s">
        <v>217</v>
      </c>
      <c r="K441" s="339" t="s">
        <v>101</v>
      </c>
      <c r="L441" s="338"/>
      <c r="M441" s="337" t="s">
        <v>201</v>
      </c>
      <c r="N441" s="336" t="s">
        <v>194</v>
      </c>
      <c r="O441" s="368">
        <v>1</v>
      </c>
    </row>
    <row r="442" spans="1:15" ht="38.25" customHeight="1" x14ac:dyDescent="0.2">
      <c r="A442" s="425"/>
      <c r="B442" s="424"/>
      <c r="C442" s="423"/>
      <c r="D442" s="422"/>
      <c r="E442" s="328"/>
      <c r="F442" s="3844"/>
      <c r="G442" s="421" t="s">
        <v>216</v>
      </c>
      <c r="H442" s="3872"/>
      <c r="I442" s="3841"/>
      <c r="J442" s="356" t="s">
        <v>215</v>
      </c>
      <c r="K442" s="334" t="s">
        <v>118</v>
      </c>
      <c r="L442" s="427">
        <v>7.71</v>
      </c>
      <c r="M442" s="332" t="s">
        <v>214</v>
      </c>
      <c r="N442" s="331" t="s">
        <v>194</v>
      </c>
      <c r="O442" s="426">
        <v>1</v>
      </c>
    </row>
    <row r="443" spans="1:15" ht="15" x14ac:dyDescent="0.2">
      <c r="A443" s="425"/>
      <c r="B443" s="424"/>
      <c r="C443" s="423"/>
      <c r="D443" s="422"/>
      <c r="E443" s="328"/>
      <c r="F443" s="3844"/>
      <c r="G443" s="421"/>
      <c r="H443" s="3872"/>
      <c r="I443" s="3841"/>
      <c r="J443" s="327"/>
      <c r="K443" s="334" t="s">
        <v>188</v>
      </c>
      <c r="L443" s="333"/>
      <c r="M443" s="359"/>
      <c r="N443" s="367"/>
      <c r="O443" s="330"/>
    </row>
    <row r="444" spans="1:15" ht="15" x14ac:dyDescent="0.2">
      <c r="A444" s="425"/>
      <c r="B444" s="424"/>
      <c r="C444" s="423"/>
      <c r="D444" s="422"/>
      <c r="E444" s="328"/>
      <c r="F444" s="3844"/>
      <c r="G444" s="421"/>
      <c r="H444" s="3872"/>
      <c r="I444" s="3841"/>
      <c r="J444" s="327"/>
      <c r="K444" s="334" t="s">
        <v>141</v>
      </c>
      <c r="L444" s="333">
        <v>87</v>
      </c>
      <c r="M444" s="359"/>
      <c r="N444" s="367"/>
      <c r="O444" s="330"/>
    </row>
    <row r="445" spans="1:15" ht="15.75" thickBot="1" x14ac:dyDescent="0.25">
      <c r="A445" s="425"/>
      <c r="B445" s="424"/>
      <c r="C445" s="423"/>
      <c r="D445" s="422"/>
      <c r="E445" s="328"/>
      <c r="F445" s="3844"/>
      <c r="G445" s="421"/>
      <c r="H445" s="3872"/>
      <c r="I445" s="3841"/>
      <c r="J445" s="327"/>
      <c r="K445" s="326" t="s">
        <v>132</v>
      </c>
      <c r="L445" s="365"/>
      <c r="M445" s="364"/>
      <c r="N445" s="363"/>
      <c r="O445" s="362"/>
    </row>
    <row r="446" spans="1:15" ht="19.149999999999999" customHeight="1" thickBot="1" x14ac:dyDescent="0.25">
      <c r="A446" s="420"/>
      <c r="B446" s="419"/>
      <c r="C446" s="418"/>
      <c r="D446" s="417"/>
      <c r="E446" s="350"/>
      <c r="F446" s="3845"/>
      <c r="G446" s="416"/>
      <c r="H446" s="3873"/>
      <c r="I446" s="3842"/>
      <c r="J446" s="360"/>
      <c r="K446" s="347" t="s">
        <v>21</v>
      </c>
      <c r="L446" s="346">
        <f>SUM(L441:L445)</f>
        <v>94.71</v>
      </c>
      <c r="M446" s="345"/>
      <c r="N446" s="344"/>
      <c r="O446" s="343"/>
    </row>
    <row r="447" spans="1:15" ht="15" thickBot="1" x14ac:dyDescent="0.25">
      <c r="A447" s="415" t="s">
        <v>69</v>
      </c>
      <c r="B447" s="414" t="s">
        <v>25</v>
      </c>
      <c r="C447" s="3852" t="s">
        <v>26</v>
      </c>
      <c r="D447" s="3852"/>
      <c r="E447" s="3852"/>
      <c r="F447" s="3852"/>
      <c r="G447" s="3852"/>
      <c r="H447" s="3852"/>
      <c r="I447" s="3853"/>
      <c r="J447" s="413"/>
      <c r="K447" s="412" t="s">
        <v>21</v>
      </c>
      <c r="L447" s="411">
        <f>L421*1</f>
        <v>612.79999999999995</v>
      </c>
      <c r="M447" s="410"/>
      <c r="N447" s="410"/>
      <c r="O447" s="409"/>
    </row>
    <row r="448" spans="1:15" ht="15" thickBot="1" x14ac:dyDescent="0.25">
      <c r="A448" s="307" t="s">
        <v>69</v>
      </c>
      <c r="B448" s="307"/>
      <c r="C448" s="3854" t="s">
        <v>24</v>
      </c>
      <c r="D448" s="3854"/>
      <c r="E448" s="3854"/>
      <c r="F448" s="3854"/>
      <c r="G448" s="3854"/>
      <c r="H448" s="3854"/>
      <c r="I448" s="3855"/>
      <c r="J448" s="408"/>
      <c r="K448" s="306" t="s">
        <v>21</v>
      </c>
      <c r="L448" s="305">
        <f>L447*1</f>
        <v>612.79999999999995</v>
      </c>
      <c r="M448" s="304"/>
      <c r="N448" s="304"/>
      <c r="O448" s="303"/>
    </row>
    <row r="449" spans="1:15" ht="15.75" thickBot="1" x14ac:dyDescent="0.25">
      <c r="A449" s="407" t="s">
        <v>66</v>
      </c>
      <c r="B449" s="406"/>
      <c r="C449" s="404" t="s">
        <v>213</v>
      </c>
      <c r="D449" s="404"/>
      <c r="E449" s="404"/>
      <c r="F449" s="405"/>
      <c r="G449" s="405"/>
      <c r="H449" s="404"/>
      <c r="I449" s="404"/>
      <c r="J449" s="404"/>
      <c r="K449" s="404"/>
      <c r="L449" s="404"/>
      <c r="M449" s="403"/>
      <c r="N449" s="403"/>
      <c r="O449" s="402"/>
    </row>
    <row r="450" spans="1:15" ht="38.450000000000003" customHeight="1" thickBot="1" x14ac:dyDescent="0.25">
      <c r="A450" s="401"/>
      <c r="B450" s="400"/>
      <c r="C450" s="398"/>
      <c r="D450" s="398"/>
      <c r="E450" s="398"/>
      <c r="F450" s="399"/>
      <c r="G450" s="399"/>
      <c r="H450" s="398"/>
      <c r="I450" s="398"/>
      <c r="J450" s="398"/>
      <c r="K450" s="398"/>
      <c r="L450" s="397"/>
      <c r="M450" s="396" t="s">
        <v>212</v>
      </c>
      <c r="N450" s="387" t="s">
        <v>194</v>
      </c>
      <c r="O450" s="395"/>
    </row>
    <row r="451" spans="1:15" ht="24.6" customHeight="1" thickBot="1" x14ac:dyDescent="0.25">
      <c r="A451" s="390" t="s">
        <v>66</v>
      </c>
      <c r="B451" s="312" t="s">
        <v>25</v>
      </c>
      <c r="C451" s="394" t="s">
        <v>211</v>
      </c>
      <c r="D451" s="393"/>
      <c r="E451" s="393"/>
      <c r="F451" s="393"/>
      <c r="G451" s="393"/>
      <c r="H451" s="393"/>
      <c r="I451" s="393"/>
      <c r="J451" s="393"/>
      <c r="K451" s="393"/>
      <c r="L451" s="393"/>
      <c r="M451" s="392"/>
      <c r="N451" s="392"/>
      <c r="O451" s="391"/>
    </row>
    <row r="452" spans="1:15" ht="40.15" customHeight="1" thickBot="1" x14ac:dyDescent="0.25">
      <c r="A452" s="390"/>
      <c r="B452" s="312"/>
      <c r="C452" s="389"/>
      <c r="D452" s="389"/>
      <c r="E452" s="389"/>
      <c r="F452" s="389"/>
      <c r="G452" s="389"/>
      <c r="H452" s="389"/>
      <c r="I452" s="389"/>
      <c r="J452" s="389"/>
      <c r="K452" s="389"/>
      <c r="L452" s="389"/>
      <c r="M452" s="388" t="s">
        <v>210</v>
      </c>
      <c r="N452" s="387" t="s">
        <v>194</v>
      </c>
      <c r="O452" s="386">
        <v>2</v>
      </c>
    </row>
    <row r="453" spans="1:15" ht="15" customHeight="1" x14ac:dyDescent="0.2">
      <c r="A453" s="3911" t="s">
        <v>66</v>
      </c>
      <c r="B453" s="3913" t="s">
        <v>25</v>
      </c>
      <c r="C453" s="385" t="s">
        <v>25</v>
      </c>
      <c r="D453" s="3947" t="s">
        <v>209</v>
      </c>
      <c r="E453" s="3948"/>
      <c r="F453" s="3949"/>
      <c r="G453" s="3866" t="s">
        <v>191</v>
      </c>
      <c r="H453" s="3919" t="s">
        <v>33</v>
      </c>
      <c r="I453" s="3840" t="s">
        <v>32</v>
      </c>
      <c r="J453" s="3864" t="s">
        <v>31</v>
      </c>
      <c r="K453" s="384" t="s">
        <v>101</v>
      </c>
      <c r="L453" s="383">
        <f>L459+L465+L471+L476+L480</f>
        <v>37.5</v>
      </c>
      <c r="M453" s="337" t="s">
        <v>208</v>
      </c>
      <c r="N453" s="336" t="s">
        <v>194</v>
      </c>
      <c r="O453" s="335"/>
    </row>
    <row r="454" spans="1:15" ht="15" x14ac:dyDescent="0.2">
      <c r="A454" s="3912"/>
      <c r="B454" s="3914"/>
      <c r="C454" s="379"/>
      <c r="D454" s="3950"/>
      <c r="E454" s="3951"/>
      <c r="F454" s="3952"/>
      <c r="G454" s="3867"/>
      <c r="H454" s="3872"/>
      <c r="I454" s="3841"/>
      <c r="J454" s="3865"/>
      <c r="K454" s="381" t="s">
        <v>118</v>
      </c>
      <c r="L454" s="380">
        <f>L460+L466+L472+L477+L481</f>
        <v>1168.8</v>
      </c>
      <c r="M454" s="382"/>
      <c r="N454" s="367"/>
      <c r="O454" s="330"/>
    </row>
    <row r="455" spans="1:15" ht="15" x14ac:dyDescent="0.2">
      <c r="A455" s="3912"/>
      <c r="B455" s="3914"/>
      <c r="C455" s="379"/>
      <c r="D455" s="3950"/>
      <c r="E455" s="3951"/>
      <c r="F455" s="3952"/>
      <c r="G455" s="3867"/>
      <c r="H455" s="3872"/>
      <c r="I455" s="3841"/>
      <c r="J455" s="327"/>
      <c r="K455" s="381" t="s">
        <v>188</v>
      </c>
      <c r="L455" s="380">
        <f>L461+L467+L473+L478+L482</f>
        <v>483.5</v>
      </c>
      <c r="M455" s="359"/>
      <c r="N455" s="367"/>
      <c r="O455" s="330"/>
    </row>
    <row r="456" spans="1:15" ht="15" x14ac:dyDescent="0.2">
      <c r="A456" s="3912"/>
      <c r="B456" s="3914"/>
      <c r="C456" s="379"/>
      <c r="D456" s="3950"/>
      <c r="E456" s="3951"/>
      <c r="F456" s="3952"/>
      <c r="G456" s="3867"/>
      <c r="H456" s="3872"/>
      <c r="I456" s="3841"/>
      <c r="J456" s="327"/>
      <c r="K456" s="381" t="s">
        <v>141</v>
      </c>
      <c r="L456" s="380">
        <f>L462+L468</f>
        <v>1131</v>
      </c>
      <c r="M456" s="359"/>
      <c r="N456" s="367"/>
      <c r="O456" s="330"/>
    </row>
    <row r="457" spans="1:15" ht="15.75" thickBot="1" x14ac:dyDescent="0.25">
      <c r="A457" s="3912"/>
      <c r="B457" s="3914"/>
      <c r="C457" s="379"/>
      <c r="D457" s="3950"/>
      <c r="E457" s="3951"/>
      <c r="F457" s="3952"/>
      <c r="G457" s="3867"/>
      <c r="H457" s="3872"/>
      <c r="I457" s="3841"/>
      <c r="J457" s="327"/>
      <c r="K457" s="378" t="s">
        <v>132</v>
      </c>
      <c r="L457" s="377">
        <f>L463+L469</f>
        <v>0</v>
      </c>
      <c r="M457" s="364"/>
      <c r="N457" s="363"/>
      <c r="O457" s="362"/>
    </row>
    <row r="458" spans="1:15" ht="32.450000000000003" customHeight="1" thickBot="1" x14ac:dyDescent="0.25">
      <c r="A458" s="3921"/>
      <c r="B458" s="3922"/>
      <c r="C458" s="376"/>
      <c r="D458" s="3953"/>
      <c r="E458" s="3954"/>
      <c r="F458" s="3955"/>
      <c r="G458" s="3868"/>
      <c r="H458" s="3924"/>
      <c r="I458" s="3842"/>
      <c r="J458" s="360"/>
      <c r="K458" s="375" t="s">
        <v>21</v>
      </c>
      <c r="L458" s="374">
        <f>SUM(L453:L457)</f>
        <v>2820.8</v>
      </c>
      <c r="M458" s="373"/>
      <c r="N458" s="372"/>
      <c r="O458" s="371"/>
    </row>
    <row r="459" spans="1:15" ht="15" x14ac:dyDescent="0.2">
      <c r="A459" s="3911" t="s">
        <v>66</v>
      </c>
      <c r="B459" s="3913" t="s">
        <v>25</v>
      </c>
      <c r="C459" s="3915" t="s">
        <v>25</v>
      </c>
      <c r="D459" s="342" t="s">
        <v>25</v>
      </c>
      <c r="E459" s="341"/>
      <c r="F459" s="3883" t="s">
        <v>207</v>
      </c>
      <c r="G459" s="3866" t="s">
        <v>191</v>
      </c>
      <c r="H459" s="3919" t="s">
        <v>33</v>
      </c>
      <c r="I459" s="3840" t="s">
        <v>190</v>
      </c>
      <c r="J459" s="340" t="s">
        <v>189</v>
      </c>
      <c r="K459" s="339" t="s">
        <v>101</v>
      </c>
      <c r="L459" s="338">
        <v>0.3</v>
      </c>
      <c r="M459" s="337" t="s">
        <v>201</v>
      </c>
      <c r="N459" s="336" t="s">
        <v>194</v>
      </c>
      <c r="O459" s="335"/>
    </row>
    <row r="460" spans="1:15" ht="15" x14ac:dyDescent="0.2">
      <c r="A460" s="3912"/>
      <c r="B460" s="3914"/>
      <c r="C460" s="3916"/>
      <c r="D460" s="329"/>
      <c r="E460" s="328"/>
      <c r="F460" s="3884"/>
      <c r="G460" s="3867"/>
      <c r="H460" s="3872"/>
      <c r="I460" s="3841"/>
      <c r="J460" s="356" t="s">
        <v>206</v>
      </c>
      <c r="K460" s="334" t="s">
        <v>118</v>
      </c>
      <c r="L460" s="333">
        <v>92</v>
      </c>
      <c r="M460" s="332" t="s">
        <v>205</v>
      </c>
      <c r="N460" s="331" t="s">
        <v>194</v>
      </c>
      <c r="O460" s="330"/>
    </row>
    <row r="461" spans="1:15" ht="15" x14ac:dyDescent="0.2">
      <c r="A461" s="3912"/>
      <c r="B461" s="3914"/>
      <c r="C461" s="3916"/>
      <c r="D461" s="329"/>
      <c r="E461" s="328"/>
      <c r="F461" s="3884"/>
      <c r="G461" s="3867"/>
      <c r="H461" s="3872"/>
      <c r="I461" s="3841"/>
      <c r="J461" s="327"/>
      <c r="K461" s="334" t="s">
        <v>188</v>
      </c>
      <c r="L461" s="333"/>
      <c r="M461" s="359"/>
      <c r="N461" s="367"/>
      <c r="O461" s="330"/>
    </row>
    <row r="462" spans="1:15" ht="15" x14ac:dyDescent="0.2">
      <c r="A462" s="3912"/>
      <c r="B462" s="3914"/>
      <c r="C462" s="3916"/>
      <c r="D462" s="329"/>
      <c r="E462" s="328"/>
      <c r="F462" s="3884"/>
      <c r="G462" s="3867"/>
      <c r="H462" s="3872"/>
      <c r="I462" s="3841"/>
      <c r="J462" s="327"/>
      <c r="K462" s="334" t="s">
        <v>141</v>
      </c>
      <c r="L462" s="333">
        <v>1131</v>
      </c>
      <c r="M462" s="359"/>
      <c r="N462" s="367"/>
      <c r="O462" s="330"/>
    </row>
    <row r="463" spans="1:15" ht="15.75" thickBot="1" x14ac:dyDescent="0.25">
      <c r="A463" s="3912"/>
      <c r="B463" s="3914"/>
      <c r="C463" s="3916"/>
      <c r="D463" s="329"/>
      <c r="E463" s="328"/>
      <c r="F463" s="3884"/>
      <c r="G463" s="3867"/>
      <c r="H463" s="3872"/>
      <c r="I463" s="3841"/>
      <c r="J463" s="327"/>
      <c r="K463" s="326" t="s">
        <v>132</v>
      </c>
      <c r="L463" s="365"/>
      <c r="M463" s="364"/>
      <c r="N463" s="363"/>
      <c r="O463" s="362"/>
    </row>
    <row r="464" spans="1:15" ht="24" customHeight="1" thickBot="1" x14ac:dyDescent="0.25">
      <c r="A464" s="3921"/>
      <c r="B464" s="3922"/>
      <c r="C464" s="3923"/>
      <c r="D464" s="351"/>
      <c r="E464" s="350"/>
      <c r="F464" s="3885"/>
      <c r="G464" s="3868"/>
      <c r="H464" s="3924"/>
      <c r="I464" s="3842"/>
      <c r="J464" s="360"/>
      <c r="K464" s="347" t="s">
        <v>21</v>
      </c>
      <c r="L464" s="346">
        <f>SUM(L459:L463)</f>
        <v>1223.3</v>
      </c>
      <c r="M464" s="345"/>
      <c r="N464" s="344"/>
      <c r="O464" s="343"/>
    </row>
    <row r="465" spans="1:15" ht="15" x14ac:dyDescent="0.2">
      <c r="A465" s="3911" t="s">
        <v>66</v>
      </c>
      <c r="B465" s="3913" t="s">
        <v>25</v>
      </c>
      <c r="C465" s="3915" t="s">
        <v>25</v>
      </c>
      <c r="D465" s="342" t="s">
        <v>27</v>
      </c>
      <c r="E465" s="341"/>
      <c r="F465" s="3883" t="s">
        <v>204</v>
      </c>
      <c r="G465" s="3866" t="s">
        <v>191</v>
      </c>
      <c r="H465" s="3886" t="s">
        <v>33</v>
      </c>
      <c r="I465" s="3840" t="s">
        <v>203</v>
      </c>
      <c r="J465" s="340" t="s">
        <v>202</v>
      </c>
      <c r="K465" s="339" t="s">
        <v>101</v>
      </c>
      <c r="L465" s="338"/>
      <c r="M465" s="337" t="s">
        <v>201</v>
      </c>
      <c r="N465" s="336" t="s">
        <v>194</v>
      </c>
      <c r="O465" s="335"/>
    </row>
    <row r="466" spans="1:15" ht="15" x14ac:dyDescent="0.2">
      <c r="A466" s="3912"/>
      <c r="B466" s="3914"/>
      <c r="C466" s="3916"/>
      <c r="D466" s="329"/>
      <c r="E466" s="328"/>
      <c r="F466" s="3884"/>
      <c r="G466" s="3867"/>
      <c r="H466" s="3860"/>
      <c r="I466" s="3841"/>
      <c r="J466" s="356" t="s">
        <v>200</v>
      </c>
      <c r="K466" s="334" t="s">
        <v>118</v>
      </c>
      <c r="L466" s="333">
        <v>800</v>
      </c>
      <c r="M466" s="332" t="s">
        <v>199</v>
      </c>
      <c r="N466" s="331" t="s">
        <v>198</v>
      </c>
      <c r="O466" s="370">
        <v>2.8490000000000002</v>
      </c>
    </row>
    <row r="467" spans="1:15" ht="15" x14ac:dyDescent="0.2">
      <c r="A467" s="3912"/>
      <c r="B467" s="3914"/>
      <c r="C467" s="3916"/>
      <c r="D467" s="329"/>
      <c r="E467" s="328"/>
      <c r="F467" s="3884"/>
      <c r="G467" s="3867"/>
      <c r="H467" s="3860"/>
      <c r="I467" s="3841"/>
      <c r="J467" s="327"/>
      <c r="K467" s="334" t="s">
        <v>188</v>
      </c>
      <c r="L467" s="333"/>
      <c r="M467" s="359" t="s">
        <v>197</v>
      </c>
      <c r="N467" s="367" t="s">
        <v>194</v>
      </c>
      <c r="O467" s="370">
        <v>2</v>
      </c>
    </row>
    <row r="468" spans="1:15" ht="15" x14ac:dyDescent="0.2">
      <c r="A468" s="3912"/>
      <c r="B468" s="3914"/>
      <c r="C468" s="3916"/>
      <c r="D468" s="329"/>
      <c r="E468" s="328"/>
      <c r="F468" s="3884"/>
      <c r="G468" s="3867"/>
      <c r="H468" s="3860"/>
      <c r="I468" s="3841"/>
      <c r="J468" s="327"/>
      <c r="K468" s="334" t="s">
        <v>141</v>
      </c>
      <c r="L468" s="333"/>
      <c r="M468" s="359"/>
      <c r="N468" s="367"/>
      <c r="O468" s="330"/>
    </row>
    <row r="469" spans="1:15" ht="15.75" thickBot="1" x14ac:dyDescent="0.25">
      <c r="A469" s="3912"/>
      <c r="B469" s="3914"/>
      <c r="C469" s="3916"/>
      <c r="D469" s="329"/>
      <c r="E469" s="328"/>
      <c r="F469" s="3884"/>
      <c r="G469" s="3867"/>
      <c r="H469" s="3860"/>
      <c r="I469" s="3841"/>
      <c r="J469" s="327"/>
      <c r="K469" s="326" t="s">
        <v>132</v>
      </c>
      <c r="L469" s="365"/>
      <c r="M469" s="364"/>
      <c r="N469" s="363"/>
      <c r="O469" s="362"/>
    </row>
    <row r="470" spans="1:15" ht="25.15" customHeight="1" thickBot="1" x14ac:dyDescent="0.25">
      <c r="A470" s="3921"/>
      <c r="B470" s="3922"/>
      <c r="C470" s="3923"/>
      <c r="D470" s="351"/>
      <c r="E470" s="350"/>
      <c r="F470" s="3885"/>
      <c r="G470" s="3868"/>
      <c r="H470" s="3887"/>
      <c r="I470" s="3842"/>
      <c r="J470" s="360"/>
      <c r="K470" s="347" t="s">
        <v>21</v>
      </c>
      <c r="L470" s="346">
        <f>SUM(L465:L469)</f>
        <v>800</v>
      </c>
      <c r="M470" s="345"/>
      <c r="N470" s="344"/>
      <c r="O470" s="343"/>
    </row>
    <row r="471" spans="1:15" ht="15" customHeight="1" x14ac:dyDescent="0.2">
      <c r="A471" s="3911" t="s">
        <v>66</v>
      </c>
      <c r="B471" s="3913" t="s">
        <v>25</v>
      </c>
      <c r="C471" s="3915" t="s">
        <v>25</v>
      </c>
      <c r="D471" s="369" t="s">
        <v>86</v>
      </c>
      <c r="E471" s="3944"/>
      <c r="F471" s="3917" t="s">
        <v>196</v>
      </c>
      <c r="G471" s="3866" t="s">
        <v>191</v>
      </c>
      <c r="H471" s="3886" t="s">
        <v>33</v>
      </c>
      <c r="I471" s="3840" t="s">
        <v>190</v>
      </c>
      <c r="J471" s="340" t="s">
        <v>189</v>
      </c>
      <c r="K471" s="339" t="s">
        <v>101</v>
      </c>
      <c r="L471" s="338">
        <v>25</v>
      </c>
      <c r="M471" s="337" t="s">
        <v>195</v>
      </c>
      <c r="N471" s="336" t="s">
        <v>194</v>
      </c>
      <c r="O471" s="368">
        <v>3</v>
      </c>
    </row>
    <row r="472" spans="1:15" ht="15" x14ac:dyDescent="0.2">
      <c r="A472" s="3912"/>
      <c r="B472" s="3914"/>
      <c r="C472" s="3916"/>
      <c r="D472" s="366"/>
      <c r="E472" s="3945"/>
      <c r="F472" s="3918"/>
      <c r="G472" s="3867"/>
      <c r="H472" s="3860"/>
      <c r="I472" s="3841"/>
      <c r="J472" s="327"/>
      <c r="K472" s="334" t="s">
        <v>118</v>
      </c>
      <c r="L472" s="333"/>
      <c r="M472" s="332"/>
      <c r="N472" s="331"/>
      <c r="O472" s="330"/>
    </row>
    <row r="473" spans="1:15" ht="15" x14ac:dyDescent="0.2">
      <c r="A473" s="3912"/>
      <c r="B473" s="3914"/>
      <c r="C473" s="3916"/>
      <c r="D473" s="366"/>
      <c r="E473" s="3945"/>
      <c r="F473" s="3918"/>
      <c r="G473" s="3867"/>
      <c r="H473" s="3860"/>
      <c r="I473" s="3841"/>
      <c r="J473" s="327"/>
      <c r="K473" s="334" t="s">
        <v>188</v>
      </c>
      <c r="L473" s="333"/>
      <c r="M473" s="359"/>
      <c r="N473" s="367"/>
      <c r="O473" s="330"/>
    </row>
    <row r="474" spans="1:15" ht="15.75" thickBot="1" x14ac:dyDescent="0.25">
      <c r="A474" s="3912"/>
      <c r="B474" s="3914"/>
      <c r="C474" s="3916"/>
      <c r="D474" s="366"/>
      <c r="E474" s="3945"/>
      <c r="F474" s="3918"/>
      <c r="G474" s="3867"/>
      <c r="H474" s="3860"/>
      <c r="I474" s="3841"/>
      <c r="J474" s="327"/>
      <c r="K474" s="326"/>
      <c r="L474" s="365"/>
      <c r="M474" s="364"/>
      <c r="N474" s="363"/>
      <c r="O474" s="362"/>
    </row>
    <row r="475" spans="1:15" ht="25.9" customHeight="1" thickBot="1" x14ac:dyDescent="0.25">
      <c r="A475" s="3941"/>
      <c r="B475" s="3942"/>
      <c r="C475" s="3916"/>
      <c r="D475" s="361"/>
      <c r="E475" s="3946"/>
      <c r="F475" s="3943"/>
      <c r="G475" s="3868"/>
      <c r="H475" s="3887"/>
      <c r="I475" s="3842"/>
      <c r="J475" s="360"/>
      <c r="K475" s="347" t="s">
        <v>21</v>
      </c>
      <c r="L475" s="317">
        <f>SUM(L471:L474)</f>
        <v>25</v>
      </c>
      <c r="M475" s="316"/>
      <c r="N475" s="315"/>
      <c r="O475" s="314"/>
    </row>
    <row r="476" spans="1:15" ht="15" x14ac:dyDescent="0.2">
      <c r="A476" s="3911" t="s">
        <v>66</v>
      </c>
      <c r="B476" s="3913" t="s">
        <v>25</v>
      </c>
      <c r="C476" s="3915" t="s">
        <v>25</v>
      </c>
      <c r="D476" s="342" t="s">
        <v>84</v>
      </c>
      <c r="E476" s="341"/>
      <c r="F476" s="3917" t="s">
        <v>193</v>
      </c>
      <c r="G476" s="3867" t="s">
        <v>191</v>
      </c>
      <c r="H476" s="3919" t="s">
        <v>33</v>
      </c>
      <c r="I476" s="3840" t="s">
        <v>190</v>
      </c>
      <c r="J476" s="340" t="s">
        <v>189</v>
      </c>
      <c r="K476" s="339" t="s">
        <v>101</v>
      </c>
      <c r="L476" s="333">
        <v>12.2</v>
      </c>
      <c r="M476" s="359"/>
      <c r="N476" s="358"/>
      <c r="O476" s="357"/>
    </row>
    <row r="477" spans="1:15" ht="15" x14ac:dyDescent="0.2">
      <c r="A477" s="3912"/>
      <c r="B477" s="3914"/>
      <c r="C477" s="3916"/>
      <c r="D477" s="329"/>
      <c r="E477" s="328"/>
      <c r="F477" s="3918"/>
      <c r="G477" s="3867"/>
      <c r="H477" s="3872"/>
      <c r="I477" s="3841"/>
      <c r="J477" s="356"/>
      <c r="K477" s="334" t="s">
        <v>118</v>
      </c>
      <c r="L477" s="333"/>
      <c r="M477" s="332"/>
      <c r="N477" s="331"/>
      <c r="O477" s="330"/>
    </row>
    <row r="478" spans="1:15" ht="15.75" thickBot="1" x14ac:dyDescent="0.25">
      <c r="A478" s="3912"/>
      <c r="B478" s="3914"/>
      <c r="C478" s="3916"/>
      <c r="D478" s="329"/>
      <c r="E478" s="328"/>
      <c r="F478" s="355"/>
      <c r="G478" s="3867"/>
      <c r="H478" s="3872"/>
      <c r="I478" s="3841"/>
      <c r="J478" s="354"/>
      <c r="K478" s="353" t="s">
        <v>188</v>
      </c>
      <c r="L478" s="325"/>
      <c r="M478" s="352"/>
      <c r="N478" s="323"/>
      <c r="O478" s="322"/>
    </row>
    <row r="479" spans="1:15" ht="27.6" customHeight="1" thickBot="1" x14ac:dyDescent="0.25">
      <c r="A479" s="3921"/>
      <c r="B479" s="3922"/>
      <c r="C479" s="3923"/>
      <c r="D479" s="351"/>
      <c r="E479" s="350"/>
      <c r="F479" s="349"/>
      <c r="G479" s="3868"/>
      <c r="H479" s="3924"/>
      <c r="I479" s="3842"/>
      <c r="J479" s="348"/>
      <c r="K479" s="347" t="s">
        <v>21</v>
      </c>
      <c r="L479" s="346">
        <f>SUM(L476:L478)</f>
        <v>12.2</v>
      </c>
      <c r="M479" s="345"/>
      <c r="N479" s="344"/>
      <c r="O479" s="343"/>
    </row>
    <row r="480" spans="1:15" ht="15" x14ac:dyDescent="0.2">
      <c r="A480" s="3911" t="s">
        <v>66</v>
      </c>
      <c r="B480" s="3913" t="s">
        <v>25</v>
      </c>
      <c r="C480" s="3915" t="s">
        <v>25</v>
      </c>
      <c r="D480" s="342" t="s">
        <v>81</v>
      </c>
      <c r="E480" s="341"/>
      <c r="F480" s="3917" t="s">
        <v>192</v>
      </c>
      <c r="G480" s="3867" t="s">
        <v>191</v>
      </c>
      <c r="H480" s="3919" t="s">
        <v>33</v>
      </c>
      <c r="I480" s="3840" t="s">
        <v>190</v>
      </c>
      <c r="J480" s="340" t="s">
        <v>189</v>
      </c>
      <c r="K480" s="339" t="s">
        <v>101</v>
      </c>
      <c r="L480" s="338"/>
      <c r="M480" s="337"/>
      <c r="N480" s="336"/>
      <c r="O480" s="335"/>
    </row>
    <row r="481" spans="1:15" ht="15" x14ac:dyDescent="0.2">
      <c r="A481" s="3912"/>
      <c r="B481" s="3914"/>
      <c r="C481" s="3916"/>
      <c r="D481" s="329"/>
      <c r="E481" s="328"/>
      <c r="F481" s="3918"/>
      <c r="G481" s="3867"/>
      <c r="H481" s="3872"/>
      <c r="I481" s="3841"/>
      <c r="J481" s="327"/>
      <c r="K481" s="334" t="s">
        <v>118</v>
      </c>
      <c r="L481" s="333">
        <v>276.8</v>
      </c>
      <c r="M481" s="332"/>
      <c r="N481" s="331"/>
      <c r="O481" s="330"/>
    </row>
    <row r="482" spans="1:15" ht="15.75" thickBot="1" x14ac:dyDescent="0.25">
      <c r="A482" s="3912"/>
      <c r="B482" s="3914"/>
      <c r="C482" s="3916"/>
      <c r="D482" s="329"/>
      <c r="E482" s="328"/>
      <c r="F482" s="3918"/>
      <c r="G482" s="3867"/>
      <c r="H482" s="3872"/>
      <c r="I482" s="3841"/>
      <c r="J482" s="327"/>
      <c r="K482" s="326" t="s">
        <v>188</v>
      </c>
      <c r="L482" s="325">
        <v>483.5</v>
      </c>
      <c r="M482" s="324"/>
      <c r="N482" s="323"/>
      <c r="O482" s="322"/>
    </row>
    <row r="483" spans="1:15" ht="31.15" customHeight="1" thickBot="1" x14ac:dyDescent="0.25">
      <c r="A483" s="3912"/>
      <c r="B483" s="3914"/>
      <c r="C483" s="3916"/>
      <c r="D483" s="321"/>
      <c r="E483" s="320"/>
      <c r="F483" s="3918"/>
      <c r="G483" s="3867"/>
      <c r="H483" s="3920"/>
      <c r="I483" s="3841"/>
      <c r="J483" s="319"/>
      <c r="K483" s="318" t="s">
        <v>21</v>
      </c>
      <c r="L483" s="317">
        <f>SUM(L480:L482)</f>
        <v>760.3</v>
      </c>
      <c r="M483" s="316"/>
      <c r="N483" s="315"/>
      <c r="O483" s="314"/>
    </row>
    <row r="484" spans="1:15" ht="21" customHeight="1" thickBot="1" x14ac:dyDescent="0.25">
      <c r="A484" s="313" t="s">
        <v>66</v>
      </c>
      <c r="B484" s="312" t="s">
        <v>25</v>
      </c>
      <c r="C484" s="3935" t="s">
        <v>26</v>
      </c>
      <c r="D484" s="3936"/>
      <c r="E484" s="3936"/>
      <c r="F484" s="3936"/>
      <c r="G484" s="3936"/>
      <c r="H484" s="3936"/>
      <c r="I484" s="3936"/>
      <c r="J484" s="3937"/>
      <c r="K484" s="311" t="s">
        <v>21</v>
      </c>
      <c r="L484" s="310">
        <f>L458*1</f>
        <v>2820.8</v>
      </c>
      <c r="M484" s="309"/>
      <c r="N484" s="309"/>
      <c r="O484" s="308"/>
    </row>
    <row r="485" spans="1:15" ht="20.45" customHeight="1" thickBot="1" x14ac:dyDescent="0.25">
      <c r="A485" s="307" t="s">
        <v>66</v>
      </c>
      <c r="B485" s="307"/>
      <c r="C485" s="3938" t="s">
        <v>24</v>
      </c>
      <c r="D485" s="3939"/>
      <c r="E485" s="3939"/>
      <c r="F485" s="3939"/>
      <c r="G485" s="3939"/>
      <c r="H485" s="3939"/>
      <c r="I485" s="3939"/>
      <c r="J485" s="3940"/>
      <c r="K485" s="306" t="s">
        <v>21</v>
      </c>
      <c r="L485" s="305">
        <f>L484*1</f>
        <v>2820.8</v>
      </c>
      <c r="M485" s="304"/>
      <c r="N485" s="304"/>
      <c r="O485" s="303"/>
    </row>
    <row r="486" spans="1:15" ht="18" hidden="1" customHeight="1" thickBot="1" x14ac:dyDescent="0.25">
      <c r="A486" s="302"/>
      <c r="B486" s="302"/>
      <c r="C486" s="3930" t="s">
        <v>23</v>
      </c>
      <c r="D486" s="3930"/>
      <c r="E486" s="3930"/>
      <c r="F486" s="3930"/>
      <c r="G486" s="3930"/>
      <c r="H486" s="3930"/>
      <c r="I486" s="3931"/>
      <c r="J486" s="301"/>
      <c r="K486" s="300" t="s">
        <v>21</v>
      </c>
      <c r="L486" s="299" t="e">
        <f>L487-#REF!</f>
        <v>#REF!</v>
      </c>
      <c r="M486" s="298"/>
      <c r="N486" s="298"/>
      <c r="O486" s="297"/>
    </row>
    <row r="487" spans="1:15" ht="22.15" customHeight="1" thickBot="1" x14ac:dyDescent="0.25">
      <c r="A487" s="3932" t="s">
        <v>187</v>
      </c>
      <c r="B487" s="3933"/>
      <c r="C487" s="3933"/>
      <c r="D487" s="3933"/>
      <c r="E487" s="3933"/>
      <c r="F487" s="3933"/>
      <c r="G487" s="3933"/>
      <c r="H487" s="3933"/>
      <c r="I487" s="3933"/>
      <c r="J487" s="3934"/>
      <c r="K487" s="296" t="s">
        <v>21</v>
      </c>
      <c r="L487" s="295">
        <f>L64+L113+L164+L230+L278+L380+L410+L448+L485</f>
        <v>21739.41</v>
      </c>
      <c r="M487" s="294"/>
      <c r="N487" s="294"/>
      <c r="O487" s="293"/>
    </row>
    <row r="488" spans="1:15" ht="15" x14ac:dyDescent="0.2">
      <c r="A488" s="32" t="s">
        <v>186</v>
      </c>
      <c r="B488" s="32"/>
      <c r="C488" s="32"/>
      <c r="D488" s="32"/>
      <c r="E488" s="32"/>
      <c r="F488" s="32"/>
      <c r="G488" s="32"/>
      <c r="H488" s="32"/>
      <c r="I488" s="32"/>
      <c r="J488" s="32"/>
      <c r="K488" s="32"/>
      <c r="L488" s="32"/>
    </row>
    <row r="489" spans="1:15" ht="15" x14ac:dyDescent="0.2">
      <c r="A489" s="292"/>
      <c r="B489" s="292"/>
      <c r="C489" s="292"/>
      <c r="D489" s="292"/>
      <c r="E489" s="292"/>
      <c r="F489" s="292"/>
      <c r="G489" s="292"/>
      <c r="H489" s="292"/>
      <c r="I489" s="292"/>
      <c r="J489" s="292"/>
      <c r="K489" s="292"/>
      <c r="L489" s="292"/>
    </row>
    <row r="490" spans="1:15" ht="15" x14ac:dyDescent="0.25">
      <c r="A490" s="290"/>
      <c r="B490" s="290"/>
      <c r="C490" s="290"/>
      <c r="D490" s="291"/>
      <c r="E490" s="291"/>
      <c r="F490" s="4076" t="s">
        <v>185</v>
      </c>
      <c r="G490" s="4076"/>
      <c r="H490" s="4076"/>
      <c r="I490" s="4076"/>
      <c r="J490" s="4076"/>
      <c r="K490" s="4076"/>
      <c r="L490" s="4076"/>
    </row>
    <row r="491" spans="1:15" ht="15.75" thickBot="1" x14ac:dyDescent="0.3">
      <c r="A491" s="290"/>
      <c r="B491" s="290"/>
      <c r="C491" s="290"/>
      <c r="D491" s="290"/>
      <c r="E491" s="290"/>
      <c r="F491" s="290"/>
      <c r="G491" s="290"/>
      <c r="H491" s="290"/>
      <c r="I491" s="290"/>
      <c r="J491" s="290"/>
      <c r="K491" s="290"/>
      <c r="L491" s="290"/>
    </row>
    <row r="492" spans="1:15" ht="33.75" customHeight="1" thickBot="1" x14ac:dyDescent="0.25">
      <c r="F492" s="289"/>
      <c r="G492" s="288"/>
      <c r="H492" s="288"/>
      <c r="I492" s="288"/>
      <c r="J492" s="288"/>
      <c r="K492" s="287"/>
      <c r="L492" s="20" t="s">
        <v>17</v>
      </c>
      <c r="M492" s="286"/>
    </row>
    <row r="493" spans="1:15" ht="15.75" thickBot="1" x14ac:dyDescent="0.25">
      <c r="F493" s="4077" t="s">
        <v>16</v>
      </c>
      <c r="G493" s="4078"/>
      <c r="H493" s="4078"/>
      <c r="I493" s="4078"/>
      <c r="J493" s="4078"/>
      <c r="K493" s="4079"/>
      <c r="L493" s="285">
        <f>SUM(L494:L504)</f>
        <v>21739.409999999996</v>
      </c>
      <c r="M493" s="284"/>
    </row>
    <row r="494" spans="1:15" ht="15" x14ac:dyDescent="0.2">
      <c r="F494" s="3856" t="s">
        <v>184</v>
      </c>
      <c r="G494" s="3857"/>
      <c r="H494" s="3857"/>
      <c r="I494" s="3857"/>
      <c r="J494" s="3857"/>
      <c r="K494" s="3858"/>
      <c r="L494" s="283">
        <f>L15+L45+L70+L94+L118+L136+L151+L169+L235+L250+L265+L283+L298+L313+L385+L397+L415+L453</f>
        <v>89.7</v>
      </c>
    </row>
    <row r="495" spans="1:15" ht="15" x14ac:dyDescent="0.2">
      <c r="F495" s="3856" t="s">
        <v>183</v>
      </c>
      <c r="G495" s="3857"/>
      <c r="H495" s="3857"/>
      <c r="I495" s="3857"/>
      <c r="J495" s="3857"/>
      <c r="K495" s="3858"/>
      <c r="L495" s="276"/>
    </row>
    <row r="496" spans="1:15" ht="15" x14ac:dyDescent="0.2">
      <c r="F496" s="3856" t="s">
        <v>182</v>
      </c>
      <c r="G496" s="3857"/>
      <c r="H496" s="3857"/>
      <c r="I496" s="3857"/>
      <c r="J496" s="3857"/>
      <c r="K496" s="3858"/>
      <c r="L496" s="282">
        <f>L19+L49+L74+L98+L122+L140+L155+L173+L239+L254+L269+L287+L302+L317+L389+L401+L419+L457</f>
        <v>0</v>
      </c>
    </row>
    <row r="497" spans="6:17" ht="28.9" customHeight="1" x14ac:dyDescent="0.2">
      <c r="F497" s="3856" t="s">
        <v>181</v>
      </c>
      <c r="G497" s="3857"/>
      <c r="H497" s="3857"/>
      <c r="I497" s="3857"/>
      <c r="J497" s="3857"/>
      <c r="K497" s="3858"/>
      <c r="L497" s="276"/>
    </row>
    <row r="498" spans="6:17" ht="15" x14ac:dyDescent="0.2">
      <c r="F498" s="3927" t="s">
        <v>180</v>
      </c>
      <c r="G498" s="3928"/>
      <c r="H498" s="3928"/>
      <c r="I498" s="3928"/>
      <c r="J498" s="3928"/>
      <c r="K498" s="3929"/>
      <c r="L498" s="281">
        <f>L420</f>
        <v>240</v>
      </c>
    </row>
    <row r="499" spans="6:17" ht="15" x14ac:dyDescent="0.25">
      <c r="F499" s="280" t="s">
        <v>179</v>
      </c>
      <c r="G499" s="279"/>
      <c r="H499" s="278"/>
      <c r="I499" s="278"/>
      <c r="J499" s="278"/>
      <c r="K499" s="277"/>
      <c r="L499" s="276"/>
    </row>
    <row r="500" spans="6:17" ht="15" x14ac:dyDescent="0.2">
      <c r="F500" s="3856" t="s">
        <v>178</v>
      </c>
      <c r="G500" s="3857"/>
      <c r="H500" s="3857"/>
      <c r="I500" s="3857"/>
      <c r="J500" s="3857"/>
      <c r="K500" s="3858"/>
      <c r="L500" s="276"/>
    </row>
    <row r="501" spans="6:17" ht="15" x14ac:dyDescent="0.2">
      <c r="F501" s="3856" t="s">
        <v>177</v>
      </c>
      <c r="G501" s="3857"/>
      <c r="H501" s="3857"/>
      <c r="I501" s="3857"/>
      <c r="J501" s="3857"/>
      <c r="K501" s="3858"/>
      <c r="L501" s="275"/>
    </row>
    <row r="502" spans="6:17" ht="15" x14ac:dyDescent="0.2">
      <c r="F502" s="3856" t="s">
        <v>176</v>
      </c>
      <c r="G502" s="3857"/>
      <c r="H502" s="3857"/>
      <c r="I502" s="3857"/>
      <c r="J502" s="3857"/>
      <c r="K502" s="3858"/>
      <c r="L502" s="274">
        <f>L17+L47+L72+L96+L120+L138+L153+L171+L237+L252+L267+L285+L300+L315+L387+L399+L417+L455</f>
        <v>3935.1</v>
      </c>
    </row>
    <row r="503" spans="6:17" ht="15" x14ac:dyDescent="0.2">
      <c r="F503" s="3856" t="s">
        <v>175</v>
      </c>
      <c r="G503" s="3857"/>
      <c r="H503" s="3857"/>
      <c r="I503" s="3857"/>
      <c r="J503" s="3857"/>
      <c r="K503" s="3858"/>
      <c r="L503" s="274">
        <f>L18+L48+L73+L97+L121+L139+L154+L172+L238+L253+L268+L286+L301+L316+L388+L400+L418+L456</f>
        <v>9241.989999999998</v>
      </c>
    </row>
    <row r="504" spans="6:17" ht="15.75" thickBot="1" x14ac:dyDescent="0.25">
      <c r="F504" s="3835" t="s">
        <v>174</v>
      </c>
      <c r="G504" s="3836"/>
      <c r="H504" s="3836"/>
      <c r="I504" s="3836"/>
      <c r="J504" s="3836"/>
      <c r="K504" s="3837"/>
      <c r="L504" s="273">
        <f>L16+L46+L71+L95+L119+L137+L152+L170+L236+L251+L266+L284+L299+L314+L386+L398+L416+L454</f>
        <v>8232.619999999999</v>
      </c>
      <c r="M504" s="264"/>
    </row>
    <row r="505" spans="6:17" ht="15.75" thickBot="1" x14ac:dyDescent="0.25">
      <c r="F505" s="3838" t="s">
        <v>2</v>
      </c>
      <c r="G505" s="3839"/>
      <c r="H505" s="3839"/>
      <c r="I505" s="3839"/>
      <c r="J505" s="3839"/>
      <c r="K505" s="3839"/>
      <c r="L505" s="272">
        <f>L506</f>
        <v>0</v>
      </c>
      <c r="Q505" s="264"/>
    </row>
    <row r="506" spans="6:17" ht="15.75" thickBot="1" x14ac:dyDescent="0.25">
      <c r="F506" s="4073" t="s">
        <v>173</v>
      </c>
      <c r="G506" s="4074"/>
      <c r="H506" s="4074"/>
      <c r="I506" s="4074"/>
      <c r="J506" s="4074"/>
      <c r="K506" s="4075"/>
      <c r="L506" s="271">
        <v>0</v>
      </c>
    </row>
    <row r="507" spans="6:17" ht="13.5" customHeight="1" thickBot="1" x14ac:dyDescent="0.25">
      <c r="F507" s="270"/>
      <c r="G507" s="269"/>
      <c r="H507" s="269"/>
      <c r="I507" s="269"/>
      <c r="J507" s="4059" t="s">
        <v>0</v>
      </c>
      <c r="K507" s="4060"/>
      <c r="L507" s="268">
        <f>L493+L505</f>
        <v>21739.409999999996</v>
      </c>
      <c r="M507" s="267"/>
      <c r="Q507" s="264"/>
    </row>
    <row r="508" spans="6:17" x14ac:dyDescent="0.2">
      <c r="L508" s="266"/>
    </row>
    <row r="510" spans="6:17" x14ac:dyDescent="0.2">
      <c r="M510" s="265"/>
    </row>
  </sheetData>
  <mergeCells count="437">
    <mergeCell ref="J507:K507"/>
    <mergeCell ref="B415:B421"/>
    <mergeCell ref="H415:H421"/>
    <mergeCell ref="I415:I421"/>
    <mergeCell ref="F422:F428"/>
    <mergeCell ref="H422:H428"/>
    <mergeCell ref="I422:I428"/>
    <mergeCell ref="D415:F421"/>
    <mergeCell ref="H391:H395"/>
    <mergeCell ref="B397:B402"/>
    <mergeCell ref="H397:H402"/>
    <mergeCell ref="I397:I402"/>
    <mergeCell ref="B391:B396"/>
    <mergeCell ref="B403:B408"/>
    <mergeCell ref="D397:F402"/>
    <mergeCell ref="F403:F408"/>
    <mergeCell ref="H403:H408"/>
    <mergeCell ref="I403:I408"/>
    <mergeCell ref="F506:K506"/>
    <mergeCell ref="F490:L490"/>
    <mergeCell ref="F493:K493"/>
    <mergeCell ref="F494:K494"/>
    <mergeCell ref="F495:K495"/>
    <mergeCell ref="I441:I446"/>
    <mergeCell ref="G169:G174"/>
    <mergeCell ref="G175:G180"/>
    <mergeCell ref="G181:G186"/>
    <mergeCell ref="G187:G192"/>
    <mergeCell ref="G193:G198"/>
    <mergeCell ref="G199:G204"/>
    <mergeCell ref="H217:H222"/>
    <mergeCell ref="I217:I222"/>
    <mergeCell ref="H223:H228"/>
    <mergeCell ref="B124:B129"/>
    <mergeCell ref="B130:B135"/>
    <mergeCell ref="H106:H111"/>
    <mergeCell ref="I106:I111"/>
    <mergeCell ref="F118:F123"/>
    <mergeCell ref="H118:H123"/>
    <mergeCell ref="F199:F204"/>
    <mergeCell ref="F181:F186"/>
    <mergeCell ref="H181:H186"/>
    <mergeCell ref="I185:I186"/>
    <mergeCell ref="F187:F192"/>
    <mergeCell ref="H187:H191"/>
    <mergeCell ref="I187:I192"/>
    <mergeCell ref="H193:H198"/>
    <mergeCell ref="C163:I163"/>
    <mergeCell ref="C164:I164"/>
    <mergeCell ref="B169:B174"/>
    <mergeCell ref="F169:F174"/>
    <mergeCell ref="H169:H174"/>
    <mergeCell ref="I169:I174"/>
    <mergeCell ref="I193:I198"/>
    <mergeCell ref="B175:B180"/>
    <mergeCell ref="B181:B186"/>
    <mergeCell ref="B187:B192"/>
    <mergeCell ref="B106:B111"/>
    <mergeCell ref="F106:F111"/>
    <mergeCell ref="C112:I112"/>
    <mergeCell ref="G106:G111"/>
    <mergeCell ref="B118:B123"/>
    <mergeCell ref="E82:E87"/>
    <mergeCell ref="E100:E105"/>
    <mergeCell ref="E106:E111"/>
    <mergeCell ref="B113:I113"/>
    <mergeCell ref="I118:I123"/>
    <mergeCell ref="B94:B99"/>
    <mergeCell ref="G100:G105"/>
    <mergeCell ref="B100:B105"/>
    <mergeCell ref="F124:F129"/>
    <mergeCell ref="H124:H129"/>
    <mergeCell ref="I124:I129"/>
    <mergeCell ref="G70:G75"/>
    <mergeCell ref="G76:G81"/>
    <mergeCell ref="G82:G87"/>
    <mergeCell ref="G88:G93"/>
    <mergeCell ref="F76:F81"/>
    <mergeCell ref="H76:H81"/>
    <mergeCell ref="G118:G123"/>
    <mergeCell ref="G124:G129"/>
    <mergeCell ref="F82:F87"/>
    <mergeCell ref="H82:H87"/>
    <mergeCell ref="I82:I87"/>
    <mergeCell ref="F88:F93"/>
    <mergeCell ref="H88:H93"/>
    <mergeCell ref="I92:I93"/>
    <mergeCell ref="F94:F99"/>
    <mergeCell ref="H94:H99"/>
    <mergeCell ref="I94:I99"/>
    <mergeCell ref="F100:F104"/>
    <mergeCell ref="H100:H105"/>
    <mergeCell ref="I100:I105"/>
    <mergeCell ref="G94:G99"/>
    <mergeCell ref="B76:B81"/>
    <mergeCell ref="B82:B87"/>
    <mergeCell ref="B88:B93"/>
    <mergeCell ref="E88:E93"/>
    <mergeCell ref="E76:E81"/>
    <mergeCell ref="A5:O5"/>
    <mergeCell ref="A6:O6"/>
    <mergeCell ref="A4:Q4"/>
    <mergeCell ref="A8:A10"/>
    <mergeCell ref="B8:B10"/>
    <mergeCell ref="C8:C10"/>
    <mergeCell ref="D8:D10"/>
    <mergeCell ref="F8:F10"/>
    <mergeCell ref="H8:H10"/>
    <mergeCell ref="I76:I81"/>
    <mergeCell ref="C63:I63"/>
    <mergeCell ref="C64:I64"/>
    <mergeCell ref="B70:B75"/>
    <mergeCell ref="F70:F75"/>
    <mergeCell ref="H70:H75"/>
    <mergeCell ref="I70:I75"/>
    <mergeCell ref="E8:E10"/>
    <mergeCell ref="N7:O7"/>
    <mergeCell ref="B15:B20"/>
    <mergeCell ref="F15:F20"/>
    <mergeCell ref="H15:H20"/>
    <mergeCell ref="I15:I20"/>
    <mergeCell ref="M16:M17"/>
    <mergeCell ref="G15:G20"/>
    <mergeCell ref="G8:G10"/>
    <mergeCell ref="O9:O10"/>
    <mergeCell ref="I8:I10"/>
    <mergeCell ref="K8:K10"/>
    <mergeCell ref="L8:L10"/>
    <mergeCell ref="J8:J10"/>
    <mergeCell ref="M9:M10"/>
    <mergeCell ref="N9:N10"/>
    <mergeCell ref="M8:O8"/>
    <mergeCell ref="E21:E26"/>
    <mergeCell ref="E27:E32"/>
    <mergeCell ref="J21:J22"/>
    <mergeCell ref="J27:J28"/>
    <mergeCell ref="F33:F38"/>
    <mergeCell ref="H33:H38"/>
    <mergeCell ref="I33:I38"/>
    <mergeCell ref="G33:G38"/>
    <mergeCell ref="E33:E38"/>
    <mergeCell ref="J33:J34"/>
    <mergeCell ref="F21:F26"/>
    <mergeCell ref="H21:H26"/>
    <mergeCell ref="I21:I26"/>
    <mergeCell ref="F27:F32"/>
    <mergeCell ref="H27:H32"/>
    <mergeCell ref="I27:I32"/>
    <mergeCell ref="G21:G26"/>
    <mergeCell ref="G27:G32"/>
    <mergeCell ref="G45:G50"/>
    <mergeCell ref="G51:G56"/>
    <mergeCell ref="B51:B56"/>
    <mergeCell ref="F39:F44"/>
    <mergeCell ref="H39:H44"/>
    <mergeCell ref="I39:I44"/>
    <mergeCell ref="G39:G44"/>
    <mergeCell ref="B45:B50"/>
    <mergeCell ref="F45:F50"/>
    <mergeCell ref="H45:H50"/>
    <mergeCell ref="I45:I50"/>
    <mergeCell ref="E39:E44"/>
    <mergeCell ref="F57:F62"/>
    <mergeCell ref="H57:H62"/>
    <mergeCell ref="I57:I62"/>
    <mergeCell ref="G57:G62"/>
    <mergeCell ref="B57:B62"/>
    <mergeCell ref="E51:E56"/>
    <mergeCell ref="E57:E62"/>
    <mergeCell ref="F51:F56"/>
    <mergeCell ref="H51:H56"/>
    <mergeCell ref="I51:I56"/>
    <mergeCell ref="H142:H147"/>
    <mergeCell ref="I142:I147"/>
    <mergeCell ref="F130:F135"/>
    <mergeCell ref="C148:I148"/>
    <mergeCell ref="B151:B156"/>
    <mergeCell ref="F151:F156"/>
    <mergeCell ref="H151:H156"/>
    <mergeCell ref="I151:I156"/>
    <mergeCell ref="G142:G147"/>
    <mergeCell ref="H130:H135"/>
    <mergeCell ref="I130:I135"/>
    <mergeCell ref="B136:B141"/>
    <mergeCell ref="F136:F141"/>
    <mergeCell ref="H136:H141"/>
    <mergeCell ref="I136:I141"/>
    <mergeCell ref="B142:B147"/>
    <mergeCell ref="G136:G141"/>
    <mergeCell ref="G130:G135"/>
    <mergeCell ref="B205:B210"/>
    <mergeCell ref="B211:B216"/>
    <mergeCell ref="B217:B222"/>
    <mergeCell ref="B223:B228"/>
    <mergeCell ref="B235:B240"/>
    <mergeCell ref="F157:F162"/>
    <mergeCell ref="H157:H162"/>
    <mergeCell ref="I157:I162"/>
    <mergeCell ref="G151:G156"/>
    <mergeCell ref="G157:G162"/>
    <mergeCell ref="B157:B162"/>
    <mergeCell ref="B193:B198"/>
    <mergeCell ref="B199:B204"/>
    <mergeCell ref="F175:F180"/>
    <mergeCell ref="H175:H180"/>
    <mergeCell ref="I177:I180"/>
    <mergeCell ref="F193:F198"/>
    <mergeCell ref="I223:I228"/>
    <mergeCell ref="F205:F210"/>
    <mergeCell ref="F223:F228"/>
    <mergeCell ref="G205:G210"/>
    <mergeCell ref="G211:G216"/>
    <mergeCell ref="G217:G222"/>
    <mergeCell ref="G223:G228"/>
    <mergeCell ref="B271:B276"/>
    <mergeCell ref="G271:G276"/>
    <mergeCell ref="B241:B246"/>
    <mergeCell ref="G265:G270"/>
    <mergeCell ref="F256:F261"/>
    <mergeCell ref="H256:H261"/>
    <mergeCell ref="I256:I261"/>
    <mergeCell ref="C262:I262"/>
    <mergeCell ref="B256:B261"/>
    <mergeCell ref="D265:F270"/>
    <mergeCell ref="G256:G261"/>
    <mergeCell ref="B265:B270"/>
    <mergeCell ref="H265:H270"/>
    <mergeCell ref="I265:I270"/>
    <mergeCell ref="F241:F246"/>
    <mergeCell ref="H241:H246"/>
    <mergeCell ref="I241:I246"/>
    <mergeCell ref="C247:I247"/>
    <mergeCell ref="G241:G246"/>
    <mergeCell ref="D250:F255"/>
    <mergeCell ref="G250:G255"/>
    <mergeCell ref="B250:B255"/>
    <mergeCell ref="H250:H255"/>
    <mergeCell ref="I250:I255"/>
    <mergeCell ref="A304:A309"/>
    <mergeCell ref="B304:B309"/>
    <mergeCell ref="C304:C309"/>
    <mergeCell ref="F304:F309"/>
    <mergeCell ref="H304:H309"/>
    <mergeCell ref="I304:I309"/>
    <mergeCell ref="G304:G309"/>
    <mergeCell ref="C283:C288"/>
    <mergeCell ref="H283:H288"/>
    <mergeCell ref="D283:F288"/>
    <mergeCell ref="G283:G288"/>
    <mergeCell ref="G289:G294"/>
    <mergeCell ref="A298:A303"/>
    <mergeCell ref="B298:B303"/>
    <mergeCell ref="C298:C303"/>
    <mergeCell ref="H298:H303"/>
    <mergeCell ref="A289:A294"/>
    <mergeCell ref="B289:B294"/>
    <mergeCell ref="C289:C294"/>
    <mergeCell ref="F289:F294"/>
    <mergeCell ref="H289:H294"/>
    <mergeCell ref="A283:A288"/>
    <mergeCell ref="B283:B288"/>
    <mergeCell ref="B313:B318"/>
    <mergeCell ref="H313:H318"/>
    <mergeCell ref="I313:I318"/>
    <mergeCell ref="D313:F318"/>
    <mergeCell ref="G313:G318"/>
    <mergeCell ref="B319:B324"/>
    <mergeCell ref="F319:F324"/>
    <mergeCell ref="H319:H324"/>
    <mergeCell ref="I319:I324"/>
    <mergeCell ref="G319:G324"/>
    <mergeCell ref="B325:B330"/>
    <mergeCell ref="F325:F327"/>
    <mergeCell ref="H325:H330"/>
    <mergeCell ref="I325:I330"/>
    <mergeCell ref="G325:G330"/>
    <mergeCell ref="B331:B336"/>
    <mergeCell ref="F331:F333"/>
    <mergeCell ref="H331:H336"/>
    <mergeCell ref="I331:I336"/>
    <mergeCell ref="G331:G336"/>
    <mergeCell ref="B337:B342"/>
    <mergeCell ref="F337:F342"/>
    <mergeCell ref="H337:H342"/>
    <mergeCell ref="I337:I342"/>
    <mergeCell ref="G337:G342"/>
    <mergeCell ref="B343:B348"/>
    <mergeCell ref="F343:F348"/>
    <mergeCell ref="H343:H348"/>
    <mergeCell ref="I343:I348"/>
    <mergeCell ref="G343:G348"/>
    <mergeCell ref="B349:B354"/>
    <mergeCell ref="F349:F351"/>
    <mergeCell ref="H349:H354"/>
    <mergeCell ref="I349:I354"/>
    <mergeCell ref="G349:G354"/>
    <mergeCell ref="B355:B360"/>
    <mergeCell ref="F355:F357"/>
    <mergeCell ref="H355:H360"/>
    <mergeCell ref="I355:I360"/>
    <mergeCell ref="G355:G360"/>
    <mergeCell ref="B361:B366"/>
    <mergeCell ref="F361:F363"/>
    <mergeCell ref="H361:H366"/>
    <mergeCell ref="I361:I366"/>
    <mergeCell ref="G361:G366"/>
    <mergeCell ref="B367:B372"/>
    <mergeCell ref="F367:F369"/>
    <mergeCell ref="H367:H372"/>
    <mergeCell ref="I371:I372"/>
    <mergeCell ref="G367:G372"/>
    <mergeCell ref="B385:B390"/>
    <mergeCell ref="H385:H390"/>
    <mergeCell ref="I385:I390"/>
    <mergeCell ref="D385:F390"/>
    <mergeCell ref="G385:G390"/>
    <mergeCell ref="B373:B378"/>
    <mergeCell ref="F373:F375"/>
    <mergeCell ref="H373:H378"/>
    <mergeCell ref="I373:I378"/>
    <mergeCell ref="G373:G378"/>
    <mergeCell ref="C379:I379"/>
    <mergeCell ref="A453:A458"/>
    <mergeCell ref="B453:B458"/>
    <mergeCell ref="H453:H458"/>
    <mergeCell ref="I453:I458"/>
    <mergeCell ref="G453:G458"/>
    <mergeCell ref="G459:G464"/>
    <mergeCell ref="A459:A464"/>
    <mergeCell ref="B459:B464"/>
    <mergeCell ref="C459:C464"/>
    <mergeCell ref="F459:F464"/>
    <mergeCell ref="B68:B69"/>
    <mergeCell ref="A68:A69"/>
    <mergeCell ref="F497:K497"/>
    <mergeCell ref="F498:K498"/>
    <mergeCell ref="F500:K500"/>
    <mergeCell ref="C486:I486"/>
    <mergeCell ref="A487:J487"/>
    <mergeCell ref="C484:J484"/>
    <mergeCell ref="C485:J485"/>
    <mergeCell ref="F496:K496"/>
    <mergeCell ref="A471:A475"/>
    <mergeCell ref="B471:B475"/>
    <mergeCell ref="C471:C475"/>
    <mergeCell ref="H471:H475"/>
    <mergeCell ref="I471:I475"/>
    <mergeCell ref="G471:G475"/>
    <mergeCell ref="F471:F475"/>
    <mergeCell ref="E471:E475"/>
    <mergeCell ref="H459:H464"/>
    <mergeCell ref="I459:I464"/>
    <mergeCell ref="D453:F458"/>
    <mergeCell ref="A465:A470"/>
    <mergeCell ref="B465:B470"/>
    <mergeCell ref="C465:C470"/>
    <mergeCell ref="A480:A483"/>
    <mergeCell ref="B480:B483"/>
    <mergeCell ref="C480:C483"/>
    <mergeCell ref="F480:F483"/>
    <mergeCell ref="H480:H483"/>
    <mergeCell ref="I480:I483"/>
    <mergeCell ref="G480:G483"/>
    <mergeCell ref="G476:G479"/>
    <mergeCell ref="A476:A479"/>
    <mergeCell ref="B476:B479"/>
    <mergeCell ref="C476:C479"/>
    <mergeCell ref="F476:F477"/>
    <mergeCell ref="H476:H479"/>
    <mergeCell ref="Q1:T3"/>
    <mergeCell ref="L1:O3"/>
    <mergeCell ref="R68:S68"/>
    <mergeCell ref="C68:L69"/>
    <mergeCell ref="H441:H446"/>
    <mergeCell ref="I476:I479"/>
    <mergeCell ref="F465:F470"/>
    <mergeCell ref="H465:H470"/>
    <mergeCell ref="I465:I470"/>
    <mergeCell ref="G465:G470"/>
    <mergeCell ref="C380:I380"/>
    <mergeCell ref="I298:I303"/>
    <mergeCell ref="D298:F303"/>
    <mergeCell ref="G298:G303"/>
    <mergeCell ref="F235:F240"/>
    <mergeCell ref="H235:H240"/>
    <mergeCell ref="C230:I230"/>
    <mergeCell ref="G235:G240"/>
    <mergeCell ref="F142:F147"/>
    <mergeCell ref="M306:M307"/>
    <mergeCell ref="M284:M285"/>
    <mergeCell ref="N284:N285"/>
    <mergeCell ref="O284:O285"/>
    <mergeCell ref="C295:I295"/>
    <mergeCell ref="J250:J252"/>
    <mergeCell ref="C229:I229"/>
    <mergeCell ref="G391:G396"/>
    <mergeCell ref="G397:G402"/>
    <mergeCell ref="G403:G408"/>
    <mergeCell ref="F391:F396"/>
    <mergeCell ref="C409:I409"/>
    <mergeCell ref="I391:I396"/>
    <mergeCell ref="J193:J194"/>
    <mergeCell ref="I235:I240"/>
    <mergeCell ref="H199:H204"/>
    <mergeCell ref="I199:I204"/>
    <mergeCell ref="H205:H210"/>
    <mergeCell ref="C310:I310"/>
    <mergeCell ref="C448:I448"/>
    <mergeCell ref="I205:I210"/>
    <mergeCell ref="H211:H216"/>
    <mergeCell ref="I211:I216"/>
    <mergeCell ref="G415:G421"/>
    <mergeCell ref="G422:G428"/>
    <mergeCell ref="C447:I447"/>
    <mergeCell ref="F429:F434"/>
    <mergeCell ref="H429:H434"/>
    <mergeCell ref="I429:I430"/>
    <mergeCell ref="C410:I410"/>
    <mergeCell ref="I433:I434"/>
    <mergeCell ref="F435:F440"/>
    <mergeCell ref="H435:H440"/>
    <mergeCell ref="I435:I440"/>
    <mergeCell ref="F441:F446"/>
    <mergeCell ref="F504:K504"/>
    <mergeCell ref="F505:K505"/>
    <mergeCell ref="I283:I288"/>
    <mergeCell ref="I289:I294"/>
    <mergeCell ref="F271:F276"/>
    <mergeCell ref="H271:H276"/>
    <mergeCell ref="I271:I276"/>
    <mergeCell ref="C277:I277"/>
    <mergeCell ref="C278:I278"/>
    <mergeCell ref="F501:K501"/>
    <mergeCell ref="F502:K502"/>
    <mergeCell ref="F503:K503"/>
    <mergeCell ref="J415:J417"/>
    <mergeCell ref="J453:J454"/>
  </mergeCells>
  <pageMargins left="0.70866141732283472" right="0.70866141732283472" top="0.74803149606299213" bottom="0.74803149606299213" header="0.31496062992125984" footer="0.31496062992125984"/>
  <pageSetup paperSize="9" scale="5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7"/>
  <sheetViews>
    <sheetView workbookViewId="0">
      <selection activeCell="R9" sqref="R9"/>
    </sheetView>
  </sheetViews>
  <sheetFormatPr defaultRowHeight="12.75" x14ac:dyDescent="0.2"/>
  <cols>
    <col min="1" max="1" width="3.5703125" style="263" customWidth="1"/>
    <col min="2" max="2" width="2.5703125" style="263" customWidth="1"/>
    <col min="3" max="4" width="3.7109375" style="263" customWidth="1"/>
    <col min="5" max="5" width="2.5703125" style="263" customWidth="1"/>
    <col min="6" max="6" width="47.28515625" style="263" customWidth="1"/>
    <col min="7" max="7" width="5.7109375" style="263" customWidth="1"/>
    <col min="8" max="8" width="6.140625" style="263" customWidth="1"/>
    <col min="9" max="9" width="4.42578125" style="263" customWidth="1"/>
    <col min="10" max="10" width="31" style="263" customWidth="1"/>
    <col min="11" max="11" width="7.28515625" style="263" customWidth="1"/>
    <col min="12" max="12" width="12.85546875" style="263" customWidth="1"/>
    <col min="13" max="13" width="41.28515625" style="263" customWidth="1"/>
    <col min="14" max="14" width="9.140625" style="263" customWidth="1"/>
    <col min="15" max="15" width="16.5703125" style="263" customWidth="1"/>
    <col min="16" max="21" width="9.140625" style="263"/>
    <col min="22" max="22" width="4.7109375" style="263" customWidth="1"/>
    <col min="23" max="16384" width="9.140625" style="263"/>
  </cols>
  <sheetData>
    <row r="1" spans="1:21" ht="46.9" customHeight="1" x14ac:dyDescent="0.2">
      <c r="M1" s="3765" t="s">
        <v>1393</v>
      </c>
      <c r="N1" s="3765"/>
      <c r="O1" s="3765"/>
      <c r="P1" s="998"/>
      <c r="Q1" s="998"/>
      <c r="R1" s="3765"/>
      <c r="S1" s="3765"/>
      <c r="T1" s="3765"/>
      <c r="U1" s="3765"/>
    </row>
    <row r="2" spans="1:21" ht="14.25" customHeight="1" x14ac:dyDescent="0.2">
      <c r="M2" s="999"/>
      <c r="N2" s="999"/>
      <c r="O2" s="999"/>
      <c r="P2" s="998"/>
      <c r="Q2" s="998"/>
      <c r="R2" s="3765"/>
      <c r="S2" s="3765"/>
      <c r="T2" s="3765"/>
      <c r="U2" s="3765"/>
    </row>
    <row r="3" spans="1:21" ht="21" customHeight="1" x14ac:dyDescent="0.2">
      <c r="A3" s="4209" t="s">
        <v>172</v>
      </c>
      <c r="B3" s="4209"/>
      <c r="C3" s="4209"/>
      <c r="D3" s="4209"/>
      <c r="E3" s="4209"/>
      <c r="F3" s="4209"/>
      <c r="G3" s="4209"/>
      <c r="H3" s="4209"/>
      <c r="I3" s="4209"/>
      <c r="J3" s="4209"/>
      <c r="K3" s="4209"/>
      <c r="L3" s="4209"/>
      <c r="M3" s="4209"/>
      <c r="N3" s="4209"/>
      <c r="O3" s="4209"/>
      <c r="P3" s="998"/>
      <c r="Q3" s="998"/>
      <c r="R3" s="3765"/>
      <c r="S3" s="3765"/>
      <c r="T3" s="3765"/>
      <c r="U3" s="3765"/>
    </row>
    <row r="4" spans="1:21" ht="18" customHeight="1" x14ac:dyDescent="0.2">
      <c r="A4" s="4038" t="s">
        <v>528</v>
      </c>
      <c r="B4" s="4038"/>
      <c r="C4" s="4038"/>
      <c r="D4" s="4038"/>
      <c r="E4" s="4038"/>
      <c r="F4" s="4038"/>
      <c r="G4" s="4038"/>
      <c r="H4" s="4038"/>
      <c r="I4" s="4038"/>
      <c r="J4" s="4038"/>
      <c r="K4" s="4038"/>
      <c r="L4" s="4038"/>
      <c r="M4" s="4038"/>
      <c r="N4" s="4038"/>
      <c r="O4" s="4038"/>
      <c r="P4" s="998"/>
      <c r="Q4" s="998"/>
      <c r="R4" s="998"/>
      <c r="S4" s="998"/>
    </row>
    <row r="5" spans="1:21" ht="14.25" customHeight="1" x14ac:dyDescent="0.2">
      <c r="A5" s="4209" t="s">
        <v>527</v>
      </c>
      <c r="B5" s="4209"/>
      <c r="C5" s="4209"/>
      <c r="D5" s="4209"/>
      <c r="E5" s="4209"/>
      <c r="F5" s="4209"/>
      <c r="G5" s="4209"/>
      <c r="H5" s="4209"/>
      <c r="I5" s="4209"/>
      <c r="J5" s="4209"/>
      <c r="K5" s="4209"/>
      <c r="L5" s="4209"/>
      <c r="M5" s="4209"/>
      <c r="N5" s="4209"/>
      <c r="O5" s="4209"/>
      <c r="P5" s="998"/>
      <c r="Q5" s="998"/>
      <c r="R5" s="998"/>
      <c r="S5" s="998"/>
    </row>
    <row r="6" spans="1:21" ht="16.5" thickBot="1" x14ac:dyDescent="0.25">
      <c r="A6" s="671"/>
      <c r="B6" s="671"/>
      <c r="C6" s="671"/>
      <c r="D6" s="671"/>
      <c r="E6" s="671"/>
      <c r="F6" s="671"/>
      <c r="G6" s="671"/>
      <c r="H6" s="671"/>
      <c r="I6" s="671"/>
      <c r="J6" s="671"/>
      <c r="K6" s="671"/>
      <c r="L6" s="671"/>
      <c r="M6" s="670"/>
      <c r="N6" s="671"/>
      <c r="O6" s="997" t="s">
        <v>428</v>
      </c>
    </row>
    <row r="7" spans="1:21" ht="25.5" customHeight="1" thickBot="1" x14ac:dyDescent="0.25">
      <c r="A7" s="4210" t="s">
        <v>168</v>
      </c>
      <c r="B7" s="4213" t="s">
        <v>167</v>
      </c>
      <c r="C7" s="4216" t="s">
        <v>163</v>
      </c>
      <c r="D7" s="4192" t="s">
        <v>165</v>
      </c>
      <c r="E7" s="4219" t="s">
        <v>166</v>
      </c>
      <c r="F7" s="4222" t="s">
        <v>164</v>
      </c>
      <c r="G7" s="4195" t="s">
        <v>163</v>
      </c>
      <c r="H7" s="4186" t="s">
        <v>162</v>
      </c>
      <c r="I7" s="4189" t="s">
        <v>161</v>
      </c>
      <c r="J7" s="4198" t="s">
        <v>160</v>
      </c>
      <c r="K7" s="4186" t="s">
        <v>159</v>
      </c>
      <c r="L7" s="3780" t="s">
        <v>158</v>
      </c>
      <c r="M7" s="4202" t="s">
        <v>157</v>
      </c>
      <c r="N7" s="4203"/>
      <c r="O7" s="4204"/>
    </row>
    <row r="8" spans="1:21" x14ac:dyDescent="0.2">
      <c r="A8" s="4211"/>
      <c r="B8" s="4214"/>
      <c r="C8" s="4217"/>
      <c r="D8" s="4193"/>
      <c r="E8" s="4220"/>
      <c r="F8" s="4223"/>
      <c r="G8" s="4196"/>
      <c r="H8" s="4187"/>
      <c r="I8" s="4190"/>
      <c r="J8" s="4199"/>
      <c r="K8" s="4187"/>
      <c r="L8" s="3781"/>
      <c r="M8" s="4205" t="s">
        <v>156</v>
      </c>
      <c r="N8" s="4207" t="s">
        <v>155</v>
      </c>
      <c r="O8" s="4225" t="s">
        <v>154</v>
      </c>
    </row>
    <row r="9" spans="1:21" ht="168" customHeight="1" thickBot="1" x14ac:dyDescent="0.25">
      <c r="A9" s="4212"/>
      <c r="B9" s="4215"/>
      <c r="C9" s="4218"/>
      <c r="D9" s="4194"/>
      <c r="E9" s="4221"/>
      <c r="F9" s="4224"/>
      <c r="G9" s="4197"/>
      <c r="H9" s="4188"/>
      <c r="I9" s="4191"/>
      <c r="J9" s="4199"/>
      <c r="K9" s="4188"/>
      <c r="L9" s="3782"/>
      <c r="M9" s="4206"/>
      <c r="N9" s="4208"/>
      <c r="O9" s="4226"/>
    </row>
    <row r="10" spans="1:21" ht="16.899999999999999" customHeight="1" thickBot="1" x14ac:dyDescent="0.25">
      <c r="A10" s="611" t="s">
        <v>25</v>
      </c>
      <c r="B10" s="996"/>
      <c r="C10" s="607" t="s">
        <v>302</v>
      </c>
      <c r="D10" s="607"/>
      <c r="E10" s="994"/>
      <c r="F10" s="995"/>
      <c r="G10" s="995"/>
      <c r="H10" s="994"/>
      <c r="I10" s="994"/>
      <c r="J10" s="994"/>
      <c r="K10" s="994"/>
      <c r="L10" s="993"/>
      <c r="M10" s="403"/>
      <c r="N10" s="403"/>
      <c r="O10" s="992"/>
    </row>
    <row r="11" spans="1:21" ht="18" customHeight="1" thickBot="1" x14ac:dyDescent="0.25">
      <c r="A11" s="991"/>
      <c r="B11" s="990"/>
      <c r="C11" s="988"/>
      <c r="D11" s="988"/>
      <c r="E11" s="988"/>
      <c r="F11" s="989"/>
      <c r="G11" s="989"/>
      <c r="H11" s="988"/>
      <c r="I11" s="988"/>
      <c r="J11" s="988"/>
      <c r="K11" s="988"/>
      <c r="L11" s="987"/>
      <c r="M11" s="911" t="s">
        <v>526</v>
      </c>
      <c r="N11" s="387" t="s">
        <v>54</v>
      </c>
      <c r="O11" s="517">
        <v>76.25</v>
      </c>
    </row>
    <row r="12" spans="1:21" ht="28.5" customHeight="1" thickBot="1" x14ac:dyDescent="0.25">
      <c r="A12" s="4080" t="s">
        <v>25</v>
      </c>
      <c r="B12" s="4100" t="s">
        <v>25</v>
      </c>
      <c r="C12" s="905" t="s">
        <v>525</v>
      </c>
      <c r="D12" s="392"/>
      <c r="E12" s="392"/>
      <c r="F12" s="392"/>
      <c r="G12" s="392"/>
      <c r="H12" s="392"/>
      <c r="I12" s="392"/>
      <c r="J12" s="392"/>
      <c r="K12" s="392"/>
      <c r="L12" s="392"/>
      <c r="M12" s="392"/>
      <c r="N12" s="392"/>
      <c r="O12" s="391"/>
    </row>
    <row r="13" spans="1:21" ht="30.75" customHeight="1" thickBot="1" x14ac:dyDescent="0.25">
      <c r="A13" s="4081"/>
      <c r="B13" s="4181"/>
      <c r="C13" s="4136"/>
      <c r="D13" s="4137"/>
      <c r="E13" s="4137"/>
      <c r="F13" s="4137"/>
      <c r="G13" s="4137"/>
      <c r="H13" s="4137"/>
      <c r="I13" s="4137"/>
      <c r="J13" s="4137"/>
      <c r="K13" s="4137"/>
      <c r="L13" s="4138"/>
      <c r="M13" s="911" t="s">
        <v>524</v>
      </c>
      <c r="N13" s="387" t="s">
        <v>92</v>
      </c>
      <c r="O13" s="565"/>
    </row>
    <row r="14" spans="1:21" ht="27.6" customHeight="1" thickBot="1" x14ac:dyDescent="0.25">
      <c r="A14" s="4082"/>
      <c r="B14" s="4101"/>
      <c r="C14" s="4142"/>
      <c r="D14" s="4143"/>
      <c r="E14" s="4143"/>
      <c r="F14" s="4143"/>
      <c r="G14" s="4143"/>
      <c r="H14" s="4143"/>
      <c r="I14" s="4143"/>
      <c r="J14" s="4143"/>
      <c r="K14" s="4143"/>
      <c r="L14" s="4144"/>
      <c r="M14" s="908" t="s">
        <v>523</v>
      </c>
      <c r="N14" s="909" t="s">
        <v>92</v>
      </c>
      <c r="O14" s="986"/>
    </row>
    <row r="15" spans="1:21" ht="30.75" customHeight="1" x14ac:dyDescent="0.2">
      <c r="A15" s="4083" t="s">
        <v>25</v>
      </c>
      <c r="B15" s="4085" t="s">
        <v>25</v>
      </c>
      <c r="C15" s="4102" t="s">
        <v>25</v>
      </c>
      <c r="D15" s="901"/>
      <c r="E15" s="504"/>
      <c r="F15" s="4177" t="s">
        <v>520</v>
      </c>
      <c r="G15" s="3866" t="s">
        <v>143</v>
      </c>
      <c r="H15" s="3846" t="s">
        <v>33</v>
      </c>
      <c r="I15" s="3849" t="s">
        <v>37</v>
      </c>
      <c r="J15" s="900" t="s">
        <v>31</v>
      </c>
      <c r="K15" s="503" t="s">
        <v>101</v>
      </c>
      <c r="L15" s="733">
        <v>0</v>
      </c>
      <c r="M15" s="501" t="s">
        <v>522</v>
      </c>
      <c r="N15" s="500" t="s">
        <v>92</v>
      </c>
      <c r="O15" s="865"/>
    </row>
    <row r="16" spans="1:21" ht="16.149999999999999" customHeight="1" x14ac:dyDescent="0.2">
      <c r="A16" s="4108"/>
      <c r="B16" s="3985"/>
      <c r="C16" s="4103"/>
      <c r="D16" s="891"/>
      <c r="E16" s="486"/>
      <c r="F16" s="4178"/>
      <c r="G16" s="3867"/>
      <c r="H16" s="3847"/>
      <c r="I16" s="3850"/>
      <c r="J16" s="836" t="s">
        <v>36</v>
      </c>
      <c r="K16" s="494"/>
      <c r="L16" s="727"/>
      <c r="M16" s="332" t="s">
        <v>521</v>
      </c>
      <c r="N16" s="497" t="s">
        <v>436</v>
      </c>
      <c r="O16" s="490"/>
    </row>
    <row r="17" spans="1:15" ht="26.25" customHeight="1" thickBot="1" x14ac:dyDescent="0.25">
      <c r="A17" s="4084"/>
      <c r="B17" s="4086"/>
      <c r="C17" s="4176"/>
      <c r="D17" s="887"/>
      <c r="E17" s="477"/>
      <c r="F17" s="746"/>
      <c r="G17" s="3867"/>
      <c r="H17" s="3847"/>
      <c r="I17" s="3850"/>
      <c r="J17" s="983"/>
      <c r="K17" s="718" t="s">
        <v>21</v>
      </c>
      <c r="L17" s="717">
        <f>SUM(L15:L16)</f>
        <v>0</v>
      </c>
      <c r="M17" s="966"/>
      <c r="N17" s="965"/>
      <c r="O17" s="862"/>
    </row>
    <row r="18" spans="1:15" ht="24.75" customHeight="1" x14ac:dyDescent="0.2">
      <c r="A18" s="982" t="s">
        <v>25</v>
      </c>
      <c r="B18" s="981" t="s">
        <v>25</v>
      </c>
      <c r="C18" s="985" t="s">
        <v>25</v>
      </c>
      <c r="D18" s="4184" t="s">
        <v>25</v>
      </c>
      <c r="E18" s="845"/>
      <c r="F18" s="984" t="s">
        <v>520</v>
      </c>
      <c r="G18" s="3867"/>
      <c r="H18" s="3847"/>
      <c r="I18" s="3850"/>
      <c r="J18" s="983"/>
      <c r="K18" s="503" t="s">
        <v>101</v>
      </c>
      <c r="L18" s="742">
        <v>0</v>
      </c>
      <c r="M18" s="857"/>
      <c r="N18" s="976"/>
      <c r="O18" s="975"/>
    </row>
    <row r="19" spans="1:15" ht="22.5" customHeight="1" thickBot="1" x14ac:dyDescent="0.25">
      <c r="A19" s="982"/>
      <c r="B19" s="981"/>
      <c r="C19" s="980"/>
      <c r="D19" s="4185"/>
      <c r="E19" s="477"/>
      <c r="F19" s="979"/>
      <c r="G19" s="3868"/>
      <c r="H19" s="3848"/>
      <c r="I19" s="3851"/>
      <c r="J19" s="978"/>
      <c r="K19" s="718" t="s">
        <v>21</v>
      </c>
      <c r="L19" s="977">
        <f>SUM(L18)</f>
        <v>0</v>
      </c>
      <c r="M19" s="857"/>
      <c r="N19" s="976"/>
      <c r="O19" s="975"/>
    </row>
    <row r="20" spans="1:15" ht="27.75" customHeight="1" x14ac:dyDescent="0.2">
      <c r="A20" s="4083" t="s">
        <v>25</v>
      </c>
      <c r="B20" s="4085" t="s">
        <v>25</v>
      </c>
      <c r="C20" s="4102" t="s">
        <v>27</v>
      </c>
      <c r="D20" s="4151" t="s">
        <v>519</v>
      </c>
      <c r="E20" s="4151"/>
      <c r="F20" s="4152"/>
      <c r="G20" s="3866" t="s">
        <v>124</v>
      </c>
      <c r="H20" s="3846" t="s">
        <v>33</v>
      </c>
      <c r="I20" s="3849" t="s">
        <v>37</v>
      </c>
      <c r="J20" s="900" t="s">
        <v>31</v>
      </c>
      <c r="K20" s="835" t="s">
        <v>101</v>
      </c>
      <c r="L20" s="945">
        <f>L24+L25+L26+L27+L28</f>
        <v>174.5</v>
      </c>
      <c r="M20" s="974"/>
      <c r="N20" s="973"/>
      <c r="O20" s="972"/>
    </row>
    <row r="21" spans="1:15" ht="32.25" customHeight="1" x14ac:dyDescent="0.2">
      <c r="A21" s="4108"/>
      <c r="B21" s="3985"/>
      <c r="C21" s="4103"/>
      <c r="D21" s="4153"/>
      <c r="E21" s="4153"/>
      <c r="F21" s="4154"/>
      <c r="G21" s="3867"/>
      <c r="H21" s="3847"/>
      <c r="I21" s="3850"/>
      <c r="J21" s="836" t="s">
        <v>36</v>
      </c>
      <c r="K21" s="830"/>
      <c r="L21" s="944"/>
      <c r="M21" s="332"/>
      <c r="N21" s="497"/>
      <c r="O21" s="971"/>
    </row>
    <row r="22" spans="1:15" x14ac:dyDescent="0.2">
      <c r="A22" s="4108"/>
      <c r="B22" s="3985"/>
      <c r="C22" s="4103"/>
      <c r="D22" s="4153"/>
      <c r="E22" s="4153"/>
      <c r="F22" s="4154"/>
      <c r="G22" s="3867"/>
      <c r="H22" s="3847"/>
      <c r="I22" s="3850"/>
      <c r="J22" s="831"/>
      <c r="K22" s="830"/>
      <c r="L22" s="943"/>
      <c r="M22" s="970"/>
      <c r="N22" s="969"/>
      <c r="O22" s="824"/>
    </row>
    <row r="23" spans="1:15" ht="24.6" customHeight="1" thickBot="1" x14ac:dyDescent="0.25">
      <c r="A23" s="4084"/>
      <c r="B23" s="4086"/>
      <c r="C23" s="4176"/>
      <c r="D23" s="4155"/>
      <c r="E23" s="4155"/>
      <c r="F23" s="4156"/>
      <c r="G23" s="3868"/>
      <c r="H23" s="3847"/>
      <c r="I23" s="3850"/>
      <c r="J23" s="932"/>
      <c r="K23" s="968" t="s">
        <v>21</v>
      </c>
      <c r="L23" s="967">
        <f>SUM(L20:L22)</f>
        <v>174.5</v>
      </c>
      <c r="M23" s="966"/>
      <c r="N23" s="965"/>
      <c r="O23" s="964"/>
    </row>
    <row r="24" spans="1:15" ht="33.75" customHeight="1" thickBot="1" x14ac:dyDescent="0.25">
      <c r="A24" s="4080" t="s">
        <v>25</v>
      </c>
      <c r="B24" s="3984" t="s">
        <v>25</v>
      </c>
      <c r="C24" s="952" t="s">
        <v>27</v>
      </c>
      <c r="D24" s="4184" t="s">
        <v>25</v>
      </c>
      <c r="E24" s="874"/>
      <c r="F24" s="4118" t="s">
        <v>518</v>
      </c>
      <c r="G24" s="3866" t="s">
        <v>124</v>
      </c>
      <c r="H24" s="3847"/>
      <c r="I24" s="3850"/>
      <c r="J24" s="822"/>
      <c r="K24" s="503" t="s">
        <v>101</v>
      </c>
      <c r="L24" s="955">
        <v>3</v>
      </c>
      <c r="M24" s="359" t="s">
        <v>517</v>
      </c>
      <c r="N24" s="546" t="s">
        <v>92</v>
      </c>
      <c r="O24" s="496">
        <v>1</v>
      </c>
    </row>
    <row r="25" spans="1:15" ht="24" customHeight="1" thickBot="1" x14ac:dyDescent="0.25">
      <c r="A25" s="4082"/>
      <c r="B25" s="3986"/>
      <c r="C25" s="963"/>
      <c r="D25" s="4185"/>
      <c r="E25" s="874"/>
      <c r="F25" s="4120"/>
      <c r="G25" s="3867"/>
      <c r="H25" s="3847"/>
      <c r="I25" s="3850"/>
      <c r="J25" s="932"/>
      <c r="K25" s="503" t="s">
        <v>101</v>
      </c>
      <c r="L25" s="955">
        <v>42</v>
      </c>
      <c r="M25" s="962" t="s">
        <v>516</v>
      </c>
      <c r="N25" s="497" t="s">
        <v>92</v>
      </c>
      <c r="O25" s="496">
        <v>2</v>
      </c>
    </row>
    <row r="26" spans="1:15" ht="38.25" customHeight="1" thickBot="1" x14ac:dyDescent="0.25">
      <c r="A26" s="960" t="s">
        <v>25</v>
      </c>
      <c r="B26" s="959" t="s">
        <v>25</v>
      </c>
      <c r="C26" s="952" t="s">
        <v>27</v>
      </c>
      <c r="D26" s="958" t="s">
        <v>27</v>
      </c>
      <c r="E26" s="874"/>
      <c r="F26" s="884" t="s">
        <v>515</v>
      </c>
      <c r="G26" s="3868"/>
      <c r="H26" s="3847"/>
      <c r="I26" s="3850"/>
      <c r="J26" s="961"/>
      <c r="K26" s="503" t="s">
        <v>101</v>
      </c>
      <c r="L26" s="955">
        <v>29.5</v>
      </c>
      <c r="M26" s="847" t="s">
        <v>514</v>
      </c>
      <c r="N26" s="876" t="s">
        <v>92</v>
      </c>
      <c r="O26" s="954">
        <v>3</v>
      </c>
    </row>
    <row r="27" spans="1:15" ht="28.5" customHeight="1" thickBot="1" x14ac:dyDescent="0.25">
      <c r="A27" s="960" t="s">
        <v>25</v>
      </c>
      <c r="B27" s="959" t="s">
        <v>25</v>
      </c>
      <c r="C27" s="952" t="s">
        <v>27</v>
      </c>
      <c r="D27" s="958" t="s">
        <v>86</v>
      </c>
      <c r="E27" s="874"/>
      <c r="F27" s="957" t="s">
        <v>513</v>
      </c>
      <c r="G27" s="3866" t="s">
        <v>124</v>
      </c>
      <c r="H27" s="3847"/>
      <c r="I27" s="3850"/>
      <c r="J27" s="956"/>
      <c r="K27" s="503" t="s">
        <v>101</v>
      </c>
      <c r="L27" s="955">
        <v>25</v>
      </c>
      <c r="M27" s="847" t="s">
        <v>512</v>
      </c>
      <c r="N27" s="876" t="s">
        <v>511</v>
      </c>
      <c r="O27" s="954">
        <v>2</v>
      </c>
    </row>
    <row r="28" spans="1:15" ht="40.5" customHeight="1" thickBot="1" x14ac:dyDescent="0.25">
      <c r="A28" s="953" t="s">
        <v>25</v>
      </c>
      <c r="B28" s="875" t="s">
        <v>25</v>
      </c>
      <c r="C28" s="952" t="s">
        <v>27</v>
      </c>
      <c r="D28" s="937" t="s">
        <v>84</v>
      </c>
      <c r="E28" s="874"/>
      <c r="F28" s="951" t="s">
        <v>510</v>
      </c>
      <c r="G28" s="3867"/>
      <c r="H28" s="3847"/>
      <c r="I28" s="3850"/>
      <c r="J28" s="822"/>
      <c r="K28" s="950" t="s">
        <v>101</v>
      </c>
      <c r="L28" s="949">
        <v>75</v>
      </c>
      <c r="M28" s="948" t="s">
        <v>201</v>
      </c>
      <c r="N28" s="947" t="s">
        <v>92</v>
      </c>
      <c r="O28" s="946">
        <v>1</v>
      </c>
    </row>
    <row r="29" spans="1:15" ht="39" customHeight="1" x14ac:dyDescent="0.2">
      <c r="A29" s="4083" t="s">
        <v>25</v>
      </c>
      <c r="B29" s="4085" t="s">
        <v>25</v>
      </c>
      <c r="C29" s="4102" t="s">
        <v>86</v>
      </c>
      <c r="D29" s="4064" t="s">
        <v>509</v>
      </c>
      <c r="E29" s="4151"/>
      <c r="F29" s="4152"/>
      <c r="G29" s="3866" t="s">
        <v>115</v>
      </c>
      <c r="H29" s="3846" t="s">
        <v>33</v>
      </c>
      <c r="I29" s="3849" t="s">
        <v>37</v>
      </c>
      <c r="J29" s="900" t="s">
        <v>31</v>
      </c>
      <c r="K29" s="835" t="s">
        <v>101</v>
      </c>
      <c r="L29" s="945">
        <f>L33+L34+L35</f>
        <v>49</v>
      </c>
      <c r="M29" s="501"/>
      <c r="N29" s="500"/>
      <c r="O29" s="865"/>
    </row>
    <row r="30" spans="1:15" ht="25.5" x14ac:dyDescent="0.2">
      <c r="A30" s="4108"/>
      <c r="B30" s="3985"/>
      <c r="C30" s="4103"/>
      <c r="D30" s="4200"/>
      <c r="E30" s="4153"/>
      <c r="F30" s="4154"/>
      <c r="G30" s="3867"/>
      <c r="H30" s="3847"/>
      <c r="I30" s="3850"/>
      <c r="J30" s="836" t="s">
        <v>36</v>
      </c>
      <c r="K30" s="830"/>
      <c r="L30" s="944"/>
      <c r="M30" s="332"/>
      <c r="N30" s="497"/>
      <c r="O30" s="490"/>
    </row>
    <row r="31" spans="1:15" ht="27" customHeight="1" x14ac:dyDescent="0.2">
      <c r="A31" s="4108"/>
      <c r="B31" s="3985"/>
      <c r="C31" s="4103"/>
      <c r="D31" s="4200"/>
      <c r="E31" s="4153"/>
      <c r="F31" s="4154"/>
      <c r="G31" s="3867"/>
      <c r="H31" s="3847"/>
      <c r="I31" s="3850"/>
      <c r="J31" s="831"/>
      <c r="K31" s="830"/>
      <c r="L31" s="943"/>
      <c r="M31" s="877"/>
      <c r="N31" s="931"/>
      <c r="O31" s="544"/>
    </row>
    <row r="32" spans="1:15" ht="22.5" customHeight="1" thickBot="1" x14ac:dyDescent="0.25">
      <c r="A32" s="4084"/>
      <c r="B32" s="4086"/>
      <c r="C32" s="4176"/>
      <c r="D32" s="4201"/>
      <c r="E32" s="4155"/>
      <c r="F32" s="4156"/>
      <c r="G32" s="3868"/>
      <c r="H32" s="3848"/>
      <c r="I32" s="3851"/>
      <c r="J32" s="848"/>
      <c r="K32" s="821" t="s">
        <v>21</v>
      </c>
      <c r="L32" s="942">
        <f>SUM(L29:L31)</f>
        <v>49</v>
      </c>
      <c r="M32" s="941"/>
      <c r="N32" s="940"/>
      <c r="O32" s="939"/>
    </row>
    <row r="33" spans="1:15" ht="28.5" customHeight="1" thickBot="1" x14ac:dyDescent="0.25">
      <c r="A33" s="930" t="s">
        <v>25</v>
      </c>
      <c r="B33" s="929" t="s">
        <v>25</v>
      </c>
      <c r="C33" s="938" t="s">
        <v>86</v>
      </c>
      <c r="D33" s="937" t="s">
        <v>25</v>
      </c>
      <c r="E33" s="566"/>
      <c r="F33" s="936" t="s">
        <v>508</v>
      </c>
      <c r="G33" s="4182" t="s">
        <v>115</v>
      </c>
      <c r="H33" s="3847" t="s">
        <v>33</v>
      </c>
      <c r="I33" s="3850"/>
      <c r="J33" s="932"/>
      <c r="K33" s="935" t="s">
        <v>101</v>
      </c>
      <c r="L33" s="788">
        <v>34</v>
      </c>
      <c r="M33" s="934" t="s">
        <v>507</v>
      </c>
      <c r="N33" s="933" t="s">
        <v>92</v>
      </c>
      <c r="O33" s="926">
        <v>10</v>
      </c>
    </row>
    <row r="34" spans="1:15" ht="42.75" customHeight="1" thickBot="1" x14ac:dyDescent="0.25">
      <c r="A34" s="930" t="s">
        <v>25</v>
      </c>
      <c r="B34" s="929" t="s">
        <v>25</v>
      </c>
      <c r="C34" s="928" t="s">
        <v>86</v>
      </c>
      <c r="D34" s="716" t="s">
        <v>27</v>
      </c>
      <c r="E34" s="566"/>
      <c r="F34" s="884" t="s">
        <v>506</v>
      </c>
      <c r="G34" s="4182"/>
      <c r="H34" s="3847"/>
      <c r="I34" s="3850"/>
      <c r="J34" s="932"/>
      <c r="K34" s="503" t="s">
        <v>101</v>
      </c>
      <c r="L34" s="788">
        <v>10</v>
      </c>
      <c r="M34" s="877" t="s">
        <v>505</v>
      </c>
      <c r="N34" s="931" t="s">
        <v>92</v>
      </c>
      <c r="O34" s="544">
        <v>2</v>
      </c>
    </row>
    <row r="35" spans="1:15" ht="24.75" customHeight="1" thickBot="1" x14ac:dyDescent="0.25">
      <c r="A35" s="930" t="s">
        <v>25</v>
      </c>
      <c r="B35" s="929" t="s">
        <v>25</v>
      </c>
      <c r="C35" s="928" t="s">
        <v>86</v>
      </c>
      <c r="D35" s="716" t="s">
        <v>86</v>
      </c>
      <c r="E35" s="566"/>
      <c r="F35" s="927" t="s">
        <v>504</v>
      </c>
      <c r="G35" s="4183"/>
      <c r="H35" s="3848"/>
      <c r="I35" s="3851"/>
      <c r="J35" s="848"/>
      <c r="K35" s="503" t="s">
        <v>101</v>
      </c>
      <c r="L35" s="788">
        <v>5</v>
      </c>
      <c r="M35" s="492" t="s">
        <v>503</v>
      </c>
      <c r="N35" s="546" t="s">
        <v>92</v>
      </c>
      <c r="O35" s="926">
        <v>1</v>
      </c>
    </row>
    <row r="36" spans="1:15" ht="13.5" customHeight="1" thickBot="1" x14ac:dyDescent="0.25">
      <c r="A36" s="919" t="s">
        <v>25</v>
      </c>
      <c r="B36" s="925"/>
      <c r="C36" s="4112" t="s">
        <v>24</v>
      </c>
      <c r="D36" s="4113"/>
      <c r="E36" s="4113"/>
      <c r="F36" s="4113"/>
      <c r="G36" s="4113"/>
      <c r="H36" s="4113"/>
      <c r="I36" s="4113"/>
      <c r="J36" s="4114"/>
      <c r="K36" s="924" t="s">
        <v>21</v>
      </c>
      <c r="L36" s="923">
        <f>L17+L23+L32</f>
        <v>223.5</v>
      </c>
      <c r="M36" s="922"/>
      <c r="N36" s="921"/>
      <c r="O36" s="920"/>
    </row>
    <row r="37" spans="1:15" ht="13.5" customHeight="1" thickBot="1" x14ac:dyDescent="0.25">
      <c r="A37" s="919" t="s">
        <v>25</v>
      </c>
      <c r="B37" s="573" t="s">
        <v>25</v>
      </c>
      <c r="C37" s="4115" t="s">
        <v>26</v>
      </c>
      <c r="D37" s="4116"/>
      <c r="E37" s="4116"/>
      <c r="F37" s="4116"/>
      <c r="G37" s="4116"/>
      <c r="H37" s="4116"/>
      <c r="I37" s="4116"/>
      <c r="J37" s="4117"/>
      <c r="K37" s="918" t="s">
        <v>21</v>
      </c>
      <c r="L37" s="917">
        <f>L17+L23+L32</f>
        <v>223.5</v>
      </c>
      <c r="M37" s="916"/>
      <c r="N37" s="309"/>
      <c r="O37" s="308"/>
    </row>
    <row r="38" spans="1:15" ht="27" customHeight="1" thickBot="1" x14ac:dyDescent="0.25">
      <c r="A38" s="4080" t="s">
        <v>27</v>
      </c>
      <c r="B38" s="915"/>
      <c r="C38" s="914" t="s">
        <v>502</v>
      </c>
      <c r="D38" s="913"/>
      <c r="E38" s="913"/>
      <c r="F38" s="913"/>
      <c r="G38" s="913"/>
      <c r="H38" s="913"/>
      <c r="I38" s="913"/>
      <c r="J38" s="913"/>
      <c r="K38" s="913"/>
      <c r="L38" s="913"/>
      <c r="M38" s="913"/>
      <c r="N38" s="913"/>
      <c r="O38" s="912"/>
    </row>
    <row r="39" spans="1:15" ht="18" customHeight="1" thickBot="1" x14ac:dyDescent="0.25">
      <c r="A39" s="4081"/>
      <c r="B39" s="4100"/>
      <c r="C39" s="4136"/>
      <c r="D39" s="4137"/>
      <c r="E39" s="4137"/>
      <c r="F39" s="4137"/>
      <c r="G39" s="4137"/>
      <c r="H39" s="4137"/>
      <c r="I39" s="4137"/>
      <c r="J39" s="4137"/>
      <c r="K39" s="4137"/>
      <c r="L39" s="4138"/>
      <c r="M39" s="911" t="s">
        <v>501</v>
      </c>
      <c r="N39" s="910" t="s">
        <v>463</v>
      </c>
      <c r="O39" s="517">
        <v>5</v>
      </c>
    </row>
    <row r="40" spans="1:15" ht="22.5" customHeight="1" thickBot="1" x14ac:dyDescent="0.25">
      <c r="A40" s="4081"/>
      <c r="B40" s="4181"/>
      <c r="C40" s="4139"/>
      <c r="D40" s="4140"/>
      <c r="E40" s="4140"/>
      <c r="F40" s="4140"/>
      <c r="G40" s="4140"/>
      <c r="H40" s="4140"/>
      <c r="I40" s="4140"/>
      <c r="J40" s="4140"/>
      <c r="K40" s="4140"/>
      <c r="L40" s="4141"/>
      <c r="M40" s="908" t="s">
        <v>442</v>
      </c>
      <c r="N40" s="909" t="s">
        <v>436</v>
      </c>
      <c r="O40" s="906"/>
    </row>
    <row r="41" spans="1:15" ht="28.5" customHeight="1" thickBot="1" x14ac:dyDescent="0.25">
      <c r="A41" s="4081"/>
      <c r="B41" s="4181"/>
      <c r="C41" s="4139"/>
      <c r="D41" s="4140"/>
      <c r="E41" s="4140"/>
      <c r="F41" s="4140"/>
      <c r="G41" s="4140"/>
      <c r="H41" s="4140"/>
      <c r="I41" s="4140"/>
      <c r="J41" s="4140"/>
      <c r="K41" s="4140"/>
      <c r="L41" s="4141"/>
      <c r="M41" s="908" t="s">
        <v>500</v>
      </c>
      <c r="N41" s="909" t="s">
        <v>92</v>
      </c>
      <c r="O41" s="906"/>
    </row>
    <row r="42" spans="1:15" ht="37.5" customHeight="1" thickBot="1" x14ac:dyDescent="0.25">
      <c r="A42" s="4081"/>
      <c r="B42" s="4181"/>
      <c r="C42" s="4139"/>
      <c r="D42" s="4140"/>
      <c r="E42" s="4140"/>
      <c r="F42" s="4140"/>
      <c r="G42" s="4140"/>
      <c r="H42" s="4140"/>
      <c r="I42" s="4140"/>
      <c r="J42" s="4140"/>
      <c r="K42" s="4140"/>
      <c r="L42" s="4141"/>
      <c r="M42" s="908" t="s">
        <v>499</v>
      </c>
      <c r="N42" s="909" t="s">
        <v>92</v>
      </c>
      <c r="O42" s="906"/>
    </row>
    <row r="43" spans="1:15" ht="24.75" customHeight="1" thickBot="1" x14ac:dyDescent="0.25">
      <c r="A43" s="4082"/>
      <c r="B43" s="4101"/>
      <c r="C43" s="4142"/>
      <c r="D43" s="4143"/>
      <c r="E43" s="4143"/>
      <c r="F43" s="4143"/>
      <c r="G43" s="4143"/>
      <c r="H43" s="4143"/>
      <c r="I43" s="4143"/>
      <c r="J43" s="4143"/>
      <c r="K43" s="4143"/>
      <c r="L43" s="4144"/>
      <c r="M43" s="908" t="s">
        <v>498</v>
      </c>
      <c r="N43" s="907" t="s">
        <v>463</v>
      </c>
      <c r="O43" s="906">
        <v>84</v>
      </c>
    </row>
    <row r="44" spans="1:15" ht="25.5" customHeight="1" thickBot="1" x14ac:dyDescent="0.25">
      <c r="A44" s="574" t="s">
        <v>27</v>
      </c>
      <c r="B44" s="778" t="s">
        <v>25</v>
      </c>
      <c r="C44" s="905" t="s">
        <v>254</v>
      </c>
      <c r="D44" s="392"/>
      <c r="E44" s="392"/>
      <c r="F44" s="392"/>
      <c r="G44" s="392"/>
      <c r="H44" s="392"/>
      <c r="I44" s="392"/>
      <c r="J44" s="392"/>
      <c r="K44" s="392"/>
      <c r="L44" s="392"/>
      <c r="M44" s="392"/>
      <c r="N44" s="392"/>
      <c r="O44" s="904"/>
    </row>
    <row r="45" spans="1:15" ht="29.25" customHeight="1" thickBot="1" x14ac:dyDescent="0.25">
      <c r="A45" s="574"/>
      <c r="B45" s="778"/>
      <c r="C45" s="4097"/>
      <c r="D45" s="4098"/>
      <c r="E45" s="4098"/>
      <c r="F45" s="4098"/>
      <c r="G45" s="4098"/>
      <c r="H45" s="4098"/>
      <c r="I45" s="4098"/>
      <c r="J45" s="4098"/>
      <c r="K45" s="4098"/>
      <c r="L45" s="4099"/>
      <c r="M45" s="903" t="s">
        <v>497</v>
      </c>
      <c r="N45" s="645" t="s">
        <v>496</v>
      </c>
      <c r="O45" s="902">
        <v>1137.5899999999999</v>
      </c>
    </row>
    <row r="46" spans="1:15" ht="30.6" customHeight="1" x14ac:dyDescent="0.2">
      <c r="A46" s="4083" t="s">
        <v>27</v>
      </c>
      <c r="B46" s="4085" t="s">
        <v>25</v>
      </c>
      <c r="C46" s="4102" t="s">
        <v>25</v>
      </c>
      <c r="D46" s="901"/>
      <c r="E46" s="504"/>
      <c r="F46" s="4177" t="s">
        <v>495</v>
      </c>
      <c r="G46" s="3866" t="s">
        <v>389</v>
      </c>
      <c r="H46" s="4179" t="s">
        <v>33</v>
      </c>
      <c r="I46" s="3849" t="s">
        <v>37</v>
      </c>
      <c r="J46" s="900" t="s">
        <v>31</v>
      </c>
      <c r="K46" s="835" t="s">
        <v>101</v>
      </c>
      <c r="L46" s="513">
        <f>L51+L52+L53+L54+L55+L56</f>
        <v>95</v>
      </c>
      <c r="M46" s="899"/>
      <c r="N46" s="898"/>
      <c r="O46" s="897"/>
    </row>
    <row r="47" spans="1:15" ht="31.15" customHeight="1" x14ac:dyDescent="0.2">
      <c r="A47" s="4108"/>
      <c r="B47" s="3985"/>
      <c r="C47" s="4103"/>
      <c r="D47" s="891"/>
      <c r="E47" s="486"/>
      <c r="F47" s="4178"/>
      <c r="G47" s="3867"/>
      <c r="H47" s="3847"/>
      <c r="I47" s="3850"/>
      <c r="J47" s="836" t="s">
        <v>36</v>
      </c>
      <c r="K47" s="830"/>
      <c r="L47" s="511"/>
      <c r="M47" s="896"/>
      <c r="N47" s="895"/>
      <c r="O47" s="892"/>
    </row>
    <row r="48" spans="1:15" x14ac:dyDescent="0.2">
      <c r="A48" s="4108"/>
      <c r="B48" s="3985"/>
      <c r="C48" s="4103"/>
      <c r="D48" s="891"/>
      <c r="E48" s="486"/>
      <c r="F48" s="4178"/>
      <c r="G48" s="3867"/>
      <c r="H48" s="3847"/>
      <c r="I48" s="3850"/>
      <c r="J48" s="831"/>
      <c r="K48" s="830"/>
      <c r="L48" s="511"/>
      <c r="M48" s="894"/>
      <c r="N48" s="893"/>
      <c r="O48" s="892"/>
    </row>
    <row r="49" spans="1:15" x14ac:dyDescent="0.2">
      <c r="A49" s="4108"/>
      <c r="B49" s="3985"/>
      <c r="C49" s="4103"/>
      <c r="D49" s="891"/>
      <c r="E49" s="486"/>
      <c r="F49" s="4160"/>
      <c r="G49" s="3867"/>
      <c r="H49" s="3847"/>
      <c r="I49" s="3850"/>
      <c r="J49" s="831"/>
      <c r="K49" s="830"/>
      <c r="L49" s="829"/>
      <c r="M49" s="890"/>
      <c r="N49" s="889"/>
      <c r="O49" s="888"/>
    </row>
    <row r="50" spans="1:15" ht="13.5" thickBot="1" x14ac:dyDescent="0.25">
      <c r="A50" s="4084"/>
      <c r="B50" s="4086"/>
      <c r="C50" s="4176"/>
      <c r="D50" s="887"/>
      <c r="E50" s="477"/>
      <c r="F50" s="4161"/>
      <c r="G50" s="3868"/>
      <c r="H50" s="4180"/>
      <c r="I50" s="3851"/>
      <c r="J50" s="848"/>
      <c r="K50" s="821" t="s">
        <v>21</v>
      </c>
      <c r="L50" s="886">
        <f>L46*1</f>
        <v>95</v>
      </c>
      <c r="M50" s="364"/>
      <c r="N50" s="883"/>
      <c r="O50" s="544"/>
    </row>
    <row r="51" spans="1:15" ht="30" customHeight="1" thickBot="1" x14ac:dyDescent="0.25">
      <c r="A51" s="507" t="s">
        <v>27</v>
      </c>
      <c r="B51" s="875" t="s">
        <v>25</v>
      </c>
      <c r="C51" s="571" t="s">
        <v>25</v>
      </c>
      <c r="D51" s="716" t="s">
        <v>25</v>
      </c>
      <c r="E51" s="882"/>
      <c r="F51" s="881" t="s">
        <v>494</v>
      </c>
      <c r="G51" s="3866" t="s">
        <v>389</v>
      </c>
      <c r="H51" s="3846" t="s">
        <v>33</v>
      </c>
      <c r="I51" s="485"/>
      <c r="J51" s="843"/>
      <c r="K51" s="879" t="s">
        <v>101</v>
      </c>
      <c r="L51" s="885">
        <v>15</v>
      </c>
      <c r="M51" s="877" t="s">
        <v>493</v>
      </c>
      <c r="N51" s="876" t="s">
        <v>463</v>
      </c>
      <c r="O51" s="496">
        <v>2</v>
      </c>
    </row>
    <row r="52" spans="1:15" ht="26.25" customHeight="1" thickBot="1" x14ac:dyDescent="0.25">
      <c r="A52" s="507" t="s">
        <v>27</v>
      </c>
      <c r="B52" s="875" t="s">
        <v>25</v>
      </c>
      <c r="C52" s="571" t="s">
        <v>25</v>
      </c>
      <c r="D52" s="716" t="s">
        <v>27</v>
      </c>
      <c r="E52" s="882"/>
      <c r="F52" s="884" t="s">
        <v>492</v>
      </c>
      <c r="G52" s="3867"/>
      <c r="H52" s="3847"/>
      <c r="I52" s="485"/>
      <c r="J52" s="843"/>
      <c r="K52" s="879" t="s">
        <v>101</v>
      </c>
      <c r="L52" s="878">
        <v>7</v>
      </c>
      <c r="M52" s="877" t="s">
        <v>491</v>
      </c>
      <c r="N52" s="876" t="s">
        <v>463</v>
      </c>
      <c r="O52" s="496">
        <v>5</v>
      </c>
    </row>
    <row r="53" spans="1:15" ht="41.25" customHeight="1" thickBot="1" x14ac:dyDescent="0.25">
      <c r="A53" s="507" t="s">
        <v>27</v>
      </c>
      <c r="B53" s="875" t="s">
        <v>25</v>
      </c>
      <c r="C53" s="571" t="s">
        <v>25</v>
      </c>
      <c r="D53" s="716" t="s">
        <v>86</v>
      </c>
      <c r="E53" s="882"/>
      <c r="F53" s="884" t="s">
        <v>490</v>
      </c>
      <c r="G53" s="3868"/>
      <c r="H53" s="3847"/>
      <c r="I53" s="485"/>
      <c r="J53" s="843"/>
      <c r="K53" s="879" t="s">
        <v>101</v>
      </c>
      <c r="L53" s="878">
        <v>5</v>
      </c>
      <c r="M53" s="877" t="s">
        <v>489</v>
      </c>
      <c r="N53" s="876" t="s">
        <v>463</v>
      </c>
      <c r="O53" s="496">
        <v>8</v>
      </c>
    </row>
    <row r="54" spans="1:15" ht="33" customHeight="1" thickBot="1" x14ac:dyDescent="0.25">
      <c r="A54" s="507" t="s">
        <v>27</v>
      </c>
      <c r="B54" s="875" t="s">
        <v>25</v>
      </c>
      <c r="C54" s="571" t="s">
        <v>25</v>
      </c>
      <c r="D54" s="716" t="s">
        <v>84</v>
      </c>
      <c r="E54" s="882"/>
      <c r="F54" s="881" t="s">
        <v>488</v>
      </c>
      <c r="G54" s="3866" t="s">
        <v>389</v>
      </c>
      <c r="H54" s="3847"/>
      <c r="I54" s="485"/>
      <c r="J54" s="843"/>
      <c r="K54" s="879" t="s">
        <v>101</v>
      </c>
      <c r="L54" s="878">
        <v>3</v>
      </c>
      <c r="M54" s="364" t="s">
        <v>487</v>
      </c>
      <c r="N54" s="883" t="s">
        <v>463</v>
      </c>
      <c r="O54" s="544">
        <v>1</v>
      </c>
    </row>
    <row r="55" spans="1:15" ht="32.25" customHeight="1" thickBot="1" x14ac:dyDescent="0.25">
      <c r="A55" s="507" t="s">
        <v>27</v>
      </c>
      <c r="B55" s="875" t="s">
        <v>25</v>
      </c>
      <c r="C55" s="571" t="s">
        <v>25</v>
      </c>
      <c r="D55" s="716" t="s">
        <v>81</v>
      </c>
      <c r="E55" s="882"/>
      <c r="F55" s="881" t="s">
        <v>486</v>
      </c>
      <c r="G55" s="3867"/>
      <c r="H55" s="3847"/>
      <c r="I55" s="485"/>
      <c r="J55" s="880"/>
      <c r="K55" s="879" t="s">
        <v>101</v>
      </c>
      <c r="L55" s="878">
        <v>64</v>
      </c>
      <c r="M55" s="877" t="s">
        <v>485</v>
      </c>
      <c r="N55" s="876" t="s">
        <v>463</v>
      </c>
      <c r="O55" s="496">
        <v>3</v>
      </c>
    </row>
    <row r="56" spans="1:15" ht="33.75" customHeight="1" thickBot="1" x14ac:dyDescent="0.25">
      <c r="A56" s="507" t="s">
        <v>27</v>
      </c>
      <c r="B56" s="875" t="s">
        <v>25</v>
      </c>
      <c r="C56" s="571" t="s">
        <v>25</v>
      </c>
      <c r="D56" s="716" t="s">
        <v>76</v>
      </c>
      <c r="E56" s="874"/>
      <c r="F56" s="873" t="s">
        <v>484</v>
      </c>
      <c r="G56" s="3867"/>
      <c r="H56" s="3848"/>
      <c r="I56" s="485"/>
      <c r="J56" s="822"/>
      <c r="K56" s="872" t="s">
        <v>101</v>
      </c>
      <c r="L56" s="871">
        <v>1</v>
      </c>
      <c r="M56" s="870" t="s">
        <v>483</v>
      </c>
      <c r="N56" s="869" t="s">
        <v>463</v>
      </c>
      <c r="O56" s="868">
        <v>1</v>
      </c>
    </row>
    <row r="57" spans="1:15" ht="35.25" customHeight="1" x14ac:dyDescent="0.2">
      <c r="A57" s="4083" t="s">
        <v>27</v>
      </c>
      <c r="B57" s="4085" t="s">
        <v>25</v>
      </c>
      <c r="C57" s="4087" t="s">
        <v>27</v>
      </c>
      <c r="D57" s="505"/>
      <c r="E57" s="570"/>
      <c r="F57" s="854" t="s">
        <v>481</v>
      </c>
      <c r="G57" s="3866" t="s">
        <v>381</v>
      </c>
      <c r="H57" s="3846" t="s">
        <v>33</v>
      </c>
      <c r="I57" s="3849" t="s">
        <v>37</v>
      </c>
      <c r="J57" s="853" t="s">
        <v>36</v>
      </c>
      <c r="K57" s="867" t="s">
        <v>101</v>
      </c>
      <c r="L57" s="513">
        <v>0</v>
      </c>
      <c r="M57" s="866" t="s">
        <v>482</v>
      </c>
      <c r="N57" s="851" t="s">
        <v>92</v>
      </c>
      <c r="O57" s="865"/>
    </row>
    <row r="58" spans="1:15" ht="26.25" customHeight="1" thickBot="1" x14ac:dyDescent="0.25">
      <c r="A58" s="4084"/>
      <c r="B58" s="4086"/>
      <c r="C58" s="4088"/>
      <c r="D58" s="478"/>
      <c r="E58" s="566"/>
      <c r="F58" s="746"/>
      <c r="G58" s="3867"/>
      <c r="H58" s="3847"/>
      <c r="I58" s="3850"/>
      <c r="J58" s="848"/>
      <c r="K58" s="821" t="s">
        <v>21</v>
      </c>
      <c r="L58" s="820">
        <f>SUM(L57)</f>
        <v>0</v>
      </c>
      <c r="M58" s="864"/>
      <c r="N58" s="863"/>
      <c r="O58" s="862"/>
    </row>
    <row r="59" spans="1:15" ht="26.25" customHeight="1" x14ac:dyDescent="0.2">
      <c r="A59" s="4083" t="s">
        <v>27</v>
      </c>
      <c r="B59" s="4085" t="s">
        <v>25</v>
      </c>
      <c r="C59" s="4087" t="s">
        <v>27</v>
      </c>
      <c r="D59" s="716" t="s">
        <v>25</v>
      </c>
      <c r="E59" s="744"/>
      <c r="F59" s="753" t="s">
        <v>481</v>
      </c>
      <c r="G59" s="3867"/>
      <c r="H59" s="3847"/>
      <c r="I59" s="3850"/>
      <c r="J59" s="822"/>
      <c r="K59" s="861" t="s">
        <v>101</v>
      </c>
      <c r="L59" s="742">
        <v>0</v>
      </c>
      <c r="M59" s="860"/>
      <c r="N59" s="859"/>
      <c r="O59" s="858"/>
    </row>
    <row r="60" spans="1:15" ht="16.5" customHeight="1" thickBot="1" x14ac:dyDescent="0.25">
      <c r="A60" s="4084"/>
      <c r="B60" s="4086"/>
      <c r="C60" s="4088"/>
      <c r="D60" s="754"/>
      <c r="E60" s="744"/>
      <c r="F60" s="753"/>
      <c r="G60" s="3868"/>
      <c r="H60" s="3848"/>
      <c r="I60" s="3851"/>
      <c r="J60" s="822"/>
      <c r="K60" s="709" t="s">
        <v>21</v>
      </c>
      <c r="L60" s="751">
        <f>SUM(L59)</f>
        <v>0</v>
      </c>
      <c r="M60" s="857"/>
      <c r="N60" s="856"/>
      <c r="O60" s="855"/>
    </row>
    <row r="61" spans="1:15" ht="25.5" customHeight="1" x14ac:dyDescent="0.2">
      <c r="A61" s="4083" t="s">
        <v>27</v>
      </c>
      <c r="B61" s="4085" t="s">
        <v>25</v>
      </c>
      <c r="C61" s="4089" t="s">
        <v>86</v>
      </c>
      <c r="D61" s="505"/>
      <c r="E61" s="570"/>
      <c r="F61" s="854" t="s">
        <v>478</v>
      </c>
      <c r="G61" s="3866" t="s">
        <v>480</v>
      </c>
      <c r="H61" s="3846" t="s">
        <v>33</v>
      </c>
      <c r="I61" s="3849" t="s">
        <v>37</v>
      </c>
      <c r="J61" s="853" t="s">
        <v>36</v>
      </c>
      <c r="K61" s="835" t="s">
        <v>101</v>
      </c>
      <c r="L61" s="513">
        <v>0</v>
      </c>
      <c r="M61" s="852" t="s">
        <v>479</v>
      </c>
      <c r="N61" s="851" t="s">
        <v>92</v>
      </c>
      <c r="O61" s="850"/>
    </row>
    <row r="62" spans="1:15" ht="25.5" customHeight="1" thickBot="1" x14ac:dyDescent="0.25">
      <c r="A62" s="4084"/>
      <c r="B62" s="4086"/>
      <c r="C62" s="4090"/>
      <c r="D62" s="478"/>
      <c r="E62" s="566"/>
      <c r="F62" s="849"/>
      <c r="G62" s="3867"/>
      <c r="H62" s="3847"/>
      <c r="I62" s="3850"/>
      <c r="J62" s="848"/>
      <c r="K62" s="821" t="s">
        <v>21</v>
      </c>
      <c r="L62" s="820">
        <f>SUM(L61:L61)</f>
        <v>0</v>
      </c>
      <c r="M62" s="847"/>
      <c r="N62" s="846"/>
      <c r="O62" s="793"/>
    </row>
    <row r="63" spans="1:15" ht="25.5" customHeight="1" x14ac:dyDescent="0.2">
      <c r="A63" s="4083" t="s">
        <v>27</v>
      </c>
      <c r="B63" s="4085" t="s">
        <v>25</v>
      </c>
      <c r="C63" s="4089" t="s">
        <v>86</v>
      </c>
      <c r="D63" s="716" t="s">
        <v>25</v>
      </c>
      <c r="E63" s="845"/>
      <c r="F63" s="844" t="s">
        <v>478</v>
      </c>
      <c r="G63" s="3867"/>
      <c r="H63" s="3847"/>
      <c r="I63" s="3850"/>
      <c r="J63" s="843"/>
      <c r="K63" s="842" t="s">
        <v>101</v>
      </c>
      <c r="L63" s="742">
        <v>0</v>
      </c>
      <c r="M63" s="839"/>
      <c r="N63" s="838"/>
      <c r="O63" s="837"/>
    </row>
    <row r="64" spans="1:15" ht="25.5" customHeight="1" thickBot="1" x14ac:dyDescent="0.25">
      <c r="A64" s="4084"/>
      <c r="B64" s="4086"/>
      <c r="C64" s="4090"/>
      <c r="D64" s="478"/>
      <c r="E64" s="477"/>
      <c r="F64" s="841"/>
      <c r="G64" s="3868"/>
      <c r="H64" s="3848"/>
      <c r="I64" s="3851"/>
      <c r="J64" s="840"/>
      <c r="K64" s="709" t="s">
        <v>21</v>
      </c>
      <c r="L64" s="751">
        <f>SUM(L63)</f>
        <v>0</v>
      </c>
      <c r="M64" s="839"/>
      <c r="N64" s="838"/>
      <c r="O64" s="837"/>
    </row>
    <row r="65" spans="1:15" ht="36.75" customHeight="1" x14ac:dyDescent="0.2">
      <c r="A65" s="4080" t="s">
        <v>27</v>
      </c>
      <c r="B65" s="3984" t="s">
        <v>25</v>
      </c>
      <c r="C65" s="571" t="s">
        <v>84</v>
      </c>
      <c r="D65" s="4151" t="s">
        <v>477</v>
      </c>
      <c r="E65" s="4151"/>
      <c r="F65" s="4152"/>
      <c r="G65" s="3866" t="s">
        <v>455</v>
      </c>
      <c r="H65" s="3846" t="s">
        <v>33</v>
      </c>
      <c r="I65" s="3849" t="s">
        <v>37</v>
      </c>
      <c r="J65" s="836" t="s">
        <v>36</v>
      </c>
      <c r="K65" s="835" t="s">
        <v>101</v>
      </c>
      <c r="L65" s="513">
        <f>L69+L72+L76+L79+L81+L84+L87+L90</f>
        <v>176.5</v>
      </c>
      <c r="M65" s="834"/>
      <c r="N65" s="833"/>
      <c r="O65" s="832"/>
    </row>
    <row r="66" spans="1:15" x14ac:dyDescent="0.2">
      <c r="A66" s="4081"/>
      <c r="B66" s="3985"/>
      <c r="C66" s="569"/>
      <c r="D66" s="4153"/>
      <c r="E66" s="4153"/>
      <c r="F66" s="4154"/>
      <c r="G66" s="3867"/>
      <c r="H66" s="3847"/>
      <c r="I66" s="3850"/>
      <c r="J66" s="831"/>
      <c r="K66" s="830" t="s">
        <v>118</v>
      </c>
      <c r="L66" s="829">
        <f>L70+L73+L75+L78+L82+L85+L88+L91</f>
        <v>70</v>
      </c>
      <c r="M66" s="828"/>
      <c r="N66" s="825"/>
      <c r="O66" s="824"/>
    </row>
    <row r="67" spans="1:15" x14ac:dyDescent="0.2">
      <c r="A67" s="4081"/>
      <c r="B67" s="3985"/>
      <c r="C67" s="569"/>
      <c r="D67" s="4153"/>
      <c r="E67" s="4153"/>
      <c r="F67" s="4154"/>
      <c r="G67" s="3867"/>
      <c r="H67" s="3847"/>
      <c r="I67" s="3850"/>
      <c r="J67" s="822"/>
      <c r="K67" s="827"/>
      <c r="L67" s="509"/>
      <c r="M67" s="826"/>
      <c r="N67" s="825"/>
      <c r="O67" s="824"/>
    </row>
    <row r="68" spans="1:15" ht="13.5" thickBot="1" x14ac:dyDescent="0.25">
      <c r="A68" s="4082"/>
      <c r="B68" s="3986"/>
      <c r="C68" s="823"/>
      <c r="D68" s="4155"/>
      <c r="E68" s="4155"/>
      <c r="F68" s="4156"/>
      <c r="G68" s="3868"/>
      <c r="H68" s="3848"/>
      <c r="I68" s="3851"/>
      <c r="J68" s="822"/>
      <c r="K68" s="821" t="s">
        <v>21</v>
      </c>
      <c r="L68" s="820">
        <f>SUM(L65:L66)</f>
        <v>246.5</v>
      </c>
      <c r="M68" s="819"/>
      <c r="N68" s="818"/>
      <c r="O68" s="817"/>
    </row>
    <row r="69" spans="1:15" ht="27" customHeight="1" thickBot="1" x14ac:dyDescent="0.25">
      <c r="A69" s="4080" t="s">
        <v>27</v>
      </c>
      <c r="B69" s="3984" t="s">
        <v>25</v>
      </c>
      <c r="C69" s="4102" t="s">
        <v>84</v>
      </c>
      <c r="D69" s="4091" t="s">
        <v>25</v>
      </c>
      <c r="E69" s="4094"/>
      <c r="F69" s="4109" t="s">
        <v>476</v>
      </c>
      <c r="G69" s="4105" t="s">
        <v>455</v>
      </c>
      <c r="H69" s="3846" t="s">
        <v>475</v>
      </c>
      <c r="I69" s="3849"/>
      <c r="J69" s="789"/>
      <c r="K69" s="814" t="s">
        <v>101</v>
      </c>
      <c r="L69" s="795">
        <v>100</v>
      </c>
      <c r="M69" s="359" t="s">
        <v>474</v>
      </c>
      <c r="N69" s="816" t="s">
        <v>463</v>
      </c>
      <c r="O69" s="815">
        <v>2</v>
      </c>
    </row>
    <row r="70" spans="1:15" ht="27" customHeight="1" thickBot="1" x14ac:dyDescent="0.25">
      <c r="A70" s="4081"/>
      <c r="B70" s="3985"/>
      <c r="C70" s="4103"/>
      <c r="D70" s="4092"/>
      <c r="E70" s="4095"/>
      <c r="F70" s="4110"/>
      <c r="G70" s="4106"/>
      <c r="H70" s="3847"/>
      <c r="I70" s="3850"/>
      <c r="J70" s="789"/>
      <c r="K70" s="814" t="s">
        <v>118</v>
      </c>
      <c r="L70" s="795"/>
      <c r="M70" s="630"/>
      <c r="N70" s="791"/>
      <c r="O70" s="799"/>
    </row>
    <row r="71" spans="1:15" ht="27" customHeight="1" thickBot="1" x14ac:dyDescent="0.25">
      <c r="A71" s="4082"/>
      <c r="B71" s="3986"/>
      <c r="C71" s="4104"/>
      <c r="D71" s="4093"/>
      <c r="E71" s="4096"/>
      <c r="F71" s="4111"/>
      <c r="G71" s="4107"/>
      <c r="H71" s="3847"/>
      <c r="I71" s="3851"/>
      <c r="J71" s="789"/>
      <c r="K71" s="813" t="s">
        <v>21</v>
      </c>
      <c r="L71" s="795"/>
      <c r="M71" s="630"/>
      <c r="N71" s="791"/>
      <c r="O71" s="799"/>
    </row>
    <row r="72" spans="1:15" ht="27.75" customHeight="1" thickBot="1" x14ac:dyDescent="0.25">
      <c r="A72" s="4080" t="s">
        <v>27</v>
      </c>
      <c r="B72" s="3984" t="s">
        <v>25</v>
      </c>
      <c r="C72" s="4102" t="s">
        <v>84</v>
      </c>
      <c r="D72" s="4091" t="s">
        <v>27</v>
      </c>
      <c r="E72" s="4094"/>
      <c r="F72" s="4118" t="s">
        <v>473</v>
      </c>
      <c r="G72" s="4105" t="s">
        <v>455</v>
      </c>
      <c r="H72" s="3846" t="s">
        <v>472</v>
      </c>
      <c r="I72" s="3849"/>
      <c r="J72" s="789"/>
      <c r="K72" s="503" t="s">
        <v>101</v>
      </c>
      <c r="L72" s="795">
        <v>40</v>
      </c>
      <c r="M72" s="630"/>
      <c r="N72" s="791"/>
      <c r="O72" s="799"/>
    </row>
    <row r="73" spans="1:15" ht="21" customHeight="1" thickBot="1" x14ac:dyDescent="0.25">
      <c r="A73" s="4081"/>
      <c r="B73" s="3985"/>
      <c r="C73" s="4103"/>
      <c r="D73" s="4092"/>
      <c r="E73" s="4095"/>
      <c r="F73" s="4119"/>
      <c r="G73" s="4106"/>
      <c r="H73" s="3847"/>
      <c r="I73" s="3850"/>
      <c r="J73" s="789"/>
      <c r="K73" s="494" t="s">
        <v>118</v>
      </c>
      <c r="L73" s="795">
        <v>40</v>
      </c>
      <c r="M73" s="630" t="s">
        <v>471</v>
      </c>
      <c r="N73" s="791" t="s">
        <v>463</v>
      </c>
      <c r="O73" s="798">
        <v>4</v>
      </c>
    </row>
    <row r="74" spans="1:15" ht="21" customHeight="1" thickBot="1" x14ac:dyDescent="0.25">
      <c r="A74" s="4082"/>
      <c r="B74" s="3986"/>
      <c r="C74" s="4104"/>
      <c r="D74" s="4093"/>
      <c r="E74" s="4096"/>
      <c r="F74" s="4120"/>
      <c r="G74" s="4107"/>
      <c r="H74" s="3848"/>
      <c r="I74" s="3851"/>
      <c r="J74" s="789"/>
      <c r="K74" s="709" t="s">
        <v>21</v>
      </c>
      <c r="L74" s="795"/>
      <c r="M74" s="630"/>
      <c r="N74" s="791"/>
      <c r="O74" s="799"/>
    </row>
    <row r="75" spans="1:15" ht="24.75" customHeight="1" thickBot="1" x14ac:dyDescent="0.25">
      <c r="A75" s="4080" t="s">
        <v>27</v>
      </c>
      <c r="B75" s="3984" t="s">
        <v>25</v>
      </c>
      <c r="C75" s="4102" t="s">
        <v>84</v>
      </c>
      <c r="D75" s="4091" t="s">
        <v>86</v>
      </c>
      <c r="E75" s="4094"/>
      <c r="F75" s="4109" t="s">
        <v>470</v>
      </c>
      <c r="G75" s="4105" t="s">
        <v>455</v>
      </c>
      <c r="H75" s="3846" t="s">
        <v>454</v>
      </c>
      <c r="I75" s="3849"/>
      <c r="J75" s="789"/>
      <c r="K75" s="503" t="s">
        <v>118</v>
      </c>
      <c r="L75" s="795">
        <v>15</v>
      </c>
      <c r="M75" s="812" t="s">
        <v>469</v>
      </c>
      <c r="N75" s="811" t="s">
        <v>463</v>
      </c>
      <c r="O75" s="810">
        <v>2</v>
      </c>
    </row>
    <row r="76" spans="1:15" ht="24.75" customHeight="1" thickBot="1" x14ac:dyDescent="0.25">
      <c r="A76" s="4081"/>
      <c r="B76" s="3985"/>
      <c r="C76" s="4103"/>
      <c r="D76" s="4092"/>
      <c r="E76" s="4095"/>
      <c r="F76" s="4110"/>
      <c r="G76" s="4106"/>
      <c r="H76" s="3847"/>
      <c r="I76" s="3850"/>
      <c r="J76" s="789"/>
      <c r="K76" s="484" t="s">
        <v>101</v>
      </c>
      <c r="L76" s="795"/>
      <c r="M76" s="630"/>
      <c r="N76" s="791"/>
      <c r="O76" s="799"/>
    </row>
    <row r="77" spans="1:15" ht="24.75" customHeight="1" thickBot="1" x14ac:dyDescent="0.25">
      <c r="A77" s="4082"/>
      <c r="B77" s="3986"/>
      <c r="C77" s="4104"/>
      <c r="D77" s="4093"/>
      <c r="E77" s="4096"/>
      <c r="F77" s="4111"/>
      <c r="G77" s="4107"/>
      <c r="H77" s="3848"/>
      <c r="I77" s="3851"/>
      <c r="J77" s="789"/>
      <c r="K77" s="809" t="s">
        <v>21</v>
      </c>
      <c r="L77" s="795"/>
      <c r="M77" s="630"/>
      <c r="N77" s="791"/>
      <c r="O77" s="799"/>
    </row>
    <row r="78" spans="1:15" ht="24.75" customHeight="1" thickBot="1" x14ac:dyDescent="0.25">
      <c r="A78" s="4080" t="s">
        <v>27</v>
      </c>
      <c r="B78" s="3984" t="s">
        <v>25</v>
      </c>
      <c r="C78" s="4102" t="s">
        <v>84</v>
      </c>
      <c r="D78" s="4091" t="s">
        <v>84</v>
      </c>
      <c r="E78" s="4094"/>
      <c r="F78" s="4109" t="s">
        <v>468</v>
      </c>
      <c r="G78" s="4105" t="s">
        <v>455</v>
      </c>
      <c r="H78" s="3846" t="s">
        <v>454</v>
      </c>
      <c r="I78" s="3849"/>
      <c r="J78" s="789"/>
      <c r="K78" s="503" t="s">
        <v>118</v>
      </c>
      <c r="L78" s="795">
        <v>2</v>
      </c>
      <c r="M78" s="808" t="s">
        <v>467</v>
      </c>
      <c r="N78" s="807" t="s">
        <v>463</v>
      </c>
      <c r="O78" s="806">
        <v>32</v>
      </c>
    </row>
    <row r="79" spans="1:15" ht="19.5" customHeight="1" thickBot="1" x14ac:dyDescent="0.25">
      <c r="A79" s="4081"/>
      <c r="B79" s="3985"/>
      <c r="C79" s="4103"/>
      <c r="D79" s="4092"/>
      <c r="E79" s="4095"/>
      <c r="F79" s="4110"/>
      <c r="G79" s="4106"/>
      <c r="H79" s="3847"/>
      <c r="I79" s="3850"/>
      <c r="J79" s="789"/>
      <c r="K79" s="494" t="s">
        <v>101</v>
      </c>
      <c r="L79" s="795"/>
      <c r="M79" s="630"/>
      <c r="N79" s="791"/>
      <c r="O79" s="799"/>
    </row>
    <row r="80" spans="1:15" ht="24.75" customHeight="1" thickBot="1" x14ac:dyDescent="0.25">
      <c r="A80" s="4082"/>
      <c r="B80" s="3986"/>
      <c r="C80" s="4104"/>
      <c r="D80" s="4093"/>
      <c r="E80" s="4096"/>
      <c r="F80" s="4111"/>
      <c r="G80" s="4107"/>
      <c r="H80" s="3848"/>
      <c r="I80" s="3851"/>
      <c r="J80" s="789"/>
      <c r="K80" s="709" t="s">
        <v>21</v>
      </c>
      <c r="L80" s="795"/>
      <c r="M80" s="805"/>
      <c r="N80" s="804"/>
      <c r="O80" s="803"/>
    </row>
    <row r="81" spans="1:15" ht="26.25" customHeight="1" thickBot="1" x14ac:dyDescent="0.25">
      <c r="A81" s="4080" t="s">
        <v>27</v>
      </c>
      <c r="B81" s="3984" t="s">
        <v>25</v>
      </c>
      <c r="C81" s="4102" t="s">
        <v>84</v>
      </c>
      <c r="D81" s="4091" t="s">
        <v>81</v>
      </c>
      <c r="E81" s="4094"/>
      <c r="F81" s="4109" t="s">
        <v>466</v>
      </c>
      <c r="G81" s="4105" t="s">
        <v>455</v>
      </c>
      <c r="H81" s="3846" t="s">
        <v>465</v>
      </c>
      <c r="I81" s="3849"/>
      <c r="J81" s="789"/>
      <c r="K81" s="503" t="s">
        <v>101</v>
      </c>
      <c r="L81" s="802"/>
      <c r="M81" s="337"/>
      <c r="N81" s="801"/>
      <c r="O81" s="800"/>
    </row>
    <row r="82" spans="1:15" ht="24.75" customHeight="1" thickBot="1" x14ac:dyDescent="0.25">
      <c r="A82" s="4081"/>
      <c r="B82" s="3985"/>
      <c r="C82" s="4103"/>
      <c r="D82" s="4092"/>
      <c r="E82" s="4095"/>
      <c r="F82" s="4110"/>
      <c r="G82" s="4106"/>
      <c r="H82" s="3847"/>
      <c r="I82" s="3850"/>
      <c r="J82" s="789"/>
      <c r="K82" s="494" t="s">
        <v>118</v>
      </c>
      <c r="L82" s="795">
        <v>13</v>
      </c>
      <c r="M82" s="630" t="s">
        <v>464</v>
      </c>
      <c r="N82" s="791" t="s">
        <v>463</v>
      </c>
      <c r="O82" s="798">
        <v>40</v>
      </c>
    </row>
    <row r="83" spans="1:15" ht="24.75" customHeight="1" thickBot="1" x14ac:dyDescent="0.25">
      <c r="A83" s="4082"/>
      <c r="B83" s="3986"/>
      <c r="C83" s="4104"/>
      <c r="D83" s="4093"/>
      <c r="E83" s="4096"/>
      <c r="F83" s="4111"/>
      <c r="G83" s="4107"/>
      <c r="H83" s="3847"/>
      <c r="I83" s="3851"/>
      <c r="J83" s="789"/>
      <c r="K83" s="709" t="s">
        <v>21</v>
      </c>
      <c r="L83" s="795"/>
      <c r="M83" s="630"/>
      <c r="N83" s="791"/>
      <c r="O83" s="799"/>
    </row>
    <row r="84" spans="1:15" ht="37.5" customHeight="1" thickBot="1" x14ac:dyDescent="0.25">
      <c r="A84" s="4080" t="s">
        <v>27</v>
      </c>
      <c r="B84" s="3984" t="s">
        <v>25</v>
      </c>
      <c r="C84" s="4102" t="s">
        <v>84</v>
      </c>
      <c r="D84" s="4091" t="s">
        <v>76</v>
      </c>
      <c r="E84" s="4094"/>
      <c r="F84" s="4109" t="s">
        <v>462</v>
      </c>
      <c r="G84" s="4105" t="s">
        <v>455</v>
      </c>
      <c r="H84" s="3846" t="s">
        <v>454</v>
      </c>
      <c r="I84" s="3849"/>
      <c r="J84" s="789"/>
      <c r="K84" s="503" t="s">
        <v>101</v>
      </c>
      <c r="L84" s="795">
        <v>15</v>
      </c>
      <c r="M84" s="630" t="s">
        <v>461</v>
      </c>
      <c r="N84" s="791" t="s">
        <v>460</v>
      </c>
      <c r="O84" s="798">
        <v>1</v>
      </c>
    </row>
    <row r="85" spans="1:15" ht="17.25" customHeight="1" thickBot="1" x14ac:dyDescent="0.25">
      <c r="A85" s="4081"/>
      <c r="B85" s="3985"/>
      <c r="C85" s="4103"/>
      <c r="D85" s="4092"/>
      <c r="E85" s="4095"/>
      <c r="F85" s="4110"/>
      <c r="G85" s="4106"/>
      <c r="H85" s="3847"/>
      <c r="I85" s="3850"/>
      <c r="J85" s="789"/>
      <c r="K85" s="494" t="s">
        <v>118</v>
      </c>
      <c r="L85" s="795"/>
      <c r="M85" s="630"/>
      <c r="N85" s="791"/>
      <c r="O85" s="799"/>
    </row>
    <row r="86" spans="1:15" ht="30.75" customHeight="1" thickBot="1" x14ac:dyDescent="0.25">
      <c r="A86" s="4082"/>
      <c r="B86" s="3986"/>
      <c r="C86" s="4104"/>
      <c r="D86" s="4093"/>
      <c r="E86" s="4096"/>
      <c r="F86" s="4111"/>
      <c r="G86" s="4107"/>
      <c r="H86" s="3848"/>
      <c r="I86" s="3851"/>
      <c r="J86" s="789"/>
      <c r="K86" s="709" t="s">
        <v>21</v>
      </c>
      <c r="L86" s="795"/>
      <c r="M86" s="630"/>
      <c r="N86" s="791"/>
      <c r="O86" s="799"/>
    </row>
    <row r="87" spans="1:15" ht="32.25" customHeight="1" thickBot="1" x14ac:dyDescent="0.25">
      <c r="A87" s="4080" t="s">
        <v>27</v>
      </c>
      <c r="B87" s="3984" t="s">
        <v>25</v>
      </c>
      <c r="C87" s="4102" t="s">
        <v>84</v>
      </c>
      <c r="D87" s="4091" t="s">
        <v>73</v>
      </c>
      <c r="E87" s="4094"/>
      <c r="F87" s="4109" t="s">
        <v>459</v>
      </c>
      <c r="G87" s="4105" t="s">
        <v>455</v>
      </c>
      <c r="H87" s="3846" t="s">
        <v>454</v>
      </c>
      <c r="I87" s="3849"/>
      <c r="J87" s="789"/>
      <c r="K87" s="503" t="s">
        <v>101</v>
      </c>
      <c r="L87" s="795">
        <v>0.5</v>
      </c>
      <c r="M87" s="630" t="s">
        <v>458</v>
      </c>
      <c r="N87" s="791"/>
      <c r="O87" s="798" t="s">
        <v>457</v>
      </c>
    </row>
    <row r="88" spans="1:15" ht="12" customHeight="1" thickBot="1" x14ac:dyDescent="0.25">
      <c r="A88" s="4081"/>
      <c r="B88" s="3985"/>
      <c r="C88" s="4103"/>
      <c r="D88" s="4092"/>
      <c r="E88" s="4095"/>
      <c r="F88" s="4110"/>
      <c r="G88" s="4106"/>
      <c r="H88" s="3847"/>
      <c r="I88" s="3850"/>
      <c r="J88" s="789"/>
      <c r="K88" s="494" t="s">
        <v>118</v>
      </c>
      <c r="L88" s="795"/>
      <c r="M88" s="630"/>
      <c r="N88" s="791"/>
      <c r="O88" s="793"/>
    </row>
    <row r="89" spans="1:15" ht="24" customHeight="1" thickBot="1" x14ac:dyDescent="0.25">
      <c r="A89" s="4082"/>
      <c r="B89" s="3986"/>
      <c r="C89" s="4104"/>
      <c r="D89" s="4093"/>
      <c r="E89" s="4096"/>
      <c r="F89" s="4111"/>
      <c r="G89" s="4107"/>
      <c r="H89" s="3848"/>
      <c r="I89" s="3851"/>
      <c r="J89" s="789"/>
      <c r="K89" s="709" t="s">
        <v>21</v>
      </c>
      <c r="L89" s="795"/>
      <c r="M89" s="364"/>
      <c r="N89" s="797"/>
      <c r="O89" s="796"/>
    </row>
    <row r="90" spans="1:15" ht="27.75" customHeight="1" thickBot="1" x14ac:dyDescent="0.25">
      <c r="A90" s="4080" t="s">
        <v>27</v>
      </c>
      <c r="B90" s="3984" t="s">
        <v>25</v>
      </c>
      <c r="C90" s="4102" t="s">
        <v>84</v>
      </c>
      <c r="D90" s="4091" t="s">
        <v>69</v>
      </c>
      <c r="E90" s="4094"/>
      <c r="F90" s="4109" t="s">
        <v>456</v>
      </c>
      <c r="G90" s="4105" t="s">
        <v>455</v>
      </c>
      <c r="H90" s="3846" t="s">
        <v>454</v>
      </c>
      <c r="I90" s="3849"/>
      <c r="J90" s="789"/>
      <c r="K90" s="503" t="s">
        <v>101</v>
      </c>
      <c r="L90" s="795">
        <v>21</v>
      </c>
      <c r="M90" s="630" t="s">
        <v>453</v>
      </c>
      <c r="N90" s="794"/>
      <c r="O90" s="793" t="s">
        <v>336</v>
      </c>
    </row>
    <row r="91" spans="1:15" ht="13.5" thickBot="1" x14ac:dyDescent="0.25">
      <c r="A91" s="4081"/>
      <c r="B91" s="3985"/>
      <c r="C91" s="4103"/>
      <c r="D91" s="4092"/>
      <c r="E91" s="4095"/>
      <c r="F91" s="4110"/>
      <c r="G91" s="4106"/>
      <c r="H91" s="3847"/>
      <c r="I91" s="3850"/>
      <c r="J91" s="789"/>
      <c r="K91" s="494" t="s">
        <v>118</v>
      </c>
      <c r="L91" s="788"/>
      <c r="M91" s="792"/>
      <c r="N91" s="791"/>
      <c r="O91" s="790"/>
    </row>
    <row r="92" spans="1:15" ht="24" customHeight="1" thickBot="1" x14ac:dyDescent="0.25">
      <c r="A92" s="4082"/>
      <c r="B92" s="3986"/>
      <c r="C92" s="4104"/>
      <c r="D92" s="4093"/>
      <c r="E92" s="4096"/>
      <c r="F92" s="4111"/>
      <c r="G92" s="4107"/>
      <c r="H92" s="3848"/>
      <c r="I92" s="3851"/>
      <c r="J92" s="789"/>
      <c r="K92" s="709" t="s">
        <v>21</v>
      </c>
      <c r="L92" s="788"/>
      <c r="M92" s="787"/>
      <c r="N92" s="786"/>
      <c r="O92" s="785"/>
    </row>
    <row r="93" spans="1:15" ht="13.5" thickBot="1" x14ac:dyDescent="0.25">
      <c r="A93" s="470" t="s">
        <v>25</v>
      </c>
      <c r="B93" s="704"/>
      <c r="C93" s="4129" t="s">
        <v>24</v>
      </c>
      <c r="D93" s="4129"/>
      <c r="E93" s="4129"/>
      <c r="F93" s="4129"/>
      <c r="G93" s="4129"/>
      <c r="H93" s="4129"/>
      <c r="I93" s="4130"/>
      <c r="J93" s="784"/>
      <c r="K93" s="703" t="s">
        <v>21</v>
      </c>
      <c r="L93" s="783">
        <f>L50+L58+L62+L68</f>
        <v>341.5</v>
      </c>
      <c r="M93" s="782"/>
      <c r="N93" s="781"/>
      <c r="O93" s="780"/>
    </row>
    <row r="94" spans="1:15" ht="13.5" thickBot="1" x14ac:dyDescent="0.25">
      <c r="A94" s="470" t="s">
        <v>27</v>
      </c>
      <c r="B94" s="469" t="s">
        <v>25</v>
      </c>
      <c r="C94" s="4134" t="s">
        <v>26</v>
      </c>
      <c r="D94" s="4134"/>
      <c r="E94" s="4134"/>
      <c r="F94" s="4134"/>
      <c r="G94" s="4134"/>
      <c r="H94" s="4134"/>
      <c r="I94" s="4135"/>
      <c r="J94" s="779"/>
      <c r="K94" s="467" t="s">
        <v>21</v>
      </c>
      <c r="L94" s="466">
        <f>L50+L58+L62+L68</f>
        <v>341.5</v>
      </c>
      <c r="M94" s="697"/>
      <c r="N94" s="410"/>
      <c r="O94" s="409"/>
    </row>
    <row r="95" spans="1:15" ht="27" customHeight="1" thickBot="1" x14ac:dyDescent="0.25">
      <c r="A95" s="574" t="s">
        <v>27</v>
      </c>
      <c r="B95" s="778" t="s">
        <v>27</v>
      </c>
      <c r="C95" s="777"/>
      <c r="D95" s="776"/>
      <c r="E95" s="776" t="s">
        <v>452</v>
      </c>
      <c r="F95" s="392"/>
      <c r="G95" s="392"/>
      <c r="H95" s="392"/>
      <c r="I95" s="392"/>
      <c r="J95" s="392"/>
      <c r="K95" s="392"/>
      <c r="L95" s="392"/>
      <c r="M95" s="775"/>
      <c r="N95" s="774"/>
      <c r="O95" s="773"/>
    </row>
    <row r="96" spans="1:15" ht="39" customHeight="1" x14ac:dyDescent="0.2">
      <c r="A96" s="4080"/>
      <c r="B96" s="4100"/>
      <c r="C96" s="772"/>
      <c r="D96" s="771"/>
      <c r="E96" s="771"/>
      <c r="F96" s="771"/>
      <c r="G96" s="771"/>
      <c r="H96" s="771"/>
      <c r="I96" s="771"/>
      <c r="J96" s="771"/>
      <c r="K96" s="771"/>
      <c r="L96" s="770"/>
      <c r="M96" s="769" t="s">
        <v>451</v>
      </c>
      <c r="N96" s="768" t="s">
        <v>92</v>
      </c>
      <c r="O96" s="767"/>
    </row>
    <row r="97" spans="1:15" ht="39.75" customHeight="1" thickBot="1" x14ac:dyDescent="0.25">
      <c r="A97" s="4082"/>
      <c r="B97" s="4101"/>
      <c r="C97" s="766"/>
      <c r="D97" s="765"/>
      <c r="E97" s="765"/>
      <c r="F97" s="765"/>
      <c r="G97" s="765"/>
      <c r="H97" s="765"/>
      <c r="I97" s="765"/>
      <c r="J97" s="765"/>
      <c r="K97" s="765"/>
      <c r="L97" s="764"/>
      <c r="M97" s="763" t="s">
        <v>450</v>
      </c>
      <c r="N97" s="762" t="s">
        <v>92</v>
      </c>
      <c r="O97" s="761"/>
    </row>
    <row r="98" spans="1:15" ht="32.25" customHeight="1" x14ac:dyDescent="0.2">
      <c r="A98" s="4080" t="s">
        <v>27</v>
      </c>
      <c r="B98" s="3984" t="s">
        <v>27</v>
      </c>
      <c r="C98" s="506" t="s">
        <v>25</v>
      </c>
      <c r="D98" s="505"/>
      <c r="E98" s="570"/>
      <c r="F98" s="749" t="s">
        <v>446</v>
      </c>
      <c r="G98" s="3866" t="s">
        <v>449</v>
      </c>
      <c r="H98" s="3846" t="s">
        <v>33</v>
      </c>
      <c r="I98" s="3849" t="s">
        <v>37</v>
      </c>
      <c r="J98" s="4131" t="s">
        <v>36</v>
      </c>
      <c r="K98" s="503" t="s">
        <v>101</v>
      </c>
      <c r="L98" s="733">
        <v>0</v>
      </c>
      <c r="M98" s="729" t="s">
        <v>448</v>
      </c>
      <c r="N98" s="726" t="s">
        <v>92</v>
      </c>
      <c r="O98" s="330"/>
    </row>
    <row r="99" spans="1:15" ht="35.25" customHeight="1" thickBot="1" x14ac:dyDescent="0.25">
      <c r="A99" s="4081"/>
      <c r="B99" s="3985"/>
      <c r="C99" s="488"/>
      <c r="D99" s="487"/>
      <c r="E99" s="568"/>
      <c r="F99" s="748"/>
      <c r="G99" s="3867"/>
      <c r="H99" s="3847"/>
      <c r="I99" s="3850"/>
      <c r="J99" s="4132"/>
      <c r="K99" s="494"/>
      <c r="L99" s="723"/>
      <c r="M99" s="722" t="s">
        <v>447</v>
      </c>
      <c r="N99" s="721" t="s">
        <v>92</v>
      </c>
      <c r="O99" s="760"/>
    </row>
    <row r="100" spans="1:15" ht="13.5" thickBot="1" x14ac:dyDescent="0.25">
      <c r="A100" s="4082"/>
      <c r="B100" s="3986"/>
      <c r="C100" s="759"/>
      <c r="D100" s="478"/>
      <c r="E100" s="566"/>
      <c r="F100" s="746"/>
      <c r="G100" s="3867"/>
      <c r="H100" s="3847"/>
      <c r="I100" s="3850"/>
      <c r="J100" s="4132"/>
      <c r="K100" s="718" t="s">
        <v>21</v>
      </c>
      <c r="L100" s="717">
        <f>SUM(L98:L99)</f>
        <v>0</v>
      </c>
      <c r="M100" s="745"/>
      <c r="N100" s="713"/>
      <c r="O100" s="758"/>
    </row>
    <row r="101" spans="1:15" ht="25.5" x14ac:dyDescent="0.2">
      <c r="A101" s="4080" t="s">
        <v>27</v>
      </c>
      <c r="B101" s="3984" t="s">
        <v>27</v>
      </c>
      <c r="C101" s="506" t="s">
        <v>25</v>
      </c>
      <c r="D101" s="716" t="s">
        <v>25</v>
      </c>
      <c r="E101" s="744"/>
      <c r="F101" s="743" t="s">
        <v>446</v>
      </c>
      <c r="G101" s="3867"/>
      <c r="H101" s="3847"/>
      <c r="I101" s="3850"/>
      <c r="J101" s="4132"/>
      <c r="K101" s="494" t="s">
        <v>101</v>
      </c>
      <c r="L101" s="742">
        <v>0</v>
      </c>
      <c r="M101" s="757"/>
      <c r="N101" s="756"/>
      <c r="O101" s="755"/>
    </row>
    <row r="102" spans="1:15" ht="13.5" thickBot="1" x14ac:dyDescent="0.25">
      <c r="A102" s="4081"/>
      <c r="B102" s="3985"/>
      <c r="C102" s="612"/>
      <c r="D102" s="754"/>
      <c r="E102" s="744"/>
      <c r="F102" s="753"/>
      <c r="G102" s="3867"/>
      <c r="H102" s="3847"/>
      <c r="I102" s="3850"/>
      <c r="J102" s="4132"/>
      <c r="K102" s="752" t="s">
        <v>21</v>
      </c>
      <c r="L102" s="751">
        <f>SUM(L101)</f>
        <v>0</v>
      </c>
      <c r="M102" s="741"/>
      <c r="N102" s="740"/>
      <c r="O102" s="750"/>
    </row>
    <row r="103" spans="1:15" ht="26.25" customHeight="1" thickBot="1" x14ac:dyDescent="0.25">
      <c r="A103" s="4083" t="s">
        <v>27</v>
      </c>
      <c r="B103" s="4085" t="s">
        <v>27</v>
      </c>
      <c r="C103" s="4087" t="s">
        <v>27</v>
      </c>
      <c r="D103" s="505"/>
      <c r="E103" s="570"/>
      <c r="F103" s="749" t="s">
        <v>442</v>
      </c>
      <c r="G103" s="3866" t="s">
        <v>445</v>
      </c>
      <c r="H103" s="3846" t="s">
        <v>33</v>
      </c>
      <c r="I103" s="3849" t="s">
        <v>37</v>
      </c>
      <c r="J103" s="4131" t="s">
        <v>36</v>
      </c>
      <c r="K103" s="503" t="s">
        <v>101</v>
      </c>
      <c r="L103" s="733">
        <v>0</v>
      </c>
      <c r="M103" s="732" t="s">
        <v>444</v>
      </c>
      <c r="N103" s="731" t="s">
        <v>92</v>
      </c>
      <c r="O103" s="730"/>
    </row>
    <row r="104" spans="1:15" ht="42.75" customHeight="1" thickBot="1" x14ac:dyDescent="0.25">
      <c r="A104" s="4108"/>
      <c r="B104" s="3985"/>
      <c r="C104" s="4121"/>
      <c r="D104" s="487"/>
      <c r="E104" s="568"/>
      <c r="F104" s="748"/>
      <c r="G104" s="3867"/>
      <c r="H104" s="3847"/>
      <c r="I104" s="3850"/>
      <c r="J104" s="4132"/>
      <c r="K104" s="494"/>
      <c r="L104" s="723"/>
      <c r="M104" s="722" t="s">
        <v>443</v>
      </c>
      <c r="N104" s="721" t="s">
        <v>436</v>
      </c>
      <c r="O104" s="747"/>
    </row>
    <row r="105" spans="1:15" ht="21" customHeight="1" thickBot="1" x14ac:dyDescent="0.25">
      <c r="A105" s="4084"/>
      <c r="B105" s="4086"/>
      <c r="C105" s="4088"/>
      <c r="D105" s="478"/>
      <c r="E105" s="566"/>
      <c r="F105" s="746"/>
      <c r="G105" s="3867"/>
      <c r="H105" s="3847"/>
      <c r="I105" s="3850"/>
      <c r="J105" s="4132"/>
      <c r="K105" s="718" t="s">
        <v>21</v>
      </c>
      <c r="L105" s="717">
        <f>SUM(L103:L104)</f>
        <v>0</v>
      </c>
      <c r="M105" s="745"/>
      <c r="N105" s="713"/>
      <c r="O105" s="712"/>
    </row>
    <row r="106" spans="1:15" ht="33" customHeight="1" x14ac:dyDescent="0.2">
      <c r="A106" s="4080" t="s">
        <v>27</v>
      </c>
      <c r="B106" s="3984" t="s">
        <v>27</v>
      </c>
      <c r="C106" s="506" t="s">
        <v>27</v>
      </c>
      <c r="D106" s="716" t="s">
        <v>25</v>
      </c>
      <c r="E106" s="744"/>
      <c r="F106" s="743" t="s">
        <v>442</v>
      </c>
      <c r="G106" s="3867"/>
      <c r="H106" s="3847"/>
      <c r="I106" s="3850"/>
      <c r="J106" s="4132"/>
      <c r="K106" s="494" t="s">
        <v>101</v>
      </c>
      <c r="L106" s="742">
        <v>0</v>
      </c>
      <c r="M106" s="741"/>
      <c r="N106" s="740"/>
      <c r="O106" s="739"/>
    </row>
    <row r="107" spans="1:15" ht="42" customHeight="1" thickBot="1" x14ac:dyDescent="0.25">
      <c r="A107" s="4082"/>
      <c r="B107" s="3986"/>
      <c r="C107" s="711"/>
      <c r="D107" s="478"/>
      <c r="E107" s="566"/>
      <c r="F107" s="738"/>
      <c r="G107" s="3868"/>
      <c r="H107" s="3848"/>
      <c r="I107" s="3851"/>
      <c r="J107" s="4133"/>
      <c r="K107" s="709" t="s">
        <v>21</v>
      </c>
      <c r="L107" s="737">
        <f>SUM(L106)</f>
        <v>0</v>
      </c>
      <c r="M107" s="736"/>
      <c r="N107" s="706"/>
      <c r="O107" s="705"/>
    </row>
    <row r="108" spans="1:15" ht="27.75" customHeight="1" thickBot="1" x14ac:dyDescent="0.25">
      <c r="A108" s="4083" t="s">
        <v>27</v>
      </c>
      <c r="B108" s="4085" t="s">
        <v>27</v>
      </c>
      <c r="C108" s="4087" t="s">
        <v>86</v>
      </c>
      <c r="D108" s="505"/>
      <c r="E108" s="570"/>
      <c r="F108" s="735" t="s">
        <v>435</v>
      </c>
      <c r="G108" s="3866" t="s">
        <v>441</v>
      </c>
      <c r="H108" s="3846" t="s">
        <v>33</v>
      </c>
      <c r="I108" s="3849" t="s">
        <v>37</v>
      </c>
      <c r="J108" s="734" t="s">
        <v>36</v>
      </c>
      <c r="K108" s="503" t="s">
        <v>101</v>
      </c>
      <c r="L108" s="733">
        <v>0</v>
      </c>
      <c r="M108" s="732" t="s">
        <v>440</v>
      </c>
      <c r="N108" s="731" t="s">
        <v>92</v>
      </c>
      <c r="O108" s="730"/>
    </row>
    <row r="109" spans="1:15" ht="25.5" x14ac:dyDescent="0.2">
      <c r="A109" s="4108"/>
      <c r="B109" s="3985"/>
      <c r="C109" s="4121"/>
      <c r="D109" s="487"/>
      <c r="E109" s="568"/>
      <c r="F109" s="728"/>
      <c r="G109" s="3867"/>
      <c r="H109" s="3847"/>
      <c r="I109" s="3850"/>
      <c r="J109" s="715"/>
      <c r="K109" s="494"/>
      <c r="L109" s="727"/>
      <c r="M109" s="729" t="s">
        <v>439</v>
      </c>
      <c r="N109" s="721" t="s">
        <v>436</v>
      </c>
      <c r="O109" s="725"/>
    </row>
    <row r="110" spans="1:15" ht="26.25" thickBot="1" x14ac:dyDescent="0.25">
      <c r="A110" s="4108"/>
      <c r="B110" s="3985"/>
      <c r="C110" s="4121"/>
      <c r="D110" s="487"/>
      <c r="E110" s="568"/>
      <c r="F110" s="728"/>
      <c r="G110" s="3867"/>
      <c r="H110" s="3847"/>
      <c r="I110" s="3850"/>
      <c r="J110" s="715"/>
      <c r="K110" s="494"/>
      <c r="L110" s="727"/>
      <c r="M110" s="722" t="s">
        <v>438</v>
      </c>
      <c r="N110" s="726" t="s">
        <v>92</v>
      </c>
      <c r="O110" s="725"/>
    </row>
    <row r="111" spans="1:15" ht="31.5" customHeight="1" thickBot="1" x14ac:dyDescent="0.25">
      <c r="A111" s="4108"/>
      <c r="B111" s="3985"/>
      <c r="C111" s="4121"/>
      <c r="D111" s="487"/>
      <c r="E111" s="568"/>
      <c r="F111" s="724"/>
      <c r="G111" s="3867"/>
      <c r="H111" s="3847"/>
      <c r="I111" s="3850"/>
      <c r="J111" s="715"/>
      <c r="K111" s="494"/>
      <c r="L111" s="723"/>
      <c r="M111" s="722" t="s">
        <v>437</v>
      </c>
      <c r="N111" s="721" t="s">
        <v>436</v>
      </c>
      <c r="O111" s="720"/>
    </row>
    <row r="112" spans="1:15" ht="13.5" thickBot="1" x14ac:dyDescent="0.25">
      <c r="A112" s="4084"/>
      <c r="B112" s="4086"/>
      <c r="C112" s="4088"/>
      <c r="D112" s="478"/>
      <c r="E112" s="566"/>
      <c r="F112" s="719"/>
      <c r="G112" s="3867"/>
      <c r="H112" s="3847"/>
      <c r="I112" s="3850"/>
      <c r="J112" s="715"/>
      <c r="K112" s="718" t="s">
        <v>21</v>
      </c>
      <c r="L112" s="717">
        <f>SUM(L108:L111)</f>
        <v>0</v>
      </c>
      <c r="M112" s="714"/>
      <c r="N112" s="713"/>
      <c r="O112" s="712"/>
    </row>
    <row r="113" spans="1:15" ht="26.25" customHeight="1" thickBot="1" x14ac:dyDescent="0.25">
      <c r="A113" s="4080" t="s">
        <v>27</v>
      </c>
      <c r="B113" s="3984" t="s">
        <v>27</v>
      </c>
      <c r="C113" s="506" t="s">
        <v>86</v>
      </c>
      <c r="D113" s="716" t="s">
        <v>25</v>
      </c>
      <c r="E113" s="4094"/>
      <c r="F113" s="4149" t="s">
        <v>435</v>
      </c>
      <c r="G113" s="3867"/>
      <c r="H113" s="3847"/>
      <c r="I113" s="3850"/>
      <c r="J113" s="715"/>
      <c r="K113" s="494" t="s">
        <v>101</v>
      </c>
      <c r="L113" s="708">
        <v>0</v>
      </c>
      <c r="M113" s="714"/>
      <c r="N113" s="713"/>
      <c r="O113" s="712"/>
    </row>
    <row r="114" spans="1:15" ht="24" customHeight="1" thickBot="1" x14ac:dyDescent="0.25">
      <c r="A114" s="4082"/>
      <c r="B114" s="3986"/>
      <c r="C114" s="711"/>
      <c r="D114" s="478"/>
      <c r="E114" s="4096"/>
      <c r="F114" s="4150"/>
      <c r="G114" s="3868"/>
      <c r="H114" s="3848"/>
      <c r="I114" s="3851"/>
      <c r="J114" s="710"/>
      <c r="K114" s="709" t="s">
        <v>21</v>
      </c>
      <c r="L114" s="708">
        <f>SUM(L113)</f>
        <v>0</v>
      </c>
      <c r="M114" s="707"/>
      <c r="N114" s="706"/>
      <c r="O114" s="705"/>
    </row>
    <row r="115" spans="1:15" ht="13.5" customHeight="1" thickBot="1" x14ac:dyDescent="0.25">
      <c r="A115" s="470" t="s">
        <v>27</v>
      </c>
      <c r="B115" s="704"/>
      <c r="C115" s="4056" t="s">
        <v>24</v>
      </c>
      <c r="D115" s="4057"/>
      <c r="E115" s="4057"/>
      <c r="F115" s="4057"/>
      <c r="G115" s="4057"/>
      <c r="H115" s="4057"/>
      <c r="I115" s="4057"/>
      <c r="J115" s="4058"/>
      <c r="K115" s="703" t="s">
        <v>21</v>
      </c>
      <c r="L115" s="702">
        <f>L100+L105+L112</f>
        <v>0</v>
      </c>
      <c r="M115" s="701"/>
      <c r="N115" s="700"/>
      <c r="O115" s="699"/>
    </row>
    <row r="116" spans="1:15" ht="13.5" customHeight="1" thickBot="1" x14ac:dyDescent="0.25">
      <c r="A116" s="470" t="s">
        <v>27</v>
      </c>
      <c r="B116" s="469" t="s">
        <v>27</v>
      </c>
      <c r="C116" s="4168" t="s">
        <v>26</v>
      </c>
      <c r="D116" s="4169"/>
      <c r="E116" s="4169"/>
      <c r="F116" s="4169"/>
      <c r="G116" s="4169"/>
      <c r="H116" s="4169"/>
      <c r="I116" s="4169"/>
      <c r="J116" s="4170"/>
      <c r="K116" s="467" t="s">
        <v>21</v>
      </c>
      <c r="L116" s="698">
        <f>L100+L105+L115</f>
        <v>0</v>
      </c>
      <c r="M116" s="697"/>
      <c r="N116" s="410"/>
      <c r="O116" s="409"/>
    </row>
    <row r="117" spans="1:15" ht="13.5" customHeight="1" thickBot="1" x14ac:dyDescent="0.25">
      <c r="A117" s="470" t="s">
        <v>27</v>
      </c>
      <c r="B117" s="469" t="s">
        <v>27</v>
      </c>
      <c r="C117" s="4168" t="s">
        <v>23</v>
      </c>
      <c r="D117" s="4169"/>
      <c r="E117" s="4169"/>
      <c r="F117" s="4169"/>
      <c r="G117" s="4169"/>
      <c r="H117" s="4169"/>
      <c r="I117" s="4169"/>
      <c r="J117" s="4170"/>
      <c r="K117" s="467" t="s">
        <v>21</v>
      </c>
      <c r="L117" s="698">
        <f>L118-L66</f>
        <v>495</v>
      </c>
      <c r="M117" s="697"/>
      <c r="N117" s="410"/>
      <c r="O117" s="409"/>
    </row>
    <row r="118" spans="1:15" ht="13.5" thickBot="1" x14ac:dyDescent="0.25">
      <c r="A118" s="4122" t="s">
        <v>22</v>
      </c>
      <c r="B118" s="4123"/>
      <c r="C118" s="4123"/>
      <c r="D118" s="4123"/>
      <c r="E118" s="4123"/>
      <c r="F118" s="4123"/>
      <c r="G118" s="4123"/>
      <c r="H118" s="4123"/>
      <c r="I118" s="4123"/>
      <c r="J118" s="4123"/>
      <c r="K118" s="4124"/>
      <c r="L118" s="696">
        <f>L116+L94+L37</f>
        <v>565</v>
      </c>
      <c r="M118" s="4125"/>
      <c r="N118" s="4126"/>
      <c r="O118" s="4127"/>
    </row>
    <row r="119" spans="1:15" x14ac:dyDescent="0.2">
      <c r="A119" s="695" t="s">
        <v>20</v>
      </c>
      <c r="B119" s="695"/>
      <c r="C119" s="695"/>
      <c r="D119" s="695"/>
      <c r="E119" s="695"/>
      <c r="F119" s="695"/>
      <c r="G119" s="695"/>
      <c r="H119" s="695"/>
      <c r="I119" s="695"/>
      <c r="J119" s="695"/>
      <c r="K119" s="695"/>
      <c r="L119" s="695"/>
      <c r="M119" s="695"/>
      <c r="N119" s="694"/>
      <c r="O119" s="693"/>
    </row>
    <row r="120" spans="1:15" ht="27.6" customHeight="1" x14ac:dyDescent="0.2">
      <c r="A120" s="694"/>
      <c r="B120" s="694"/>
      <c r="C120" s="694"/>
      <c r="D120" s="694"/>
      <c r="E120" s="694"/>
      <c r="F120" s="694"/>
      <c r="G120" s="694"/>
      <c r="H120" s="694"/>
      <c r="I120" s="694"/>
      <c r="J120" s="694"/>
      <c r="K120" s="694"/>
      <c r="L120" s="694"/>
      <c r="M120" s="694"/>
      <c r="N120" s="694"/>
      <c r="O120" s="693"/>
    </row>
    <row r="121" spans="1:15" ht="16.5" thickBot="1" x14ac:dyDescent="0.25">
      <c r="A121" s="675"/>
      <c r="B121" s="680"/>
      <c r="C121" s="680"/>
      <c r="D121" s="680"/>
      <c r="E121" s="680"/>
      <c r="F121" s="4128" t="s">
        <v>19</v>
      </c>
      <c r="G121" s="4128"/>
      <c r="H121" s="4128"/>
      <c r="I121" s="4128"/>
      <c r="J121" s="4128"/>
      <c r="K121" s="4128"/>
      <c r="L121" s="4128"/>
      <c r="M121" s="692"/>
      <c r="N121" s="692"/>
      <c r="O121" s="678"/>
    </row>
    <row r="122" spans="1:15" ht="26.25" thickBot="1" x14ac:dyDescent="0.25">
      <c r="A122" s="675"/>
      <c r="B122" s="680"/>
      <c r="C122" s="680"/>
      <c r="D122" s="680"/>
      <c r="E122" s="680"/>
      <c r="F122" s="691"/>
      <c r="G122" s="690"/>
      <c r="H122" s="690"/>
      <c r="I122" s="690"/>
      <c r="J122" s="690"/>
      <c r="K122" s="287"/>
      <c r="L122" s="20" t="s">
        <v>17</v>
      </c>
      <c r="M122" s="675"/>
      <c r="N122" s="675"/>
      <c r="O122" s="678"/>
    </row>
    <row r="123" spans="1:15" ht="13.5" thickBot="1" x14ac:dyDescent="0.25">
      <c r="A123" s="675"/>
      <c r="B123" s="680"/>
      <c r="C123" s="680"/>
      <c r="D123" s="680"/>
      <c r="E123" s="680"/>
      <c r="F123" s="4157" t="s">
        <v>16</v>
      </c>
      <c r="G123" s="4158"/>
      <c r="H123" s="4158"/>
      <c r="I123" s="4158"/>
      <c r="J123" s="4158"/>
      <c r="K123" s="4159"/>
      <c r="L123" s="676">
        <f>SUM(L124:L134)</f>
        <v>565</v>
      </c>
      <c r="M123" s="689"/>
      <c r="N123" s="675"/>
      <c r="O123" s="678"/>
    </row>
    <row r="124" spans="1:15" x14ac:dyDescent="0.2">
      <c r="A124" s="675"/>
      <c r="B124" s="680"/>
      <c r="C124" s="680"/>
      <c r="D124" s="680"/>
      <c r="E124" s="680"/>
      <c r="F124" s="4145" t="s">
        <v>14</v>
      </c>
      <c r="G124" s="4146"/>
      <c r="H124" s="4146"/>
      <c r="I124" s="4146"/>
      <c r="J124" s="4146"/>
      <c r="K124" s="4147"/>
      <c r="L124" s="688">
        <f>L15+L20+L29+L46+L57+L61+L65+L98+L103+L108</f>
        <v>495</v>
      </c>
      <c r="M124" s="675"/>
      <c r="N124" s="675"/>
      <c r="O124" s="678"/>
    </row>
    <row r="125" spans="1:15" x14ac:dyDescent="0.2">
      <c r="A125" s="675"/>
      <c r="B125" s="680"/>
      <c r="C125" s="680"/>
      <c r="D125" s="680"/>
      <c r="E125" s="680"/>
      <c r="F125" s="4145" t="s">
        <v>434</v>
      </c>
      <c r="G125" s="4146"/>
      <c r="H125" s="4146"/>
      <c r="I125" s="4146"/>
      <c r="J125" s="4146"/>
      <c r="K125" s="4147"/>
      <c r="L125" s="682"/>
      <c r="M125" s="675"/>
      <c r="N125" s="675"/>
      <c r="O125" s="678"/>
    </row>
    <row r="126" spans="1:15" x14ac:dyDescent="0.2">
      <c r="A126" s="675"/>
      <c r="B126" s="680"/>
      <c r="C126" s="680"/>
      <c r="D126" s="680"/>
      <c r="E126" s="680"/>
      <c r="F126" s="4145" t="s">
        <v>12</v>
      </c>
      <c r="G126" s="4146"/>
      <c r="H126" s="4146"/>
      <c r="I126" s="4146"/>
      <c r="J126" s="4146"/>
      <c r="K126" s="4147"/>
      <c r="L126" s="682"/>
      <c r="M126" s="675"/>
      <c r="N126" s="675"/>
      <c r="O126" s="678"/>
    </row>
    <row r="127" spans="1:15" x14ac:dyDescent="0.2">
      <c r="A127" s="675"/>
      <c r="B127" s="680"/>
      <c r="C127" s="680"/>
      <c r="D127" s="680"/>
      <c r="E127" s="680"/>
      <c r="F127" s="4145" t="s">
        <v>11</v>
      </c>
      <c r="G127" s="4146"/>
      <c r="H127" s="4146"/>
      <c r="I127" s="4146"/>
      <c r="J127" s="4146"/>
      <c r="K127" s="4147"/>
      <c r="L127" s="682"/>
      <c r="M127" s="675"/>
      <c r="N127" s="675"/>
      <c r="O127" s="678"/>
    </row>
    <row r="128" spans="1:15" x14ac:dyDescent="0.2">
      <c r="A128" s="675"/>
      <c r="B128" s="680"/>
      <c r="C128" s="680"/>
      <c r="D128" s="680"/>
      <c r="E128" s="680"/>
      <c r="F128" s="3812" t="s">
        <v>10</v>
      </c>
      <c r="G128" s="3813"/>
      <c r="H128" s="3813"/>
      <c r="I128" s="3813"/>
      <c r="J128" s="3813"/>
      <c r="K128" s="4148"/>
      <c r="L128" s="687"/>
      <c r="M128" s="675"/>
      <c r="N128" s="675"/>
      <c r="O128" s="678"/>
    </row>
    <row r="129" spans="1:15" x14ac:dyDescent="0.2">
      <c r="A129" s="675"/>
      <c r="B129" s="680"/>
      <c r="C129" s="680"/>
      <c r="D129" s="680"/>
      <c r="E129" s="680"/>
      <c r="F129" s="686" t="s">
        <v>9</v>
      </c>
      <c r="G129" s="685"/>
      <c r="H129" s="684"/>
      <c r="I129" s="684"/>
      <c r="J129" s="684"/>
      <c r="K129" s="683"/>
      <c r="L129" s="682"/>
      <c r="M129" s="675"/>
      <c r="N129" s="675"/>
      <c r="O129" s="678"/>
    </row>
    <row r="130" spans="1:15" x14ac:dyDescent="0.2">
      <c r="A130" s="675"/>
      <c r="B130" s="680"/>
      <c r="C130" s="680"/>
      <c r="D130" s="680"/>
      <c r="E130" s="680"/>
      <c r="F130" s="4145" t="s">
        <v>8</v>
      </c>
      <c r="G130" s="4146"/>
      <c r="H130" s="4146"/>
      <c r="I130" s="4146"/>
      <c r="J130" s="4146"/>
      <c r="K130" s="4147"/>
      <c r="L130" s="682"/>
      <c r="M130" s="675"/>
      <c r="N130" s="675"/>
      <c r="O130" s="681"/>
    </row>
    <row r="131" spans="1:15" x14ac:dyDescent="0.2">
      <c r="A131" s="675"/>
      <c r="B131" s="680"/>
      <c r="C131" s="680"/>
      <c r="D131" s="680"/>
      <c r="E131" s="680"/>
      <c r="F131" s="4145" t="s">
        <v>433</v>
      </c>
      <c r="G131" s="4146"/>
      <c r="H131" s="4146"/>
      <c r="I131" s="4146"/>
      <c r="J131" s="4146"/>
      <c r="K131" s="4147"/>
      <c r="L131" s="679"/>
      <c r="M131" s="675"/>
      <c r="N131" s="675"/>
      <c r="O131" s="678"/>
    </row>
    <row r="132" spans="1:15" x14ac:dyDescent="0.2">
      <c r="A132" s="675"/>
      <c r="B132" s="680"/>
      <c r="C132" s="680"/>
      <c r="D132" s="680"/>
      <c r="E132" s="680"/>
      <c r="F132" s="4145" t="s">
        <v>6</v>
      </c>
      <c r="G132" s="4146"/>
      <c r="H132" s="4146"/>
      <c r="I132" s="4146"/>
      <c r="J132" s="4146"/>
      <c r="K132" s="4147"/>
      <c r="L132" s="679"/>
      <c r="M132" s="675"/>
      <c r="N132" s="675"/>
      <c r="O132" s="678"/>
    </row>
    <row r="133" spans="1:15" x14ac:dyDescent="0.2">
      <c r="A133" s="675"/>
      <c r="B133" s="680"/>
      <c r="C133" s="680"/>
      <c r="D133" s="680"/>
      <c r="E133" s="680"/>
      <c r="F133" s="4145" t="s">
        <v>5</v>
      </c>
      <c r="G133" s="4146"/>
      <c r="H133" s="4146"/>
      <c r="I133" s="4146"/>
      <c r="J133" s="4146"/>
      <c r="K133" s="4147"/>
      <c r="L133" s="679"/>
      <c r="M133" s="675"/>
      <c r="N133" s="675"/>
      <c r="O133" s="678"/>
    </row>
    <row r="134" spans="1:15" ht="13.5" thickBot="1" x14ac:dyDescent="0.25">
      <c r="F134" s="4171" t="s">
        <v>432</v>
      </c>
      <c r="G134" s="4172"/>
      <c r="H134" s="4172"/>
      <c r="I134" s="4172"/>
      <c r="J134" s="4172"/>
      <c r="K134" s="4173"/>
      <c r="L134" s="677">
        <f>L66</f>
        <v>70</v>
      </c>
      <c r="M134" s="675"/>
      <c r="N134" s="675"/>
    </row>
    <row r="135" spans="1:15" ht="13.5" thickBot="1" x14ac:dyDescent="0.25">
      <c r="F135" s="4174" t="s">
        <v>2</v>
      </c>
      <c r="G135" s="4175"/>
      <c r="H135" s="4175"/>
      <c r="I135" s="4175"/>
      <c r="J135" s="4175"/>
      <c r="K135" s="4175"/>
      <c r="L135" s="676"/>
      <c r="M135" s="675"/>
      <c r="N135" s="675"/>
    </row>
    <row r="136" spans="1:15" ht="13.5" thickBot="1" x14ac:dyDescent="0.25">
      <c r="F136" s="4162" t="s">
        <v>431</v>
      </c>
      <c r="G136" s="4163"/>
      <c r="H136" s="4163"/>
      <c r="I136" s="4163"/>
      <c r="J136" s="4163"/>
      <c r="K136" s="4164"/>
      <c r="L136" s="674"/>
    </row>
    <row r="137" spans="1:15" ht="13.5" thickBot="1" x14ac:dyDescent="0.25">
      <c r="F137" s="4165" t="s">
        <v>430</v>
      </c>
      <c r="G137" s="4166"/>
      <c r="H137" s="4166"/>
      <c r="I137" s="4166"/>
      <c r="J137" s="4166"/>
      <c r="K137" s="4167"/>
      <c r="L137" s="673">
        <f>L123+L135</f>
        <v>565</v>
      </c>
    </row>
  </sheetData>
  <mergeCells count="219">
    <mergeCell ref="M7:O7"/>
    <mergeCell ref="M8:M9"/>
    <mergeCell ref="N8:N9"/>
    <mergeCell ref="D18:D19"/>
    <mergeCell ref="G15:G19"/>
    <mergeCell ref="M1:O1"/>
    <mergeCell ref="A4:O4"/>
    <mergeCell ref="A5:O5"/>
    <mergeCell ref="A7:A9"/>
    <mergeCell ref="B7:B9"/>
    <mergeCell ref="C7:C9"/>
    <mergeCell ref="E7:E9"/>
    <mergeCell ref="F7:F9"/>
    <mergeCell ref="B12:B14"/>
    <mergeCell ref="A12:A14"/>
    <mergeCell ref="A15:A17"/>
    <mergeCell ref="B15:B17"/>
    <mergeCell ref="C15:C17"/>
    <mergeCell ref="F15:F16"/>
    <mergeCell ref="O8:O9"/>
    <mergeCell ref="A3:O3"/>
    <mergeCell ref="H33:H35"/>
    <mergeCell ref="G29:G32"/>
    <mergeCell ref="G33:G35"/>
    <mergeCell ref="B24:B25"/>
    <mergeCell ref="D24:D25"/>
    <mergeCell ref="H7:H9"/>
    <mergeCell ref="I7:I9"/>
    <mergeCell ref="K7:K9"/>
    <mergeCell ref="L7:L9"/>
    <mergeCell ref="G27:G28"/>
    <mergeCell ref="I15:I19"/>
    <mergeCell ref="H15:H19"/>
    <mergeCell ref="D7:D9"/>
    <mergeCell ref="G7:G9"/>
    <mergeCell ref="J7:J9"/>
    <mergeCell ref="D20:F23"/>
    <mergeCell ref="F24:F25"/>
    <mergeCell ref="D29:F32"/>
    <mergeCell ref="C13:L14"/>
    <mergeCell ref="I29:I32"/>
    <mergeCell ref="G24:G26"/>
    <mergeCell ref="A69:A71"/>
    <mergeCell ref="A72:A74"/>
    <mergeCell ref="A75:A77"/>
    <mergeCell ref="B46:B50"/>
    <mergeCell ref="C46:C50"/>
    <mergeCell ref="F46:F48"/>
    <mergeCell ref="H46:H50"/>
    <mergeCell ref="I33:I35"/>
    <mergeCell ref="A20:A23"/>
    <mergeCell ref="B20:B23"/>
    <mergeCell ref="C20:C23"/>
    <mergeCell ref="I20:I28"/>
    <mergeCell ref="A29:A32"/>
    <mergeCell ref="B29:B32"/>
    <mergeCell ref="C29:C32"/>
    <mergeCell ref="H29:H32"/>
    <mergeCell ref="A24:A25"/>
    <mergeCell ref="G20:G23"/>
    <mergeCell ref="H20:H28"/>
    <mergeCell ref="B39:B43"/>
    <mergeCell ref="A38:A43"/>
    <mergeCell ref="A57:A58"/>
    <mergeCell ref="B57:B58"/>
    <mergeCell ref="A61:A62"/>
    <mergeCell ref="F136:K136"/>
    <mergeCell ref="F137:K137"/>
    <mergeCell ref="F130:K130"/>
    <mergeCell ref="F131:K131"/>
    <mergeCell ref="F132:K132"/>
    <mergeCell ref="F133:K133"/>
    <mergeCell ref="F125:K125"/>
    <mergeCell ref="F126:K126"/>
    <mergeCell ref="C115:J115"/>
    <mergeCell ref="C116:J116"/>
    <mergeCell ref="C117:J117"/>
    <mergeCell ref="F134:K134"/>
    <mergeCell ref="F135:K135"/>
    <mergeCell ref="C39:L43"/>
    <mergeCell ref="G51:G53"/>
    <mergeCell ref="G54:G56"/>
    <mergeCell ref="F127:K127"/>
    <mergeCell ref="F128:K128"/>
    <mergeCell ref="F113:F114"/>
    <mergeCell ref="E113:E114"/>
    <mergeCell ref="E72:E74"/>
    <mergeCell ref="D72:D74"/>
    <mergeCell ref="D65:F68"/>
    <mergeCell ref="C69:C71"/>
    <mergeCell ref="C72:C74"/>
    <mergeCell ref="C90:C92"/>
    <mergeCell ref="E78:E80"/>
    <mergeCell ref="E81:E83"/>
    <mergeCell ref="E84:E86"/>
    <mergeCell ref="E87:E89"/>
    <mergeCell ref="F123:K123"/>
    <mergeCell ref="F124:K124"/>
    <mergeCell ref="I46:I50"/>
    <mergeCell ref="F49:F50"/>
    <mergeCell ref="C57:C58"/>
    <mergeCell ref="D78:D80"/>
    <mergeCell ref="D81:D83"/>
    <mergeCell ref="A108:A112"/>
    <mergeCell ref="B108:B112"/>
    <mergeCell ref="C108:C112"/>
    <mergeCell ref="A118:K118"/>
    <mergeCell ref="M118:O118"/>
    <mergeCell ref="F121:L121"/>
    <mergeCell ref="C93:I93"/>
    <mergeCell ref="B113:B114"/>
    <mergeCell ref="A113:A114"/>
    <mergeCell ref="A106:A107"/>
    <mergeCell ref="J98:J102"/>
    <mergeCell ref="J103:J107"/>
    <mergeCell ref="G103:G107"/>
    <mergeCell ref="G98:G102"/>
    <mergeCell ref="G108:G114"/>
    <mergeCell ref="H108:H114"/>
    <mergeCell ref="I108:I114"/>
    <mergeCell ref="H103:H107"/>
    <mergeCell ref="I103:I107"/>
    <mergeCell ref="C94:I94"/>
    <mergeCell ref="C81:C83"/>
    <mergeCell ref="B61:B62"/>
    <mergeCell ref="G57:G60"/>
    <mergeCell ref="G61:G64"/>
    <mergeCell ref="I57:I60"/>
    <mergeCell ref="A78:A80"/>
    <mergeCell ref="A81:A83"/>
    <mergeCell ref="A103:A105"/>
    <mergeCell ref="B103:B105"/>
    <mergeCell ref="C103:C105"/>
    <mergeCell ref="A90:A92"/>
    <mergeCell ref="B69:B71"/>
    <mergeCell ref="B72:B74"/>
    <mergeCell ref="B75:B77"/>
    <mergeCell ref="A84:A86"/>
    <mergeCell ref="A65:A68"/>
    <mergeCell ref="B65:B68"/>
    <mergeCell ref="H90:H92"/>
    <mergeCell ref="G90:G92"/>
    <mergeCell ref="F90:F92"/>
    <mergeCell ref="E90:E92"/>
    <mergeCell ref="D90:D92"/>
    <mergeCell ref="D87:D89"/>
    <mergeCell ref="D84:D86"/>
    <mergeCell ref="B90:B92"/>
    <mergeCell ref="A46:A50"/>
    <mergeCell ref="B81:B83"/>
    <mergeCell ref="B84:B86"/>
    <mergeCell ref="F87:F89"/>
    <mergeCell ref="C36:J36"/>
    <mergeCell ref="C37:J37"/>
    <mergeCell ref="G65:G68"/>
    <mergeCell ref="I69:I71"/>
    <mergeCell ref="I72:I74"/>
    <mergeCell ref="I75:I77"/>
    <mergeCell ref="H65:H68"/>
    <mergeCell ref="I65:I68"/>
    <mergeCell ref="F69:F71"/>
    <mergeCell ref="F72:F74"/>
    <mergeCell ref="F75:F77"/>
    <mergeCell ref="F78:F80"/>
    <mergeCell ref="F81:F83"/>
    <mergeCell ref="F84:F86"/>
    <mergeCell ref="H87:H89"/>
    <mergeCell ref="G69:G71"/>
    <mergeCell ref="G72:G74"/>
    <mergeCell ref="C75:C77"/>
    <mergeCell ref="C78:C80"/>
    <mergeCell ref="B78:B80"/>
    <mergeCell ref="H51:H56"/>
    <mergeCell ref="C45:L45"/>
    <mergeCell ref="B101:B102"/>
    <mergeCell ref="B96:B97"/>
    <mergeCell ref="C84:C86"/>
    <mergeCell ref="C87:C89"/>
    <mergeCell ref="H78:H80"/>
    <mergeCell ref="H84:H86"/>
    <mergeCell ref="G81:G83"/>
    <mergeCell ref="G46:G50"/>
    <mergeCell ref="H69:H71"/>
    <mergeCell ref="H72:H74"/>
    <mergeCell ref="H75:H77"/>
    <mergeCell ref="H81:H83"/>
    <mergeCell ref="G84:G86"/>
    <mergeCell ref="G87:G89"/>
    <mergeCell ref="G75:G77"/>
    <mergeCell ref="G78:G80"/>
    <mergeCell ref="I78:I80"/>
    <mergeCell ref="I81:I83"/>
    <mergeCell ref="I84:I86"/>
    <mergeCell ref="I87:I89"/>
    <mergeCell ref="B87:B89"/>
    <mergeCell ref="R1:U3"/>
    <mergeCell ref="I61:I64"/>
    <mergeCell ref="H61:H64"/>
    <mergeCell ref="H57:H60"/>
    <mergeCell ref="I98:I102"/>
    <mergeCell ref="H98:H102"/>
    <mergeCell ref="B106:B107"/>
    <mergeCell ref="A98:A100"/>
    <mergeCell ref="A59:A60"/>
    <mergeCell ref="B59:B60"/>
    <mergeCell ref="C59:C60"/>
    <mergeCell ref="A63:A64"/>
    <mergeCell ref="B63:B64"/>
    <mergeCell ref="C63:C64"/>
    <mergeCell ref="A101:A102"/>
    <mergeCell ref="C61:C62"/>
    <mergeCell ref="B98:B100"/>
    <mergeCell ref="D75:D77"/>
    <mergeCell ref="D69:D71"/>
    <mergeCell ref="E75:E77"/>
    <mergeCell ref="E69:E71"/>
    <mergeCell ref="A87:A89"/>
    <mergeCell ref="I90:I92"/>
    <mergeCell ref="A96:A97"/>
  </mergeCells>
  <pageMargins left="0.70866141732283472" right="0.70866141732283472" top="0.74803149606299213" bottom="0.74803149606299213" header="0.31496062992125984" footer="0.31496062992125984"/>
  <pageSetup paperSize="9" scale="52" firstPageNumber="16"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3"/>
  <sheetViews>
    <sheetView topLeftCell="A28" workbookViewId="0">
      <selection activeCell="R10" sqref="R10"/>
    </sheetView>
  </sheetViews>
  <sheetFormatPr defaultRowHeight="12.75" x14ac:dyDescent="0.2"/>
  <cols>
    <col min="1" max="1" width="3.5703125" style="1000" customWidth="1"/>
    <col min="2" max="2" width="3.140625" style="1000" customWidth="1"/>
    <col min="3" max="4" width="3.7109375" style="1000" customWidth="1"/>
    <col min="5" max="5" width="2.5703125" style="1000" customWidth="1"/>
    <col min="6" max="6" width="42.28515625" style="1000" customWidth="1"/>
    <col min="7" max="7" width="5.5703125" style="1000" customWidth="1"/>
    <col min="8" max="8" width="5.85546875" style="1000" customWidth="1"/>
    <col min="9" max="9" width="4.42578125" style="1000" customWidth="1"/>
    <col min="10" max="10" width="27.28515625" style="1000" customWidth="1"/>
    <col min="11" max="11" width="7.28515625" style="1000" customWidth="1"/>
    <col min="12" max="12" width="11.42578125" style="1000" customWidth="1"/>
    <col min="13" max="13" width="41.28515625" style="1000" customWidth="1"/>
    <col min="14" max="14" width="9.140625" style="1000" customWidth="1"/>
    <col min="15" max="15" width="16.85546875" style="1000" customWidth="1"/>
    <col min="16" max="16384" width="9.140625" style="1000"/>
  </cols>
  <sheetData>
    <row r="1" spans="1:22" ht="54" customHeight="1" x14ac:dyDescent="0.2">
      <c r="M1" s="4316" t="s">
        <v>1393</v>
      </c>
      <c r="N1" s="4316"/>
      <c r="O1" s="4316"/>
      <c r="S1" s="3765"/>
      <c r="T1" s="3765"/>
      <c r="U1" s="3765"/>
      <c r="V1" s="3765"/>
    </row>
    <row r="2" spans="1:22" ht="15.75" customHeight="1" x14ac:dyDescent="0.2">
      <c r="A2" s="4317" t="s">
        <v>580</v>
      </c>
      <c r="B2" s="4317"/>
      <c r="C2" s="4317"/>
      <c r="D2" s="4317"/>
      <c r="E2" s="4317"/>
      <c r="F2" s="4317"/>
      <c r="G2" s="4317"/>
      <c r="H2" s="4317"/>
      <c r="I2" s="4317"/>
      <c r="J2" s="4317"/>
      <c r="K2" s="4317"/>
      <c r="L2" s="4317"/>
      <c r="M2" s="4317"/>
      <c r="N2" s="4317"/>
      <c r="O2" s="4317"/>
      <c r="S2" s="3765"/>
      <c r="T2" s="3765"/>
      <c r="U2" s="3765"/>
      <c r="V2" s="3765"/>
    </row>
    <row r="3" spans="1:22" ht="13.9" customHeight="1" x14ac:dyDescent="0.2">
      <c r="A3" s="4319" t="s">
        <v>579</v>
      </c>
      <c r="B3" s="4319"/>
      <c r="C3" s="4319"/>
      <c r="D3" s="4319"/>
      <c r="E3" s="4319"/>
      <c r="F3" s="4319"/>
      <c r="G3" s="4319"/>
      <c r="H3" s="4319"/>
      <c r="I3" s="4319"/>
      <c r="J3" s="4319"/>
      <c r="K3" s="4319"/>
      <c r="L3" s="4319"/>
      <c r="M3" s="4319"/>
      <c r="N3" s="4319"/>
      <c r="O3" s="4319"/>
      <c r="S3" s="3765"/>
      <c r="T3" s="3765"/>
      <c r="U3" s="3765"/>
      <c r="V3" s="3765"/>
    </row>
    <row r="4" spans="1:22" ht="14.25" x14ac:dyDescent="0.2">
      <c r="A4" s="4318" t="s">
        <v>527</v>
      </c>
      <c r="B4" s="4318"/>
      <c r="C4" s="4318"/>
      <c r="D4" s="4318"/>
      <c r="E4" s="4318"/>
      <c r="F4" s="4318"/>
      <c r="G4" s="4318"/>
      <c r="H4" s="4318"/>
      <c r="I4" s="4318"/>
      <c r="J4" s="4318"/>
      <c r="K4" s="4318"/>
      <c r="L4" s="4318"/>
      <c r="M4" s="4318"/>
      <c r="N4" s="4318"/>
      <c r="O4" s="4318"/>
    </row>
    <row r="5" spans="1:22" ht="11.25" customHeight="1" thickBot="1" x14ac:dyDescent="0.25">
      <c r="A5" s="1203"/>
      <c r="B5" s="1203"/>
      <c r="C5" s="1203"/>
      <c r="D5" s="1203"/>
      <c r="E5" s="1203"/>
      <c r="F5" s="1203"/>
      <c r="G5" s="1203"/>
      <c r="H5" s="1203"/>
      <c r="I5" s="1203"/>
      <c r="J5" s="1203"/>
      <c r="K5" s="1203"/>
      <c r="L5" s="1203"/>
      <c r="M5" s="1204"/>
      <c r="N5" s="1203"/>
      <c r="O5" s="997" t="s">
        <v>428</v>
      </c>
    </row>
    <row r="6" spans="1:22" ht="26.25" customHeight="1" thickBot="1" x14ac:dyDescent="0.25">
      <c r="A6" s="4320" t="s">
        <v>168</v>
      </c>
      <c r="B6" s="4323" t="s">
        <v>167</v>
      </c>
      <c r="C6" s="4326" t="s">
        <v>163</v>
      </c>
      <c r="D6" s="4341" t="s">
        <v>165</v>
      </c>
      <c r="E6" s="4329"/>
      <c r="F6" s="4332" t="s">
        <v>164</v>
      </c>
      <c r="G6" s="4350" t="s">
        <v>163</v>
      </c>
      <c r="H6" s="4335" t="s">
        <v>162</v>
      </c>
      <c r="I6" s="4338" t="s">
        <v>161</v>
      </c>
      <c r="J6" s="3772" t="s">
        <v>160</v>
      </c>
      <c r="K6" s="4335" t="s">
        <v>159</v>
      </c>
      <c r="L6" s="3780" t="s">
        <v>158</v>
      </c>
      <c r="M6" s="4035" t="s">
        <v>157</v>
      </c>
      <c r="N6" s="4036"/>
      <c r="O6" s="4037"/>
    </row>
    <row r="7" spans="1:22" ht="13.15" customHeight="1" x14ac:dyDescent="0.2">
      <c r="A7" s="4321"/>
      <c r="B7" s="4324"/>
      <c r="C7" s="4327"/>
      <c r="D7" s="4342"/>
      <c r="E7" s="4330"/>
      <c r="F7" s="4333"/>
      <c r="G7" s="4351"/>
      <c r="H7" s="4336"/>
      <c r="I7" s="4339"/>
      <c r="J7" s="3773"/>
      <c r="K7" s="4336"/>
      <c r="L7" s="3781"/>
      <c r="M7" s="4346" t="s">
        <v>156</v>
      </c>
      <c r="N7" s="4348" t="s">
        <v>155</v>
      </c>
      <c r="O7" s="4344" t="s">
        <v>154</v>
      </c>
    </row>
    <row r="8" spans="1:22" ht="122.25" customHeight="1" thickBot="1" x14ac:dyDescent="0.25">
      <c r="A8" s="4322"/>
      <c r="B8" s="4325"/>
      <c r="C8" s="4328"/>
      <c r="D8" s="4343"/>
      <c r="E8" s="4331"/>
      <c r="F8" s="4334"/>
      <c r="G8" s="4352"/>
      <c r="H8" s="4337"/>
      <c r="I8" s="4340"/>
      <c r="J8" s="3773"/>
      <c r="K8" s="4337"/>
      <c r="L8" s="3782"/>
      <c r="M8" s="4347"/>
      <c r="N8" s="4349"/>
      <c r="O8" s="4345"/>
    </row>
    <row r="9" spans="1:22" ht="15" thickBot="1" x14ac:dyDescent="0.25">
      <c r="A9" s="1202" t="s">
        <v>25</v>
      </c>
      <c r="B9" s="4305" t="s">
        <v>302</v>
      </c>
      <c r="C9" s="4306"/>
      <c r="D9" s="4306"/>
      <c r="E9" s="4306"/>
      <c r="F9" s="4306"/>
      <c r="G9" s="4306"/>
      <c r="H9" s="4306"/>
      <c r="I9" s="4306"/>
      <c r="J9" s="4306"/>
      <c r="K9" s="4306"/>
      <c r="L9" s="4306"/>
      <c r="M9" s="4306"/>
      <c r="N9" s="4306"/>
      <c r="O9" s="4307"/>
    </row>
    <row r="10" spans="1:22" ht="13.5" thickBot="1" x14ac:dyDescent="0.25">
      <c r="A10" s="1201"/>
      <c r="B10" s="1200"/>
      <c r="C10" s="1199"/>
      <c r="D10" s="1199"/>
      <c r="E10" s="1199"/>
      <c r="F10" s="1199"/>
      <c r="G10" s="1199"/>
      <c r="H10" s="1199"/>
      <c r="I10" s="1199"/>
      <c r="J10" s="1199"/>
      <c r="K10" s="1199"/>
      <c r="L10" s="1199"/>
      <c r="M10" s="1198" t="s">
        <v>526</v>
      </c>
      <c r="N10" s="1197" t="s">
        <v>54</v>
      </c>
      <c r="O10" s="1196">
        <v>76.25</v>
      </c>
    </row>
    <row r="11" spans="1:22" ht="15" thickBot="1" x14ac:dyDescent="0.25">
      <c r="A11" s="1195" t="s">
        <v>25</v>
      </c>
      <c r="B11" s="1194" t="s">
        <v>25</v>
      </c>
      <c r="C11" s="4358" t="s">
        <v>578</v>
      </c>
      <c r="D11" s="4359"/>
      <c r="E11" s="4359"/>
      <c r="F11" s="4359"/>
      <c r="G11" s="4359"/>
      <c r="H11" s="4359"/>
      <c r="I11" s="4359"/>
      <c r="J11" s="4359"/>
      <c r="K11" s="4359"/>
      <c r="L11" s="4359"/>
      <c r="M11" s="4359"/>
      <c r="N11" s="4359"/>
      <c r="O11" s="4360"/>
    </row>
    <row r="12" spans="1:22" ht="26.25" thickBot="1" x14ac:dyDescent="0.25">
      <c r="A12" s="1193"/>
      <c r="B12" s="1192"/>
      <c r="C12" s="1191"/>
      <c r="D12" s="1190"/>
      <c r="E12" s="1190"/>
      <c r="F12" s="1190"/>
      <c r="G12" s="1190"/>
      <c r="H12" s="1190"/>
      <c r="I12" s="1190"/>
      <c r="J12" s="1190"/>
      <c r="K12" s="1190"/>
      <c r="L12" s="1189"/>
      <c r="M12" s="1188" t="s">
        <v>577</v>
      </c>
      <c r="N12" s="1187" t="s">
        <v>54</v>
      </c>
      <c r="O12" s="1186">
        <v>36</v>
      </c>
    </row>
    <row r="13" spans="1:22" x14ac:dyDescent="0.2">
      <c r="A13" s="1142" t="s">
        <v>25</v>
      </c>
      <c r="B13" s="1141" t="s">
        <v>25</v>
      </c>
      <c r="C13" s="1143" t="s">
        <v>25</v>
      </c>
      <c r="D13" s="4308" t="s">
        <v>576</v>
      </c>
      <c r="E13" s="4291"/>
      <c r="F13" s="4292"/>
      <c r="G13" s="3867" t="s">
        <v>143</v>
      </c>
      <c r="H13" s="4367" t="s">
        <v>33</v>
      </c>
      <c r="I13" s="1185" t="s">
        <v>538</v>
      </c>
      <c r="J13" s="1184" t="s">
        <v>226</v>
      </c>
      <c r="K13" s="1183" t="s">
        <v>101</v>
      </c>
      <c r="L13" s="1182">
        <v>11.33</v>
      </c>
      <c r="M13" s="4243"/>
      <c r="N13" s="4235"/>
      <c r="O13" s="4230"/>
    </row>
    <row r="14" spans="1:22" x14ac:dyDescent="0.2">
      <c r="A14" s="1135"/>
      <c r="B14" s="1134"/>
      <c r="C14" s="1143"/>
      <c r="D14" s="4309"/>
      <c r="E14" s="4294"/>
      <c r="F14" s="4295"/>
      <c r="G14" s="3867"/>
      <c r="H14" s="4367"/>
      <c r="I14" s="1179"/>
      <c r="J14" s="1181"/>
      <c r="K14" s="1149" t="s">
        <v>132</v>
      </c>
      <c r="L14" s="1180">
        <v>37</v>
      </c>
      <c r="M14" s="4244"/>
      <c r="N14" s="4236"/>
      <c r="O14" s="4231"/>
    </row>
    <row r="15" spans="1:22" ht="13.5" thickBot="1" x14ac:dyDescent="0.25">
      <c r="A15" s="1135"/>
      <c r="B15" s="1134"/>
      <c r="C15" s="1143"/>
      <c r="D15" s="4309"/>
      <c r="E15" s="4294"/>
      <c r="F15" s="4295"/>
      <c r="G15" s="3867"/>
      <c r="H15" s="4367"/>
      <c r="I15" s="1179"/>
      <c r="J15" s="1047"/>
      <c r="K15" s="1178" t="s">
        <v>118</v>
      </c>
      <c r="L15" s="1177">
        <v>40</v>
      </c>
      <c r="M15" s="4244"/>
      <c r="N15" s="4236"/>
      <c r="O15" s="4231"/>
    </row>
    <row r="16" spans="1:22" ht="13.5" thickBot="1" x14ac:dyDescent="0.25">
      <c r="A16" s="1155"/>
      <c r="B16" s="1154"/>
      <c r="C16" s="1153"/>
      <c r="D16" s="4309"/>
      <c r="E16" s="4294"/>
      <c r="F16" s="4295"/>
      <c r="G16" s="3868"/>
      <c r="H16" s="4368"/>
      <c r="I16" s="1176"/>
      <c r="J16" s="1175"/>
      <c r="K16" s="1145" t="s">
        <v>21</v>
      </c>
      <c r="L16" s="1174">
        <f>SUM(L13:L15)</f>
        <v>88.33</v>
      </c>
      <c r="M16" s="4264"/>
      <c r="N16" s="4237"/>
      <c r="O16" s="4232"/>
    </row>
    <row r="17" spans="1:15" x14ac:dyDescent="0.2">
      <c r="A17" s="1142" t="s">
        <v>25</v>
      </c>
      <c r="B17" s="1141" t="s">
        <v>25</v>
      </c>
      <c r="C17" s="1140" t="s">
        <v>25</v>
      </c>
      <c r="D17" s="4313" t="s">
        <v>25</v>
      </c>
      <c r="E17" s="4302"/>
      <c r="F17" s="4369" t="s">
        <v>575</v>
      </c>
      <c r="G17" s="3866" t="s">
        <v>143</v>
      </c>
      <c r="H17" s="4281" t="s">
        <v>33</v>
      </c>
      <c r="I17" s="4287" t="s">
        <v>538</v>
      </c>
      <c r="J17" s="4241" t="s">
        <v>226</v>
      </c>
      <c r="K17" s="1110" t="s">
        <v>101</v>
      </c>
      <c r="L17" s="1158">
        <v>0</v>
      </c>
      <c r="M17" s="4254" t="s">
        <v>574</v>
      </c>
      <c r="N17" s="4235" t="s">
        <v>565</v>
      </c>
      <c r="O17" s="4230">
        <v>185</v>
      </c>
    </row>
    <row r="18" spans="1:15" x14ac:dyDescent="0.2">
      <c r="A18" s="1135"/>
      <c r="B18" s="1134"/>
      <c r="C18" s="1143"/>
      <c r="D18" s="4314"/>
      <c r="E18" s="4303"/>
      <c r="F18" s="4370"/>
      <c r="G18" s="3867"/>
      <c r="H18" s="4282"/>
      <c r="I18" s="4288"/>
      <c r="J18" s="4240"/>
      <c r="K18" s="1173" t="s">
        <v>132</v>
      </c>
      <c r="L18" s="1161">
        <v>0</v>
      </c>
      <c r="M18" s="4255"/>
      <c r="N18" s="4236"/>
      <c r="O18" s="4231"/>
    </row>
    <row r="19" spans="1:15" ht="13.5" thickBot="1" x14ac:dyDescent="0.25">
      <c r="A19" s="1135"/>
      <c r="B19" s="1134"/>
      <c r="C19" s="1143"/>
      <c r="D19" s="4314"/>
      <c r="E19" s="4303"/>
      <c r="F19" s="4370"/>
      <c r="G19" s="3867"/>
      <c r="H19" s="4282"/>
      <c r="I19" s="4288"/>
      <c r="J19" s="4240"/>
      <c r="K19" s="1172" t="s">
        <v>118</v>
      </c>
      <c r="L19" s="1156">
        <v>30</v>
      </c>
      <c r="M19" s="4255"/>
      <c r="N19" s="4236"/>
      <c r="O19" s="4231"/>
    </row>
    <row r="20" spans="1:15" ht="13.5" thickBot="1" x14ac:dyDescent="0.25">
      <c r="A20" s="1135"/>
      <c r="B20" s="1134"/>
      <c r="C20" s="1143"/>
      <c r="D20" s="4315"/>
      <c r="E20" s="4304"/>
      <c r="F20" s="4371"/>
      <c r="G20" s="3868"/>
      <c r="H20" s="4283"/>
      <c r="I20" s="4288"/>
      <c r="J20" s="4263"/>
      <c r="K20" s="1104" t="s">
        <v>21</v>
      </c>
      <c r="L20" s="1040">
        <f>SUM(L17:L19)</f>
        <v>30</v>
      </c>
      <c r="M20" s="4256"/>
      <c r="N20" s="4251"/>
      <c r="O20" s="4249"/>
    </row>
    <row r="21" spans="1:15" x14ac:dyDescent="0.2">
      <c r="A21" s="1142" t="s">
        <v>25</v>
      </c>
      <c r="B21" s="1141" t="s">
        <v>25</v>
      </c>
      <c r="C21" s="1140" t="s">
        <v>25</v>
      </c>
      <c r="D21" s="4313" t="s">
        <v>27</v>
      </c>
      <c r="E21" s="4302"/>
      <c r="F21" s="4353" t="s">
        <v>573</v>
      </c>
      <c r="G21" s="3866" t="s">
        <v>143</v>
      </c>
      <c r="H21" s="4281" t="s">
        <v>33</v>
      </c>
      <c r="I21" s="4287" t="s">
        <v>538</v>
      </c>
      <c r="J21" s="4239" t="s">
        <v>226</v>
      </c>
      <c r="K21" s="1110" t="s">
        <v>101</v>
      </c>
      <c r="L21" s="1161">
        <v>6.33</v>
      </c>
      <c r="M21" s="4253" t="s">
        <v>572</v>
      </c>
      <c r="N21" s="4250" t="s">
        <v>565</v>
      </c>
      <c r="O21" s="4252">
        <v>500</v>
      </c>
    </row>
    <row r="22" spans="1:15" x14ac:dyDescent="0.2">
      <c r="A22" s="1135"/>
      <c r="B22" s="1134"/>
      <c r="C22" s="1143"/>
      <c r="D22" s="4314"/>
      <c r="E22" s="4303"/>
      <c r="F22" s="4354"/>
      <c r="G22" s="3867"/>
      <c r="H22" s="4282"/>
      <c r="I22" s="4288"/>
      <c r="J22" s="4240"/>
      <c r="K22" s="1173" t="s">
        <v>132</v>
      </c>
      <c r="L22" s="1157">
        <v>0</v>
      </c>
      <c r="M22" s="4233"/>
      <c r="N22" s="4236"/>
      <c r="O22" s="4231"/>
    </row>
    <row r="23" spans="1:15" ht="13.5" thickBot="1" x14ac:dyDescent="0.25">
      <c r="A23" s="1135"/>
      <c r="B23" s="1134"/>
      <c r="C23" s="1143"/>
      <c r="D23" s="4314"/>
      <c r="E23" s="4303"/>
      <c r="F23" s="4354"/>
      <c r="G23" s="3867"/>
      <c r="H23" s="4282"/>
      <c r="I23" s="4288"/>
      <c r="J23" s="4240"/>
      <c r="K23" s="1172" t="s">
        <v>118</v>
      </c>
      <c r="L23" s="1156">
        <v>6.5</v>
      </c>
      <c r="M23" s="4233"/>
      <c r="N23" s="4236"/>
      <c r="O23" s="4231"/>
    </row>
    <row r="24" spans="1:15" ht="13.5" thickBot="1" x14ac:dyDescent="0.25">
      <c r="A24" s="1135"/>
      <c r="B24" s="1134"/>
      <c r="C24" s="1143"/>
      <c r="D24" s="4315"/>
      <c r="E24" s="4304"/>
      <c r="F24" s="1171"/>
      <c r="G24" s="3868"/>
      <c r="H24" s="4283"/>
      <c r="I24" s="4288"/>
      <c r="J24" s="4263"/>
      <c r="K24" s="1104" t="s">
        <v>21</v>
      </c>
      <c r="L24" s="1040">
        <f>SUM(L21:L23)</f>
        <v>12.83</v>
      </c>
      <c r="M24" s="4257"/>
      <c r="N24" s="4251"/>
      <c r="O24" s="4249"/>
    </row>
    <row r="25" spans="1:15" x14ac:dyDescent="0.2">
      <c r="A25" s="1142" t="s">
        <v>25</v>
      </c>
      <c r="B25" s="1141" t="s">
        <v>25</v>
      </c>
      <c r="C25" s="1140" t="s">
        <v>25</v>
      </c>
      <c r="D25" s="4313" t="s">
        <v>86</v>
      </c>
      <c r="E25" s="4302"/>
      <c r="F25" s="4261" t="s">
        <v>571</v>
      </c>
      <c r="G25" s="3866" t="s">
        <v>143</v>
      </c>
      <c r="H25" s="4281" t="s">
        <v>33</v>
      </c>
      <c r="I25" s="4287" t="s">
        <v>538</v>
      </c>
      <c r="J25" s="4239" t="s">
        <v>226</v>
      </c>
      <c r="K25" s="1110" t="s">
        <v>101</v>
      </c>
      <c r="L25" s="1161">
        <v>1</v>
      </c>
      <c r="M25" s="4253" t="s">
        <v>570</v>
      </c>
      <c r="N25" s="4250" t="s">
        <v>565</v>
      </c>
      <c r="O25" s="4252">
        <v>90</v>
      </c>
    </row>
    <row r="26" spans="1:15" x14ac:dyDescent="0.2">
      <c r="A26" s="1135"/>
      <c r="B26" s="1134"/>
      <c r="C26" s="1143"/>
      <c r="D26" s="4314"/>
      <c r="E26" s="4303"/>
      <c r="F26" s="4262"/>
      <c r="G26" s="3867"/>
      <c r="H26" s="4282"/>
      <c r="I26" s="4288"/>
      <c r="J26" s="4240"/>
      <c r="K26" s="1056" t="s">
        <v>132</v>
      </c>
      <c r="L26" s="1157">
        <v>9</v>
      </c>
      <c r="M26" s="4233"/>
      <c r="N26" s="4236"/>
      <c r="O26" s="4231"/>
    </row>
    <row r="27" spans="1:15" ht="13.5" thickBot="1" x14ac:dyDescent="0.25">
      <c r="A27" s="1135"/>
      <c r="B27" s="1134"/>
      <c r="C27" s="1143"/>
      <c r="D27" s="4314"/>
      <c r="E27" s="4303"/>
      <c r="F27" s="1170"/>
      <c r="G27" s="3867"/>
      <c r="H27" s="4282"/>
      <c r="I27" s="4288"/>
      <c r="J27" s="4240"/>
      <c r="K27" s="1106" t="s">
        <v>118</v>
      </c>
      <c r="L27" s="1156">
        <v>0</v>
      </c>
      <c r="M27" s="4233"/>
      <c r="N27" s="4236"/>
      <c r="O27" s="4231"/>
    </row>
    <row r="28" spans="1:15" ht="13.5" thickBot="1" x14ac:dyDescent="0.25">
      <c r="A28" s="1135"/>
      <c r="B28" s="1134"/>
      <c r="C28" s="1143"/>
      <c r="D28" s="4315"/>
      <c r="E28" s="4304"/>
      <c r="F28" s="1169"/>
      <c r="G28" s="3868"/>
      <c r="H28" s="4283"/>
      <c r="I28" s="4288"/>
      <c r="J28" s="4263"/>
      <c r="K28" s="1104" t="s">
        <v>21</v>
      </c>
      <c r="L28" s="1040">
        <f>SUM(L25:L27)</f>
        <v>10</v>
      </c>
      <c r="M28" s="4257"/>
      <c r="N28" s="4251"/>
      <c r="O28" s="4249"/>
    </row>
    <row r="29" spans="1:15" x14ac:dyDescent="0.2">
      <c r="A29" s="1142" t="s">
        <v>25</v>
      </c>
      <c r="B29" s="1141" t="s">
        <v>25</v>
      </c>
      <c r="C29" s="1140" t="s">
        <v>25</v>
      </c>
      <c r="D29" s="4310" t="s">
        <v>84</v>
      </c>
      <c r="E29" s="4302"/>
      <c r="F29" s="4361" t="s">
        <v>569</v>
      </c>
      <c r="G29" s="3866" t="s">
        <v>143</v>
      </c>
      <c r="H29" s="4281" t="s">
        <v>33</v>
      </c>
      <c r="I29" s="4287" t="s">
        <v>538</v>
      </c>
      <c r="J29" s="4239" t="s">
        <v>226</v>
      </c>
      <c r="K29" s="1053" t="s">
        <v>101</v>
      </c>
      <c r="L29" s="1166">
        <v>4</v>
      </c>
      <c r="M29" s="4253" t="s">
        <v>568</v>
      </c>
      <c r="N29" s="4250" t="s">
        <v>194</v>
      </c>
      <c r="O29" s="4252">
        <v>200</v>
      </c>
    </row>
    <row r="30" spans="1:15" x14ac:dyDescent="0.2">
      <c r="A30" s="1135"/>
      <c r="B30" s="1134"/>
      <c r="C30" s="1143"/>
      <c r="D30" s="4311"/>
      <c r="E30" s="4303"/>
      <c r="F30" s="4361"/>
      <c r="G30" s="3867"/>
      <c r="H30" s="4282"/>
      <c r="I30" s="4288"/>
      <c r="J30" s="4240"/>
      <c r="K30" s="1051" t="s">
        <v>132</v>
      </c>
      <c r="L30" s="1165">
        <v>0</v>
      </c>
      <c r="M30" s="4233"/>
      <c r="N30" s="4236"/>
      <c r="O30" s="4231"/>
    </row>
    <row r="31" spans="1:15" ht="13.5" thickBot="1" x14ac:dyDescent="0.25">
      <c r="A31" s="1135"/>
      <c r="B31" s="1134"/>
      <c r="C31" s="1143"/>
      <c r="D31" s="4311"/>
      <c r="E31" s="4303"/>
      <c r="F31" s="4361"/>
      <c r="G31" s="3867"/>
      <c r="H31" s="4282"/>
      <c r="I31" s="4288"/>
      <c r="J31" s="4240"/>
      <c r="K31" s="1164" t="s">
        <v>118</v>
      </c>
      <c r="L31" s="1163">
        <v>0</v>
      </c>
      <c r="M31" s="4233"/>
      <c r="N31" s="4236"/>
      <c r="O31" s="4231"/>
    </row>
    <row r="32" spans="1:15" ht="13.5" thickBot="1" x14ac:dyDescent="0.25">
      <c r="A32" s="1135"/>
      <c r="B32" s="1134"/>
      <c r="C32" s="1143"/>
      <c r="D32" s="4312"/>
      <c r="E32" s="4304"/>
      <c r="F32" s="1168"/>
      <c r="G32" s="3868"/>
      <c r="H32" s="4283"/>
      <c r="I32" s="4288"/>
      <c r="J32" s="4263"/>
      <c r="K32" s="1167" t="s">
        <v>21</v>
      </c>
      <c r="L32" s="1040">
        <f>SUM(L29:L31)</f>
        <v>4</v>
      </c>
      <c r="M32" s="4257"/>
      <c r="N32" s="4251"/>
      <c r="O32" s="4249"/>
    </row>
    <row r="33" spans="1:15" x14ac:dyDescent="0.2">
      <c r="A33" s="1142" t="s">
        <v>25</v>
      </c>
      <c r="B33" s="1141" t="s">
        <v>25</v>
      </c>
      <c r="C33" s="1140" t="s">
        <v>25</v>
      </c>
      <c r="D33" s="4313" t="s">
        <v>81</v>
      </c>
      <c r="E33" s="4302"/>
      <c r="F33" s="4261" t="s">
        <v>567</v>
      </c>
      <c r="G33" s="3866" t="s">
        <v>143</v>
      </c>
      <c r="H33" s="4281" t="s">
        <v>33</v>
      </c>
      <c r="I33" s="4287" t="s">
        <v>538</v>
      </c>
      <c r="J33" s="4239" t="s">
        <v>226</v>
      </c>
      <c r="K33" s="1053" t="s">
        <v>101</v>
      </c>
      <c r="L33" s="1166">
        <v>0</v>
      </c>
      <c r="M33" s="4253" t="s">
        <v>566</v>
      </c>
      <c r="N33" s="4250" t="s">
        <v>565</v>
      </c>
      <c r="O33" s="4252">
        <v>160</v>
      </c>
    </row>
    <row r="34" spans="1:15" x14ac:dyDescent="0.2">
      <c r="A34" s="1135"/>
      <c r="B34" s="1134"/>
      <c r="C34" s="1143"/>
      <c r="D34" s="4314"/>
      <c r="E34" s="4303"/>
      <c r="F34" s="4262"/>
      <c r="G34" s="3867"/>
      <c r="H34" s="4282"/>
      <c r="I34" s="4288"/>
      <c r="J34" s="4240"/>
      <c r="K34" s="1051" t="s">
        <v>132</v>
      </c>
      <c r="L34" s="1165">
        <v>28</v>
      </c>
      <c r="M34" s="4233"/>
      <c r="N34" s="4236"/>
      <c r="O34" s="4231"/>
    </row>
    <row r="35" spans="1:15" ht="13.5" thickBot="1" x14ac:dyDescent="0.25">
      <c r="A35" s="1135"/>
      <c r="B35" s="1134"/>
      <c r="C35" s="1143"/>
      <c r="D35" s="4314"/>
      <c r="E35" s="4303"/>
      <c r="F35" s="4262"/>
      <c r="G35" s="3867"/>
      <c r="H35" s="4282"/>
      <c r="I35" s="4288"/>
      <c r="J35" s="4240"/>
      <c r="K35" s="1164" t="s">
        <v>118</v>
      </c>
      <c r="L35" s="1163">
        <v>0</v>
      </c>
      <c r="M35" s="4233"/>
      <c r="N35" s="4236"/>
      <c r="O35" s="4231"/>
    </row>
    <row r="36" spans="1:15" ht="13.5" thickBot="1" x14ac:dyDescent="0.25">
      <c r="A36" s="1135"/>
      <c r="B36" s="1134"/>
      <c r="C36" s="1143"/>
      <c r="D36" s="4315"/>
      <c r="E36" s="4304"/>
      <c r="F36" s="4274"/>
      <c r="G36" s="3868"/>
      <c r="H36" s="4283"/>
      <c r="I36" s="4288"/>
      <c r="J36" s="4263"/>
      <c r="K36" s="1162" t="s">
        <v>21</v>
      </c>
      <c r="L36" s="1040">
        <f>SUM(L33:L35)</f>
        <v>28</v>
      </c>
      <c r="M36" s="4257"/>
      <c r="N36" s="4251"/>
      <c r="O36" s="4249"/>
    </row>
    <row r="37" spans="1:15" x14ac:dyDescent="0.2">
      <c r="A37" s="1142" t="s">
        <v>25</v>
      </c>
      <c r="B37" s="1141" t="s">
        <v>25</v>
      </c>
      <c r="C37" s="1140" t="s">
        <v>25</v>
      </c>
      <c r="D37" s="4313" t="s">
        <v>76</v>
      </c>
      <c r="E37" s="4302"/>
      <c r="F37" s="4261" t="s">
        <v>564</v>
      </c>
      <c r="G37" s="3866" t="s">
        <v>143</v>
      </c>
      <c r="H37" s="4281" t="s">
        <v>33</v>
      </c>
      <c r="I37" s="4287" t="s">
        <v>538</v>
      </c>
      <c r="J37" s="4239" t="s">
        <v>226</v>
      </c>
      <c r="K37" s="1110" t="s">
        <v>101</v>
      </c>
      <c r="L37" s="1161">
        <v>0</v>
      </c>
      <c r="M37" s="4253" t="s">
        <v>563</v>
      </c>
      <c r="N37" s="4250"/>
      <c r="O37" s="4252" t="s">
        <v>336</v>
      </c>
    </row>
    <row r="38" spans="1:15" x14ac:dyDescent="0.2">
      <c r="A38" s="1135"/>
      <c r="B38" s="1134"/>
      <c r="C38" s="1143"/>
      <c r="D38" s="4314"/>
      <c r="E38" s="4303"/>
      <c r="F38" s="4262"/>
      <c r="G38" s="3867"/>
      <c r="H38" s="4282"/>
      <c r="I38" s="4288"/>
      <c r="J38" s="4240"/>
      <c r="K38" s="1051" t="s">
        <v>132</v>
      </c>
      <c r="L38" s="1157">
        <v>0</v>
      </c>
      <c r="M38" s="4233"/>
      <c r="N38" s="4236"/>
      <c r="O38" s="4231"/>
    </row>
    <row r="39" spans="1:15" ht="13.5" thickBot="1" x14ac:dyDescent="0.25">
      <c r="A39" s="1135"/>
      <c r="B39" s="1134"/>
      <c r="C39" s="1143"/>
      <c r="D39" s="4314"/>
      <c r="E39" s="4303"/>
      <c r="F39" s="4262"/>
      <c r="G39" s="3867"/>
      <c r="H39" s="4282"/>
      <c r="I39" s="4288"/>
      <c r="J39" s="4240"/>
      <c r="K39" s="1106" t="s">
        <v>118</v>
      </c>
      <c r="L39" s="1156">
        <v>3.5</v>
      </c>
      <c r="M39" s="4233"/>
      <c r="N39" s="4236"/>
      <c r="O39" s="4231"/>
    </row>
    <row r="40" spans="1:15" ht="13.5" thickBot="1" x14ac:dyDescent="0.25">
      <c r="A40" s="1135"/>
      <c r="B40" s="1134"/>
      <c r="C40" s="1143"/>
      <c r="D40" s="4314"/>
      <c r="E40" s="4303"/>
      <c r="F40" s="4262"/>
      <c r="G40" s="3867"/>
      <c r="H40" s="4282"/>
      <c r="I40" s="4288"/>
      <c r="J40" s="4240"/>
      <c r="K40" s="1160" t="s">
        <v>21</v>
      </c>
      <c r="L40" s="1159">
        <f>SUM(L37:L39)</f>
        <v>3.5</v>
      </c>
      <c r="M40" s="4233"/>
      <c r="N40" s="4236"/>
      <c r="O40" s="4231"/>
    </row>
    <row r="41" spans="1:15" x14ac:dyDescent="0.2">
      <c r="A41" s="1142" t="s">
        <v>25</v>
      </c>
      <c r="B41" s="1141" t="s">
        <v>25</v>
      </c>
      <c r="C41" s="1140" t="s">
        <v>25</v>
      </c>
      <c r="D41" s="4365" t="s">
        <v>73</v>
      </c>
      <c r="E41" s="4362"/>
      <c r="F41" s="4261" t="s">
        <v>562</v>
      </c>
      <c r="G41" s="4265" t="s">
        <v>143</v>
      </c>
      <c r="H41" s="4281" t="s">
        <v>33</v>
      </c>
      <c r="I41" s="4287" t="s">
        <v>538</v>
      </c>
      <c r="J41" s="4241" t="s">
        <v>226</v>
      </c>
      <c r="K41" s="1110" t="s">
        <v>101</v>
      </c>
      <c r="L41" s="1158">
        <v>0</v>
      </c>
      <c r="M41" s="4238" t="s">
        <v>561</v>
      </c>
      <c r="N41" s="4235" t="s">
        <v>257</v>
      </c>
      <c r="O41" s="4230"/>
    </row>
    <row r="42" spans="1:15" x14ac:dyDescent="0.2">
      <c r="A42" s="1135"/>
      <c r="B42" s="1134"/>
      <c r="C42" s="1143"/>
      <c r="D42" s="4311"/>
      <c r="E42" s="4363"/>
      <c r="F42" s="4262"/>
      <c r="G42" s="4266"/>
      <c r="H42" s="4282"/>
      <c r="I42" s="4288"/>
      <c r="J42" s="4240"/>
      <c r="K42" s="1051" t="s">
        <v>132</v>
      </c>
      <c r="L42" s="1157">
        <v>0</v>
      </c>
      <c r="M42" s="4233"/>
      <c r="N42" s="4236"/>
      <c r="O42" s="4231"/>
    </row>
    <row r="43" spans="1:15" ht="13.5" thickBot="1" x14ac:dyDescent="0.25">
      <c r="A43" s="1135"/>
      <c r="B43" s="1134"/>
      <c r="C43" s="1143"/>
      <c r="D43" s="4311"/>
      <c r="E43" s="4363"/>
      <c r="F43" s="4262"/>
      <c r="G43" s="4266"/>
      <c r="H43" s="4282"/>
      <c r="I43" s="4288"/>
      <c r="J43" s="4240"/>
      <c r="K43" s="1106" t="s">
        <v>118</v>
      </c>
      <c r="L43" s="1156">
        <v>0</v>
      </c>
      <c r="M43" s="4233"/>
      <c r="N43" s="4236"/>
      <c r="O43" s="4231"/>
    </row>
    <row r="44" spans="1:15" ht="13.5" thickBot="1" x14ac:dyDescent="0.25">
      <c r="A44" s="1155"/>
      <c r="B44" s="1154"/>
      <c r="C44" s="1153"/>
      <c r="D44" s="4366"/>
      <c r="E44" s="4364"/>
      <c r="F44" s="1152"/>
      <c r="G44" s="4267"/>
      <c r="H44" s="4283"/>
      <c r="I44" s="4289"/>
      <c r="J44" s="4242"/>
      <c r="K44" s="1104" t="s">
        <v>21</v>
      </c>
      <c r="L44" s="1040">
        <f>SUM(L41:L43)</f>
        <v>0</v>
      </c>
      <c r="M44" s="4234"/>
      <c r="N44" s="4237"/>
      <c r="O44" s="4232"/>
    </row>
    <row r="45" spans="1:15" ht="13.15" customHeight="1" x14ac:dyDescent="0.2">
      <c r="A45" s="4271" t="s">
        <v>25</v>
      </c>
      <c r="B45" s="4275" t="s">
        <v>25</v>
      </c>
      <c r="C45" s="4376" t="s">
        <v>27</v>
      </c>
      <c r="D45" s="4290" t="s">
        <v>560</v>
      </c>
      <c r="E45" s="4291"/>
      <c r="F45" s="4292"/>
      <c r="G45" s="3866" t="s">
        <v>124</v>
      </c>
      <c r="H45" s="4281" t="s">
        <v>33</v>
      </c>
      <c r="I45" s="4287" t="s">
        <v>538</v>
      </c>
      <c r="J45" s="4241" t="s">
        <v>226</v>
      </c>
      <c r="K45" s="1151" t="s">
        <v>101</v>
      </c>
      <c r="L45" s="1150">
        <v>91.97</v>
      </c>
      <c r="M45" s="4243"/>
      <c r="N45" s="4246"/>
      <c r="O45" s="4230"/>
    </row>
    <row r="46" spans="1:15" ht="13.15" customHeight="1" x14ac:dyDescent="0.2">
      <c r="A46" s="4272"/>
      <c r="B46" s="4276"/>
      <c r="C46" s="4377"/>
      <c r="D46" s="4293"/>
      <c r="E46" s="4294"/>
      <c r="F46" s="4295"/>
      <c r="G46" s="3867"/>
      <c r="H46" s="4282"/>
      <c r="I46" s="4288"/>
      <c r="J46" s="4240"/>
      <c r="K46" s="1149" t="s">
        <v>132</v>
      </c>
      <c r="L46" s="1148">
        <v>92</v>
      </c>
      <c r="M46" s="4244"/>
      <c r="N46" s="4247"/>
      <c r="O46" s="4231"/>
    </row>
    <row r="47" spans="1:15" ht="13.5" thickBot="1" x14ac:dyDescent="0.25">
      <c r="A47" s="4272"/>
      <c r="B47" s="4276"/>
      <c r="C47" s="4377"/>
      <c r="D47" s="4293"/>
      <c r="E47" s="4294"/>
      <c r="F47" s="4295"/>
      <c r="G47" s="3867"/>
      <c r="H47" s="4282"/>
      <c r="I47" s="4288"/>
      <c r="J47" s="4240"/>
      <c r="K47" s="1147" t="s">
        <v>118</v>
      </c>
      <c r="L47" s="1146">
        <v>0</v>
      </c>
      <c r="M47" s="4244"/>
      <c r="N47" s="4247"/>
      <c r="O47" s="4231"/>
    </row>
    <row r="48" spans="1:15" ht="13.5" thickBot="1" x14ac:dyDescent="0.25">
      <c r="A48" s="4273"/>
      <c r="B48" s="4277"/>
      <c r="C48" s="4378"/>
      <c r="D48" s="4296"/>
      <c r="E48" s="4297"/>
      <c r="F48" s="4298"/>
      <c r="G48" s="3868"/>
      <c r="H48" s="4283"/>
      <c r="I48" s="4289"/>
      <c r="J48" s="4263"/>
      <c r="K48" s="1145" t="s">
        <v>21</v>
      </c>
      <c r="L48" s="1144">
        <f>SUM(L45:L47)</f>
        <v>183.97</v>
      </c>
      <c r="M48" s="4245"/>
      <c r="N48" s="4248"/>
      <c r="O48" s="4249"/>
    </row>
    <row r="49" spans="1:15" x14ac:dyDescent="0.2">
      <c r="A49" s="1142" t="s">
        <v>25</v>
      </c>
      <c r="B49" s="1141" t="s">
        <v>25</v>
      </c>
      <c r="C49" s="1140" t="s">
        <v>27</v>
      </c>
      <c r="D49" s="1139" t="s">
        <v>25</v>
      </c>
      <c r="E49" s="4302"/>
      <c r="F49" s="4261" t="s">
        <v>559</v>
      </c>
      <c r="G49" s="3866" t="s">
        <v>124</v>
      </c>
      <c r="H49" s="4281" t="s">
        <v>33</v>
      </c>
      <c r="I49" s="4287" t="s">
        <v>538</v>
      </c>
      <c r="J49" s="4239" t="s">
        <v>226</v>
      </c>
      <c r="K49" s="1110" t="s">
        <v>101</v>
      </c>
      <c r="L49" s="1109">
        <v>91.97</v>
      </c>
      <c r="M49" s="1128" t="s">
        <v>558</v>
      </c>
      <c r="N49" s="1127" t="s">
        <v>194</v>
      </c>
      <c r="O49" s="1126">
        <v>1000</v>
      </c>
    </row>
    <row r="50" spans="1:15" x14ac:dyDescent="0.2">
      <c r="A50" s="1135"/>
      <c r="B50" s="1134"/>
      <c r="C50" s="1143"/>
      <c r="D50" s="1130"/>
      <c r="E50" s="4303"/>
      <c r="F50" s="4262"/>
      <c r="G50" s="3867"/>
      <c r="H50" s="4282"/>
      <c r="I50" s="4288"/>
      <c r="J50" s="4240"/>
      <c r="K50" s="1051" t="s">
        <v>132</v>
      </c>
      <c r="L50" s="1107">
        <v>92</v>
      </c>
      <c r="M50" s="1128"/>
      <c r="N50" s="1127"/>
      <c r="O50" s="1126"/>
    </row>
    <row r="51" spans="1:15" ht="13.5" thickBot="1" x14ac:dyDescent="0.25">
      <c r="A51" s="1135"/>
      <c r="B51" s="1134"/>
      <c r="C51" s="1143"/>
      <c r="D51" s="1130"/>
      <c r="E51" s="4303"/>
      <c r="F51" s="4262"/>
      <c r="G51" s="3867"/>
      <c r="H51" s="4282"/>
      <c r="I51" s="4288"/>
      <c r="J51" s="4240"/>
      <c r="K51" s="1106" t="s">
        <v>118</v>
      </c>
      <c r="L51" s="1129">
        <v>0</v>
      </c>
      <c r="M51" s="1128"/>
      <c r="N51" s="1127"/>
      <c r="O51" s="1126"/>
    </row>
    <row r="52" spans="1:15" ht="13.5" thickBot="1" x14ac:dyDescent="0.25">
      <c r="A52" s="1135"/>
      <c r="B52" s="1134"/>
      <c r="C52" s="1143"/>
      <c r="D52" s="1123"/>
      <c r="E52" s="4304"/>
      <c r="F52" s="4274"/>
      <c r="G52" s="3868"/>
      <c r="H52" s="4282"/>
      <c r="I52" s="4288"/>
      <c r="J52" s="4263"/>
      <c r="K52" s="1104" t="s">
        <v>21</v>
      </c>
      <c r="L52" s="1122">
        <f>SUM(L49:L51)</f>
        <v>183.97</v>
      </c>
      <c r="M52" s="1121"/>
      <c r="N52" s="1120"/>
      <c r="O52" s="1119"/>
    </row>
    <row r="53" spans="1:15" x14ac:dyDescent="0.2">
      <c r="A53" s="1142" t="s">
        <v>25</v>
      </c>
      <c r="B53" s="1141" t="s">
        <v>25</v>
      </c>
      <c r="C53" s="1140" t="s">
        <v>27</v>
      </c>
      <c r="D53" s="1139" t="s">
        <v>27</v>
      </c>
      <c r="E53" s="4302"/>
      <c r="F53" s="4261" t="s">
        <v>557</v>
      </c>
      <c r="G53" s="3866" t="s">
        <v>124</v>
      </c>
      <c r="H53" s="4281" t="s">
        <v>33</v>
      </c>
      <c r="I53" s="4287" t="s">
        <v>538</v>
      </c>
      <c r="J53" s="4239" t="s">
        <v>226</v>
      </c>
      <c r="K53" s="1110" t="s">
        <v>101</v>
      </c>
      <c r="L53" s="1109">
        <v>0</v>
      </c>
      <c r="M53" s="1138" t="s">
        <v>556</v>
      </c>
      <c r="N53" s="1137" t="s">
        <v>194</v>
      </c>
      <c r="O53" s="1136">
        <v>0</v>
      </c>
    </row>
    <row r="54" spans="1:15" x14ac:dyDescent="0.2">
      <c r="A54" s="1135"/>
      <c r="B54" s="1134"/>
      <c r="C54" s="1072"/>
      <c r="D54" s="1130"/>
      <c r="E54" s="4303"/>
      <c r="F54" s="4262"/>
      <c r="G54" s="3867"/>
      <c r="H54" s="4282"/>
      <c r="I54" s="4288"/>
      <c r="J54" s="4240"/>
      <c r="K54" s="1051" t="s">
        <v>132</v>
      </c>
      <c r="L54" s="1107">
        <v>0</v>
      </c>
      <c r="M54" s="1128"/>
      <c r="N54" s="1127"/>
      <c r="O54" s="1126"/>
    </row>
    <row r="55" spans="1:15" ht="13.5" thickBot="1" x14ac:dyDescent="0.25">
      <c r="A55" s="1133"/>
      <c r="B55" s="1132"/>
      <c r="C55" s="1131"/>
      <c r="D55" s="1130"/>
      <c r="E55" s="4303"/>
      <c r="F55" s="4262"/>
      <c r="G55" s="3867"/>
      <c r="H55" s="4282"/>
      <c r="I55" s="4288"/>
      <c r="J55" s="4240"/>
      <c r="K55" s="1106" t="s">
        <v>118</v>
      </c>
      <c r="L55" s="1129">
        <v>0</v>
      </c>
      <c r="M55" s="1128"/>
      <c r="N55" s="1127"/>
      <c r="O55" s="1126"/>
    </row>
    <row r="56" spans="1:15" ht="13.5" thickBot="1" x14ac:dyDescent="0.25">
      <c r="A56" s="1102"/>
      <c r="B56" s="1125"/>
      <c r="C56" s="1124"/>
      <c r="D56" s="1123"/>
      <c r="E56" s="4304"/>
      <c r="F56" s="4274"/>
      <c r="G56" s="3868"/>
      <c r="H56" s="4283"/>
      <c r="I56" s="4289"/>
      <c r="J56" s="4242"/>
      <c r="K56" s="1104" t="s">
        <v>21</v>
      </c>
      <c r="L56" s="1122">
        <f>SUM(L53:L55)</f>
        <v>0</v>
      </c>
      <c r="M56" s="1121"/>
      <c r="N56" s="1120"/>
      <c r="O56" s="1119"/>
    </row>
    <row r="57" spans="1:15" ht="13.15" customHeight="1" x14ac:dyDescent="0.2">
      <c r="A57" s="4271" t="s">
        <v>25</v>
      </c>
      <c r="B57" s="4275" t="s">
        <v>25</v>
      </c>
      <c r="C57" s="4355" t="s">
        <v>86</v>
      </c>
      <c r="D57" s="4308" t="s">
        <v>555</v>
      </c>
      <c r="E57" s="4291"/>
      <c r="F57" s="4292"/>
      <c r="G57" s="3867" t="s">
        <v>115</v>
      </c>
      <c r="H57" s="4379" t="s">
        <v>33</v>
      </c>
      <c r="I57" s="4382" t="s">
        <v>538</v>
      </c>
      <c r="J57" s="4258" t="s">
        <v>226</v>
      </c>
      <c r="K57" s="1118" t="s">
        <v>101</v>
      </c>
      <c r="L57" s="1117">
        <v>0</v>
      </c>
      <c r="M57" s="4268"/>
      <c r="N57" s="4235"/>
      <c r="O57" s="4230"/>
    </row>
    <row r="58" spans="1:15" x14ac:dyDescent="0.2">
      <c r="A58" s="4272"/>
      <c r="B58" s="4276"/>
      <c r="C58" s="4356"/>
      <c r="D58" s="4309"/>
      <c r="E58" s="4294"/>
      <c r="F58" s="4295"/>
      <c r="G58" s="3867"/>
      <c r="H58" s="4380"/>
      <c r="I58" s="4383"/>
      <c r="J58" s="4259"/>
      <c r="K58" s="1116" t="s">
        <v>132</v>
      </c>
      <c r="L58" s="1115">
        <v>0</v>
      </c>
      <c r="M58" s="4269"/>
      <c r="N58" s="4236"/>
      <c r="O58" s="4231"/>
    </row>
    <row r="59" spans="1:15" ht="13.5" thickBot="1" x14ac:dyDescent="0.25">
      <c r="A59" s="4272"/>
      <c r="B59" s="4276"/>
      <c r="C59" s="4356"/>
      <c r="D59" s="4309"/>
      <c r="E59" s="4294"/>
      <c r="F59" s="4295"/>
      <c r="G59" s="3867"/>
      <c r="H59" s="4380"/>
      <c r="I59" s="4383"/>
      <c r="J59" s="4259"/>
      <c r="K59" s="1114" t="s">
        <v>118</v>
      </c>
      <c r="L59" s="1113">
        <v>14</v>
      </c>
      <c r="M59" s="4269"/>
      <c r="N59" s="4236"/>
      <c r="O59" s="4231"/>
    </row>
    <row r="60" spans="1:15" ht="18.75" customHeight="1" thickBot="1" x14ac:dyDescent="0.25">
      <c r="A60" s="4273"/>
      <c r="B60" s="4277"/>
      <c r="C60" s="4357"/>
      <c r="D60" s="4372"/>
      <c r="E60" s="4297"/>
      <c r="F60" s="4298"/>
      <c r="G60" s="3868"/>
      <c r="H60" s="4381"/>
      <c r="I60" s="4384"/>
      <c r="J60" s="4260"/>
      <c r="K60" s="1112" t="s">
        <v>21</v>
      </c>
      <c r="L60" s="1111">
        <f>SUM(L57:L59)</f>
        <v>14</v>
      </c>
      <c r="M60" s="4270"/>
      <c r="N60" s="4237"/>
      <c r="O60" s="4232"/>
    </row>
    <row r="61" spans="1:15" x14ac:dyDescent="0.2">
      <c r="A61" s="4271" t="s">
        <v>25</v>
      </c>
      <c r="B61" s="4275" t="s">
        <v>25</v>
      </c>
      <c r="C61" s="4299" t="s">
        <v>86</v>
      </c>
      <c r="D61" s="4278" t="s">
        <v>25</v>
      </c>
      <c r="E61" s="4302"/>
      <c r="F61" s="4261" t="s">
        <v>554</v>
      </c>
      <c r="G61" s="3866" t="s">
        <v>115</v>
      </c>
      <c r="H61" s="4281" t="s">
        <v>33</v>
      </c>
      <c r="I61" s="4287" t="s">
        <v>538</v>
      </c>
      <c r="J61" s="4258" t="s">
        <v>226</v>
      </c>
      <c r="K61" s="1110" t="s">
        <v>101</v>
      </c>
      <c r="L61" s="1109">
        <v>0</v>
      </c>
      <c r="M61" s="4238" t="s">
        <v>553</v>
      </c>
      <c r="N61" s="4235" t="s">
        <v>194</v>
      </c>
      <c r="O61" s="4230">
        <v>15</v>
      </c>
    </row>
    <row r="62" spans="1:15" x14ac:dyDescent="0.2">
      <c r="A62" s="4272"/>
      <c r="B62" s="4276"/>
      <c r="C62" s="4300"/>
      <c r="D62" s="4279"/>
      <c r="E62" s="4303"/>
      <c r="F62" s="4262"/>
      <c r="G62" s="3867"/>
      <c r="H62" s="4282"/>
      <c r="I62" s="4288"/>
      <c r="J62" s="4259"/>
      <c r="K62" s="1051" t="s">
        <v>132</v>
      </c>
      <c r="L62" s="1107">
        <v>0</v>
      </c>
      <c r="M62" s="4233"/>
      <c r="N62" s="4236"/>
      <c r="O62" s="4231"/>
    </row>
    <row r="63" spans="1:15" ht="13.5" thickBot="1" x14ac:dyDescent="0.25">
      <c r="A63" s="4272"/>
      <c r="B63" s="4276"/>
      <c r="C63" s="4300"/>
      <c r="D63" s="4279"/>
      <c r="E63" s="4303"/>
      <c r="F63" s="4262"/>
      <c r="G63" s="3867"/>
      <c r="H63" s="4282"/>
      <c r="I63" s="4288"/>
      <c r="J63" s="4259"/>
      <c r="K63" s="1106" t="s">
        <v>118</v>
      </c>
      <c r="L63" s="1105">
        <v>11</v>
      </c>
      <c r="M63" s="4233"/>
      <c r="N63" s="4236"/>
      <c r="O63" s="4231"/>
    </row>
    <row r="64" spans="1:15" ht="13.5" thickBot="1" x14ac:dyDescent="0.25">
      <c r="A64" s="4273"/>
      <c r="B64" s="4277"/>
      <c r="C64" s="4301"/>
      <c r="D64" s="4280"/>
      <c r="E64" s="4304"/>
      <c r="F64" s="4274"/>
      <c r="G64" s="3868"/>
      <c r="H64" s="4282"/>
      <c r="I64" s="4288"/>
      <c r="J64" s="4259"/>
      <c r="K64" s="1104" t="s">
        <v>21</v>
      </c>
      <c r="L64" s="1103">
        <f>SUM(L61:L63)</f>
        <v>11</v>
      </c>
      <c r="M64" s="4234"/>
      <c r="N64" s="4237"/>
      <c r="O64" s="4232"/>
    </row>
    <row r="65" spans="1:15" x14ac:dyDescent="0.2">
      <c r="A65" s="4271" t="s">
        <v>25</v>
      </c>
      <c r="B65" s="4275" t="s">
        <v>25</v>
      </c>
      <c r="C65" s="4299" t="s">
        <v>86</v>
      </c>
      <c r="D65" s="4278" t="s">
        <v>27</v>
      </c>
      <c r="E65" s="4302"/>
      <c r="F65" s="4261" t="s">
        <v>552</v>
      </c>
      <c r="G65" s="3866" t="s">
        <v>115</v>
      </c>
      <c r="H65" s="4282"/>
      <c r="I65" s="4287" t="s">
        <v>538</v>
      </c>
      <c r="J65" s="4258" t="s">
        <v>226</v>
      </c>
      <c r="K65" s="1110" t="s">
        <v>101</v>
      </c>
      <c r="L65" s="1109">
        <v>0</v>
      </c>
      <c r="M65" s="4238" t="s">
        <v>551</v>
      </c>
      <c r="N65" s="4227" t="s">
        <v>194</v>
      </c>
      <c r="O65" s="4230">
        <v>2</v>
      </c>
    </row>
    <row r="66" spans="1:15" x14ac:dyDescent="0.2">
      <c r="A66" s="4272"/>
      <c r="B66" s="4276"/>
      <c r="C66" s="4300"/>
      <c r="D66" s="4279"/>
      <c r="E66" s="4303"/>
      <c r="F66" s="4262"/>
      <c r="G66" s="3867"/>
      <c r="H66" s="4282"/>
      <c r="I66" s="4288"/>
      <c r="J66" s="4259"/>
      <c r="K66" s="1051" t="s">
        <v>132</v>
      </c>
      <c r="L66" s="1107">
        <v>0</v>
      </c>
      <c r="M66" s="4233"/>
      <c r="N66" s="4228"/>
      <c r="O66" s="4231"/>
    </row>
    <row r="67" spans="1:15" ht="13.5" customHeight="1" thickBot="1" x14ac:dyDescent="0.25">
      <c r="A67" s="4272"/>
      <c r="B67" s="4276"/>
      <c r="C67" s="4300"/>
      <c r="D67" s="4279"/>
      <c r="E67" s="4303"/>
      <c r="F67" s="4262"/>
      <c r="G67" s="3867"/>
      <c r="H67" s="4282"/>
      <c r="I67" s="4288"/>
      <c r="J67" s="4259"/>
      <c r="K67" s="1106" t="s">
        <v>118</v>
      </c>
      <c r="L67" s="1105">
        <v>3</v>
      </c>
      <c r="M67" s="4233"/>
      <c r="N67" s="4228"/>
      <c r="O67" s="4231"/>
    </row>
    <row r="68" spans="1:15" ht="13.5" thickBot="1" x14ac:dyDescent="0.25">
      <c r="A68" s="4273"/>
      <c r="B68" s="4277"/>
      <c r="C68" s="4301"/>
      <c r="D68" s="4280"/>
      <c r="E68" s="4304"/>
      <c r="F68" s="4274"/>
      <c r="G68" s="3868"/>
      <c r="H68" s="4282"/>
      <c r="I68" s="4288"/>
      <c r="J68" s="4260"/>
      <c r="K68" s="1104" t="s">
        <v>21</v>
      </c>
      <c r="L68" s="1103">
        <f>SUM(L65:L67)</f>
        <v>3</v>
      </c>
      <c r="M68" s="4234"/>
      <c r="N68" s="4229"/>
      <c r="O68" s="4232"/>
    </row>
    <row r="69" spans="1:15" ht="13.5" customHeight="1" x14ac:dyDescent="0.2">
      <c r="A69" s="4271" t="s">
        <v>25</v>
      </c>
      <c r="B69" s="4275" t="s">
        <v>25</v>
      </c>
      <c r="C69" s="4299" t="s">
        <v>86</v>
      </c>
      <c r="D69" s="4278" t="s">
        <v>86</v>
      </c>
      <c r="E69" s="4302"/>
      <c r="F69" s="4261" t="s">
        <v>550</v>
      </c>
      <c r="G69" s="3866" t="s">
        <v>115</v>
      </c>
      <c r="H69" s="4281" t="s">
        <v>33</v>
      </c>
      <c r="I69" s="4287" t="s">
        <v>538</v>
      </c>
      <c r="J69" s="4258" t="s">
        <v>226</v>
      </c>
      <c r="K69" s="1110" t="s">
        <v>101</v>
      </c>
      <c r="L69" s="1109">
        <v>0</v>
      </c>
      <c r="M69" s="1108" t="s">
        <v>549</v>
      </c>
      <c r="N69" s="4235" t="s">
        <v>194</v>
      </c>
      <c r="O69" s="4230">
        <v>0</v>
      </c>
    </row>
    <row r="70" spans="1:15" ht="13.5" customHeight="1" x14ac:dyDescent="0.2">
      <c r="A70" s="4272"/>
      <c r="B70" s="4276"/>
      <c r="C70" s="4300"/>
      <c r="D70" s="4279"/>
      <c r="E70" s="4303"/>
      <c r="F70" s="4262"/>
      <c r="G70" s="3867"/>
      <c r="H70" s="4282"/>
      <c r="I70" s="4288"/>
      <c r="J70" s="4259"/>
      <c r="K70" s="1051" t="s">
        <v>132</v>
      </c>
      <c r="L70" s="1107">
        <v>0</v>
      </c>
      <c r="M70" s="4233"/>
      <c r="N70" s="4236"/>
      <c r="O70" s="4231"/>
    </row>
    <row r="71" spans="1:15" ht="13.5" thickBot="1" x14ac:dyDescent="0.25">
      <c r="A71" s="4272"/>
      <c r="B71" s="4276"/>
      <c r="C71" s="4300"/>
      <c r="D71" s="4279"/>
      <c r="E71" s="4303"/>
      <c r="F71" s="4262"/>
      <c r="G71" s="3867"/>
      <c r="H71" s="4282"/>
      <c r="I71" s="4288"/>
      <c r="J71" s="4259"/>
      <c r="K71" s="1106" t="s">
        <v>118</v>
      </c>
      <c r="L71" s="1105">
        <v>0</v>
      </c>
      <c r="M71" s="4233"/>
      <c r="N71" s="4236"/>
      <c r="O71" s="4231"/>
    </row>
    <row r="72" spans="1:15" ht="13.5" customHeight="1" thickBot="1" x14ac:dyDescent="0.25">
      <c r="A72" s="4273"/>
      <c r="B72" s="4277"/>
      <c r="C72" s="4301"/>
      <c r="D72" s="4280"/>
      <c r="E72" s="4304"/>
      <c r="F72" s="4274"/>
      <c r="G72" s="3868"/>
      <c r="H72" s="4283"/>
      <c r="I72" s="4289"/>
      <c r="J72" s="4260"/>
      <c r="K72" s="1104" t="s">
        <v>21</v>
      </c>
      <c r="L72" s="1103">
        <f>SUM(L69:L71)</f>
        <v>0</v>
      </c>
      <c r="M72" s="4234"/>
      <c r="N72" s="4237"/>
      <c r="O72" s="4232"/>
    </row>
    <row r="73" spans="1:15" ht="13.5" thickBot="1" x14ac:dyDescent="0.25">
      <c r="A73" s="1102" t="s">
        <v>25</v>
      </c>
      <c r="B73" s="1101" t="s">
        <v>25</v>
      </c>
      <c r="C73" s="4284" t="s">
        <v>26</v>
      </c>
      <c r="D73" s="4285"/>
      <c r="E73" s="4285"/>
      <c r="F73" s="4285"/>
      <c r="G73" s="4285"/>
      <c r="H73" s="4285"/>
      <c r="I73" s="4285"/>
      <c r="J73" s="4286"/>
      <c r="K73" s="1100" t="s">
        <v>21</v>
      </c>
      <c r="L73" s="1099">
        <f>L16+L48+L60</f>
        <v>286.3</v>
      </c>
      <c r="M73" s="1098"/>
      <c r="N73" s="1097"/>
      <c r="O73" s="1096"/>
    </row>
    <row r="74" spans="1:15" ht="15" thickBot="1" x14ac:dyDescent="0.25">
      <c r="A74" s="1095" t="s">
        <v>25</v>
      </c>
      <c r="B74" s="1094" t="s">
        <v>27</v>
      </c>
      <c r="C74" s="4358" t="s">
        <v>525</v>
      </c>
      <c r="D74" s="4359"/>
      <c r="E74" s="4359"/>
      <c r="F74" s="4359"/>
      <c r="G74" s="4359"/>
      <c r="H74" s="4359"/>
      <c r="I74" s="4359"/>
      <c r="J74" s="4359"/>
      <c r="K74" s="4359"/>
      <c r="L74" s="4359"/>
      <c r="M74" s="4359"/>
      <c r="N74" s="4359"/>
      <c r="O74" s="4360"/>
    </row>
    <row r="75" spans="1:15" ht="13.5" thickBot="1" x14ac:dyDescent="0.25">
      <c r="A75" s="4271"/>
      <c r="B75" s="4415"/>
      <c r="C75" s="1093"/>
      <c r="D75" s="1092"/>
      <c r="E75" s="1092"/>
      <c r="F75" s="1092"/>
      <c r="G75" s="1092"/>
      <c r="H75" s="1092"/>
      <c r="I75" s="1092"/>
      <c r="J75" s="1092"/>
      <c r="K75" s="1092"/>
      <c r="L75" s="1092"/>
      <c r="M75" s="1091" t="s">
        <v>524</v>
      </c>
      <c r="N75" s="1090" t="s">
        <v>194</v>
      </c>
      <c r="O75" s="1089"/>
    </row>
    <row r="76" spans="1:15" ht="26.25" thickBot="1" x14ac:dyDescent="0.25">
      <c r="A76" s="4273"/>
      <c r="B76" s="4416"/>
      <c r="C76" s="1088"/>
      <c r="D76" s="1087"/>
      <c r="E76" s="1087"/>
      <c r="F76" s="1087"/>
      <c r="G76" s="1087"/>
      <c r="H76" s="1087"/>
      <c r="I76" s="1087"/>
      <c r="J76" s="1087"/>
      <c r="K76" s="1087"/>
      <c r="L76" s="1087"/>
      <c r="M76" s="1086" t="s">
        <v>523</v>
      </c>
      <c r="N76" s="1085" t="s">
        <v>194</v>
      </c>
      <c r="O76" s="1084"/>
    </row>
    <row r="77" spans="1:15" x14ac:dyDescent="0.2">
      <c r="A77" s="4271" t="s">
        <v>25</v>
      </c>
      <c r="B77" s="4275" t="s">
        <v>27</v>
      </c>
      <c r="C77" s="1083" t="s">
        <v>25</v>
      </c>
      <c r="D77" s="4290" t="s">
        <v>548</v>
      </c>
      <c r="E77" s="4291"/>
      <c r="F77" s="4292"/>
      <c r="G77" s="3866" t="s">
        <v>546</v>
      </c>
      <c r="H77" s="4281" t="s">
        <v>33</v>
      </c>
      <c r="I77" s="4287" t="s">
        <v>538</v>
      </c>
      <c r="J77" s="1082" t="s">
        <v>226</v>
      </c>
      <c r="K77" s="1064" t="s">
        <v>101</v>
      </c>
      <c r="L77" s="1063">
        <v>44.7</v>
      </c>
      <c r="M77" s="4268"/>
      <c r="N77" s="4235"/>
      <c r="O77" s="4230"/>
    </row>
    <row r="78" spans="1:15" ht="12.75" customHeight="1" x14ac:dyDescent="0.2">
      <c r="A78" s="4272"/>
      <c r="B78" s="4276"/>
      <c r="C78" s="1081"/>
      <c r="D78" s="4293"/>
      <c r="E78" s="4294"/>
      <c r="F78" s="4295"/>
      <c r="G78" s="3867"/>
      <c r="H78" s="4282"/>
      <c r="I78" s="4288"/>
      <c r="J78" s="1067"/>
      <c r="K78" s="1062" t="s">
        <v>132</v>
      </c>
      <c r="L78" s="1061">
        <v>0</v>
      </c>
      <c r="M78" s="4269"/>
      <c r="N78" s="4236"/>
      <c r="O78" s="4231"/>
    </row>
    <row r="79" spans="1:15" ht="13.5" thickBot="1" x14ac:dyDescent="0.25">
      <c r="A79" s="4272"/>
      <c r="B79" s="4276"/>
      <c r="C79" s="1081"/>
      <c r="D79" s="4293"/>
      <c r="E79" s="4294"/>
      <c r="F79" s="4295"/>
      <c r="G79" s="3867"/>
      <c r="H79" s="4282"/>
      <c r="I79" s="4288"/>
      <c r="J79" s="1067"/>
      <c r="K79" s="1060" t="s">
        <v>118</v>
      </c>
      <c r="L79" s="1059">
        <v>37</v>
      </c>
      <c r="M79" s="4269"/>
      <c r="N79" s="4236"/>
      <c r="O79" s="4231"/>
    </row>
    <row r="80" spans="1:15" ht="13.5" thickBot="1" x14ac:dyDescent="0.25">
      <c r="A80" s="4273"/>
      <c r="B80" s="4277"/>
      <c r="C80" s="1080"/>
      <c r="D80" s="4296"/>
      <c r="E80" s="4297"/>
      <c r="F80" s="4298"/>
      <c r="G80" s="3868"/>
      <c r="H80" s="4282"/>
      <c r="I80" s="4288"/>
      <c r="J80" s="1067"/>
      <c r="K80" s="1079" t="s">
        <v>21</v>
      </c>
      <c r="L80" s="1078">
        <f>SUM(L77:L79)</f>
        <v>81.7</v>
      </c>
      <c r="M80" s="4270"/>
      <c r="N80" s="4237"/>
      <c r="O80" s="4232"/>
    </row>
    <row r="81" spans="1:15" x14ac:dyDescent="0.2">
      <c r="A81" s="4271" t="s">
        <v>25</v>
      </c>
      <c r="B81" s="4275" t="s">
        <v>27</v>
      </c>
      <c r="C81" s="1074" t="s">
        <v>25</v>
      </c>
      <c r="D81" s="1073" t="s">
        <v>25</v>
      </c>
      <c r="E81" s="1077"/>
      <c r="F81" s="4261" t="s">
        <v>547</v>
      </c>
      <c r="G81" s="3866" t="s">
        <v>546</v>
      </c>
      <c r="H81" s="4282"/>
      <c r="I81" s="4288"/>
      <c r="J81" s="1067"/>
      <c r="K81" s="1053" t="s">
        <v>101</v>
      </c>
      <c r="L81" s="1052">
        <v>27.7</v>
      </c>
      <c r="M81" s="4238" t="s">
        <v>545</v>
      </c>
      <c r="N81" s="4235" t="s">
        <v>194</v>
      </c>
      <c r="O81" s="4230">
        <v>5</v>
      </c>
    </row>
    <row r="82" spans="1:15" x14ac:dyDescent="0.2">
      <c r="A82" s="4272"/>
      <c r="B82" s="4276"/>
      <c r="C82" s="1072"/>
      <c r="D82" s="1071"/>
      <c r="E82" s="1048"/>
      <c r="F82" s="4262"/>
      <c r="G82" s="3867"/>
      <c r="H82" s="4282"/>
      <c r="I82" s="4288"/>
      <c r="J82" s="1067"/>
      <c r="K82" s="1051" t="s">
        <v>132</v>
      </c>
      <c r="L82" s="1068">
        <v>0</v>
      </c>
      <c r="M82" s="4233"/>
      <c r="N82" s="4236"/>
      <c r="O82" s="4231"/>
    </row>
    <row r="83" spans="1:15" ht="13.5" thickBot="1" x14ac:dyDescent="0.25">
      <c r="A83" s="4272"/>
      <c r="B83" s="4276"/>
      <c r="C83" s="1070"/>
      <c r="D83" s="1076"/>
      <c r="E83" s="1048"/>
      <c r="F83" s="4262"/>
      <c r="G83" s="3867"/>
      <c r="H83" s="4282"/>
      <c r="I83" s="4288"/>
      <c r="J83" s="1067"/>
      <c r="K83" s="1046" t="s">
        <v>118</v>
      </c>
      <c r="L83" s="1045">
        <v>0</v>
      </c>
      <c r="M83" s="4233"/>
      <c r="N83" s="4236"/>
      <c r="O83" s="4231"/>
    </row>
    <row r="84" spans="1:15" ht="13.5" thickBot="1" x14ac:dyDescent="0.25">
      <c r="A84" s="4273"/>
      <c r="B84" s="4277"/>
      <c r="C84" s="1070"/>
      <c r="D84" s="1069"/>
      <c r="E84" s="1048"/>
      <c r="F84" s="1075"/>
      <c r="G84" s="3867"/>
      <c r="H84" s="4282"/>
      <c r="I84" s="4288"/>
      <c r="J84" s="1067"/>
      <c r="K84" s="1041" t="s">
        <v>21</v>
      </c>
      <c r="L84" s="1040">
        <f>SUM(L81:L83)</f>
        <v>27.7</v>
      </c>
      <c r="M84" s="4234"/>
      <c r="N84" s="4237"/>
      <c r="O84" s="4232"/>
    </row>
    <row r="85" spans="1:15" x14ac:dyDescent="0.2">
      <c r="A85" s="4271" t="s">
        <v>25</v>
      </c>
      <c r="B85" s="4275" t="s">
        <v>27</v>
      </c>
      <c r="C85" s="1074" t="s">
        <v>25</v>
      </c>
      <c r="D85" s="1073" t="s">
        <v>27</v>
      </c>
      <c r="E85" s="1048"/>
      <c r="F85" s="4261" t="s">
        <v>544</v>
      </c>
      <c r="G85" s="3867"/>
      <c r="H85" s="4282"/>
      <c r="I85" s="4288"/>
      <c r="J85" s="1067"/>
      <c r="K85" s="1053" t="s">
        <v>101</v>
      </c>
      <c r="L85" s="1068">
        <v>17</v>
      </c>
      <c r="M85" s="4238" t="s">
        <v>543</v>
      </c>
      <c r="N85" s="4235" t="s">
        <v>198</v>
      </c>
      <c r="O85" s="4230">
        <v>6.5</v>
      </c>
    </row>
    <row r="86" spans="1:15" x14ac:dyDescent="0.2">
      <c r="A86" s="4272"/>
      <c r="B86" s="4276"/>
      <c r="C86" s="1072"/>
      <c r="D86" s="1071"/>
      <c r="E86" s="1048"/>
      <c r="F86" s="4262"/>
      <c r="G86" s="3867"/>
      <c r="H86" s="4282"/>
      <c r="I86" s="4288"/>
      <c r="J86" s="1067"/>
      <c r="K86" s="1051" t="s">
        <v>132</v>
      </c>
      <c r="L86" s="1055">
        <v>0</v>
      </c>
      <c r="M86" s="4233"/>
      <c r="N86" s="4236"/>
      <c r="O86" s="4231"/>
    </row>
    <row r="87" spans="1:15" ht="13.5" customHeight="1" thickBot="1" x14ac:dyDescent="0.25">
      <c r="A87" s="4272"/>
      <c r="B87" s="4276"/>
      <c r="C87" s="1070"/>
      <c r="D87" s="1069"/>
      <c r="E87" s="1048"/>
      <c r="F87" s="4262"/>
      <c r="G87" s="3867"/>
      <c r="H87" s="4282"/>
      <c r="I87" s="4288"/>
      <c r="J87" s="1067"/>
      <c r="K87" s="1046" t="s">
        <v>118</v>
      </c>
      <c r="L87" s="1045">
        <v>7</v>
      </c>
      <c r="M87" s="4233"/>
      <c r="N87" s="4236"/>
      <c r="O87" s="4231"/>
    </row>
    <row r="88" spans="1:15" ht="13.5" thickBot="1" x14ac:dyDescent="0.25">
      <c r="A88" s="4273"/>
      <c r="B88" s="4277"/>
      <c r="C88" s="1070"/>
      <c r="D88" s="1069"/>
      <c r="E88" s="1048"/>
      <c r="F88" s="4274"/>
      <c r="G88" s="3867"/>
      <c r="H88" s="4282"/>
      <c r="I88" s="4288"/>
      <c r="J88" s="1067"/>
      <c r="K88" s="1041" t="s">
        <v>21</v>
      </c>
      <c r="L88" s="1040">
        <f>SUM(L85:L87)</f>
        <v>24</v>
      </c>
      <c r="M88" s="4234"/>
      <c r="N88" s="4237"/>
      <c r="O88" s="4232"/>
    </row>
    <row r="89" spans="1:15" x14ac:dyDescent="0.2">
      <c r="A89" s="4271" t="s">
        <v>25</v>
      </c>
      <c r="B89" s="4275" t="s">
        <v>27</v>
      </c>
      <c r="C89" s="4299" t="s">
        <v>25</v>
      </c>
      <c r="D89" s="1054" t="s">
        <v>86</v>
      </c>
      <c r="E89" s="1048"/>
      <c r="F89" s="4261" t="s">
        <v>542</v>
      </c>
      <c r="G89" s="3867"/>
      <c r="H89" s="4282"/>
      <c r="I89" s="4288"/>
      <c r="J89" s="1067"/>
      <c r="K89" s="1053" t="s">
        <v>101</v>
      </c>
      <c r="L89" s="1068">
        <v>0</v>
      </c>
      <c r="M89" s="4233" t="s">
        <v>541</v>
      </c>
      <c r="N89" s="4236" t="s">
        <v>540</v>
      </c>
      <c r="O89" s="4231">
        <v>62.3</v>
      </c>
    </row>
    <row r="90" spans="1:15" x14ac:dyDescent="0.2">
      <c r="A90" s="4272"/>
      <c r="B90" s="4276"/>
      <c r="C90" s="4300"/>
      <c r="D90" s="1049"/>
      <c r="E90" s="1048"/>
      <c r="F90" s="4262"/>
      <c r="G90" s="3867"/>
      <c r="H90" s="4282"/>
      <c r="I90" s="4288"/>
      <c r="J90" s="1067"/>
      <c r="K90" s="1051" t="s">
        <v>132</v>
      </c>
      <c r="L90" s="1055">
        <v>0</v>
      </c>
      <c r="M90" s="4233"/>
      <c r="N90" s="4236"/>
      <c r="O90" s="4231"/>
    </row>
    <row r="91" spans="1:15" ht="13.5" thickBot="1" x14ac:dyDescent="0.25">
      <c r="A91" s="4272"/>
      <c r="B91" s="4276"/>
      <c r="C91" s="4300"/>
      <c r="D91" s="1049"/>
      <c r="E91" s="1048"/>
      <c r="F91" s="4262"/>
      <c r="G91" s="3867"/>
      <c r="H91" s="4282"/>
      <c r="I91" s="4288"/>
      <c r="J91" s="1067"/>
      <c r="K91" s="1046" t="s">
        <v>118</v>
      </c>
      <c r="L91" s="1045">
        <v>30</v>
      </c>
      <c r="M91" s="4233"/>
      <c r="N91" s="4236"/>
      <c r="O91" s="4231"/>
    </row>
    <row r="92" spans="1:15" ht="13.5" thickBot="1" x14ac:dyDescent="0.25">
      <c r="A92" s="4273"/>
      <c r="B92" s="4277"/>
      <c r="C92" s="4301"/>
      <c r="D92" s="1044"/>
      <c r="E92" s="1043"/>
      <c r="F92" s="4274"/>
      <c r="G92" s="3868"/>
      <c r="H92" s="4283"/>
      <c r="I92" s="4289"/>
      <c r="J92" s="1066"/>
      <c r="K92" s="1041" t="s">
        <v>21</v>
      </c>
      <c r="L92" s="1040">
        <f>SUM(L89:L91)</f>
        <v>30</v>
      </c>
      <c r="M92" s="4234"/>
      <c r="N92" s="4237"/>
      <c r="O92" s="4232"/>
    </row>
    <row r="93" spans="1:15" ht="13.15" customHeight="1" x14ac:dyDescent="0.2">
      <c r="A93" s="4412" t="s">
        <v>25</v>
      </c>
      <c r="B93" s="4417" t="s">
        <v>27</v>
      </c>
      <c r="C93" s="4420" t="s">
        <v>27</v>
      </c>
      <c r="D93" s="4290" t="s">
        <v>539</v>
      </c>
      <c r="E93" s="4291"/>
      <c r="F93" s="4292"/>
      <c r="G93" s="3866" t="s">
        <v>536</v>
      </c>
      <c r="H93" s="4281" t="s">
        <v>33</v>
      </c>
      <c r="I93" s="4287" t="s">
        <v>538</v>
      </c>
      <c r="J93" s="1065" t="s">
        <v>226</v>
      </c>
      <c r="K93" s="1064" t="s">
        <v>101</v>
      </c>
      <c r="L93" s="1063">
        <v>0</v>
      </c>
      <c r="M93" s="4268"/>
      <c r="N93" s="4235"/>
      <c r="O93" s="4230"/>
    </row>
    <row r="94" spans="1:15" x14ac:dyDescent="0.2">
      <c r="A94" s="4413"/>
      <c r="B94" s="4418"/>
      <c r="C94" s="4421"/>
      <c r="D94" s="4293"/>
      <c r="E94" s="4294"/>
      <c r="F94" s="4295"/>
      <c r="G94" s="3867"/>
      <c r="H94" s="4282"/>
      <c r="I94" s="4288"/>
      <c r="J94" s="1047"/>
      <c r="K94" s="1062" t="s">
        <v>132</v>
      </c>
      <c r="L94" s="1061">
        <v>0</v>
      </c>
      <c r="M94" s="4269"/>
      <c r="N94" s="4236"/>
      <c r="O94" s="4231"/>
    </row>
    <row r="95" spans="1:15" ht="13.5" thickBot="1" x14ac:dyDescent="0.25">
      <c r="A95" s="4413"/>
      <c r="B95" s="4418"/>
      <c r="C95" s="4421"/>
      <c r="D95" s="4293"/>
      <c r="E95" s="4294"/>
      <c r="F95" s="4295"/>
      <c r="G95" s="3867"/>
      <c r="H95" s="4282"/>
      <c r="I95" s="4288"/>
      <c r="J95" s="1047"/>
      <c r="K95" s="1060" t="s">
        <v>118</v>
      </c>
      <c r="L95" s="1059">
        <v>31.55</v>
      </c>
      <c r="M95" s="4269"/>
      <c r="N95" s="4236"/>
      <c r="O95" s="4231"/>
    </row>
    <row r="96" spans="1:15" ht="13.5" thickBot="1" x14ac:dyDescent="0.25">
      <c r="A96" s="4414"/>
      <c r="B96" s="4419"/>
      <c r="C96" s="4422"/>
      <c r="D96" s="4296"/>
      <c r="E96" s="4297"/>
      <c r="F96" s="4298"/>
      <c r="G96" s="3868"/>
      <c r="H96" s="4282"/>
      <c r="I96" s="4288"/>
      <c r="J96" s="1047"/>
      <c r="K96" s="1058" t="s">
        <v>21</v>
      </c>
      <c r="L96" s="1057">
        <f>SUM(L93:L95)</f>
        <v>31.55</v>
      </c>
      <c r="M96" s="4270"/>
      <c r="N96" s="4237"/>
      <c r="O96" s="4232"/>
    </row>
    <row r="97" spans="1:15" x14ac:dyDescent="0.2">
      <c r="A97" s="4271" t="s">
        <v>25</v>
      </c>
      <c r="B97" s="4275" t="s">
        <v>27</v>
      </c>
      <c r="C97" s="4299" t="s">
        <v>27</v>
      </c>
      <c r="D97" s="1054" t="s">
        <v>25</v>
      </c>
      <c r="E97" s="1048"/>
      <c r="F97" s="4261" t="s">
        <v>537</v>
      </c>
      <c r="G97" s="3866" t="s">
        <v>536</v>
      </c>
      <c r="H97" s="4282"/>
      <c r="I97" s="4288"/>
      <c r="J97" s="1047"/>
      <c r="K97" s="1053" t="s">
        <v>101</v>
      </c>
      <c r="L97" s="1052">
        <v>0</v>
      </c>
      <c r="M97" s="4238" t="s">
        <v>535</v>
      </c>
      <c r="N97" s="4235" t="s">
        <v>194</v>
      </c>
      <c r="O97" s="4230">
        <v>1</v>
      </c>
    </row>
    <row r="98" spans="1:15" x14ac:dyDescent="0.2">
      <c r="A98" s="4272"/>
      <c r="B98" s="4276"/>
      <c r="C98" s="4300"/>
      <c r="D98" s="1049"/>
      <c r="E98" s="1048"/>
      <c r="F98" s="4262"/>
      <c r="G98" s="3867"/>
      <c r="H98" s="4282"/>
      <c r="I98" s="4288"/>
      <c r="J98" s="1047"/>
      <c r="K98" s="1056" t="s">
        <v>132</v>
      </c>
      <c r="L98" s="1055">
        <v>0</v>
      </c>
      <c r="M98" s="4233"/>
      <c r="N98" s="4236"/>
      <c r="O98" s="4231"/>
    </row>
    <row r="99" spans="1:15" ht="13.5" thickBot="1" x14ac:dyDescent="0.25">
      <c r="A99" s="4272"/>
      <c r="B99" s="4276"/>
      <c r="C99" s="4300"/>
      <c r="D99" s="1049"/>
      <c r="E99" s="1048"/>
      <c r="F99" s="4262"/>
      <c r="G99" s="3867"/>
      <c r="H99" s="4282"/>
      <c r="I99" s="4288"/>
      <c r="J99" s="1047"/>
      <c r="K99" s="1046" t="s">
        <v>118</v>
      </c>
      <c r="L99" s="1050">
        <v>14.55</v>
      </c>
      <c r="M99" s="4233"/>
      <c r="N99" s="4236"/>
      <c r="O99" s="4231"/>
    </row>
    <row r="100" spans="1:15" ht="13.5" thickBot="1" x14ac:dyDescent="0.25">
      <c r="A100" s="4273"/>
      <c r="B100" s="4277"/>
      <c r="C100" s="4301"/>
      <c r="D100" s="1044"/>
      <c r="E100" s="1048"/>
      <c r="F100" s="4274"/>
      <c r="G100" s="3867"/>
      <c r="H100" s="4282"/>
      <c r="I100" s="4288"/>
      <c r="J100" s="1047"/>
      <c r="K100" s="1041" t="s">
        <v>21</v>
      </c>
      <c r="L100" s="1040">
        <f>SUM(L97:L99)</f>
        <v>14.55</v>
      </c>
      <c r="M100" s="4234"/>
      <c r="N100" s="4237"/>
      <c r="O100" s="4232"/>
    </row>
    <row r="101" spans="1:15" ht="12.75" customHeight="1" x14ac:dyDescent="0.2">
      <c r="A101" s="4271" t="s">
        <v>25</v>
      </c>
      <c r="B101" s="4275" t="s">
        <v>27</v>
      </c>
      <c r="C101" s="4299" t="s">
        <v>27</v>
      </c>
      <c r="D101" s="1054" t="s">
        <v>27</v>
      </c>
      <c r="E101" s="1048"/>
      <c r="F101" s="4261" t="s">
        <v>534</v>
      </c>
      <c r="G101" s="3867"/>
      <c r="H101" s="4282"/>
      <c r="I101" s="4288"/>
      <c r="J101" s="1047"/>
      <c r="K101" s="1053" t="s">
        <v>101</v>
      </c>
      <c r="L101" s="1052">
        <v>0</v>
      </c>
      <c r="M101" s="4238" t="s">
        <v>533</v>
      </c>
      <c r="N101" s="4235" t="s">
        <v>194</v>
      </c>
      <c r="O101" s="4230">
        <v>90</v>
      </c>
    </row>
    <row r="102" spans="1:15" ht="12.75" customHeight="1" x14ac:dyDescent="0.2">
      <c r="A102" s="4272"/>
      <c r="B102" s="4276"/>
      <c r="C102" s="4300"/>
      <c r="D102" s="1049"/>
      <c r="E102" s="1048"/>
      <c r="F102" s="4262"/>
      <c r="G102" s="3867"/>
      <c r="H102" s="4282"/>
      <c r="I102" s="4288"/>
      <c r="J102" s="1047"/>
      <c r="K102" s="1051" t="s">
        <v>132</v>
      </c>
      <c r="L102" s="1050">
        <v>0</v>
      </c>
      <c r="M102" s="4233"/>
      <c r="N102" s="4236"/>
      <c r="O102" s="4231"/>
    </row>
    <row r="103" spans="1:15" ht="13.5" customHeight="1" thickBot="1" x14ac:dyDescent="0.25">
      <c r="A103" s="4272"/>
      <c r="B103" s="4276"/>
      <c r="C103" s="4300"/>
      <c r="D103" s="1049"/>
      <c r="E103" s="1048"/>
      <c r="F103" s="4262"/>
      <c r="G103" s="3867"/>
      <c r="H103" s="4282"/>
      <c r="I103" s="4288"/>
      <c r="J103" s="1047"/>
      <c r="K103" s="1046" t="s">
        <v>118</v>
      </c>
      <c r="L103" s="1045">
        <v>17</v>
      </c>
      <c r="M103" s="4233"/>
      <c r="N103" s="4236"/>
      <c r="O103" s="4231"/>
    </row>
    <row r="104" spans="1:15" ht="13.5" thickBot="1" x14ac:dyDescent="0.25">
      <c r="A104" s="4273"/>
      <c r="B104" s="4277"/>
      <c r="C104" s="4301"/>
      <c r="D104" s="1044"/>
      <c r="E104" s="1043"/>
      <c r="F104" s="4274"/>
      <c r="G104" s="3868"/>
      <c r="H104" s="4283"/>
      <c r="I104" s="4289"/>
      <c r="J104" s="1042"/>
      <c r="K104" s="1041" t="s">
        <v>21</v>
      </c>
      <c r="L104" s="1040">
        <f>+SUM(L101:L103)</f>
        <v>17</v>
      </c>
      <c r="M104" s="4234"/>
      <c r="N104" s="4237"/>
      <c r="O104" s="4232"/>
    </row>
    <row r="105" spans="1:15" ht="13.15" customHeight="1" thickBot="1" x14ac:dyDescent="0.25">
      <c r="A105" s="1034" t="s">
        <v>25</v>
      </c>
      <c r="B105" s="1039" t="s">
        <v>27</v>
      </c>
      <c r="C105" s="4423" t="s">
        <v>532</v>
      </c>
      <c r="D105" s="4424"/>
      <c r="E105" s="4424"/>
      <c r="F105" s="4424"/>
      <c r="G105" s="4424"/>
      <c r="H105" s="4424"/>
      <c r="I105" s="4424"/>
      <c r="J105" s="4424"/>
      <c r="K105" s="4425"/>
      <c r="L105" s="1038">
        <f>L80+L96</f>
        <v>113.25</v>
      </c>
      <c r="M105" s="1037"/>
      <c r="N105" s="1036"/>
      <c r="O105" s="1035"/>
    </row>
    <row r="106" spans="1:15" ht="13.5" customHeight="1" thickBot="1" x14ac:dyDescent="0.25">
      <c r="A106" s="1034" t="s">
        <v>25</v>
      </c>
      <c r="B106" s="4385" t="s">
        <v>531</v>
      </c>
      <c r="C106" s="4386"/>
      <c r="D106" s="4386"/>
      <c r="E106" s="4386"/>
      <c r="F106" s="4386"/>
      <c r="G106" s="4386"/>
      <c r="H106" s="4386"/>
      <c r="I106" s="4386"/>
      <c r="J106" s="4386"/>
      <c r="K106" s="4387"/>
      <c r="L106" s="1033">
        <f>L105+L73</f>
        <v>399.55</v>
      </c>
      <c r="M106" s="1032"/>
      <c r="N106" s="1031"/>
      <c r="O106" s="1030"/>
    </row>
    <row r="107" spans="1:15" ht="13.5" hidden="1" thickBot="1" x14ac:dyDescent="0.25">
      <c r="A107" s="4388" t="s">
        <v>530</v>
      </c>
      <c r="B107" s="4389"/>
      <c r="C107" s="4389"/>
      <c r="D107" s="4389"/>
      <c r="E107" s="4389"/>
      <c r="F107" s="4389"/>
      <c r="G107" s="4389"/>
      <c r="H107" s="4389"/>
      <c r="I107" s="4389"/>
      <c r="J107" s="4389"/>
      <c r="K107" s="4390"/>
      <c r="L107" s="1029">
        <f>SUM(L15+L47+L59+L79+L95)</f>
        <v>122.55</v>
      </c>
      <c r="M107" s="1028"/>
      <c r="N107" s="1027"/>
      <c r="O107" s="1026"/>
    </row>
    <row r="108" spans="1:15" ht="13.5" hidden="1" thickBot="1" x14ac:dyDescent="0.25">
      <c r="A108" s="4406" t="s">
        <v>529</v>
      </c>
      <c r="B108" s="4407"/>
      <c r="C108" s="4407"/>
      <c r="D108" s="4407"/>
      <c r="E108" s="4407"/>
      <c r="F108" s="4407"/>
      <c r="G108" s="4407"/>
      <c r="H108" s="4407"/>
      <c r="I108" s="4407"/>
      <c r="J108" s="4407"/>
      <c r="K108" s="4408"/>
      <c r="L108" s="1025">
        <f>SUM(L13+L45+L57+L77+L93)</f>
        <v>148</v>
      </c>
      <c r="M108" s="1024"/>
      <c r="N108" s="1023"/>
      <c r="O108" s="1022"/>
    </row>
    <row r="109" spans="1:15" ht="13.15" customHeight="1" thickBot="1" x14ac:dyDescent="0.25">
      <c r="A109" s="4373" t="s">
        <v>22</v>
      </c>
      <c r="B109" s="4374"/>
      <c r="C109" s="4374"/>
      <c r="D109" s="4374"/>
      <c r="E109" s="4374"/>
      <c r="F109" s="4374"/>
      <c r="G109" s="4374"/>
      <c r="H109" s="4374"/>
      <c r="I109" s="4374"/>
      <c r="J109" s="4374"/>
      <c r="K109" s="4375"/>
      <c r="L109" s="1021">
        <f>L106*1</f>
        <v>399.55</v>
      </c>
      <c r="M109" s="1020"/>
      <c r="N109" s="1019"/>
      <c r="O109" s="1018"/>
    </row>
    <row r="110" spans="1:15" x14ac:dyDescent="0.2">
      <c r="A110" s="1017" t="s">
        <v>20</v>
      </c>
      <c r="B110" s="1017"/>
      <c r="C110" s="1017"/>
      <c r="D110" s="1017"/>
      <c r="E110" s="1017"/>
      <c r="F110" s="1017"/>
      <c r="G110" s="1017"/>
      <c r="H110" s="1017"/>
      <c r="I110" s="1017"/>
      <c r="J110" s="1017"/>
      <c r="K110" s="1017"/>
      <c r="L110" s="1017"/>
    </row>
    <row r="112" spans="1:15" ht="16.5" thickBot="1" x14ac:dyDescent="0.25">
      <c r="F112" s="4405" t="s">
        <v>19</v>
      </c>
      <c r="G112" s="4405"/>
      <c r="H112" s="4405"/>
      <c r="I112" s="4405"/>
      <c r="J112" s="4405"/>
      <c r="K112" s="4405"/>
      <c r="L112" s="4405"/>
    </row>
    <row r="113" spans="6:12" ht="48" customHeight="1" thickBot="1" x14ac:dyDescent="0.25">
      <c r="F113" s="1016"/>
      <c r="G113" s="1015"/>
      <c r="H113" s="1015"/>
      <c r="I113" s="1015"/>
      <c r="J113" s="1015"/>
      <c r="K113" s="1014"/>
      <c r="L113" s="20" t="s">
        <v>17</v>
      </c>
    </row>
    <row r="114" spans="6:12" ht="13.5" thickBot="1" x14ac:dyDescent="0.25">
      <c r="F114" s="4399" t="s">
        <v>16</v>
      </c>
      <c r="G114" s="4400"/>
      <c r="H114" s="4400"/>
      <c r="I114" s="4400"/>
      <c r="J114" s="4400"/>
      <c r="K114" s="4401"/>
      <c r="L114" s="1013">
        <f>SUM(L115:L125)</f>
        <v>399.55</v>
      </c>
    </row>
    <row r="115" spans="6:12" x14ac:dyDescent="0.2">
      <c r="F115" s="4402" t="s">
        <v>14</v>
      </c>
      <c r="G115" s="4403"/>
      <c r="H115" s="4403"/>
      <c r="I115" s="4403"/>
      <c r="J115" s="4403"/>
      <c r="K115" s="4404"/>
      <c r="L115" s="1012">
        <f>L108</f>
        <v>148</v>
      </c>
    </row>
    <row r="116" spans="6:12" x14ac:dyDescent="0.2">
      <c r="F116" s="4402" t="s">
        <v>434</v>
      </c>
      <c r="G116" s="4403"/>
      <c r="H116" s="4403"/>
      <c r="I116" s="4403"/>
      <c r="J116" s="4403"/>
      <c r="K116" s="4404"/>
      <c r="L116" s="1007"/>
    </row>
    <row r="117" spans="6:12" x14ac:dyDescent="0.2">
      <c r="F117" s="4402" t="s">
        <v>12</v>
      </c>
      <c r="G117" s="4403"/>
      <c r="H117" s="4403"/>
      <c r="I117" s="4403"/>
      <c r="J117" s="4403"/>
      <c r="K117" s="4404"/>
      <c r="L117" s="1007">
        <f>SUM(L14+L46+L58+L78+L94)</f>
        <v>129</v>
      </c>
    </row>
    <row r="118" spans="6:12" x14ac:dyDescent="0.2">
      <c r="F118" s="4402" t="s">
        <v>11</v>
      </c>
      <c r="G118" s="4403"/>
      <c r="H118" s="4403"/>
      <c r="I118" s="4403"/>
      <c r="J118" s="4403"/>
      <c r="K118" s="4404"/>
      <c r="L118" s="1007"/>
    </row>
    <row r="119" spans="6:12" x14ac:dyDescent="0.2">
      <c r="F119" s="3812" t="s">
        <v>10</v>
      </c>
      <c r="G119" s="3813"/>
      <c r="H119" s="3813"/>
      <c r="I119" s="3813"/>
      <c r="J119" s="3813"/>
      <c r="K119" s="4148"/>
      <c r="L119" s="687"/>
    </row>
    <row r="120" spans="6:12" x14ac:dyDescent="0.2">
      <c r="F120" s="1011" t="s">
        <v>9</v>
      </c>
      <c r="G120" s="1010"/>
      <c r="H120" s="1009"/>
      <c r="I120" s="1009"/>
      <c r="J120" s="1009"/>
      <c r="K120" s="1008"/>
      <c r="L120" s="1007"/>
    </row>
    <row r="121" spans="6:12" ht="13.15" customHeight="1" x14ac:dyDescent="0.2">
      <c r="F121" s="4402" t="s">
        <v>8</v>
      </c>
      <c r="G121" s="4403"/>
      <c r="H121" s="4403"/>
      <c r="I121" s="4403"/>
      <c r="J121" s="4403"/>
      <c r="K121" s="4404"/>
      <c r="L121" s="1007"/>
    </row>
    <row r="122" spans="6:12" x14ac:dyDescent="0.2">
      <c r="F122" s="4402" t="s">
        <v>433</v>
      </c>
      <c r="G122" s="4403"/>
      <c r="H122" s="4403"/>
      <c r="I122" s="4403"/>
      <c r="J122" s="4403"/>
      <c r="K122" s="4404"/>
      <c r="L122" s="1006"/>
    </row>
    <row r="123" spans="6:12" x14ac:dyDescent="0.2">
      <c r="F123" s="4402" t="s">
        <v>6</v>
      </c>
      <c r="G123" s="4403"/>
      <c r="H123" s="4403"/>
      <c r="I123" s="4403"/>
      <c r="J123" s="4403"/>
      <c r="K123" s="4404"/>
      <c r="L123" s="1006"/>
    </row>
    <row r="124" spans="6:12" x14ac:dyDescent="0.2">
      <c r="F124" s="4402" t="s">
        <v>5</v>
      </c>
      <c r="G124" s="4403"/>
      <c r="H124" s="4403"/>
      <c r="I124" s="4403"/>
      <c r="J124" s="4403"/>
      <c r="K124" s="4404"/>
      <c r="L124" s="1006"/>
    </row>
    <row r="125" spans="6:12" ht="13.15" customHeight="1" thickBot="1" x14ac:dyDescent="0.25">
      <c r="F125" s="4391" t="s">
        <v>432</v>
      </c>
      <c r="G125" s="4392"/>
      <c r="H125" s="4392"/>
      <c r="I125" s="4392"/>
      <c r="J125" s="4392"/>
      <c r="K125" s="4393"/>
      <c r="L125" s="1005">
        <f>L107</f>
        <v>122.55</v>
      </c>
    </row>
    <row r="126" spans="6:12" ht="13.5" thickBot="1" x14ac:dyDescent="0.25">
      <c r="F126" s="4394" t="s">
        <v>2</v>
      </c>
      <c r="G126" s="4395"/>
      <c r="H126" s="4395"/>
      <c r="I126" s="4395"/>
      <c r="J126" s="4395"/>
      <c r="K126" s="4395"/>
      <c r="L126" s="1004"/>
    </row>
    <row r="127" spans="6:12" ht="13.5" thickBot="1" x14ac:dyDescent="0.25">
      <c r="F127" s="4396" t="s">
        <v>431</v>
      </c>
      <c r="G127" s="4397"/>
      <c r="H127" s="4397"/>
      <c r="I127" s="4397"/>
      <c r="J127" s="4397"/>
      <c r="K127" s="4398"/>
      <c r="L127" s="1003"/>
    </row>
    <row r="128" spans="6:12" ht="13.5" thickBot="1" x14ac:dyDescent="0.25">
      <c r="F128" s="4409" t="s">
        <v>0</v>
      </c>
      <c r="G128" s="4410"/>
      <c r="H128" s="4410"/>
      <c r="I128" s="4410"/>
      <c r="J128" s="4410"/>
      <c r="K128" s="4411"/>
      <c r="L128" s="1002">
        <f>L114+L126</f>
        <v>399.55</v>
      </c>
    </row>
    <row r="133" spans="10:10" x14ac:dyDescent="0.2">
      <c r="J133" s="1001"/>
    </row>
  </sheetData>
  <mergeCells count="249">
    <mergeCell ref="C105:K105"/>
    <mergeCell ref="C74:O74"/>
    <mergeCell ref="D93:F96"/>
    <mergeCell ref="G97:G104"/>
    <mergeCell ref="G93:G96"/>
    <mergeCell ref="G81:G92"/>
    <mergeCell ref="C89:C92"/>
    <mergeCell ref="F85:F88"/>
    <mergeCell ref="C97:C100"/>
    <mergeCell ref="H77:H92"/>
    <mergeCell ref="N77:N80"/>
    <mergeCell ref="O77:O80"/>
    <mergeCell ref="N81:N84"/>
    <mergeCell ref="O81:O84"/>
    <mergeCell ref="A81:A84"/>
    <mergeCell ref="A93:A96"/>
    <mergeCell ref="B89:B92"/>
    <mergeCell ref="A75:A76"/>
    <mergeCell ref="B75:B76"/>
    <mergeCell ref="B93:B96"/>
    <mergeCell ref="C93:C96"/>
    <mergeCell ref="M93:M96"/>
    <mergeCell ref="A89:A92"/>
    <mergeCell ref="B77:B80"/>
    <mergeCell ref="F89:F92"/>
    <mergeCell ref="I77:I92"/>
    <mergeCell ref="I93:I104"/>
    <mergeCell ref="F125:K125"/>
    <mergeCell ref="F126:K126"/>
    <mergeCell ref="F127:K127"/>
    <mergeCell ref="F114:K114"/>
    <mergeCell ref="F115:K115"/>
    <mergeCell ref="F116:K116"/>
    <mergeCell ref="F112:L112"/>
    <mergeCell ref="A108:K108"/>
    <mergeCell ref="F128:K128"/>
    <mergeCell ref="F117:K117"/>
    <mergeCell ref="F118:K118"/>
    <mergeCell ref="F119:K119"/>
    <mergeCell ref="F121:K121"/>
    <mergeCell ref="F122:K122"/>
    <mergeCell ref="F123:K123"/>
    <mergeCell ref="F124:K124"/>
    <mergeCell ref="B61:B64"/>
    <mergeCell ref="D69:D72"/>
    <mergeCell ref="D61:D64"/>
    <mergeCell ref="D57:F60"/>
    <mergeCell ref="G61:G64"/>
    <mergeCell ref="G65:G68"/>
    <mergeCell ref="A109:K109"/>
    <mergeCell ref="A45:A48"/>
    <mergeCell ref="B45:B48"/>
    <mergeCell ref="C45:C48"/>
    <mergeCell ref="H45:H48"/>
    <mergeCell ref="I45:I48"/>
    <mergeCell ref="H57:H60"/>
    <mergeCell ref="I57:I60"/>
    <mergeCell ref="E65:E68"/>
    <mergeCell ref="E69:E72"/>
    <mergeCell ref="B106:K106"/>
    <mergeCell ref="A107:K107"/>
    <mergeCell ref="B97:B100"/>
    <mergeCell ref="A97:A100"/>
    <mergeCell ref="C101:C104"/>
    <mergeCell ref="B101:B104"/>
    <mergeCell ref="A101:A104"/>
    <mergeCell ref="B81:B84"/>
    <mergeCell ref="B57:B60"/>
    <mergeCell ref="A57:A60"/>
    <mergeCell ref="C57:C60"/>
    <mergeCell ref="E49:E52"/>
    <mergeCell ref="C11:O11"/>
    <mergeCell ref="F29:F31"/>
    <mergeCell ref="E41:E44"/>
    <mergeCell ref="E17:E20"/>
    <mergeCell ref="E21:E24"/>
    <mergeCell ref="G57:G60"/>
    <mergeCell ref="D41:D44"/>
    <mergeCell ref="F41:F43"/>
    <mergeCell ref="H13:H16"/>
    <mergeCell ref="G17:G20"/>
    <mergeCell ref="G21:G24"/>
    <mergeCell ref="G25:G28"/>
    <mergeCell ref="G13:G16"/>
    <mergeCell ref="D21:D24"/>
    <mergeCell ref="D17:D20"/>
    <mergeCell ref="E25:E28"/>
    <mergeCell ref="D25:D28"/>
    <mergeCell ref="F17:F20"/>
    <mergeCell ref="F33:F36"/>
    <mergeCell ref="E29:E32"/>
    <mergeCell ref="E33:E36"/>
    <mergeCell ref="D37:D40"/>
    <mergeCell ref="A3:O3"/>
    <mergeCell ref="A6:A8"/>
    <mergeCell ref="B6:B8"/>
    <mergeCell ref="C6:C8"/>
    <mergeCell ref="E6:E8"/>
    <mergeCell ref="F6:F8"/>
    <mergeCell ref="H6:H8"/>
    <mergeCell ref="I6:I8"/>
    <mergeCell ref="K6:K8"/>
    <mergeCell ref="L6:L8"/>
    <mergeCell ref="H21:H24"/>
    <mergeCell ref="H25:H28"/>
    <mergeCell ref="D6:D8"/>
    <mergeCell ref="J6:J8"/>
    <mergeCell ref="O7:O8"/>
    <mergeCell ref="M6:O6"/>
    <mergeCell ref="M7:M8"/>
    <mergeCell ref="N7:N8"/>
    <mergeCell ref="G6:G8"/>
    <mergeCell ref="F37:F40"/>
    <mergeCell ref="F25:F26"/>
    <mergeCell ref="F21:F23"/>
    <mergeCell ref="M1:O1"/>
    <mergeCell ref="A2:O2"/>
    <mergeCell ref="A4:O4"/>
    <mergeCell ref="D45:F48"/>
    <mergeCell ref="I49:I52"/>
    <mergeCell ref="I53:I56"/>
    <mergeCell ref="O13:O16"/>
    <mergeCell ref="N25:N28"/>
    <mergeCell ref="O25:O28"/>
    <mergeCell ref="N29:N32"/>
    <mergeCell ref="H49:H52"/>
    <mergeCell ref="H53:H56"/>
    <mergeCell ref="E53:E56"/>
    <mergeCell ref="G45:G48"/>
    <mergeCell ref="G49:G52"/>
    <mergeCell ref="G53:G56"/>
    <mergeCell ref="J33:J36"/>
    <mergeCell ref="J45:J48"/>
    <mergeCell ref="J49:J52"/>
    <mergeCell ref="H37:H40"/>
    <mergeCell ref="H41:H44"/>
    <mergeCell ref="F49:F52"/>
    <mergeCell ref="F53:F56"/>
    <mergeCell ref="E37:E40"/>
    <mergeCell ref="A61:A64"/>
    <mergeCell ref="F61:F64"/>
    <mergeCell ref="E61:E64"/>
    <mergeCell ref="H17:H20"/>
    <mergeCell ref="B9:O9"/>
    <mergeCell ref="J57:J60"/>
    <mergeCell ref="J61:J64"/>
    <mergeCell ref="H29:H32"/>
    <mergeCell ref="H33:H36"/>
    <mergeCell ref="N13:N16"/>
    <mergeCell ref="I61:I64"/>
    <mergeCell ref="I17:I20"/>
    <mergeCell ref="I21:I24"/>
    <mergeCell ref="I25:I28"/>
    <mergeCell ref="I29:I32"/>
    <mergeCell ref="I33:I36"/>
    <mergeCell ref="I37:I40"/>
    <mergeCell ref="I41:I44"/>
    <mergeCell ref="D13:F16"/>
    <mergeCell ref="G29:G32"/>
    <mergeCell ref="G33:G36"/>
    <mergeCell ref="G37:G40"/>
    <mergeCell ref="D29:D32"/>
    <mergeCell ref="D33:D36"/>
    <mergeCell ref="A65:A68"/>
    <mergeCell ref="A69:A72"/>
    <mergeCell ref="F65:F68"/>
    <mergeCell ref="F69:F72"/>
    <mergeCell ref="B65:B68"/>
    <mergeCell ref="B69:B72"/>
    <mergeCell ref="D65:D68"/>
    <mergeCell ref="H93:H104"/>
    <mergeCell ref="A77:A80"/>
    <mergeCell ref="B85:B88"/>
    <mergeCell ref="A85:A88"/>
    <mergeCell ref="H69:H72"/>
    <mergeCell ref="C73:J73"/>
    <mergeCell ref="G69:G72"/>
    <mergeCell ref="G77:G80"/>
    <mergeCell ref="F101:F104"/>
    <mergeCell ref="F97:F100"/>
    <mergeCell ref="I65:I68"/>
    <mergeCell ref="I69:I72"/>
    <mergeCell ref="D77:F80"/>
    <mergeCell ref="H61:H68"/>
    <mergeCell ref="C65:C68"/>
    <mergeCell ref="C61:C64"/>
    <mergeCell ref="C69:C72"/>
    <mergeCell ref="J65:J68"/>
    <mergeCell ref="J69:J72"/>
    <mergeCell ref="F81:F83"/>
    <mergeCell ref="J21:J24"/>
    <mergeCell ref="J17:J20"/>
    <mergeCell ref="M13:M16"/>
    <mergeCell ref="M25:M28"/>
    <mergeCell ref="J29:J32"/>
    <mergeCell ref="J25:J28"/>
    <mergeCell ref="M29:M32"/>
    <mergeCell ref="G41:G44"/>
    <mergeCell ref="M33:M36"/>
    <mergeCell ref="J53:J56"/>
    <mergeCell ref="M57:M60"/>
    <mergeCell ref="M81:M84"/>
    <mergeCell ref="M77:M80"/>
    <mergeCell ref="M65:M68"/>
    <mergeCell ref="N33:N36"/>
    <mergeCell ref="O33:O36"/>
    <mergeCell ref="M37:M40"/>
    <mergeCell ref="N37:N40"/>
    <mergeCell ref="O37:O40"/>
    <mergeCell ref="O29:O32"/>
    <mergeCell ref="M17:M20"/>
    <mergeCell ref="N17:N20"/>
    <mergeCell ref="O17:O20"/>
    <mergeCell ref="M21:M24"/>
    <mergeCell ref="N21:N24"/>
    <mergeCell ref="O21:O24"/>
    <mergeCell ref="O61:O64"/>
    <mergeCell ref="J37:J40"/>
    <mergeCell ref="J41:J44"/>
    <mergeCell ref="M41:M44"/>
    <mergeCell ref="N41:N44"/>
    <mergeCell ref="O41:O44"/>
    <mergeCell ref="M45:M48"/>
    <mergeCell ref="N45:N48"/>
    <mergeCell ref="O45:O48"/>
    <mergeCell ref="S1:V3"/>
    <mergeCell ref="N65:N68"/>
    <mergeCell ref="O65:O68"/>
    <mergeCell ref="M70:M72"/>
    <mergeCell ref="N69:N72"/>
    <mergeCell ref="O69:O72"/>
    <mergeCell ref="M101:M104"/>
    <mergeCell ref="N101:N104"/>
    <mergeCell ref="O101:O104"/>
    <mergeCell ref="N89:N92"/>
    <mergeCell ref="O89:O92"/>
    <mergeCell ref="M89:M92"/>
    <mergeCell ref="M85:M88"/>
    <mergeCell ref="O85:O88"/>
    <mergeCell ref="N85:N88"/>
    <mergeCell ref="O93:O96"/>
    <mergeCell ref="N93:N96"/>
    <mergeCell ref="M97:M100"/>
    <mergeCell ref="N97:N100"/>
    <mergeCell ref="O97:O100"/>
    <mergeCell ref="N57:N60"/>
    <mergeCell ref="O57:O60"/>
    <mergeCell ref="M61:M64"/>
    <mergeCell ref="N61:N64"/>
  </mergeCells>
  <pageMargins left="0.70866141732283472" right="0.70866141732283472" top="0.74803149606299213" bottom="0.74803149606299213" header="0.31496062992125984" footer="0.31496062992125984"/>
  <pageSetup paperSize="9" scale="52" firstPageNumber="21"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5"/>
  <sheetViews>
    <sheetView workbookViewId="0">
      <selection activeCell="T10" sqref="T10"/>
    </sheetView>
  </sheetViews>
  <sheetFormatPr defaultRowHeight="12.75" x14ac:dyDescent="0.2"/>
  <cols>
    <col min="1" max="1" width="3.5703125" style="1000" customWidth="1"/>
    <col min="2" max="2" width="3.42578125" style="1000" customWidth="1"/>
    <col min="3" max="4" width="3.7109375" style="1000" customWidth="1"/>
    <col min="5" max="5" width="2.5703125" style="1000" customWidth="1"/>
    <col min="6" max="6" width="43" style="1000" customWidth="1"/>
    <col min="7" max="7" width="6.42578125" style="1000" customWidth="1"/>
    <col min="8" max="8" width="6.42578125" style="1206" customWidth="1"/>
    <col min="9" max="9" width="4.42578125" style="1000" customWidth="1"/>
    <col min="10" max="10" width="30.85546875" style="1000" customWidth="1"/>
    <col min="11" max="11" width="7.28515625" style="1000" customWidth="1"/>
    <col min="12" max="12" width="10.28515625" style="1000" customWidth="1"/>
    <col min="13" max="13" width="41.28515625" style="1001" customWidth="1"/>
    <col min="14" max="14" width="9.140625" style="1001" customWidth="1"/>
    <col min="15" max="15" width="14.85546875" style="1205" customWidth="1"/>
    <col min="16" max="16384" width="9.140625" style="1000"/>
  </cols>
  <sheetData>
    <row r="1" spans="1:22" ht="59.25" customHeight="1" x14ac:dyDescent="0.25">
      <c r="A1" s="1210"/>
      <c r="B1" s="1210"/>
      <c r="C1" s="1210"/>
      <c r="D1" s="1210"/>
      <c r="E1" s="1210"/>
      <c r="F1" s="1210"/>
      <c r="G1" s="1210"/>
      <c r="H1" s="1222"/>
      <c r="I1" s="1210"/>
      <c r="J1" s="1210"/>
      <c r="K1" s="1210"/>
      <c r="L1" s="1210"/>
      <c r="M1" s="3765" t="s">
        <v>1393</v>
      </c>
      <c r="N1" s="3765"/>
      <c r="O1" s="3765"/>
      <c r="R1" s="3765"/>
      <c r="S1" s="3765"/>
      <c r="T1" s="3765"/>
      <c r="U1" s="3765"/>
      <c r="V1" s="998"/>
    </row>
    <row r="2" spans="1:22" ht="21.75" customHeight="1" x14ac:dyDescent="0.2">
      <c r="A2" s="4510" t="s">
        <v>172</v>
      </c>
      <c r="B2" s="4510"/>
      <c r="C2" s="4510"/>
      <c r="D2" s="4510"/>
      <c r="E2" s="4510"/>
      <c r="F2" s="4510"/>
      <c r="G2" s="4510"/>
      <c r="H2" s="4510"/>
      <c r="I2" s="4510"/>
      <c r="J2" s="4510"/>
      <c r="K2" s="4510"/>
      <c r="L2" s="4510"/>
      <c r="M2" s="4510"/>
      <c r="N2" s="4510"/>
      <c r="O2" s="4510"/>
      <c r="R2" s="3765"/>
      <c r="S2" s="3765"/>
      <c r="T2" s="3765"/>
      <c r="U2" s="3765"/>
      <c r="V2" s="998"/>
    </row>
    <row r="3" spans="1:22" ht="18.75" customHeight="1" x14ac:dyDescent="0.2">
      <c r="A3" s="4490" t="s">
        <v>683</v>
      </c>
      <c r="B3" s="4490"/>
      <c r="C3" s="4490"/>
      <c r="D3" s="4490"/>
      <c r="E3" s="4490"/>
      <c r="F3" s="4490"/>
      <c r="G3" s="4490"/>
      <c r="H3" s="4490"/>
      <c r="I3" s="4490"/>
      <c r="J3" s="4490"/>
      <c r="K3" s="4490"/>
      <c r="L3" s="4490"/>
      <c r="M3" s="4490"/>
      <c r="N3" s="4490"/>
      <c r="O3" s="4490"/>
      <c r="R3" s="3765"/>
      <c r="S3" s="3765"/>
      <c r="T3" s="3765"/>
      <c r="U3" s="3765"/>
      <c r="V3" s="998"/>
    </row>
    <row r="4" spans="1:22" ht="14.25" x14ac:dyDescent="0.2">
      <c r="A4" s="4491" t="s">
        <v>170</v>
      </c>
      <c r="B4" s="4491"/>
      <c r="C4" s="4491"/>
      <c r="D4" s="4491"/>
      <c r="E4" s="4491"/>
      <c r="F4" s="4491"/>
      <c r="G4" s="4491"/>
      <c r="H4" s="4491"/>
      <c r="I4" s="4491"/>
      <c r="J4" s="4491"/>
      <c r="K4" s="4491"/>
      <c r="L4" s="4491"/>
      <c r="M4" s="4491"/>
      <c r="N4" s="4491"/>
      <c r="O4" s="4491"/>
    </row>
    <row r="5" spans="1:22" ht="15" thickBot="1" x14ac:dyDescent="0.25">
      <c r="A5" s="1461"/>
      <c r="B5" s="1461"/>
      <c r="C5" s="1461"/>
      <c r="D5" s="1461"/>
      <c r="E5" s="1461"/>
      <c r="F5" s="1461"/>
      <c r="G5" s="1461"/>
      <c r="H5" s="1462"/>
      <c r="I5" s="1461"/>
      <c r="J5" s="1461"/>
      <c r="K5" s="1461"/>
      <c r="L5" s="1461"/>
      <c r="M5" s="1460"/>
      <c r="N5" s="4511" t="s">
        <v>169</v>
      </c>
      <c r="O5" s="4511"/>
    </row>
    <row r="6" spans="1:22" ht="27.75" customHeight="1" thickBot="1" x14ac:dyDescent="0.25">
      <c r="A6" s="4569" t="s">
        <v>168</v>
      </c>
      <c r="B6" s="4572" t="s">
        <v>167</v>
      </c>
      <c r="C6" s="4522" t="s">
        <v>163</v>
      </c>
      <c r="D6" s="4512" t="s">
        <v>165</v>
      </c>
      <c r="E6" s="4525" t="s">
        <v>166</v>
      </c>
      <c r="F6" s="4332" t="s">
        <v>164</v>
      </c>
      <c r="G6" s="4515" t="s">
        <v>163</v>
      </c>
      <c r="H6" s="4481" t="s">
        <v>162</v>
      </c>
      <c r="I6" s="4484" t="s">
        <v>161</v>
      </c>
      <c r="J6" s="4520" t="s">
        <v>160</v>
      </c>
      <c r="K6" s="4481" t="s">
        <v>159</v>
      </c>
      <c r="L6" s="4026" t="s">
        <v>158</v>
      </c>
      <c r="M6" s="4202" t="s">
        <v>157</v>
      </c>
      <c r="N6" s="4203"/>
      <c r="O6" s="4204"/>
    </row>
    <row r="7" spans="1:22" x14ac:dyDescent="0.2">
      <c r="A7" s="4570"/>
      <c r="B7" s="4573"/>
      <c r="C7" s="4523"/>
      <c r="D7" s="4513"/>
      <c r="E7" s="4526"/>
      <c r="F7" s="4333"/>
      <c r="G7" s="4516"/>
      <c r="H7" s="4482"/>
      <c r="I7" s="4485"/>
      <c r="J7" s="4521"/>
      <c r="K7" s="4482"/>
      <c r="L7" s="4027"/>
      <c r="M7" s="4506" t="s">
        <v>156</v>
      </c>
      <c r="N7" s="4508" t="s">
        <v>155</v>
      </c>
      <c r="O7" s="4518" t="s">
        <v>154</v>
      </c>
    </row>
    <row r="8" spans="1:22" ht="154.9" customHeight="1" thickBot="1" x14ac:dyDescent="0.25">
      <c r="A8" s="4571"/>
      <c r="B8" s="4574"/>
      <c r="C8" s="4524"/>
      <c r="D8" s="4514"/>
      <c r="E8" s="4527"/>
      <c r="F8" s="4334"/>
      <c r="G8" s="4517"/>
      <c r="H8" s="4483"/>
      <c r="I8" s="4486"/>
      <c r="J8" s="4521"/>
      <c r="K8" s="4483"/>
      <c r="L8" s="4028"/>
      <c r="M8" s="4507"/>
      <c r="N8" s="4509"/>
      <c r="O8" s="4519"/>
    </row>
    <row r="9" spans="1:22" ht="15.75" thickBot="1" x14ac:dyDescent="0.25">
      <c r="A9" s="1420" t="s">
        <v>25</v>
      </c>
      <c r="B9" s="1419"/>
      <c r="C9" s="1418" t="s">
        <v>682</v>
      </c>
      <c r="D9" s="1418"/>
      <c r="E9" s="1415"/>
      <c r="F9" s="1417"/>
      <c r="G9" s="1417"/>
      <c r="H9" s="1416"/>
      <c r="I9" s="1415"/>
      <c r="J9" s="1415"/>
      <c r="K9" s="1415"/>
      <c r="L9" s="1415"/>
      <c r="M9" s="1414"/>
      <c r="N9" s="1414"/>
      <c r="O9" s="1413"/>
    </row>
    <row r="10" spans="1:22" ht="42" customHeight="1" thickBot="1" x14ac:dyDescent="0.25">
      <c r="A10" s="1459"/>
      <c r="B10" s="1458"/>
      <c r="C10" s="1455"/>
      <c r="D10" s="1455"/>
      <c r="E10" s="1455"/>
      <c r="F10" s="1457"/>
      <c r="G10" s="1457"/>
      <c r="H10" s="1456"/>
      <c r="I10" s="1455"/>
      <c r="J10" s="1455"/>
      <c r="K10" s="1455"/>
      <c r="L10" s="1455"/>
      <c r="M10" s="1454" t="s">
        <v>681</v>
      </c>
      <c r="N10" s="1282" t="s">
        <v>54</v>
      </c>
      <c r="O10" s="1412">
        <v>37.6</v>
      </c>
    </row>
    <row r="11" spans="1:22" ht="22.5" customHeight="1" thickBot="1" x14ac:dyDescent="0.25">
      <c r="A11" s="1430" t="s">
        <v>25</v>
      </c>
      <c r="B11" s="1293" t="s">
        <v>25</v>
      </c>
      <c r="C11" s="1292" t="s">
        <v>680</v>
      </c>
      <c r="D11" s="1290"/>
      <c r="E11" s="1290"/>
      <c r="F11" s="1290"/>
      <c r="G11" s="1290"/>
      <c r="H11" s="1291"/>
      <c r="I11" s="1290"/>
      <c r="J11" s="1290"/>
      <c r="K11" s="1290"/>
      <c r="L11" s="1290"/>
      <c r="M11" s="1289"/>
      <c r="N11" s="1289"/>
      <c r="O11" s="1288"/>
    </row>
    <row r="12" spans="1:22" ht="52.15" customHeight="1" thickBot="1" x14ac:dyDescent="0.25">
      <c r="A12" s="1453"/>
      <c r="B12" s="1286"/>
      <c r="C12" s="1329"/>
      <c r="D12" s="1284"/>
      <c r="E12" s="1284"/>
      <c r="F12" s="1284"/>
      <c r="G12" s="1284"/>
      <c r="H12" s="1285"/>
      <c r="I12" s="1284"/>
      <c r="J12" s="1284"/>
      <c r="K12" s="1284"/>
      <c r="L12" s="1328"/>
      <c r="M12" s="1352" t="s">
        <v>679</v>
      </c>
      <c r="N12" s="1085" t="s">
        <v>678</v>
      </c>
      <c r="O12" s="1307">
        <v>70</v>
      </c>
    </row>
    <row r="13" spans="1:22" ht="60" customHeight="1" x14ac:dyDescent="0.2">
      <c r="A13" s="4495" t="s">
        <v>25</v>
      </c>
      <c r="B13" s="4498" t="s">
        <v>25</v>
      </c>
      <c r="C13" s="4500" t="s">
        <v>25</v>
      </c>
      <c r="D13" s="1280"/>
      <c r="E13" s="1279"/>
      <c r="F13" s="4440" t="s">
        <v>676</v>
      </c>
      <c r="G13" s="4443" t="s">
        <v>143</v>
      </c>
      <c r="H13" s="4281" t="s">
        <v>33</v>
      </c>
      <c r="I13" s="4503" t="s">
        <v>218</v>
      </c>
      <c r="J13" s="4437" t="s">
        <v>217</v>
      </c>
      <c r="K13" s="1278" t="s">
        <v>101</v>
      </c>
      <c r="L13" s="1277">
        <v>0</v>
      </c>
      <c r="M13" s="1381" t="s">
        <v>677</v>
      </c>
      <c r="N13" s="1452" t="s">
        <v>92</v>
      </c>
      <c r="O13" s="1451"/>
    </row>
    <row r="14" spans="1:22" ht="15.75" thickBot="1" x14ac:dyDescent="0.25">
      <c r="A14" s="4497"/>
      <c r="B14" s="4499"/>
      <c r="C14" s="4502"/>
      <c r="D14" s="1437"/>
      <c r="E14" s="1265"/>
      <c r="F14" s="4442"/>
      <c r="G14" s="4444"/>
      <c r="H14" s="4282"/>
      <c r="I14" s="4504"/>
      <c r="J14" s="4438"/>
      <c r="K14" s="1333" t="s">
        <v>21</v>
      </c>
      <c r="L14" s="1299">
        <f>SUM(L13:L13)</f>
        <v>0</v>
      </c>
      <c r="M14" s="1443"/>
      <c r="N14" s="1442"/>
      <c r="O14" s="1441"/>
    </row>
    <row r="15" spans="1:22" ht="15.75" thickBot="1" x14ac:dyDescent="0.25">
      <c r="A15" s="4472" t="s">
        <v>25</v>
      </c>
      <c r="B15" s="4426" t="s">
        <v>25</v>
      </c>
      <c r="C15" s="1392" t="s">
        <v>25</v>
      </c>
      <c r="D15" s="1424" t="s">
        <v>25</v>
      </c>
      <c r="E15" s="4454"/>
      <c r="F15" s="4466" t="s">
        <v>676</v>
      </c>
      <c r="G15" s="4444"/>
      <c r="H15" s="4282"/>
      <c r="I15" s="4504"/>
      <c r="J15" s="4438"/>
      <c r="K15" s="1278" t="s">
        <v>101</v>
      </c>
      <c r="L15" s="1335">
        <v>0</v>
      </c>
      <c r="M15" s="1443"/>
      <c r="N15" s="1442"/>
      <c r="O15" s="1441"/>
    </row>
    <row r="16" spans="1:22" ht="29.25" customHeight="1" thickBot="1" x14ac:dyDescent="0.25">
      <c r="A16" s="4474"/>
      <c r="B16" s="4427"/>
      <c r="C16" s="1438"/>
      <c r="D16" s="1437"/>
      <c r="E16" s="4456"/>
      <c r="F16" s="4467"/>
      <c r="G16" s="4445"/>
      <c r="H16" s="4283"/>
      <c r="I16" s="4505"/>
      <c r="J16" s="4439"/>
      <c r="K16" s="1333" t="s">
        <v>21</v>
      </c>
      <c r="L16" s="1296">
        <f>SUM(L15)</f>
        <v>0</v>
      </c>
      <c r="M16" s="1436"/>
      <c r="N16" s="1435"/>
      <c r="O16" s="1396"/>
    </row>
    <row r="17" spans="1:15" ht="14.45" customHeight="1" thickBot="1" x14ac:dyDescent="0.25">
      <c r="A17" s="1248" t="s">
        <v>25</v>
      </c>
      <c r="B17" s="1252" t="s">
        <v>25</v>
      </c>
      <c r="C17" s="4434" t="s">
        <v>26</v>
      </c>
      <c r="D17" s="4435"/>
      <c r="E17" s="4435"/>
      <c r="F17" s="4435"/>
      <c r="G17" s="4435"/>
      <c r="H17" s="4435"/>
      <c r="I17" s="4435"/>
      <c r="J17" s="4436"/>
      <c r="K17" s="1251" t="s">
        <v>21</v>
      </c>
      <c r="L17" s="1250">
        <f>L14*1</f>
        <v>0</v>
      </c>
      <c r="M17" s="1097"/>
      <c r="N17" s="1097"/>
      <c r="O17" s="1249"/>
    </row>
    <row r="18" spans="1:15" ht="28.5" customHeight="1" thickBot="1" x14ac:dyDescent="0.25">
      <c r="A18" s="1430" t="s">
        <v>25</v>
      </c>
      <c r="B18" s="1293" t="s">
        <v>27</v>
      </c>
      <c r="C18" s="1292" t="s">
        <v>675</v>
      </c>
      <c r="D18" s="1290"/>
      <c r="E18" s="1290"/>
      <c r="F18" s="1290"/>
      <c r="G18" s="1290"/>
      <c r="H18" s="1290"/>
      <c r="I18" s="1290"/>
      <c r="J18" s="1290"/>
      <c r="K18" s="1290"/>
      <c r="L18" s="1290"/>
      <c r="M18" s="1290"/>
      <c r="N18" s="1290"/>
      <c r="O18" s="1450"/>
    </row>
    <row r="19" spans="1:15" ht="39" thickBot="1" x14ac:dyDescent="0.25">
      <c r="A19" s="1430"/>
      <c r="B19" s="1286"/>
      <c r="C19" s="1329"/>
      <c r="D19" s="1284"/>
      <c r="E19" s="1284"/>
      <c r="F19" s="1284"/>
      <c r="G19" s="1284"/>
      <c r="H19" s="1285"/>
      <c r="I19" s="1284"/>
      <c r="J19" s="1284"/>
      <c r="K19" s="1284"/>
      <c r="L19" s="1328"/>
      <c r="M19" s="1354" t="s">
        <v>674</v>
      </c>
      <c r="N19" s="1282" t="s">
        <v>92</v>
      </c>
      <c r="O19" s="1412">
        <v>18</v>
      </c>
    </row>
    <row r="20" spans="1:15" ht="41.45" customHeight="1" x14ac:dyDescent="0.2">
      <c r="A20" s="4495" t="s">
        <v>25</v>
      </c>
      <c r="B20" s="4498" t="s">
        <v>27</v>
      </c>
      <c r="C20" s="4500" t="s">
        <v>25</v>
      </c>
      <c r="D20" s="1280"/>
      <c r="E20" s="1405"/>
      <c r="F20" s="4440" t="s">
        <v>670</v>
      </c>
      <c r="G20" s="4492" t="s">
        <v>546</v>
      </c>
      <c r="H20" s="4281" t="s">
        <v>33</v>
      </c>
      <c r="I20" s="4487" t="s">
        <v>218</v>
      </c>
      <c r="J20" s="1404" t="s">
        <v>217</v>
      </c>
      <c r="K20" s="1278" t="s">
        <v>101</v>
      </c>
      <c r="L20" s="1277">
        <v>0</v>
      </c>
      <c r="M20" s="1378" t="s">
        <v>673</v>
      </c>
      <c r="N20" s="1275" t="s">
        <v>92</v>
      </c>
      <c r="O20" s="1427"/>
    </row>
    <row r="21" spans="1:15" ht="25.5" x14ac:dyDescent="0.2">
      <c r="A21" s="4496"/>
      <c r="B21" s="4475"/>
      <c r="C21" s="4501"/>
      <c r="D21" s="1273"/>
      <c r="E21" s="1447"/>
      <c r="F21" s="4441"/>
      <c r="G21" s="4493"/>
      <c r="H21" s="4282"/>
      <c r="I21" s="4488"/>
      <c r="J21" s="1400"/>
      <c r="K21" s="1326"/>
      <c r="L21" s="1325"/>
      <c r="M21" s="1313" t="s">
        <v>672</v>
      </c>
      <c r="N21" s="1449" t="s">
        <v>92</v>
      </c>
      <c r="O21" s="1448"/>
    </row>
    <row r="22" spans="1:15" ht="25.5" x14ac:dyDescent="0.2">
      <c r="A22" s="4496"/>
      <c r="B22" s="4475"/>
      <c r="C22" s="4501"/>
      <c r="D22" s="1273"/>
      <c r="E22" s="1447"/>
      <c r="F22" s="4441"/>
      <c r="G22" s="4493"/>
      <c r="H22" s="4282"/>
      <c r="I22" s="4488"/>
      <c r="J22" s="1400"/>
      <c r="K22" s="1271"/>
      <c r="L22" s="1322"/>
      <c r="M22" s="1446" t="s">
        <v>671</v>
      </c>
      <c r="N22" s="1445" t="s">
        <v>92</v>
      </c>
      <c r="O22" s="1444"/>
    </row>
    <row r="23" spans="1:15" ht="14.45" customHeight="1" thickBot="1" x14ac:dyDescent="0.25">
      <c r="A23" s="4497"/>
      <c r="B23" s="4499"/>
      <c r="C23" s="4502"/>
      <c r="D23" s="1437"/>
      <c r="E23" s="1402"/>
      <c r="F23" s="4442"/>
      <c r="G23" s="4493"/>
      <c r="H23" s="4282"/>
      <c r="I23" s="4488"/>
      <c r="J23" s="1400"/>
      <c r="K23" s="1333" t="s">
        <v>21</v>
      </c>
      <c r="L23" s="1299">
        <f>SUM(L20:L21)</f>
        <v>0</v>
      </c>
      <c r="M23" s="1443"/>
      <c r="N23" s="1442"/>
      <c r="O23" s="1441"/>
    </row>
    <row r="24" spans="1:15" ht="26.25" customHeight="1" thickBot="1" x14ac:dyDescent="0.25">
      <c r="A24" s="4472" t="s">
        <v>25</v>
      </c>
      <c r="B24" s="4426" t="s">
        <v>27</v>
      </c>
      <c r="C24" s="1392" t="s">
        <v>25</v>
      </c>
      <c r="D24" s="1424" t="s">
        <v>25</v>
      </c>
      <c r="E24" s="4454"/>
      <c r="F24" s="4466" t="s">
        <v>670</v>
      </c>
      <c r="G24" s="4493"/>
      <c r="H24" s="4282"/>
      <c r="I24" s="4488"/>
      <c r="J24" s="1400"/>
      <c r="K24" s="1278" t="s">
        <v>101</v>
      </c>
      <c r="L24" s="1297">
        <v>0</v>
      </c>
      <c r="M24" s="1440"/>
      <c r="N24" s="1439"/>
      <c r="O24" s="1398"/>
    </row>
    <row r="25" spans="1:15" ht="34.5" customHeight="1" thickBot="1" x14ac:dyDescent="0.25">
      <c r="A25" s="4474"/>
      <c r="B25" s="4427"/>
      <c r="C25" s="1438"/>
      <c r="D25" s="1437"/>
      <c r="E25" s="4456"/>
      <c r="F25" s="4467"/>
      <c r="G25" s="4494"/>
      <c r="H25" s="4283"/>
      <c r="I25" s="4489"/>
      <c r="J25" s="1397"/>
      <c r="K25" s="1333" t="s">
        <v>21</v>
      </c>
      <c r="L25" s="1296">
        <f>SUM(L24)</f>
        <v>0</v>
      </c>
      <c r="M25" s="1436"/>
      <c r="N25" s="1435"/>
      <c r="O25" s="1396"/>
    </row>
    <row r="26" spans="1:15" ht="15" customHeight="1" thickBot="1" x14ac:dyDescent="0.25">
      <c r="A26" s="1248" t="s">
        <v>25</v>
      </c>
      <c r="B26" s="1252" t="s">
        <v>86</v>
      </c>
      <c r="C26" s="4434" t="s">
        <v>26</v>
      </c>
      <c r="D26" s="4435"/>
      <c r="E26" s="4435"/>
      <c r="F26" s="4435"/>
      <c r="G26" s="4435"/>
      <c r="H26" s="4435"/>
      <c r="I26" s="4435"/>
      <c r="J26" s="4435"/>
      <c r="K26" s="1251" t="s">
        <v>21</v>
      </c>
      <c r="L26" s="1250">
        <f>L23</f>
        <v>0</v>
      </c>
      <c r="M26" s="1097"/>
      <c r="N26" s="1097"/>
      <c r="O26" s="1249"/>
    </row>
    <row r="27" spans="1:15" ht="15" thickBot="1" x14ac:dyDescent="0.25">
      <c r="A27" s="1434" t="s">
        <v>25</v>
      </c>
      <c r="B27" s="1433" t="s">
        <v>86</v>
      </c>
      <c r="C27" s="1432"/>
      <c r="D27" s="1431"/>
      <c r="E27" s="1290" t="s">
        <v>669</v>
      </c>
      <c r="F27" s="1290"/>
      <c r="G27" s="1290"/>
      <c r="H27" s="1291"/>
      <c r="I27" s="1290"/>
      <c r="J27" s="1290"/>
      <c r="K27" s="1290"/>
      <c r="L27" s="1290"/>
      <c r="M27" s="1289"/>
      <c r="N27" s="1289"/>
      <c r="O27" s="1288"/>
    </row>
    <row r="28" spans="1:15" ht="35.450000000000003" customHeight="1" thickBot="1" x14ac:dyDescent="0.25">
      <c r="A28" s="1430"/>
      <c r="B28" s="1286"/>
      <c r="C28" s="1284"/>
      <c r="D28" s="1284"/>
      <c r="E28" s="1284"/>
      <c r="F28" s="1428"/>
      <c r="G28" s="1428"/>
      <c r="H28" s="1429"/>
      <c r="I28" s="1428"/>
      <c r="J28" s="1428"/>
      <c r="K28" s="1428"/>
      <c r="L28" s="1428"/>
      <c r="M28" s="1411" t="s">
        <v>668</v>
      </c>
      <c r="N28" s="1282" t="s">
        <v>54</v>
      </c>
      <c r="O28" s="1412">
        <v>63.2</v>
      </c>
    </row>
    <row r="29" spans="1:15" ht="18" customHeight="1" x14ac:dyDescent="0.2">
      <c r="A29" s="4472" t="s">
        <v>25</v>
      </c>
      <c r="B29" s="4426" t="s">
        <v>86</v>
      </c>
      <c r="C29" s="4476" t="s">
        <v>25</v>
      </c>
      <c r="D29" s="1280"/>
      <c r="E29" s="4558"/>
      <c r="F29" s="4440" t="s">
        <v>667</v>
      </c>
      <c r="G29" s="4443" t="s">
        <v>666</v>
      </c>
      <c r="H29" s="4553" t="s">
        <v>33</v>
      </c>
      <c r="I29" s="4431" t="s">
        <v>218</v>
      </c>
      <c r="J29" s="4437" t="s">
        <v>217</v>
      </c>
      <c r="K29" s="1278"/>
      <c r="L29" s="1277"/>
      <c r="M29" s="1317" t="s">
        <v>665</v>
      </c>
      <c r="N29" s="1275" t="s">
        <v>92</v>
      </c>
      <c r="O29" s="1427"/>
    </row>
    <row r="30" spans="1:15" ht="15" customHeight="1" x14ac:dyDescent="0.2">
      <c r="A30" s="4473"/>
      <c r="B30" s="4475"/>
      <c r="C30" s="4477"/>
      <c r="D30" s="1273"/>
      <c r="E30" s="4559"/>
      <c r="F30" s="4441"/>
      <c r="G30" s="4444"/>
      <c r="H30" s="4554"/>
      <c r="I30" s="4432"/>
      <c r="J30" s="4438"/>
      <c r="K30" s="1271" t="s">
        <v>101</v>
      </c>
      <c r="L30" s="1270">
        <v>4</v>
      </c>
      <c r="M30" s="1313" t="s">
        <v>664</v>
      </c>
      <c r="N30" s="1302" t="s">
        <v>92</v>
      </c>
      <c r="O30" s="1301">
        <v>2</v>
      </c>
    </row>
    <row r="31" spans="1:15" ht="29.45" customHeight="1" thickBot="1" x14ac:dyDescent="0.25">
      <c r="A31" s="4473"/>
      <c r="B31" s="4475"/>
      <c r="C31" s="4477"/>
      <c r="D31" s="1273"/>
      <c r="E31" s="4559"/>
      <c r="F31" s="4441"/>
      <c r="G31" s="4444"/>
      <c r="H31" s="4554"/>
      <c r="I31" s="4432"/>
      <c r="J31" s="4438"/>
      <c r="K31" s="1264"/>
      <c r="L31" s="1263"/>
      <c r="M31" s="1313" t="s">
        <v>663</v>
      </c>
      <c r="N31" s="1426" t="s">
        <v>54</v>
      </c>
      <c r="O31" s="1425"/>
    </row>
    <row r="32" spans="1:15" ht="57" customHeight="1" thickBot="1" x14ac:dyDescent="0.25">
      <c r="A32" s="4474"/>
      <c r="B32" s="4427"/>
      <c r="C32" s="4478"/>
      <c r="D32" s="1266"/>
      <c r="E32" s="4560"/>
      <c r="F32" s="4442"/>
      <c r="G32" s="4444"/>
      <c r="H32" s="4554"/>
      <c r="I32" s="4432"/>
      <c r="J32" s="4438"/>
      <c r="K32" s="1333" t="s">
        <v>21</v>
      </c>
      <c r="L32" s="1299">
        <f>SUM(L30:L31)</f>
        <v>4</v>
      </c>
      <c r="M32" s="1339" t="s">
        <v>662</v>
      </c>
      <c r="N32" s="1268" t="s">
        <v>56</v>
      </c>
      <c r="O32" s="1267"/>
    </row>
    <row r="33" spans="1:15" ht="33" customHeight="1" thickBot="1" x14ac:dyDescent="0.25">
      <c r="A33" s="4472" t="s">
        <v>25</v>
      </c>
      <c r="B33" s="4426" t="s">
        <v>86</v>
      </c>
      <c r="C33" s="1392" t="s">
        <v>25</v>
      </c>
      <c r="D33" s="1424" t="s">
        <v>25</v>
      </c>
      <c r="E33" s="4556"/>
      <c r="F33" s="4466" t="s">
        <v>661</v>
      </c>
      <c r="G33" s="4444"/>
      <c r="H33" s="4554"/>
      <c r="I33" s="4432"/>
      <c r="J33" s="4438"/>
      <c r="K33" s="1278" t="s">
        <v>101</v>
      </c>
      <c r="L33" s="1297">
        <v>4</v>
      </c>
      <c r="M33" s="1334"/>
      <c r="N33" s="1302"/>
      <c r="O33" s="1423"/>
    </row>
    <row r="34" spans="1:15" ht="29.25" customHeight="1" thickBot="1" x14ac:dyDescent="0.25">
      <c r="A34" s="4474"/>
      <c r="B34" s="4427"/>
      <c r="C34" s="1386"/>
      <c r="D34" s="1266"/>
      <c r="E34" s="4557"/>
      <c r="F34" s="4467"/>
      <c r="G34" s="4445"/>
      <c r="H34" s="4555"/>
      <c r="I34" s="4433"/>
      <c r="J34" s="4439"/>
      <c r="K34" s="1333" t="s">
        <v>21</v>
      </c>
      <c r="L34" s="1296">
        <f>SUM(L33)</f>
        <v>4</v>
      </c>
      <c r="M34" s="1422"/>
      <c r="N34" s="1342"/>
      <c r="O34" s="1421"/>
    </row>
    <row r="35" spans="1:15" ht="15" customHeight="1" thickBot="1" x14ac:dyDescent="0.25">
      <c r="A35" s="1248" t="s">
        <v>25</v>
      </c>
      <c r="B35" s="1252" t="s">
        <v>27</v>
      </c>
      <c r="C35" s="4434" t="s">
        <v>26</v>
      </c>
      <c r="D35" s="4435"/>
      <c r="E35" s="4435"/>
      <c r="F35" s="4435"/>
      <c r="G35" s="4435"/>
      <c r="H35" s="4435"/>
      <c r="I35" s="4435"/>
      <c r="J35" s="4435"/>
      <c r="K35" s="1251" t="s">
        <v>21</v>
      </c>
      <c r="L35" s="1250">
        <f>L32</f>
        <v>4</v>
      </c>
      <c r="M35" s="1097"/>
      <c r="N35" s="1097"/>
      <c r="O35" s="1249"/>
    </row>
    <row r="36" spans="1:15" ht="15.75" customHeight="1" thickBot="1" x14ac:dyDescent="0.25">
      <c r="A36" s="1248" t="s">
        <v>25</v>
      </c>
      <c r="B36" s="4457" t="s">
        <v>24</v>
      </c>
      <c r="C36" s="4458"/>
      <c r="D36" s="4458"/>
      <c r="E36" s="4458"/>
      <c r="F36" s="4458"/>
      <c r="G36" s="4458"/>
      <c r="H36" s="4458"/>
      <c r="I36" s="4458"/>
      <c r="J36" s="4458"/>
      <c r="K36" s="1246" t="s">
        <v>21</v>
      </c>
      <c r="L36" s="1245">
        <f>L17+L26+L35</f>
        <v>4</v>
      </c>
      <c r="M36" s="1244"/>
      <c r="N36" s="1244"/>
      <c r="O36" s="1243"/>
    </row>
    <row r="37" spans="1:15" ht="15.75" thickBot="1" x14ac:dyDescent="0.25">
      <c r="A37" s="1420" t="s">
        <v>27</v>
      </c>
      <c r="B37" s="1419"/>
      <c r="C37" s="1418" t="s">
        <v>660</v>
      </c>
      <c r="D37" s="1418"/>
      <c r="E37" s="1415"/>
      <c r="F37" s="1417"/>
      <c r="G37" s="1417"/>
      <c r="H37" s="1416"/>
      <c r="I37" s="1415"/>
      <c r="J37" s="1415"/>
      <c r="K37" s="1415"/>
      <c r="L37" s="1415"/>
      <c r="M37" s="1414"/>
      <c r="N37" s="1414"/>
      <c r="O37" s="1413"/>
    </row>
    <row r="38" spans="1:15" ht="26.25" thickBot="1" x14ac:dyDescent="0.25">
      <c r="A38" s="4549"/>
      <c r="B38" s="4460"/>
      <c r="C38" s="4461"/>
      <c r="D38" s="4461"/>
      <c r="E38" s="4461"/>
      <c r="F38" s="4461"/>
      <c r="G38" s="4461"/>
      <c r="H38" s="4461"/>
      <c r="I38" s="4461"/>
      <c r="J38" s="4461"/>
      <c r="K38" s="4461"/>
      <c r="L38" s="4462"/>
      <c r="M38" s="1354" t="s">
        <v>659</v>
      </c>
      <c r="N38" s="1282" t="s">
        <v>658</v>
      </c>
      <c r="O38" s="1412">
        <v>2080</v>
      </c>
    </row>
    <row r="39" spans="1:15" ht="30.75" customHeight="1" thickBot="1" x14ac:dyDescent="0.25">
      <c r="A39" s="4550"/>
      <c r="B39" s="4463"/>
      <c r="C39" s="4464"/>
      <c r="D39" s="4464"/>
      <c r="E39" s="4464"/>
      <c r="F39" s="4464"/>
      <c r="G39" s="4464"/>
      <c r="H39" s="4464"/>
      <c r="I39" s="4464"/>
      <c r="J39" s="4464"/>
      <c r="K39" s="4464"/>
      <c r="L39" s="4465"/>
      <c r="M39" s="1354" t="s">
        <v>657</v>
      </c>
      <c r="N39" s="1282" t="s">
        <v>54</v>
      </c>
      <c r="O39" s="1412">
        <v>63.4</v>
      </c>
    </row>
    <row r="40" spans="1:15" ht="15" thickBot="1" x14ac:dyDescent="0.25">
      <c r="A40" s="1294" t="s">
        <v>27</v>
      </c>
      <c r="B40" s="1293" t="s">
        <v>25</v>
      </c>
      <c r="C40" s="1292" t="s">
        <v>656</v>
      </c>
      <c r="D40" s="1290"/>
      <c r="E40" s="1290"/>
      <c r="F40" s="1290"/>
      <c r="G40" s="1290"/>
      <c r="H40" s="1291"/>
      <c r="I40" s="1290"/>
      <c r="J40" s="1290"/>
      <c r="K40" s="1290"/>
      <c r="L40" s="1290"/>
      <c r="M40" s="1289"/>
      <c r="N40" s="1289"/>
      <c r="O40" s="1288"/>
    </row>
    <row r="41" spans="1:15" ht="36.75" customHeight="1" thickBot="1" x14ac:dyDescent="0.25">
      <c r="A41" s="1287"/>
      <c r="B41" s="4551"/>
      <c r="C41" s="4446"/>
      <c r="D41" s="4447"/>
      <c r="E41" s="4447"/>
      <c r="F41" s="4447"/>
      <c r="G41" s="4447"/>
      <c r="H41" s="4447"/>
      <c r="I41" s="4447"/>
      <c r="J41" s="4447"/>
      <c r="K41" s="4447"/>
      <c r="L41" s="4448"/>
      <c r="M41" s="1354" t="s">
        <v>655</v>
      </c>
      <c r="N41" s="1282" t="s">
        <v>92</v>
      </c>
      <c r="O41" s="1353">
        <v>29.7</v>
      </c>
    </row>
    <row r="42" spans="1:15" ht="24" customHeight="1" thickBot="1" x14ac:dyDescent="0.25">
      <c r="A42" s="1248"/>
      <c r="B42" s="4552"/>
      <c r="C42" s="4449"/>
      <c r="D42" s="4450"/>
      <c r="E42" s="4450"/>
      <c r="F42" s="4450"/>
      <c r="G42" s="4450"/>
      <c r="H42" s="4450"/>
      <c r="I42" s="4450"/>
      <c r="J42" s="4450"/>
      <c r="K42" s="4450"/>
      <c r="L42" s="4451"/>
      <c r="M42" s="1352" t="s">
        <v>654</v>
      </c>
      <c r="N42" s="1085" t="s">
        <v>92</v>
      </c>
      <c r="O42" s="1307">
        <v>42</v>
      </c>
    </row>
    <row r="43" spans="1:15" ht="15" customHeight="1" x14ac:dyDescent="0.2">
      <c r="A43" s="4472" t="s">
        <v>27</v>
      </c>
      <c r="B43" s="4426" t="s">
        <v>25</v>
      </c>
      <c r="C43" s="4476" t="s">
        <v>25</v>
      </c>
      <c r="D43" s="1280"/>
      <c r="E43" s="1405"/>
      <c r="F43" s="4440" t="s">
        <v>653</v>
      </c>
      <c r="G43" s="4443" t="s">
        <v>389</v>
      </c>
      <c r="H43" s="4281" t="s">
        <v>33</v>
      </c>
      <c r="I43" s="4431" t="s">
        <v>218</v>
      </c>
      <c r="J43" s="4437" t="s">
        <v>217</v>
      </c>
      <c r="K43" s="1278" t="s">
        <v>101</v>
      </c>
      <c r="L43" s="1277">
        <v>5</v>
      </c>
      <c r="M43" s="1384" t="s">
        <v>652</v>
      </c>
      <c r="N43" s="1275" t="s">
        <v>651</v>
      </c>
      <c r="O43" s="1274">
        <v>250</v>
      </c>
    </row>
    <row r="44" spans="1:15" ht="30.75" customHeight="1" thickBot="1" x14ac:dyDescent="0.25">
      <c r="A44" s="4474"/>
      <c r="B44" s="4427"/>
      <c r="C44" s="4478"/>
      <c r="D44" s="1266"/>
      <c r="E44" s="1402"/>
      <c r="F44" s="4442"/>
      <c r="G44" s="4444"/>
      <c r="H44" s="4282"/>
      <c r="I44" s="4432"/>
      <c r="J44" s="4438"/>
      <c r="K44" s="1333" t="s">
        <v>21</v>
      </c>
      <c r="L44" s="1299">
        <f>SUM(L43:L43)</f>
        <v>5</v>
      </c>
      <c r="M44" s="1411" t="s">
        <v>650</v>
      </c>
      <c r="N44" s="1410" t="s">
        <v>92</v>
      </c>
      <c r="O44" s="1307">
        <v>220</v>
      </c>
    </row>
    <row r="45" spans="1:15" ht="28.5" customHeight="1" x14ac:dyDescent="0.2">
      <c r="A45" s="1312" t="s">
        <v>27</v>
      </c>
      <c r="B45" s="1311" t="s">
        <v>25</v>
      </c>
      <c r="C45" s="1310" t="s">
        <v>25</v>
      </c>
      <c r="D45" s="1336" t="s">
        <v>25</v>
      </c>
      <c r="E45" s="1309"/>
      <c r="F45" s="1409" t="s">
        <v>649</v>
      </c>
      <c r="G45" s="1406"/>
      <c r="H45" s="4282"/>
      <c r="I45" s="4432"/>
      <c r="J45" s="4438"/>
      <c r="K45" s="1278" t="s">
        <v>101</v>
      </c>
      <c r="L45" s="1318">
        <v>5</v>
      </c>
      <c r="M45" s="1381"/>
      <c r="N45" s="1408"/>
      <c r="O45" s="1315"/>
    </row>
    <row r="46" spans="1:15" ht="17.25" customHeight="1" thickBot="1" x14ac:dyDescent="0.25">
      <c r="A46" s="1312"/>
      <c r="B46" s="1311"/>
      <c r="C46" s="1310"/>
      <c r="D46" s="1273"/>
      <c r="E46" s="1309"/>
      <c r="F46" s="1407"/>
      <c r="G46" s="1406"/>
      <c r="H46" s="4283"/>
      <c r="I46" s="4433"/>
      <c r="J46" s="4439"/>
      <c r="K46" s="1333" t="s">
        <v>21</v>
      </c>
      <c r="L46" s="1351">
        <f>SUM(L45)</f>
        <v>5</v>
      </c>
      <c r="M46" s="1350"/>
      <c r="N46" s="1120"/>
      <c r="O46" s="1348"/>
    </row>
    <row r="47" spans="1:15" ht="27" customHeight="1" x14ac:dyDescent="0.2">
      <c r="A47" s="4472" t="s">
        <v>27</v>
      </c>
      <c r="B47" s="4426" t="s">
        <v>25</v>
      </c>
      <c r="C47" s="4476" t="s">
        <v>27</v>
      </c>
      <c r="D47" s="1280"/>
      <c r="E47" s="1405"/>
      <c r="F47" s="4440" t="s">
        <v>647</v>
      </c>
      <c r="G47" s="4492" t="s">
        <v>381</v>
      </c>
      <c r="H47" s="4281" t="s">
        <v>33</v>
      </c>
      <c r="I47" s="4431" t="s">
        <v>218</v>
      </c>
      <c r="J47" s="1404" t="s">
        <v>217</v>
      </c>
      <c r="K47" s="1278" t="s">
        <v>101</v>
      </c>
      <c r="L47" s="1277">
        <v>0</v>
      </c>
      <c r="M47" s="1346" t="s">
        <v>648</v>
      </c>
      <c r="N47" s="1275" t="s">
        <v>92</v>
      </c>
      <c r="O47" s="1403"/>
    </row>
    <row r="48" spans="1:15" ht="21.6" customHeight="1" thickBot="1" x14ac:dyDescent="0.25">
      <c r="A48" s="4474"/>
      <c r="B48" s="4427"/>
      <c r="C48" s="4478"/>
      <c r="D48" s="1266"/>
      <c r="E48" s="1402"/>
      <c r="F48" s="4442"/>
      <c r="G48" s="4493"/>
      <c r="H48" s="4282"/>
      <c r="I48" s="4432"/>
      <c r="J48" s="1400"/>
      <c r="K48" s="1333" t="s">
        <v>21</v>
      </c>
      <c r="L48" s="1299">
        <f>SUM(L47)</f>
        <v>0</v>
      </c>
      <c r="M48" s="1382"/>
      <c r="N48" s="1298"/>
      <c r="O48" s="1401"/>
    </row>
    <row r="49" spans="1:15" ht="21.6" customHeight="1" x14ac:dyDescent="0.2">
      <c r="A49" s="4473" t="s">
        <v>27</v>
      </c>
      <c r="B49" s="4475" t="s">
        <v>25</v>
      </c>
      <c r="C49" s="4575" t="s">
        <v>27</v>
      </c>
      <c r="D49" s="1362" t="s">
        <v>25</v>
      </c>
      <c r="E49" s="4455"/>
      <c r="F49" s="4471" t="s">
        <v>647</v>
      </c>
      <c r="G49" s="4493"/>
      <c r="H49" s="4282"/>
      <c r="I49" s="4432"/>
      <c r="J49" s="1400"/>
      <c r="K49" s="1326" t="s">
        <v>101</v>
      </c>
      <c r="L49" s="1399">
        <v>0</v>
      </c>
      <c r="M49" s="1339"/>
      <c r="N49" s="1338"/>
      <c r="O49" s="1398"/>
    </row>
    <row r="50" spans="1:15" ht="21.6" customHeight="1" thickBot="1" x14ac:dyDescent="0.25">
      <c r="A50" s="4474"/>
      <c r="B50" s="4427"/>
      <c r="C50" s="4480"/>
      <c r="D50" s="1266"/>
      <c r="E50" s="4456"/>
      <c r="F50" s="4467"/>
      <c r="G50" s="4494"/>
      <c r="H50" s="4283"/>
      <c r="I50" s="4433"/>
      <c r="J50" s="1397"/>
      <c r="K50" s="1333" t="s">
        <v>21</v>
      </c>
      <c r="L50" s="1296">
        <f>SUM(L49)</f>
        <v>0</v>
      </c>
      <c r="M50" s="1295"/>
      <c r="N50" s="1254"/>
      <c r="O50" s="1396"/>
    </row>
    <row r="51" spans="1:15" ht="15" customHeight="1" thickBot="1" x14ac:dyDescent="0.25">
      <c r="A51" s="1248" t="s">
        <v>27</v>
      </c>
      <c r="B51" s="1252" t="s">
        <v>25</v>
      </c>
      <c r="C51" s="4434" t="s">
        <v>26</v>
      </c>
      <c r="D51" s="4435"/>
      <c r="E51" s="4435"/>
      <c r="F51" s="4435"/>
      <c r="G51" s="4435"/>
      <c r="H51" s="4435"/>
      <c r="I51" s="4435"/>
      <c r="J51" s="4436"/>
      <c r="K51" s="1251" t="s">
        <v>21</v>
      </c>
      <c r="L51" s="1250">
        <f>L48+L44</f>
        <v>5</v>
      </c>
      <c r="M51" s="1097"/>
      <c r="N51" s="1097"/>
      <c r="O51" s="1249"/>
    </row>
    <row r="52" spans="1:15" ht="18" customHeight="1" thickBot="1" x14ac:dyDescent="0.25">
      <c r="A52" s="1294" t="s">
        <v>27</v>
      </c>
      <c r="B52" s="1293" t="s">
        <v>27</v>
      </c>
      <c r="C52" s="1292" t="s">
        <v>646</v>
      </c>
      <c r="D52" s="1290"/>
      <c r="E52" s="1290"/>
      <c r="F52" s="1290"/>
      <c r="G52" s="1290"/>
      <c r="H52" s="1291"/>
      <c r="I52" s="1290"/>
      <c r="J52" s="1290"/>
      <c r="K52" s="1290"/>
      <c r="L52" s="1290"/>
      <c r="M52" s="1289"/>
      <c r="N52" s="1289"/>
      <c r="O52" s="1288"/>
    </row>
    <row r="53" spans="1:15" ht="28.5" customHeight="1" thickBot="1" x14ac:dyDescent="0.25">
      <c r="A53" s="1287"/>
      <c r="B53" s="4551"/>
      <c r="C53" s="4446"/>
      <c r="D53" s="4447"/>
      <c r="E53" s="4447"/>
      <c r="F53" s="4447"/>
      <c r="G53" s="4447"/>
      <c r="H53" s="4447"/>
      <c r="I53" s="4447"/>
      <c r="J53" s="4447"/>
      <c r="K53" s="4447"/>
      <c r="L53" s="4448"/>
      <c r="M53" s="1327" t="s">
        <v>645</v>
      </c>
      <c r="N53" s="1282" t="s">
        <v>54</v>
      </c>
      <c r="O53" s="1353">
        <v>50.9</v>
      </c>
    </row>
    <row r="54" spans="1:15" ht="32.25" customHeight="1" thickBot="1" x14ac:dyDescent="0.25">
      <c r="A54" s="1248"/>
      <c r="B54" s="4552"/>
      <c r="C54" s="4449"/>
      <c r="D54" s="4450"/>
      <c r="E54" s="4450"/>
      <c r="F54" s="4450"/>
      <c r="G54" s="4450"/>
      <c r="H54" s="4450"/>
      <c r="I54" s="4450"/>
      <c r="J54" s="4450"/>
      <c r="K54" s="4450"/>
      <c r="L54" s="4451"/>
      <c r="M54" s="1395" t="s">
        <v>644</v>
      </c>
      <c r="N54" s="1085" t="s">
        <v>92</v>
      </c>
      <c r="O54" s="1307">
        <v>7</v>
      </c>
    </row>
    <row r="55" spans="1:15" ht="14.45" customHeight="1" x14ac:dyDescent="0.2">
      <c r="A55" s="1371" t="s">
        <v>27</v>
      </c>
      <c r="B55" s="1370" t="s">
        <v>27</v>
      </c>
      <c r="C55" s="1392" t="s">
        <v>25</v>
      </c>
      <c r="D55" s="1280"/>
      <c r="E55" s="1279"/>
      <c r="F55" s="4440" t="s">
        <v>643</v>
      </c>
      <c r="G55" s="4443" t="s">
        <v>642</v>
      </c>
      <c r="H55" s="4281" t="s">
        <v>33</v>
      </c>
      <c r="I55" s="4431" t="s">
        <v>218</v>
      </c>
      <c r="J55" s="4437" t="s">
        <v>217</v>
      </c>
      <c r="K55" s="1278" t="s">
        <v>101</v>
      </c>
      <c r="L55" s="1277">
        <v>0</v>
      </c>
      <c r="M55" s="1346" t="s">
        <v>641</v>
      </c>
      <c r="N55" s="1275" t="s">
        <v>92</v>
      </c>
      <c r="O55" s="1274"/>
    </row>
    <row r="56" spans="1:15" ht="15" x14ac:dyDescent="0.2">
      <c r="A56" s="1365"/>
      <c r="B56" s="1364"/>
      <c r="C56" s="1391"/>
      <c r="D56" s="1273"/>
      <c r="E56" s="1272"/>
      <c r="F56" s="4441"/>
      <c r="G56" s="4444"/>
      <c r="H56" s="4282"/>
      <c r="I56" s="4432"/>
      <c r="J56" s="4438"/>
      <c r="K56" s="1271"/>
      <c r="L56" s="1270"/>
      <c r="M56" s="1345" t="s">
        <v>640</v>
      </c>
      <c r="N56" s="1302" t="s">
        <v>92</v>
      </c>
      <c r="O56" s="1301"/>
    </row>
    <row r="57" spans="1:15" ht="15.75" thickBot="1" x14ac:dyDescent="0.25">
      <c r="A57" s="1383"/>
      <c r="B57" s="1394"/>
      <c r="C57" s="1393"/>
      <c r="D57" s="1266"/>
      <c r="E57" s="1265"/>
      <c r="F57" s="4442"/>
      <c r="G57" s="4444"/>
      <c r="H57" s="4282"/>
      <c r="I57" s="4432"/>
      <c r="J57" s="4438"/>
      <c r="K57" s="1333" t="s">
        <v>21</v>
      </c>
      <c r="L57" s="1299">
        <f>SUM(L55:L55)</f>
        <v>0</v>
      </c>
      <c r="M57" s="1389"/>
      <c r="N57" s="1254"/>
      <c r="O57" s="1307"/>
    </row>
    <row r="58" spans="1:15" ht="30" customHeight="1" x14ac:dyDescent="0.2">
      <c r="A58" s="1371" t="s">
        <v>27</v>
      </c>
      <c r="B58" s="1370" t="s">
        <v>27</v>
      </c>
      <c r="C58" s="1392" t="s">
        <v>25</v>
      </c>
      <c r="D58" s="1336" t="s">
        <v>25</v>
      </c>
      <c r="E58" s="1309"/>
      <c r="F58" s="4466" t="s">
        <v>639</v>
      </c>
      <c r="G58" s="4444"/>
      <c r="H58" s="4282"/>
      <c r="I58" s="4432"/>
      <c r="J58" s="4438"/>
      <c r="K58" s="1278" t="s">
        <v>101</v>
      </c>
      <c r="L58" s="1387">
        <v>0</v>
      </c>
      <c r="M58" s="1381"/>
      <c r="N58" s="1316"/>
      <c r="O58" s="1315"/>
    </row>
    <row r="59" spans="1:15" ht="15.75" thickBot="1" x14ac:dyDescent="0.25">
      <c r="A59" s="1312"/>
      <c r="B59" s="1311"/>
      <c r="C59" s="1391"/>
      <c r="D59" s="1266"/>
      <c r="E59" s="1309"/>
      <c r="F59" s="4467"/>
      <c r="G59" s="4445"/>
      <c r="H59" s="4283"/>
      <c r="I59" s="4433"/>
      <c r="J59" s="4439"/>
      <c r="K59" s="1333" t="s">
        <v>21</v>
      </c>
      <c r="L59" s="1351">
        <f>SUM(L58)</f>
        <v>0</v>
      </c>
      <c r="M59" s="1350"/>
      <c r="N59" s="1349"/>
      <c r="O59" s="1348"/>
    </row>
    <row r="60" spans="1:15" ht="25.9" customHeight="1" x14ac:dyDescent="0.2">
      <c r="A60" s="4472" t="s">
        <v>27</v>
      </c>
      <c r="B60" s="4426" t="s">
        <v>27</v>
      </c>
      <c r="C60" s="4476" t="s">
        <v>27</v>
      </c>
      <c r="D60" s="1280"/>
      <c r="E60" s="1279"/>
      <c r="F60" s="4440" t="s">
        <v>638</v>
      </c>
      <c r="G60" s="4443" t="s">
        <v>637</v>
      </c>
      <c r="H60" s="4281" t="s">
        <v>33</v>
      </c>
      <c r="I60" s="1390" t="s">
        <v>218</v>
      </c>
      <c r="J60" s="4437" t="s">
        <v>217</v>
      </c>
      <c r="K60" s="1278" t="s">
        <v>101</v>
      </c>
      <c r="L60" s="1277">
        <v>150</v>
      </c>
      <c r="M60" s="1346" t="s">
        <v>636</v>
      </c>
      <c r="N60" s="1275" t="s">
        <v>92</v>
      </c>
      <c r="O60" s="1274">
        <v>1</v>
      </c>
    </row>
    <row r="61" spans="1:15" ht="27" customHeight="1" x14ac:dyDescent="0.2">
      <c r="A61" s="4473"/>
      <c r="B61" s="4475"/>
      <c r="C61" s="4477"/>
      <c r="D61" s="1273"/>
      <c r="E61" s="1272"/>
      <c r="F61" s="4441"/>
      <c r="G61" s="4444"/>
      <c r="H61" s="4282"/>
      <c r="I61" s="1388"/>
      <c r="J61" s="4438"/>
      <c r="K61" s="1271"/>
      <c r="L61" s="1270"/>
      <c r="M61" s="1345" t="s">
        <v>635</v>
      </c>
      <c r="N61" s="1302" t="s">
        <v>92</v>
      </c>
      <c r="O61" s="1301">
        <v>1</v>
      </c>
    </row>
    <row r="62" spans="1:15" ht="15.75" thickBot="1" x14ac:dyDescent="0.25">
      <c r="A62" s="4474"/>
      <c r="B62" s="4427"/>
      <c r="C62" s="4478"/>
      <c r="D62" s="1266"/>
      <c r="E62" s="1265"/>
      <c r="F62" s="4442"/>
      <c r="G62" s="4444"/>
      <c r="H62" s="4282"/>
      <c r="I62" s="1388"/>
      <c r="J62" s="4438"/>
      <c r="K62" s="1333" t="s">
        <v>21</v>
      </c>
      <c r="L62" s="1299">
        <f>SUM(L60:L60)</f>
        <v>150</v>
      </c>
      <c r="M62" s="1389" t="s">
        <v>634</v>
      </c>
      <c r="N62" s="1254" t="s">
        <v>54</v>
      </c>
      <c r="O62" s="1307">
        <v>50</v>
      </c>
    </row>
    <row r="63" spans="1:15" ht="39" customHeight="1" x14ac:dyDescent="0.2">
      <c r="A63" s="1371" t="s">
        <v>27</v>
      </c>
      <c r="B63" s="1370" t="s">
        <v>27</v>
      </c>
      <c r="C63" s="1369" t="s">
        <v>27</v>
      </c>
      <c r="D63" s="1336" t="s">
        <v>25</v>
      </c>
      <c r="E63" s="1309"/>
      <c r="F63" s="4466" t="s">
        <v>633</v>
      </c>
      <c r="G63" s="4444"/>
      <c r="H63" s="4282"/>
      <c r="I63" s="1388"/>
      <c r="J63" s="4438"/>
      <c r="K63" s="1278" t="s">
        <v>101</v>
      </c>
      <c r="L63" s="1387">
        <v>150</v>
      </c>
      <c r="M63" s="1381"/>
      <c r="N63" s="1316"/>
      <c r="O63" s="1315"/>
    </row>
    <row r="64" spans="1:15" ht="15.75" thickBot="1" x14ac:dyDescent="0.25">
      <c r="A64" s="1312"/>
      <c r="B64" s="1311"/>
      <c r="C64" s="1386"/>
      <c r="D64" s="1266"/>
      <c r="E64" s="1309"/>
      <c r="F64" s="4467"/>
      <c r="G64" s="4445"/>
      <c r="H64" s="4283"/>
      <c r="I64" s="1385"/>
      <c r="J64" s="4439"/>
      <c r="K64" s="1333" t="s">
        <v>21</v>
      </c>
      <c r="L64" s="1351">
        <f>SUM(L63)</f>
        <v>150</v>
      </c>
      <c r="M64" s="1350"/>
      <c r="N64" s="1349"/>
      <c r="O64" s="1348"/>
    </row>
    <row r="65" spans="1:15" ht="31.9" customHeight="1" x14ac:dyDescent="0.2">
      <c r="A65" s="1371" t="s">
        <v>27</v>
      </c>
      <c r="B65" s="4426" t="s">
        <v>27</v>
      </c>
      <c r="C65" s="4476" t="s">
        <v>86</v>
      </c>
      <c r="D65" s="1280"/>
      <c r="E65" s="1279"/>
      <c r="F65" s="4440" t="s">
        <v>627</v>
      </c>
      <c r="G65" s="4443" t="s">
        <v>632</v>
      </c>
      <c r="H65" s="4281" t="s">
        <v>33</v>
      </c>
      <c r="I65" s="4431" t="s">
        <v>218</v>
      </c>
      <c r="J65" s="4437" t="s">
        <v>217</v>
      </c>
      <c r="K65" s="1278" t="s">
        <v>101</v>
      </c>
      <c r="L65" s="1277">
        <v>0</v>
      </c>
      <c r="M65" s="1384" t="s">
        <v>631</v>
      </c>
      <c r="N65" s="1275" t="s">
        <v>92</v>
      </c>
      <c r="O65" s="1274"/>
    </row>
    <row r="66" spans="1:15" ht="41.25" customHeight="1" x14ac:dyDescent="0.2">
      <c r="A66" s="1365"/>
      <c r="B66" s="4475"/>
      <c r="C66" s="4477"/>
      <c r="D66" s="1273"/>
      <c r="E66" s="1272"/>
      <c r="F66" s="4441"/>
      <c r="G66" s="4444"/>
      <c r="H66" s="4282"/>
      <c r="I66" s="4432"/>
      <c r="J66" s="4438"/>
      <c r="K66" s="1271"/>
      <c r="L66" s="1270"/>
      <c r="M66" s="1269" t="s">
        <v>630</v>
      </c>
      <c r="N66" s="1268" t="s">
        <v>92</v>
      </c>
      <c r="O66" s="1267"/>
    </row>
    <row r="67" spans="1:15" ht="16.899999999999999" customHeight="1" x14ac:dyDescent="0.2">
      <c r="A67" s="1365"/>
      <c r="B67" s="4475"/>
      <c r="C67" s="4477"/>
      <c r="D67" s="1273"/>
      <c r="E67" s="1272"/>
      <c r="F67" s="4441"/>
      <c r="G67" s="4444"/>
      <c r="H67" s="4282"/>
      <c r="I67" s="4432"/>
      <c r="J67" s="4438"/>
      <c r="K67" s="1271"/>
      <c r="L67" s="1270"/>
      <c r="M67" s="1345" t="s">
        <v>629</v>
      </c>
      <c r="N67" s="1302" t="s">
        <v>92</v>
      </c>
      <c r="O67" s="1301"/>
    </row>
    <row r="68" spans="1:15" ht="16.899999999999999" customHeight="1" thickBot="1" x14ac:dyDescent="0.25">
      <c r="A68" s="1383"/>
      <c r="B68" s="4427"/>
      <c r="C68" s="4478"/>
      <c r="D68" s="1266"/>
      <c r="E68" s="1265"/>
      <c r="F68" s="4442"/>
      <c r="G68" s="4444"/>
      <c r="H68" s="4282"/>
      <c r="I68" s="4432"/>
      <c r="J68" s="4438"/>
      <c r="K68" s="1333" t="s">
        <v>21</v>
      </c>
      <c r="L68" s="1299">
        <f>SUM(L65:L65)</f>
        <v>0</v>
      </c>
      <c r="M68" s="1382" t="s">
        <v>628</v>
      </c>
      <c r="N68" s="1254" t="s">
        <v>92</v>
      </c>
      <c r="O68" s="1307">
        <v>3</v>
      </c>
    </row>
    <row r="69" spans="1:15" ht="27" customHeight="1" thickBot="1" x14ac:dyDescent="0.25">
      <c r="A69" s="1371" t="s">
        <v>27</v>
      </c>
      <c r="B69" s="1370" t="s">
        <v>27</v>
      </c>
      <c r="C69" s="1369" t="s">
        <v>86</v>
      </c>
      <c r="D69" s="1336" t="s">
        <v>25</v>
      </c>
      <c r="E69" s="1309"/>
      <c r="F69" s="4466" t="s">
        <v>627</v>
      </c>
      <c r="G69" s="4444"/>
      <c r="H69" s="4282"/>
      <c r="I69" s="4432"/>
      <c r="J69" s="4438"/>
      <c r="K69" s="1261" t="s">
        <v>101</v>
      </c>
      <c r="L69" s="1335">
        <v>0</v>
      </c>
      <c r="M69" s="1381"/>
      <c r="N69" s="1377"/>
      <c r="O69" s="1315"/>
    </row>
    <row r="70" spans="1:15" ht="32.25" customHeight="1" thickBot="1" x14ac:dyDescent="0.25">
      <c r="A70" s="1365"/>
      <c r="B70" s="1311"/>
      <c r="C70" s="1310"/>
      <c r="D70" s="1266"/>
      <c r="E70" s="1309"/>
      <c r="F70" s="4467"/>
      <c r="G70" s="4445"/>
      <c r="H70" s="4283"/>
      <c r="I70" s="4433"/>
      <c r="J70" s="4439"/>
      <c r="K70" s="1257" t="s">
        <v>21</v>
      </c>
      <c r="L70" s="1296">
        <f>SUM(L69)</f>
        <v>0</v>
      </c>
      <c r="M70" s="1350"/>
      <c r="N70" s="1380"/>
      <c r="O70" s="1348"/>
    </row>
    <row r="71" spans="1:15" ht="43.5" customHeight="1" thickBot="1" x14ac:dyDescent="0.25">
      <c r="A71" s="4472" t="s">
        <v>27</v>
      </c>
      <c r="B71" s="4426" t="s">
        <v>27</v>
      </c>
      <c r="C71" s="4476" t="s">
        <v>84</v>
      </c>
      <c r="D71" s="1280"/>
      <c r="E71" s="4579"/>
      <c r="F71" s="4576" t="s">
        <v>626</v>
      </c>
      <c r="G71" s="4443" t="s">
        <v>625</v>
      </c>
      <c r="H71" s="4281" t="s">
        <v>33</v>
      </c>
      <c r="I71" s="4431" t="s">
        <v>218</v>
      </c>
      <c r="J71" s="4437" t="s">
        <v>217</v>
      </c>
      <c r="K71" s="1376" t="s">
        <v>101</v>
      </c>
      <c r="L71" s="1379">
        <v>741</v>
      </c>
      <c r="M71" s="1378" t="s">
        <v>624</v>
      </c>
      <c r="N71" s="1377" t="s">
        <v>109</v>
      </c>
      <c r="O71" s="1315">
        <v>741</v>
      </c>
    </row>
    <row r="72" spans="1:15" ht="19.149999999999999" customHeight="1" thickBot="1" x14ac:dyDescent="0.25">
      <c r="A72" s="4473"/>
      <c r="B72" s="4475"/>
      <c r="C72" s="4477"/>
      <c r="D72" s="1273"/>
      <c r="E72" s="4580"/>
      <c r="F72" s="4577"/>
      <c r="G72" s="4444"/>
      <c r="H72" s="4282"/>
      <c r="I72" s="4432"/>
      <c r="J72" s="4438"/>
      <c r="K72" s="1376" t="s">
        <v>101</v>
      </c>
      <c r="L72" s="1375">
        <v>326</v>
      </c>
      <c r="M72" s="1374" t="s">
        <v>623</v>
      </c>
      <c r="N72" s="1259" t="s">
        <v>109</v>
      </c>
      <c r="O72" s="1258">
        <v>326</v>
      </c>
    </row>
    <row r="73" spans="1:15" ht="14.45" customHeight="1" thickBot="1" x14ac:dyDescent="0.25">
      <c r="A73" s="4474"/>
      <c r="B73" s="4427"/>
      <c r="C73" s="4478"/>
      <c r="D73" s="1266"/>
      <c r="E73" s="4581"/>
      <c r="F73" s="4578"/>
      <c r="G73" s="4444"/>
      <c r="H73" s="4282"/>
      <c r="I73" s="4432"/>
      <c r="J73" s="4438"/>
      <c r="K73" s="1373" t="s">
        <v>21</v>
      </c>
      <c r="L73" s="1296">
        <f>SUM(L71:L72)</f>
        <v>1067</v>
      </c>
      <c r="M73" s="1372"/>
      <c r="N73" s="1355"/>
      <c r="O73" s="1253"/>
    </row>
    <row r="74" spans="1:15" ht="24.75" customHeight="1" thickBot="1" x14ac:dyDescent="0.25">
      <c r="A74" s="1371" t="s">
        <v>27</v>
      </c>
      <c r="B74" s="1370" t="s">
        <v>27</v>
      </c>
      <c r="C74" s="1369" t="s">
        <v>84</v>
      </c>
      <c r="D74" s="1336" t="s">
        <v>25</v>
      </c>
      <c r="E74" s="4454"/>
      <c r="F74" s="4564" t="s">
        <v>622</v>
      </c>
      <c r="G74" s="4444"/>
      <c r="H74" s="4282"/>
      <c r="I74" s="4432"/>
      <c r="J74" s="4438"/>
      <c r="K74" s="1278" t="s">
        <v>101</v>
      </c>
      <c r="L74" s="1335">
        <v>741</v>
      </c>
      <c r="M74" s="1368"/>
      <c r="N74" s="1367"/>
      <c r="O74" s="1366"/>
    </row>
    <row r="75" spans="1:15" ht="22.5" customHeight="1" thickBot="1" x14ac:dyDescent="0.25">
      <c r="A75" s="1365"/>
      <c r="B75" s="1364"/>
      <c r="C75" s="1363"/>
      <c r="D75" s="1362"/>
      <c r="E75" s="4455"/>
      <c r="F75" s="4565"/>
      <c r="G75" s="4444"/>
      <c r="H75" s="4282"/>
      <c r="I75" s="4432"/>
      <c r="J75" s="4438"/>
      <c r="K75" s="1261" t="s">
        <v>101</v>
      </c>
      <c r="L75" s="1335">
        <v>326</v>
      </c>
      <c r="M75" s="1361"/>
      <c r="N75" s="1360"/>
      <c r="O75" s="1359"/>
    </row>
    <row r="76" spans="1:15" ht="14.45" customHeight="1" thickBot="1" x14ac:dyDescent="0.25">
      <c r="A76" s="1248"/>
      <c r="B76" s="1358"/>
      <c r="C76" s="1357"/>
      <c r="D76" s="1266"/>
      <c r="E76" s="4456"/>
      <c r="F76" s="4566"/>
      <c r="G76" s="4445"/>
      <c r="H76" s="4283"/>
      <c r="I76" s="4433"/>
      <c r="J76" s="4439"/>
      <c r="K76" s="1257" t="s">
        <v>21</v>
      </c>
      <c r="L76" s="1296">
        <f>SUM(L74:L75)</f>
        <v>1067</v>
      </c>
      <c r="M76" s="1356"/>
      <c r="N76" s="1355"/>
      <c r="O76" s="1253"/>
    </row>
    <row r="77" spans="1:15" ht="16.899999999999999" customHeight="1" thickBot="1" x14ac:dyDescent="0.25">
      <c r="A77" s="1248" t="s">
        <v>27</v>
      </c>
      <c r="B77" s="1252" t="s">
        <v>27</v>
      </c>
      <c r="C77" s="4434" t="s">
        <v>26</v>
      </c>
      <c r="D77" s="4435"/>
      <c r="E77" s="4435"/>
      <c r="F77" s="4435"/>
      <c r="G77" s="4435"/>
      <c r="H77" s="4435"/>
      <c r="I77" s="4435"/>
      <c r="J77" s="4436"/>
      <c r="K77" s="1251" t="s">
        <v>21</v>
      </c>
      <c r="L77" s="1250">
        <f>L68+L62+L57+L73</f>
        <v>1217</v>
      </c>
      <c r="M77" s="1097"/>
      <c r="N77" s="1097"/>
      <c r="O77" s="1249"/>
    </row>
    <row r="78" spans="1:15" ht="19.5" customHeight="1" thickBot="1" x14ac:dyDescent="0.25">
      <c r="A78" s="1294" t="s">
        <v>27</v>
      </c>
      <c r="B78" s="1293" t="s">
        <v>86</v>
      </c>
      <c r="C78" s="1292" t="s">
        <v>621</v>
      </c>
      <c r="D78" s="1290"/>
      <c r="E78" s="1290"/>
      <c r="F78" s="1290"/>
      <c r="G78" s="1290"/>
      <c r="H78" s="1291"/>
      <c r="I78" s="1290"/>
      <c r="J78" s="1290"/>
      <c r="K78" s="1290"/>
      <c r="L78" s="1290"/>
      <c r="M78" s="1289"/>
      <c r="N78" s="1289"/>
      <c r="O78" s="1288"/>
    </row>
    <row r="79" spans="1:15" ht="31.9" customHeight="1" thickBot="1" x14ac:dyDescent="0.25">
      <c r="A79" s="1287"/>
      <c r="B79" s="4551"/>
      <c r="C79" s="4446"/>
      <c r="D79" s="4447"/>
      <c r="E79" s="4447"/>
      <c r="F79" s="4447"/>
      <c r="G79" s="4447"/>
      <c r="H79" s="4447"/>
      <c r="I79" s="4447"/>
      <c r="J79" s="4447"/>
      <c r="K79" s="4447"/>
      <c r="L79" s="4448"/>
      <c r="M79" s="1354" t="s">
        <v>620</v>
      </c>
      <c r="N79" s="1282" t="s">
        <v>54</v>
      </c>
      <c r="O79" s="1353">
        <v>20</v>
      </c>
    </row>
    <row r="80" spans="1:15" ht="33.6" customHeight="1" thickBot="1" x14ac:dyDescent="0.25">
      <c r="A80" s="1248"/>
      <c r="B80" s="4552"/>
      <c r="C80" s="4449"/>
      <c r="D80" s="4450"/>
      <c r="E80" s="4450"/>
      <c r="F80" s="4450"/>
      <c r="G80" s="4450"/>
      <c r="H80" s="4450"/>
      <c r="I80" s="4450"/>
      <c r="J80" s="4450"/>
      <c r="K80" s="4450"/>
      <c r="L80" s="4451"/>
      <c r="M80" s="1352" t="s">
        <v>619</v>
      </c>
      <c r="N80" s="1085" t="s">
        <v>618</v>
      </c>
      <c r="O80" s="1307">
        <v>650520</v>
      </c>
    </row>
    <row r="81" spans="1:15" ht="27.6" customHeight="1" x14ac:dyDescent="0.2">
      <c r="A81" s="4472" t="s">
        <v>27</v>
      </c>
      <c r="B81" s="4426" t="s">
        <v>86</v>
      </c>
      <c r="C81" s="4476" t="s">
        <v>25</v>
      </c>
      <c r="D81" s="1280"/>
      <c r="E81" s="1279"/>
      <c r="F81" s="4440" t="s">
        <v>612</v>
      </c>
      <c r="G81" s="4443" t="s">
        <v>617</v>
      </c>
      <c r="H81" s="4281" t="s">
        <v>33</v>
      </c>
      <c r="I81" s="4431" t="s">
        <v>218</v>
      </c>
      <c r="J81" s="4437" t="s">
        <v>217</v>
      </c>
      <c r="K81" s="1278" t="s">
        <v>101</v>
      </c>
      <c r="L81" s="1277">
        <v>0</v>
      </c>
      <c r="M81" s="1346" t="s">
        <v>616</v>
      </c>
      <c r="N81" s="1275" t="s">
        <v>92</v>
      </c>
      <c r="O81" s="1274"/>
    </row>
    <row r="82" spans="1:15" ht="43.5" customHeight="1" x14ac:dyDescent="0.2">
      <c r="A82" s="4473"/>
      <c r="B82" s="4475"/>
      <c r="C82" s="4477"/>
      <c r="D82" s="1273"/>
      <c r="E82" s="1272"/>
      <c r="F82" s="4441"/>
      <c r="G82" s="4444"/>
      <c r="H82" s="4282"/>
      <c r="I82" s="4432"/>
      <c r="J82" s="4438"/>
      <c r="K82" s="1324"/>
      <c r="L82" s="1325"/>
      <c r="M82" s="1345" t="s">
        <v>615</v>
      </c>
      <c r="N82" s="1302"/>
      <c r="O82" s="1301"/>
    </row>
    <row r="83" spans="1:15" ht="30.75" customHeight="1" x14ac:dyDescent="0.2">
      <c r="A83" s="4473"/>
      <c r="B83" s="4475"/>
      <c r="C83" s="4477"/>
      <c r="D83" s="1273"/>
      <c r="E83" s="1272"/>
      <c r="F83" s="1304"/>
      <c r="G83" s="4444"/>
      <c r="H83" s="4282"/>
      <c r="I83" s="4432"/>
      <c r="J83" s="4438"/>
      <c r="K83" s="1324"/>
      <c r="L83" s="1325"/>
      <c r="M83" s="1269" t="s">
        <v>614</v>
      </c>
      <c r="N83" s="1268" t="s">
        <v>92</v>
      </c>
      <c r="O83" s="1267"/>
    </row>
    <row r="84" spans="1:15" ht="45" customHeight="1" x14ac:dyDescent="0.2">
      <c r="A84" s="4473"/>
      <c r="B84" s="4475"/>
      <c r="C84" s="4477"/>
      <c r="D84" s="1273"/>
      <c r="E84" s="1272"/>
      <c r="F84" s="1304"/>
      <c r="G84" s="4444"/>
      <c r="H84" s="4282"/>
      <c r="I84" s="4432"/>
      <c r="J84" s="4438"/>
      <c r="K84" s="1271"/>
      <c r="L84" s="1270"/>
      <c r="M84" s="1334" t="s">
        <v>613</v>
      </c>
      <c r="N84" s="1259" t="s">
        <v>92</v>
      </c>
      <c r="O84" s="1262"/>
    </row>
    <row r="85" spans="1:15" ht="15.75" customHeight="1" thickBot="1" x14ac:dyDescent="0.25">
      <c r="A85" s="4474"/>
      <c r="B85" s="4427"/>
      <c r="C85" s="4478"/>
      <c r="D85" s="1266"/>
      <c r="E85" s="1265"/>
      <c r="F85" s="1300"/>
      <c r="G85" s="4444"/>
      <c r="H85" s="4282"/>
      <c r="I85" s="4432"/>
      <c r="J85" s="4438"/>
      <c r="K85" s="1264" t="s">
        <v>21</v>
      </c>
      <c r="L85" s="1299">
        <f>SUM(L81:L81)</f>
        <v>0</v>
      </c>
      <c r="M85" s="1334"/>
      <c r="N85" s="1259"/>
      <c r="O85" s="1262"/>
    </row>
    <row r="86" spans="1:15" ht="20.25" customHeight="1" x14ac:dyDescent="0.2">
      <c r="A86" s="1312" t="s">
        <v>27</v>
      </c>
      <c r="B86" s="1311" t="s">
        <v>86</v>
      </c>
      <c r="C86" s="1310" t="s">
        <v>25</v>
      </c>
      <c r="D86" s="1336" t="s">
        <v>25</v>
      </c>
      <c r="E86" s="1309"/>
      <c r="F86" s="4466" t="s">
        <v>612</v>
      </c>
      <c r="G86" s="4444"/>
      <c r="H86" s="4282"/>
      <c r="I86" s="4432"/>
      <c r="J86" s="4438"/>
      <c r="K86" s="1278" t="s">
        <v>101</v>
      </c>
      <c r="L86" s="1318">
        <v>0</v>
      </c>
      <c r="M86" s="1334"/>
      <c r="N86" s="1259"/>
      <c r="O86" s="1262"/>
    </row>
    <row r="87" spans="1:15" ht="30.75" customHeight="1" thickBot="1" x14ac:dyDescent="0.25">
      <c r="A87" s="1312"/>
      <c r="B87" s="1311"/>
      <c r="C87" s="1310"/>
      <c r="D87" s="1266"/>
      <c r="E87" s="1309"/>
      <c r="F87" s="4467"/>
      <c r="G87" s="4445"/>
      <c r="H87" s="4283"/>
      <c r="I87" s="4433"/>
      <c r="J87" s="4439"/>
      <c r="K87" s="1333" t="s">
        <v>21</v>
      </c>
      <c r="L87" s="1351">
        <f>SUM(L86)</f>
        <v>0</v>
      </c>
      <c r="M87" s="1350"/>
      <c r="N87" s="1349"/>
      <c r="O87" s="1348"/>
    </row>
    <row r="88" spans="1:15" ht="29.45" customHeight="1" x14ac:dyDescent="0.2">
      <c r="A88" s="4472" t="s">
        <v>27</v>
      </c>
      <c r="B88" s="4426" t="s">
        <v>86</v>
      </c>
      <c r="C88" s="4476" t="s">
        <v>27</v>
      </c>
      <c r="D88" s="1280"/>
      <c r="E88" s="1279"/>
      <c r="F88" s="1347" t="s">
        <v>607</v>
      </c>
      <c r="G88" s="4443" t="s">
        <v>611</v>
      </c>
      <c r="H88" s="4428" t="s">
        <v>33</v>
      </c>
      <c r="I88" s="4431" t="s">
        <v>218</v>
      </c>
      <c r="J88" s="4437" t="s">
        <v>217</v>
      </c>
      <c r="K88" s="1278"/>
      <c r="L88" s="1277"/>
      <c r="M88" s="1346" t="s">
        <v>610</v>
      </c>
      <c r="N88" s="1275" t="s">
        <v>92</v>
      </c>
      <c r="O88" s="1274"/>
    </row>
    <row r="89" spans="1:15" ht="15" x14ac:dyDescent="0.2">
      <c r="A89" s="4473"/>
      <c r="B89" s="4475"/>
      <c r="C89" s="4477"/>
      <c r="D89" s="1273"/>
      <c r="E89" s="1272"/>
      <c r="F89" s="1344"/>
      <c r="G89" s="4444"/>
      <c r="H89" s="4429"/>
      <c r="I89" s="4432"/>
      <c r="J89" s="4438"/>
      <c r="K89" s="1271" t="s">
        <v>101</v>
      </c>
      <c r="L89" s="1270">
        <v>1</v>
      </c>
      <c r="M89" s="1345" t="s">
        <v>609</v>
      </c>
      <c r="N89" s="1302" t="s">
        <v>92</v>
      </c>
      <c r="O89" s="1301">
        <v>1</v>
      </c>
    </row>
    <row r="90" spans="1:15" ht="38.25" x14ac:dyDescent="0.2">
      <c r="A90" s="4473"/>
      <c r="B90" s="4475"/>
      <c r="C90" s="4477"/>
      <c r="D90" s="1273"/>
      <c r="E90" s="1272"/>
      <c r="F90" s="1344"/>
      <c r="G90" s="4444"/>
      <c r="H90" s="4429"/>
      <c r="I90" s="4432"/>
      <c r="J90" s="4438"/>
      <c r="K90" s="1271"/>
      <c r="L90" s="1270"/>
      <c r="M90" s="1345" t="s">
        <v>608</v>
      </c>
      <c r="N90" s="1302"/>
      <c r="O90" s="1301"/>
    </row>
    <row r="91" spans="1:15" ht="12" customHeight="1" x14ac:dyDescent="0.2">
      <c r="A91" s="4473"/>
      <c r="B91" s="4475"/>
      <c r="C91" s="4477"/>
      <c r="D91" s="1273"/>
      <c r="E91" s="1272"/>
      <c r="F91" s="1344"/>
      <c r="G91" s="4444"/>
      <c r="H91" s="4429"/>
      <c r="I91" s="4432"/>
      <c r="J91" s="4438"/>
      <c r="K91" s="1271"/>
      <c r="L91" s="1270"/>
      <c r="M91" s="1343"/>
      <c r="N91" s="1342"/>
      <c r="O91" s="1341"/>
    </row>
    <row r="92" spans="1:15" ht="16.149999999999999" customHeight="1" thickBot="1" x14ac:dyDescent="0.25">
      <c r="A92" s="4474"/>
      <c r="B92" s="4427"/>
      <c r="C92" s="4478"/>
      <c r="D92" s="1266"/>
      <c r="E92" s="1265"/>
      <c r="F92" s="1340"/>
      <c r="G92" s="4444"/>
      <c r="H92" s="4429"/>
      <c r="I92" s="4432"/>
      <c r="J92" s="4438"/>
      <c r="K92" s="1264" t="s">
        <v>21</v>
      </c>
      <c r="L92" s="1299">
        <f>SUM(L88:L89)</f>
        <v>1</v>
      </c>
      <c r="M92" s="1339"/>
      <c r="N92" s="1338"/>
      <c r="O92" s="1337"/>
    </row>
    <row r="93" spans="1:15" ht="24.75" customHeight="1" thickBot="1" x14ac:dyDescent="0.25">
      <c r="A93" s="4472" t="s">
        <v>27</v>
      </c>
      <c r="B93" s="4426" t="s">
        <v>86</v>
      </c>
      <c r="C93" s="4479" t="s">
        <v>27</v>
      </c>
      <c r="D93" s="1336" t="s">
        <v>25</v>
      </c>
      <c r="E93" s="4454"/>
      <c r="F93" s="4466" t="s">
        <v>607</v>
      </c>
      <c r="G93" s="4444"/>
      <c r="H93" s="4429"/>
      <c r="I93" s="4432"/>
      <c r="J93" s="4438"/>
      <c r="K93" s="1278" t="s">
        <v>101</v>
      </c>
      <c r="L93" s="1335">
        <v>1</v>
      </c>
      <c r="M93" s="1334"/>
      <c r="N93" s="1259"/>
      <c r="O93" s="1258"/>
    </row>
    <row r="94" spans="1:15" ht="23.25" customHeight="1" thickBot="1" x14ac:dyDescent="0.25">
      <c r="A94" s="4474"/>
      <c r="B94" s="4427"/>
      <c r="C94" s="4480"/>
      <c r="D94" s="1266"/>
      <c r="E94" s="4456"/>
      <c r="F94" s="4467"/>
      <c r="G94" s="4445"/>
      <c r="H94" s="4430"/>
      <c r="I94" s="4433"/>
      <c r="J94" s="4439"/>
      <c r="K94" s="1333" t="s">
        <v>21</v>
      </c>
      <c r="L94" s="1296">
        <f>SUM(L93)</f>
        <v>1</v>
      </c>
      <c r="M94" s="1295"/>
      <c r="N94" s="1254"/>
      <c r="O94" s="1253"/>
    </row>
    <row r="95" spans="1:15" ht="16.149999999999999" customHeight="1" thickBot="1" x14ac:dyDescent="0.25">
      <c r="A95" s="1294" t="s">
        <v>27</v>
      </c>
      <c r="B95" s="1286" t="s">
        <v>86</v>
      </c>
      <c r="C95" s="4434" t="s">
        <v>26</v>
      </c>
      <c r="D95" s="4435"/>
      <c r="E95" s="4435"/>
      <c r="F95" s="4435"/>
      <c r="G95" s="4435"/>
      <c r="H95" s="4435"/>
      <c r="I95" s="4435"/>
      <c r="J95" s="4436"/>
      <c r="K95" s="1332" t="s">
        <v>21</v>
      </c>
      <c r="L95" s="1331">
        <f>L85+L92</f>
        <v>1</v>
      </c>
      <c r="M95" s="1036"/>
      <c r="N95" s="1036"/>
      <c r="O95" s="1330"/>
    </row>
    <row r="96" spans="1:15" ht="28.5" customHeight="1" thickBot="1" x14ac:dyDescent="0.25">
      <c r="A96" s="1294" t="s">
        <v>27</v>
      </c>
      <c r="B96" s="1293" t="s">
        <v>84</v>
      </c>
      <c r="C96" s="1292" t="s">
        <v>606</v>
      </c>
      <c r="D96" s="1290"/>
      <c r="E96" s="1290"/>
      <c r="F96" s="1290"/>
      <c r="G96" s="1290"/>
      <c r="H96" s="1291"/>
      <c r="I96" s="1290"/>
      <c r="J96" s="1290"/>
      <c r="K96" s="1290"/>
      <c r="L96" s="1290"/>
      <c r="M96" s="1289"/>
      <c r="N96" s="1289"/>
      <c r="O96" s="1288"/>
    </row>
    <row r="97" spans="1:15" ht="45" customHeight="1" thickBot="1" x14ac:dyDescent="0.25">
      <c r="A97" s="1294"/>
      <c r="B97" s="1286"/>
      <c r="C97" s="1329"/>
      <c r="D97" s="1284"/>
      <c r="E97" s="1284"/>
      <c r="F97" s="1284"/>
      <c r="G97" s="1284"/>
      <c r="H97" s="1285"/>
      <c r="I97" s="1284"/>
      <c r="J97" s="1284"/>
      <c r="K97" s="1284"/>
      <c r="L97" s="1328"/>
      <c r="M97" s="1327" t="s">
        <v>605</v>
      </c>
      <c r="N97" s="1282" t="s">
        <v>92</v>
      </c>
      <c r="O97" s="1281">
        <v>2</v>
      </c>
    </row>
    <row r="98" spans="1:15" ht="31.5" customHeight="1" x14ac:dyDescent="0.2">
      <c r="A98" s="4472" t="s">
        <v>27</v>
      </c>
      <c r="B98" s="4426" t="s">
        <v>84</v>
      </c>
      <c r="C98" s="4476" t="s">
        <v>25</v>
      </c>
      <c r="D98" s="1280"/>
      <c r="E98" s="1279"/>
      <c r="F98" s="4440" t="s">
        <v>597</v>
      </c>
      <c r="G98" s="4443" t="s">
        <v>604</v>
      </c>
      <c r="H98" s="4281" t="s">
        <v>33</v>
      </c>
      <c r="I98" s="4431" t="s">
        <v>218</v>
      </c>
      <c r="J98" s="4437" t="s">
        <v>217</v>
      </c>
      <c r="K98" s="1278" t="s">
        <v>101</v>
      </c>
      <c r="L98" s="1277"/>
      <c r="M98" s="1305" t="s">
        <v>603</v>
      </c>
      <c r="N98" s="1275" t="s">
        <v>92</v>
      </c>
      <c r="O98" s="1274">
        <v>3</v>
      </c>
    </row>
    <row r="99" spans="1:15" ht="29.25" customHeight="1" x14ac:dyDescent="0.2">
      <c r="A99" s="4473"/>
      <c r="B99" s="4475"/>
      <c r="C99" s="4477"/>
      <c r="D99" s="1273"/>
      <c r="E99" s="1272"/>
      <c r="F99" s="4441"/>
      <c r="G99" s="4444"/>
      <c r="H99" s="4282"/>
      <c r="I99" s="4432"/>
      <c r="J99" s="4438"/>
      <c r="K99" s="1324" t="s">
        <v>101</v>
      </c>
      <c r="L99" s="1325">
        <v>8</v>
      </c>
      <c r="M99" s="1303" t="s">
        <v>602</v>
      </c>
      <c r="N99" s="1302" t="s">
        <v>92</v>
      </c>
      <c r="O99" s="1301">
        <v>1</v>
      </c>
    </row>
    <row r="100" spans="1:15" ht="27.75" customHeight="1" x14ac:dyDescent="0.2">
      <c r="A100" s="4473"/>
      <c r="B100" s="4475"/>
      <c r="C100" s="4477"/>
      <c r="D100" s="1273"/>
      <c r="E100" s="1272"/>
      <c r="F100" s="4441"/>
      <c r="G100" s="4444"/>
      <c r="H100" s="4282"/>
      <c r="I100" s="4432"/>
      <c r="J100" s="4438"/>
      <c r="K100" s="1326" t="s">
        <v>101</v>
      </c>
      <c r="L100" s="1325">
        <v>6</v>
      </c>
      <c r="M100" s="1303" t="s">
        <v>601</v>
      </c>
      <c r="N100" s="1302" t="s">
        <v>92</v>
      </c>
      <c r="O100" s="1301">
        <v>25</v>
      </c>
    </row>
    <row r="101" spans="1:15" ht="32.25" customHeight="1" x14ac:dyDescent="0.2">
      <c r="A101" s="4473"/>
      <c r="B101" s="4475"/>
      <c r="C101" s="4477"/>
      <c r="D101" s="1273"/>
      <c r="E101" s="1272"/>
      <c r="F101" s="1304"/>
      <c r="G101" s="4444"/>
      <c r="H101" s="4282"/>
      <c r="I101" s="4432"/>
      <c r="J101" s="4438"/>
      <c r="K101" s="1324"/>
      <c r="L101" s="1322"/>
      <c r="M101" s="1323" t="s">
        <v>600</v>
      </c>
      <c r="N101" s="1259" t="s">
        <v>92</v>
      </c>
      <c r="O101" s="1262">
        <v>2</v>
      </c>
    </row>
    <row r="102" spans="1:15" ht="24.6" customHeight="1" thickBot="1" x14ac:dyDescent="0.25">
      <c r="A102" s="4473"/>
      <c r="B102" s="4475"/>
      <c r="C102" s="4477"/>
      <c r="D102" s="1273"/>
      <c r="E102" s="1272"/>
      <c r="F102" s="1304"/>
      <c r="G102" s="4444"/>
      <c r="H102" s="4282"/>
      <c r="I102" s="4432"/>
      <c r="J102" s="4438"/>
      <c r="K102" s="1271"/>
      <c r="L102" s="1322"/>
      <c r="M102" s="1321" t="s">
        <v>599</v>
      </c>
      <c r="N102" s="1268" t="s">
        <v>92</v>
      </c>
      <c r="O102" s="1267"/>
    </row>
    <row r="103" spans="1:15" ht="27.6" customHeight="1" thickBot="1" x14ac:dyDescent="0.25">
      <c r="A103" s="4474"/>
      <c r="B103" s="4427"/>
      <c r="C103" s="4478"/>
      <c r="D103" s="1266"/>
      <c r="E103" s="1265"/>
      <c r="F103" s="1300"/>
      <c r="G103" s="4444"/>
      <c r="H103" s="4282"/>
      <c r="I103" s="4432"/>
      <c r="J103" s="4438"/>
      <c r="K103" s="1320" t="s">
        <v>21</v>
      </c>
      <c r="L103" s="1308">
        <f>SUM(L98:L100)</f>
        <v>14</v>
      </c>
      <c r="M103" s="1319" t="s">
        <v>598</v>
      </c>
      <c r="N103" s="1298" t="s">
        <v>56</v>
      </c>
      <c r="O103" s="1307"/>
    </row>
    <row r="104" spans="1:15" ht="27.6" customHeight="1" thickBot="1" x14ac:dyDescent="0.25">
      <c r="A104" s="1312" t="s">
        <v>27</v>
      </c>
      <c r="B104" s="1311" t="s">
        <v>84</v>
      </c>
      <c r="C104" s="1310" t="s">
        <v>25</v>
      </c>
      <c r="D104" s="1273" t="s">
        <v>25</v>
      </c>
      <c r="E104" s="1309"/>
      <c r="F104" s="4466" t="s">
        <v>597</v>
      </c>
      <c r="G104" s="4444"/>
      <c r="H104" s="4282"/>
      <c r="I104" s="4432"/>
      <c r="J104" s="4438"/>
      <c r="K104" s="1278" t="s">
        <v>101</v>
      </c>
      <c r="L104" s="1318">
        <v>8</v>
      </c>
      <c r="M104" s="1317"/>
      <c r="N104" s="1316"/>
      <c r="O104" s="1315"/>
    </row>
    <row r="105" spans="1:15" ht="27.6" customHeight="1" thickBot="1" x14ac:dyDescent="0.25">
      <c r="A105" s="1312"/>
      <c r="B105" s="1311"/>
      <c r="C105" s="1310"/>
      <c r="D105" s="1273"/>
      <c r="E105" s="1309"/>
      <c r="F105" s="4471"/>
      <c r="G105" s="4444"/>
      <c r="H105" s="4282"/>
      <c r="I105" s="4432"/>
      <c r="J105" s="4438"/>
      <c r="K105" s="1261" t="s">
        <v>101</v>
      </c>
      <c r="L105" s="1314">
        <v>6</v>
      </c>
      <c r="M105" s="1313"/>
      <c r="N105" s="1259"/>
      <c r="O105" s="1262"/>
    </row>
    <row r="106" spans="1:15" ht="15.75" customHeight="1" thickBot="1" x14ac:dyDescent="0.25">
      <c r="A106" s="1312"/>
      <c r="B106" s="1311"/>
      <c r="C106" s="1310"/>
      <c r="D106" s="1266"/>
      <c r="E106" s="1309"/>
      <c r="F106" s="4467"/>
      <c r="G106" s="4445"/>
      <c r="H106" s="4283"/>
      <c r="I106" s="4433"/>
      <c r="J106" s="4439"/>
      <c r="K106" s="1257" t="s">
        <v>21</v>
      </c>
      <c r="L106" s="1308">
        <f>SUM(L104:L105)</f>
        <v>14</v>
      </c>
      <c r="M106" s="1295"/>
      <c r="N106" s="1254"/>
      <c r="O106" s="1307"/>
    </row>
    <row r="107" spans="1:15" ht="34.5" customHeight="1" x14ac:dyDescent="0.2">
      <c r="A107" s="4472" t="s">
        <v>27</v>
      </c>
      <c r="B107" s="4426" t="s">
        <v>84</v>
      </c>
      <c r="C107" s="4476" t="s">
        <v>27</v>
      </c>
      <c r="D107" s="1280"/>
      <c r="E107" s="1279"/>
      <c r="F107" s="1306" t="s">
        <v>593</v>
      </c>
      <c r="G107" s="4443" t="s">
        <v>596</v>
      </c>
      <c r="H107" s="4468" t="s">
        <v>33</v>
      </c>
      <c r="I107" s="4431" t="s">
        <v>218</v>
      </c>
      <c r="J107" s="4437" t="s">
        <v>217</v>
      </c>
      <c r="K107" s="1278" t="s">
        <v>101</v>
      </c>
      <c r="L107" s="1277">
        <v>0</v>
      </c>
      <c r="M107" s="1305" t="s">
        <v>595</v>
      </c>
      <c r="N107" s="1275" t="s">
        <v>92</v>
      </c>
      <c r="O107" s="1274"/>
    </row>
    <row r="108" spans="1:15" ht="42" customHeight="1" x14ac:dyDescent="0.2">
      <c r="A108" s="4473"/>
      <c r="B108" s="4475"/>
      <c r="C108" s="4477"/>
      <c r="D108" s="1273"/>
      <c r="E108" s="1272"/>
      <c r="F108" s="1304"/>
      <c r="G108" s="4444"/>
      <c r="H108" s="4469"/>
      <c r="I108" s="4432"/>
      <c r="J108" s="4438"/>
      <c r="K108" s="1271"/>
      <c r="L108" s="1270"/>
      <c r="M108" s="1303" t="s">
        <v>594</v>
      </c>
      <c r="N108" s="1302" t="s">
        <v>92</v>
      </c>
      <c r="O108" s="1301"/>
    </row>
    <row r="109" spans="1:15" ht="14.45" customHeight="1" thickBot="1" x14ac:dyDescent="0.25">
      <c r="A109" s="4474"/>
      <c r="B109" s="4427"/>
      <c r="C109" s="4478"/>
      <c r="D109" s="1266"/>
      <c r="E109" s="1265"/>
      <c r="F109" s="1300"/>
      <c r="G109" s="4444"/>
      <c r="H109" s="4469"/>
      <c r="I109" s="4432"/>
      <c r="J109" s="4438"/>
      <c r="K109" s="1264" t="s">
        <v>21</v>
      </c>
      <c r="L109" s="1299">
        <f>SUM(L107:L107)</f>
        <v>0</v>
      </c>
      <c r="M109" s="1295"/>
      <c r="N109" s="1298"/>
      <c r="O109" s="1253"/>
    </row>
    <row r="110" spans="1:15" ht="23.25" customHeight="1" thickBot="1" x14ac:dyDescent="0.25">
      <c r="A110" s="4472" t="s">
        <v>27</v>
      </c>
      <c r="B110" s="4426" t="s">
        <v>84</v>
      </c>
      <c r="C110" s="4479" t="s">
        <v>27</v>
      </c>
      <c r="D110" s="4452" t="s">
        <v>25</v>
      </c>
      <c r="E110" s="4454"/>
      <c r="F110" s="4466" t="s">
        <v>593</v>
      </c>
      <c r="G110" s="4444"/>
      <c r="H110" s="4469"/>
      <c r="I110" s="4432"/>
      <c r="J110" s="4438"/>
      <c r="K110" s="1261" t="s">
        <v>101</v>
      </c>
      <c r="L110" s="1297">
        <v>0</v>
      </c>
      <c r="M110" s="1295"/>
      <c r="N110" s="1254"/>
      <c r="O110" s="1253"/>
    </row>
    <row r="111" spans="1:15" ht="24.75" customHeight="1" thickBot="1" x14ac:dyDescent="0.25">
      <c r="A111" s="4474"/>
      <c r="B111" s="4427"/>
      <c r="C111" s="4480"/>
      <c r="D111" s="4453"/>
      <c r="E111" s="4456"/>
      <c r="F111" s="4467"/>
      <c r="G111" s="4445"/>
      <c r="H111" s="4470"/>
      <c r="I111" s="4433"/>
      <c r="J111" s="4439"/>
      <c r="K111" s="1257" t="s">
        <v>21</v>
      </c>
      <c r="L111" s="1296">
        <f>SUM(L110)</f>
        <v>0</v>
      </c>
      <c r="M111" s="1295"/>
      <c r="N111" s="1254"/>
      <c r="O111" s="1253"/>
    </row>
    <row r="112" spans="1:15" ht="15" customHeight="1" thickBot="1" x14ac:dyDescent="0.25">
      <c r="A112" s="1248" t="s">
        <v>27</v>
      </c>
      <c r="B112" s="1252" t="s">
        <v>84</v>
      </c>
      <c r="C112" s="4434" t="s">
        <v>26</v>
      </c>
      <c r="D112" s="4435"/>
      <c r="E112" s="4435"/>
      <c r="F112" s="4435"/>
      <c r="G112" s="4435"/>
      <c r="H112" s="4435"/>
      <c r="I112" s="4435"/>
      <c r="J112" s="4436"/>
      <c r="K112" s="1251" t="s">
        <v>21</v>
      </c>
      <c r="L112" s="1250">
        <f>L103+L109</f>
        <v>14</v>
      </c>
      <c r="M112" s="1097"/>
      <c r="N112" s="1097"/>
      <c r="O112" s="1249"/>
    </row>
    <row r="113" spans="1:15" ht="27.75" customHeight="1" thickBot="1" x14ac:dyDescent="0.25">
      <c r="A113" s="1294" t="s">
        <v>27</v>
      </c>
      <c r="B113" s="1293" t="s">
        <v>81</v>
      </c>
      <c r="C113" s="1292" t="s">
        <v>592</v>
      </c>
      <c r="D113" s="1290"/>
      <c r="E113" s="1290"/>
      <c r="F113" s="1290"/>
      <c r="G113" s="1290"/>
      <c r="H113" s="1291"/>
      <c r="I113" s="1290"/>
      <c r="J113" s="1290"/>
      <c r="K113" s="1290"/>
      <c r="L113" s="1290"/>
      <c r="M113" s="1289"/>
      <c r="N113" s="1289"/>
      <c r="O113" s="1288"/>
    </row>
    <row r="114" spans="1:15" ht="27.6" customHeight="1" thickBot="1" x14ac:dyDescent="0.25">
      <c r="A114" s="1287"/>
      <c r="B114" s="1286"/>
      <c r="C114" s="1284"/>
      <c r="D114" s="1284"/>
      <c r="E114" s="1284"/>
      <c r="F114" s="1284"/>
      <c r="G114" s="1284"/>
      <c r="H114" s="1285"/>
      <c r="I114" s="1284"/>
      <c r="J114" s="1284"/>
      <c r="K114" s="1284"/>
      <c r="L114" s="1284"/>
      <c r="M114" s="1283" t="s">
        <v>591</v>
      </c>
      <c r="N114" s="1282" t="s">
        <v>92</v>
      </c>
      <c r="O114" s="1281"/>
    </row>
    <row r="115" spans="1:15" ht="39" customHeight="1" x14ac:dyDescent="0.2">
      <c r="A115" s="4472" t="s">
        <v>27</v>
      </c>
      <c r="B115" s="4426" t="s">
        <v>81</v>
      </c>
      <c r="C115" s="4476" t="s">
        <v>25</v>
      </c>
      <c r="D115" s="1280"/>
      <c r="E115" s="1279"/>
      <c r="F115" s="4440" t="s">
        <v>585</v>
      </c>
      <c r="G115" s="4443" t="s">
        <v>590</v>
      </c>
      <c r="H115" s="4281" t="s">
        <v>33</v>
      </c>
      <c r="I115" s="4431" t="s">
        <v>218</v>
      </c>
      <c r="J115" s="4437" t="s">
        <v>217</v>
      </c>
      <c r="K115" s="1278" t="s">
        <v>101</v>
      </c>
      <c r="L115" s="1277">
        <v>0</v>
      </c>
      <c r="M115" s="1276" t="s">
        <v>589</v>
      </c>
      <c r="N115" s="1275" t="s">
        <v>92</v>
      </c>
      <c r="O115" s="1274"/>
    </row>
    <row r="116" spans="1:15" ht="38.25" x14ac:dyDescent="0.2">
      <c r="A116" s="4473"/>
      <c r="B116" s="4475"/>
      <c r="C116" s="4477"/>
      <c r="D116" s="1273"/>
      <c r="E116" s="1272"/>
      <c r="F116" s="4441"/>
      <c r="G116" s="4444"/>
      <c r="H116" s="4282"/>
      <c r="I116" s="4432"/>
      <c r="J116" s="4438"/>
      <c r="K116" s="1271"/>
      <c r="L116" s="1270"/>
      <c r="M116" s="1269" t="s">
        <v>588</v>
      </c>
      <c r="N116" s="1268" t="s">
        <v>587</v>
      </c>
      <c r="O116" s="1267"/>
    </row>
    <row r="117" spans="1:15" ht="26.25" thickBot="1" x14ac:dyDescent="0.25">
      <c r="A117" s="4474"/>
      <c r="B117" s="4427"/>
      <c r="C117" s="4478"/>
      <c r="D117" s="1266"/>
      <c r="E117" s="1265"/>
      <c r="F117" s="4442"/>
      <c r="G117" s="4444"/>
      <c r="H117" s="4282"/>
      <c r="I117" s="4432"/>
      <c r="J117" s="4438"/>
      <c r="K117" s="1264" t="s">
        <v>21</v>
      </c>
      <c r="L117" s="1263">
        <f>SUM(L115:L115)</f>
        <v>0</v>
      </c>
      <c r="M117" s="1260" t="s">
        <v>586</v>
      </c>
      <c r="N117" s="1259" t="s">
        <v>92</v>
      </c>
      <c r="O117" s="1262"/>
    </row>
    <row r="118" spans="1:15" ht="26.25" customHeight="1" thickBot="1" x14ac:dyDescent="0.25">
      <c r="A118" s="4472" t="s">
        <v>27</v>
      </c>
      <c r="B118" s="4426" t="s">
        <v>81</v>
      </c>
      <c r="C118" s="4476" t="s">
        <v>25</v>
      </c>
      <c r="D118" s="4452" t="s">
        <v>25</v>
      </c>
      <c r="E118" s="4567"/>
      <c r="F118" s="4466" t="s">
        <v>585</v>
      </c>
      <c r="G118" s="4444"/>
      <c r="H118" s="4282"/>
      <c r="I118" s="4432"/>
      <c r="J118" s="4438"/>
      <c r="K118" s="1261" t="s">
        <v>101</v>
      </c>
      <c r="L118" s="1256">
        <v>0</v>
      </c>
      <c r="M118" s="1260"/>
      <c r="N118" s="1259"/>
      <c r="O118" s="1258"/>
    </row>
    <row r="119" spans="1:15" ht="15" thickBot="1" x14ac:dyDescent="0.25">
      <c r="A119" s="4474"/>
      <c r="B119" s="4427"/>
      <c r="C119" s="4478"/>
      <c r="D119" s="4453"/>
      <c r="E119" s="4568"/>
      <c r="F119" s="4467"/>
      <c r="G119" s="4445"/>
      <c r="H119" s="4283"/>
      <c r="I119" s="4433"/>
      <c r="J119" s="4439"/>
      <c r="K119" s="1257" t="s">
        <v>21</v>
      </c>
      <c r="L119" s="1256">
        <f>SUM(L118)</f>
        <v>0</v>
      </c>
      <c r="M119" s="1255"/>
      <c r="N119" s="1254"/>
      <c r="O119" s="1253"/>
    </row>
    <row r="120" spans="1:15" ht="15" customHeight="1" thickBot="1" x14ac:dyDescent="0.25">
      <c r="A120" s="1248" t="s">
        <v>27</v>
      </c>
      <c r="B120" s="1252" t="s">
        <v>81</v>
      </c>
      <c r="C120" s="4434" t="s">
        <v>26</v>
      </c>
      <c r="D120" s="4435"/>
      <c r="E120" s="4435"/>
      <c r="F120" s="4435"/>
      <c r="G120" s="4435"/>
      <c r="H120" s="4435"/>
      <c r="I120" s="4435"/>
      <c r="J120" s="4436"/>
      <c r="K120" s="1251" t="s">
        <v>21</v>
      </c>
      <c r="L120" s="1250">
        <f>L117</f>
        <v>0</v>
      </c>
      <c r="M120" s="1097"/>
      <c r="N120" s="1097"/>
      <c r="O120" s="1249"/>
    </row>
    <row r="121" spans="1:15" ht="29.25" customHeight="1" thickBot="1" x14ac:dyDescent="0.25">
      <c r="A121" s="1248" t="s">
        <v>81</v>
      </c>
      <c r="B121" s="1247"/>
      <c r="C121" s="4457" t="s">
        <v>24</v>
      </c>
      <c r="D121" s="4458"/>
      <c r="E121" s="4458"/>
      <c r="F121" s="4458"/>
      <c r="G121" s="4458"/>
      <c r="H121" s="4458"/>
      <c r="I121" s="4458"/>
      <c r="J121" s="4459"/>
      <c r="K121" s="1246" t="s">
        <v>21</v>
      </c>
      <c r="L121" s="1245">
        <f>L51+L77+L95+L112+L120</f>
        <v>1237</v>
      </c>
      <c r="M121" s="1244"/>
      <c r="N121" s="1244"/>
      <c r="O121" s="1243"/>
    </row>
    <row r="122" spans="1:15" ht="24.75" customHeight="1" thickBot="1" x14ac:dyDescent="0.25">
      <c r="A122" s="4543" t="s">
        <v>22</v>
      </c>
      <c r="B122" s="4544"/>
      <c r="C122" s="4544"/>
      <c r="D122" s="4544"/>
      <c r="E122" s="4544"/>
      <c r="F122" s="4544"/>
      <c r="G122" s="4544"/>
      <c r="H122" s="4544"/>
      <c r="I122" s="4544"/>
      <c r="J122" s="4544"/>
      <c r="K122" s="4545"/>
      <c r="L122" s="1242">
        <f>L121+L36</f>
        <v>1241</v>
      </c>
      <c r="M122" s="4531"/>
      <c r="N122" s="4532"/>
      <c r="O122" s="4533"/>
    </row>
    <row r="123" spans="1:15" ht="15" x14ac:dyDescent="0.2">
      <c r="A123" s="1240" t="s">
        <v>20</v>
      </c>
      <c r="B123" s="1240"/>
      <c r="C123" s="1240"/>
      <c r="D123" s="1240"/>
      <c r="E123" s="1240"/>
      <c r="F123" s="1240"/>
      <c r="G123" s="1240"/>
      <c r="H123" s="1241"/>
      <c r="I123" s="1240"/>
      <c r="J123" s="1240"/>
      <c r="K123" s="1240"/>
      <c r="L123" s="1240"/>
      <c r="M123" s="1239"/>
      <c r="N123" s="1233"/>
      <c r="O123" s="1215"/>
    </row>
    <row r="124" spans="1:15" ht="15" x14ac:dyDescent="0.2">
      <c r="A124" s="1237"/>
      <c r="B124" s="1237"/>
      <c r="C124" s="1237"/>
      <c r="D124" s="1237"/>
      <c r="E124" s="1237"/>
      <c r="F124" s="1237"/>
      <c r="G124" s="1237"/>
      <c r="H124" s="1238"/>
      <c r="I124" s="1237"/>
      <c r="J124" s="1237"/>
      <c r="K124" s="1237"/>
      <c r="L124" s="1237"/>
      <c r="M124" s="1236"/>
      <c r="N124" s="1233"/>
      <c r="O124" s="1215"/>
    </row>
    <row r="125" spans="1:15" ht="15" x14ac:dyDescent="0.2">
      <c r="A125" s="1237"/>
      <c r="B125" s="1237"/>
      <c r="C125" s="1237"/>
      <c r="D125" s="1237"/>
      <c r="E125" s="1237"/>
      <c r="F125" s="1237"/>
      <c r="G125" s="1237"/>
      <c r="H125" s="1238"/>
      <c r="I125" s="1237"/>
      <c r="J125" s="1237"/>
      <c r="K125" s="1237"/>
      <c r="L125" s="1237"/>
      <c r="M125" s="1236"/>
      <c r="N125" s="1233"/>
      <c r="O125" s="1215"/>
    </row>
    <row r="126" spans="1:15" ht="15" x14ac:dyDescent="0.2">
      <c r="A126" s="1237"/>
      <c r="B126" s="1237"/>
      <c r="C126" s="1237"/>
      <c r="D126" s="1237"/>
      <c r="E126" s="1237"/>
      <c r="F126" s="1237"/>
      <c r="G126" s="1237"/>
      <c r="H126" s="1238"/>
      <c r="I126" s="1237"/>
      <c r="J126" s="1237"/>
      <c r="K126" s="1237"/>
      <c r="L126" s="1237"/>
      <c r="M126" s="1236"/>
      <c r="N126" s="1233"/>
      <c r="O126" s="1215"/>
    </row>
    <row r="127" spans="1:15" ht="15" x14ac:dyDescent="0.2">
      <c r="A127" s="1237"/>
      <c r="B127" s="1237"/>
      <c r="C127" s="1237"/>
      <c r="D127" s="1237"/>
      <c r="E127" s="1237"/>
      <c r="F127" s="1237"/>
      <c r="G127" s="1237"/>
      <c r="H127" s="1238"/>
      <c r="I127" s="1237"/>
      <c r="J127" s="1237"/>
      <c r="K127" s="1237"/>
      <c r="L127" s="1237"/>
      <c r="M127" s="1236"/>
      <c r="N127" s="1233"/>
      <c r="O127" s="1215"/>
    </row>
    <row r="128" spans="1:15" ht="15" x14ac:dyDescent="0.2">
      <c r="A128" s="1237"/>
      <c r="B128" s="1237"/>
      <c r="C128" s="1237"/>
      <c r="D128" s="1237"/>
      <c r="E128" s="1237"/>
      <c r="F128" s="1237"/>
      <c r="G128" s="1237"/>
      <c r="H128" s="1238"/>
      <c r="I128" s="1237"/>
      <c r="J128" s="1237"/>
      <c r="K128" s="1237"/>
      <c r="L128" s="1237"/>
      <c r="M128" s="1236"/>
      <c r="N128" s="1233"/>
      <c r="O128" s="1215"/>
    </row>
    <row r="129" spans="1:15" ht="15" x14ac:dyDescent="0.2">
      <c r="A129" s="1237"/>
      <c r="B129" s="1237"/>
      <c r="C129" s="1237"/>
      <c r="D129" s="1237"/>
      <c r="E129" s="1237"/>
      <c r="F129" s="1237"/>
      <c r="G129" s="1237"/>
      <c r="H129" s="1238"/>
      <c r="I129" s="1237"/>
      <c r="J129" s="1237"/>
      <c r="K129" s="1237"/>
      <c r="L129" s="1237"/>
      <c r="M129" s="1236"/>
      <c r="N129" s="1233"/>
      <c r="O129" s="1215"/>
    </row>
    <row r="130" spans="1:15" ht="15" x14ac:dyDescent="0.2">
      <c r="A130" s="1237"/>
      <c r="B130" s="1237"/>
      <c r="C130" s="1237"/>
      <c r="D130" s="1237"/>
      <c r="E130" s="1237"/>
      <c r="F130" s="1237"/>
      <c r="G130" s="1237"/>
      <c r="H130" s="1238"/>
      <c r="I130" s="1237"/>
      <c r="J130" s="1237"/>
      <c r="K130" s="1237"/>
      <c r="L130" s="1237"/>
      <c r="M130" s="1236"/>
      <c r="N130" s="1233"/>
      <c r="O130" s="1215"/>
    </row>
    <row r="131" spans="1:15" ht="15" x14ac:dyDescent="0.2">
      <c r="A131" s="1237"/>
      <c r="B131" s="1237"/>
      <c r="C131" s="1237"/>
      <c r="D131" s="1237"/>
      <c r="E131" s="1237"/>
      <c r="F131" s="1237"/>
      <c r="G131" s="1237"/>
      <c r="H131" s="1238"/>
      <c r="I131" s="1237"/>
      <c r="J131" s="1237"/>
      <c r="K131" s="1237"/>
      <c r="L131" s="1237"/>
      <c r="M131" s="1236"/>
      <c r="N131" s="1233"/>
      <c r="O131" s="1215"/>
    </row>
    <row r="132" spans="1:15" ht="15" x14ac:dyDescent="0.2">
      <c r="A132" s="1237"/>
      <c r="B132" s="1237"/>
      <c r="C132" s="1237"/>
      <c r="D132" s="1237"/>
      <c r="E132" s="1237"/>
      <c r="F132" s="1237"/>
      <c r="G132" s="1237"/>
      <c r="H132" s="1238"/>
      <c r="I132" s="1237"/>
      <c r="J132" s="1237"/>
      <c r="K132" s="1237"/>
      <c r="L132" s="1237"/>
      <c r="M132" s="1236"/>
      <c r="N132" s="1233"/>
      <c r="O132" s="1215"/>
    </row>
    <row r="133" spans="1:15" ht="15" x14ac:dyDescent="0.2">
      <c r="A133" s="1237"/>
      <c r="B133" s="1237"/>
      <c r="C133" s="1237"/>
      <c r="D133" s="1237"/>
      <c r="E133" s="1237"/>
      <c r="F133" s="1237"/>
      <c r="G133" s="1237"/>
      <c r="H133" s="1238"/>
      <c r="I133" s="1237"/>
      <c r="J133" s="1237"/>
      <c r="K133" s="1237"/>
      <c r="L133" s="1237"/>
      <c r="M133" s="1236"/>
      <c r="N133" s="1233"/>
      <c r="O133" s="1215"/>
    </row>
    <row r="134" spans="1:15" ht="15" x14ac:dyDescent="0.2">
      <c r="A134" s="1237"/>
      <c r="B134" s="1237"/>
      <c r="C134" s="1237"/>
      <c r="D134" s="1237"/>
      <c r="E134" s="1237"/>
      <c r="F134" s="1237"/>
      <c r="G134" s="1237"/>
      <c r="H134" s="1238"/>
      <c r="I134" s="1237"/>
      <c r="J134" s="1237"/>
      <c r="K134" s="1237"/>
      <c r="L134" s="1237"/>
      <c r="M134" s="1236"/>
      <c r="N134" s="1233"/>
      <c r="O134" s="1215"/>
    </row>
    <row r="135" spans="1:15" ht="15" x14ac:dyDescent="0.2">
      <c r="A135" s="1237"/>
      <c r="B135" s="1237"/>
      <c r="C135" s="1237"/>
      <c r="D135" s="1237"/>
      <c r="E135" s="1237"/>
      <c r="F135" s="1237"/>
      <c r="G135" s="1237"/>
      <c r="H135" s="1238"/>
      <c r="I135" s="1237"/>
      <c r="J135" s="1237"/>
      <c r="K135" s="1237"/>
      <c r="L135" s="1237"/>
      <c r="M135" s="1236"/>
      <c r="N135" s="1233"/>
      <c r="O135" s="1215"/>
    </row>
    <row r="136" spans="1:15" ht="15" x14ac:dyDescent="0.2">
      <c r="A136" s="1237"/>
      <c r="B136" s="1237"/>
      <c r="C136" s="1237"/>
      <c r="D136" s="1237"/>
      <c r="E136" s="1237"/>
      <c r="F136" s="1237"/>
      <c r="G136" s="1237"/>
      <c r="H136" s="1238"/>
      <c r="I136" s="1237"/>
      <c r="J136" s="1237"/>
      <c r="K136" s="1237"/>
      <c r="L136" s="1237"/>
      <c r="M136" s="1236"/>
      <c r="N136" s="1233"/>
      <c r="O136" s="1215"/>
    </row>
    <row r="137" spans="1:15" ht="13.9" customHeight="1" x14ac:dyDescent="0.2">
      <c r="A137" s="1234"/>
      <c r="B137" s="1234"/>
      <c r="C137" s="1234"/>
      <c r="D137" s="1234"/>
      <c r="E137" s="1234"/>
      <c r="F137" s="1234"/>
      <c r="G137" s="1234"/>
      <c r="H137" s="1235"/>
      <c r="I137" s="1234"/>
      <c r="J137" s="1234"/>
      <c r="K137" s="1234"/>
      <c r="L137" s="1234"/>
      <c r="M137" s="1233"/>
      <c r="N137" s="1233"/>
      <c r="O137" s="1215"/>
    </row>
    <row r="138" spans="1:15" ht="13.9" customHeight="1" x14ac:dyDescent="0.2">
      <c r="A138" s="1234"/>
      <c r="B138" s="1234"/>
      <c r="C138" s="1234"/>
      <c r="D138" s="1234"/>
      <c r="E138" s="1234"/>
      <c r="F138" s="1234"/>
      <c r="G138" s="1234"/>
      <c r="H138" s="1235"/>
      <c r="I138" s="1234"/>
      <c r="J138" s="1234"/>
      <c r="K138" s="1234"/>
      <c r="L138" s="1234"/>
      <c r="M138" s="1233"/>
      <c r="N138" s="1233"/>
      <c r="O138" s="1215"/>
    </row>
    <row r="139" spans="1:15" ht="15.75" thickBot="1" x14ac:dyDescent="0.25">
      <c r="A139" s="1218"/>
      <c r="B139" s="1217"/>
      <c r="C139" s="1217"/>
      <c r="D139" s="1217"/>
      <c r="E139" s="1217"/>
      <c r="F139" s="4534" t="s">
        <v>19</v>
      </c>
      <c r="G139" s="4534"/>
      <c r="H139" s="4534"/>
      <c r="I139" s="4534"/>
      <c r="J139" s="4534"/>
      <c r="K139" s="4534"/>
      <c r="L139" s="4534"/>
      <c r="M139" s="1232"/>
      <c r="N139" s="1232"/>
      <c r="O139" s="1215"/>
    </row>
    <row r="140" spans="1:15" ht="26.25" thickBot="1" x14ac:dyDescent="0.3">
      <c r="A140" s="1218"/>
      <c r="B140" s="1217"/>
      <c r="C140" s="1217"/>
      <c r="D140" s="1217"/>
      <c r="E140" s="1217"/>
      <c r="F140" s="1231"/>
      <c r="G140" s="1229"/>
      <c r="H140" s="1230"/>
      <c r="I140" s="1229"/>
      <c r="J140" s="1229"/>
      <c r="K140" s="1228"/>
      <c r="L140" s="20" t="s">
        <v>17</v>
      </c>
      <c r="M140" s="1212"/>
      <c r="N140" s="1212"/>
      <c r="O140" s="1215"/>
    </row>
    <row r="141" spans="1:15" ht="14.45" customHeight="1" thickBot="1" x14ac:dyDescent="0.25">
      <c r="A141" s="1218"/>
      <c r="B141" s="1217"/>
      <c r="C141" s="1217"/>
      <c r="D141" s="1217"/>
      <c r="E141" s="1217"/>
      <c r="F141" s="4546" t="s">
        <v>16</v>
      </c>
      <c r="G141" s="4547"/>
      <c r="H141" s="4547"/>
      <c r="I141" s="4547"/>
      <c r="J141" s="4547"/>
      <c r="K141" s="4548"/>
      <c r="L141" s="1213">
        <f>SUM(L142:L152)</f>
        <v>1241</v>
      </c>
      <c r="M141" s="1227"/>
      <c r="N141" s="1212"/>
      <c r="O141" s="1215"/>
    </row>
    <row r="142" spans="1:15" ht="15" x14ac:dyDescent="0.2">
      <c r="A142" s="1218"/>
      <c r="B142" s="1217"/>
      <c r="C142" s="1217"/>
      <c r="D142" s="1217"/>
      <c r="E142" s="1217"/>
      <c r="F142" s="4535" t="s">
        <v>184</v>
      </c>
      <c r="G142" s="4536"/>
      <c r="H142" s="4536"/>
      <c r="I142" s="4536"/>
      <c r="J142" s="4536"/>
      <c r="K142" s="4537"/>
      <c r="L142" s="1211">
        <v>1241</v>
      </c>
      <c r="M142" s="1212"/>
      <c r="N142" s="1212"/>
      <c r="O142" s="1215"/>
    </row>
    <row r="143" spans="1:15" ht="15" x14ac:dyDescent="0.2">
      <c r="A143" s="1218"/>
      <c r="B143" s="1217"/>
      <c r="C143" s="1217"/>
      <c r="D143" s="1217"/>
      <c r="E143" s="1217"/>
      <c r="F143" s="4535" t="s">
        <v>183</v>
      </c>
      <c r="G143" s="4536"/>
      <c r="H143" s="4536"/>
      <c r="I143" s="4536"/>
      <c r="J143" s="4536"/>
      <c r="K143" s="4537"/>
      <c r="L143" s="1226"/>
      <c r="M143" s="1212"/>
      <c r="N143" s="1212"/>
      <c r="O143" s="1215"/>
    </row>
    <row r="144" spans="1:15" ht="15" x14ac:dyDescent="0.2">
      <c r="A144" s="1218"/>
      <c r="B144" s="1217"/>
      <c r="C144" s="1217"/>
      <c r="D144" s="1217"/>
      <c r="E144" s="1217"/>
      <c r="F144" s="4535" t="s">
        <v>182</v>
      </c>
      <c r="G144" s="4536"/>
      <c r="H144" s="4536"/>
      <c r="I144" s="4536"/>
      <c r="J144" s="4536"/>
      <c r="K144" s="4537"/>
      <c r="L144" s="1220"/>
      <c r="M144" s="1212"/>
      <c r="N144" s="1212"/>
      <c r="O144" s="1215"/>
    </row>
    <row r="145" spans="1:15" ht="15" x14ac:dyDescent="0.2">
      <c r="A145" s="1218"/>
      <c r="B145" s="1217"/>
      <c r="C145" s="1217"/>
      <c r="D145" s="1217"/>
      <c r="E145" s="1217"/>
      <c r="F145" s="4535" t="s">
        <v>181</v>
      </c>
      <c r="G145" s="4536"/>
      <c r="H145" s="4536"/>
      <c r="I145" s="4536"/>
      <c r="J145" s="4536"/>
      <c r="K145" s="4537"/>
      <c r="L145" s="1220"/>
      <c r="M145" s="1212"/>
      <c r="N145" s="1212"/>
      <c r="O145" s="1215"/>
    </row>
    <row r="146" spans="1:15" ht="15" x14ac:dyDescent="0.2">
      <c r="A146" s="1218"/>
      <c r="B146" s="1217"/>
      <c r="C146" s="1217"/>
      <c r="D146" s="1217"/>
      <c r="E146" s="1217"/>
      <c r="F146" s="3927" t="s">
        <v>180</v>
      </c>
      <c r="G146" s="3928"/>
      <c r="H146" s="3928"/>
      <c r="I146" s="3928"/>
      <c r="J146" s="3928"/>
      <c r="K146" s="3929"/>
      <c r="L146" s="1225"/>
      <c r="M146" s="1212"/>
      <c r="N146" s="1212"/>
      <c r="O146" s="1215"/>
    </row>
    <row r="147" spans="1:15" ht="15" x14ac:dyDescent="0.25">
      <c r="A147" s="1218"/>
      <c r="B147" s="1217"/>
      <c r="C147" s="1217"/>
      <c r="D147" s="1217"/>
      <c r="E147" s="1217"/>
      <c r="F147" s="1224" t="s">
        <v>179</v>
      </c>
      <c r="G147" s="1223"/>
      <c r="H147" s="1222"/>
      <c r="I147" s="1210"/>
      <c r="J147" s="1210"/>
      <c r="K147" s="1221"/>
      <c r="L147" s="1220"/>
      <c r="M147" s="1212"/>
      <c r="N147" s="1212"/>
      <c r="O147" s="1215"/>
    </row>
    <row r="148" spans="1:15" ht="15" x14ac:dyDescent="0.2">
      <c r="A148" s="1218"/>
      <c r="B148" s="1217"/>
      <c r="C148" s="1217"/>
      <c r="D148" s="1217"/>
      <c r="E148" s="1217"/>
      <c r="F148" s="4535" t="s">
        <v>584</v>
      </c>
      <c r="G148" s="4536"/>
      <c r="H148" s="4536"/>
      <c r="I148" s="4536"/>
      <c r="J148" s="4536"/>
      <c r="K148" s="4537"/>
      <c r="L148" s="1220"/>
      <c r="M148" s="1212"/>
      <c r="N148" s="1212"/>
      <c r="O148" s="1219"/>
    </row>
    <row r="149" spans="1:15" ht="15" x14ac:dyDescent="0.2">
      <c r="A149" s="1218"/>
      <c r="B149" s="1217"/>
      <c r="C149" s="1217"/>
      <c r="D149" s="1217"/>
      <c r="E149" s="1217"/>
      <c r="F149" s="4535" t="s">
        <v>583</v>
      </c>
      <c r="G149" s="4536"/>
      <c r="H149" s="4536"/>
      <c r="I149" s="4536"/>
      <c r="J149" s="4536"/>
      <c r="K149" s="4537"/>
      <c r="L149" s="1216"/>
      <c r="M149" s="1212"/>
      <c r="N149" s="1212"/>
      <c r="O149" s="1215"/>
    </row>
    <row r="150" spans="1:15" ht="15" x14ac:dyDescent="0.2">
      <c r="A150" s="1218"/>
      <c r="B150" s="1217"/>
      <c r="C150" s="1217"/>
      <c r="D150" s="1217"/>
      <c r="E150" s="1217"/>
      <c r="F150" s="4535" t="s">
        <v>176</v>
      </c>
      <c r="G150" s="4536"/>
      <c r="H150" s="4536"/>
      <c r="I150" s="4536"/>
      <c r="J150" s="4536"/>
      <c r="K150" s="4537"/>
      <c r="L150" s="1216"/>
      <c r="M150" s="1212"/>
      <c r="N150" s="1212"/>
      <c r="O150" s="1215"/>
    </row>
    <row r="151" spans="1:15" ht="15" x14ac:dyDescent="0.2">
      <c r="A151" s="1218"/>
      <c r="B151" s="1217"/>
      <c r="C151" s="1217"/>
      <c r="D151" s="1217"/>
      <c r="E151" s="1217"/>
      <c r="F151" s="4535" t="s">
        <v>175</v>
      </c>
      <c r="G151" s="4536"/>
      <c r="H151" s="4536"/>
      <c r="I151" s="4536"/>
      <c r="J151" s="4536"/>
      <c r="K151" s="4537"/>
      <c r="L151" s="1216"/>
      <c r="M151" s="1212"/>
      <c r="N151" s="1212"/>
      <c r="O151" s="1215"/>
    </row>
    <row r="152" spans="1:15" ht="15.75" thickBot="1" x14ac:dyDescent="0.3">
      <c r="A152" s="1210"/>
      <c r="B152" s="1210"/>
      <c r="C152" s="1210"/>
      <c r="D152" s="1210"/>
      <c r="E152" s="1210"/>
      <c r="F152" s="4538" t="s">
        <v>582</v>
      </c>
      <c r="G152" s="4539"/>
      <c r="H152" s="4539"/>
      <c r="I152" s="4539"/>
      <c r="J152" s="4539"/>
      <c r="K152" s="4540"/>
      <c r="L152" s="1214"/>
      <c r="M152" s="1212"/>
      <c r="N152" s="1212"/>
      <c r="O152" s="1207"/>
    </row>
    <row r="153" spans="1:15" ht="15.75" thickBot="1" x14ac:dyDescent="0.3">
      <c r="A153" s="1210"/>
      <c r="B153" s="1210"/>
      <c r="C153" s="1210"/>
      <c r="D153" s="1210"/>
      <c r="E153" s="1210"/>
      <c r="F153" s="4541" t="s">
        <v>2</v>
      </c>
      <c r="G153" s="4542"/>
      <c r="H153" s="4542"/>
      <c r="I153" s="4542"/>
      <c r="J153" s="4542"/>
      <c r="K153" s="4542"/>
      <c r="L153" s="1213">
        <v>0</v>
      </c>
      <c r="M153" s="1212"/>
      <c r="N153" s="1212"/>
      <c r="O153" s="1207"/>
    </row>
    <row r="154" spans="1:15" ht="15.75" thickBot="1" x14ac:dyDescent="0.3">
      <c r="A154" s="1210"/>
      <c r="B154" s="1210"/>
      <c r="C154" s="1210"/>
      <c r="D154" s="1210"/>
      <c r="E154" s="1210"/>
      <c r="F154" s="4561" t="s">
        <v>581</v>
      </c>
      <c r="G154" s="4562"/>
      <c r="H154" s="4562"/>
      <c r="I154" s="4562"/>
      <c r="J154" s="4562"/>
      <c r="K154" s="4563"/>
      <c r="L154" s="1211"/>
      <c r="M154" s="1208"/>
      <c r="N154" s="1208"/>
      <c r="O154" s="1207"/>
    </row>
    <row r="155" spans="1:15" ht="15.75" thickBot="1" x14ac:dyDescent="0.3">
      <c r="A155" s="1210"/>
      <c r="B155" s="1210"/>
      <c r="C155" s="1210"/>
      <c r="D155" s="1210"/>
      <c r="E155" s="1210"/>
      <c r="F155" s="4528" t="s">
        <v>0</v>
      </c>
      <c r="G155" s="4529"/>
      <c r="H155" s="4529"/>
      <c r="I155" s="4529"/>
      <c r="J155" s="4529"/>
      <c r="K155" s="4530"/>
      <c r="L155" s="1209">
        <f>L141+L153</f>
        <v>1241</v>
      </c>
      <c r="M155" s="1208"/>
      <c r="N155" s="1208"/>
      <c r="O155" s="1207"/>
    </row>
  </sheetData>
  <mergeCells count="203">
    <mergeCell ref="A71:A73"/>
    <mergeCell ref="B71:B73"/>
    <mergeCell ref="C71:C73"/>
    <mergeCell ref="B53:B54"/>
    <mergeCell ref="B79:B80"/>
    <mergeCell ref="A49:A50"/>
    <mergeCell ref="H47:H50"/>
    <mergeCell ref="F71:F73"/>
    <mergeCell ref="F55:F57"/>
    <mergeCell ref="C65:C68"/>
    <mergeCell ref="F65:F68"/>
    <mergeCell ref="B60:B62"/>
    <mergeCell ref="C60:C62"/>
    <mergeCell ref="F60:F62"/>
    <mergeCell ref="E71:E73"/>
    <mergeCell ref="F47:F48"/>
    <mergeCell ref="C49:C50"/>
    <mergeCell ref="B49:B50"/>
    <mergeCell ref="E49:E50"/>
    <mergeCell ref="G47:G50"/>
    <mergeCell ref="F49:F50"/>
    <mergeCell ref="B65:B68"/>
    <mergeCell ref="A60:A62"/>
    <mergeCell ref="B13:B14"/>
    <mergeCell ref="C13:C14"/>
    <mergeCell ref="F15:F16"/>
    <mergeCell ref="G13:G16"/>
    <mergeCell ref="E15:E16"/>
    <mergeCell ref="A47:A48"/>
    <mergeCell ref="B47:B48"/>
    <mergeCell ref="C47:C48"/>
    <mergeCell ref="I65:I70"/>
    <mergeCell ref="G65:G70"/>
    <mergeCell ref="F154:K154"/>
    <mergeCell ref="F58:F59"/>
    <mergeCell ref="F63:F64"/>
    <mergeCell ref="F69:F70"/>
    <mergeCell ref="F74:F76"/>
    <mergeCell ref="G71:G76"/>
    <mergeCell ref="G60:G64"/>
    <mergeCell ref="H60:H64"/>
    <mergeCell ref="I55:I59"/>
    <mergeCell ref="H55:H59"/>
    <mergeCell ref="J71:J76"/>
    <mergeCell ref="C77:J77"/>
    <mergeCell ref="D118:D119"/>
    <mergeCell ref="E118:E119"/>
    <mergeCell ref="C118:C119"/>
    <mergeCell ref="I43:I46"/>
    <mergeCell ref="H43:H46"/>
    <mergeCell ref="G43:G44"/>
    <mergeCell ref="B33:B34"/>
    <mergeCell ref="A43:A44"/>
    <mergeCell ref="B43:B44"/>
    <mergeCell ref="C43:C44"/>
    <mergeCell ref="F43:F44"/>
    <mergeCell ref="A38:A39"/>
    <mergeCell ref="C41:L42"/>
    <mergeCell ref="B41:B42"/>
    <mergeCell ref="H29:H34"/>
    <mergeCell ref="I29:I34"/>
    <mergeCell ref="A33:A34"/>
    <mergeCell ref="F33:F34"/>
    <mergeCell ref="E33:E34"/>
    <mergeCell ref="B29:B32"/>
    <mergeCell ref="C29:C32"/>
    <mergeCell ref="E29:E32"/>
    <mergeCell ref="F29:F32"/>
    <mergeCell ref="F155:K155"/>
    <mergeCell ref="M122:O122"/>
    <mergeCell ref="F139:L139"/>
    <mergeCell ref="F143:K143"/>
    <mergeCell ref="F144:K144"/>
    <mergeCell ref="F145:K145"/>
    <mergeCell ref="F151:K151"/>
    <mergeCell ref="F152:K152"/>
    <mergeCell ref="F153:K153"/>
    <mergeCell ref="A122:K122"/>
    <mergeCell ref="F146:K146"/>
    <mergeCell ref="F148:K148"/>
    <mergeCell ref="F149:K149"/>
    <mergeCell ref="F150:K150"/>
    <mergeCell ref="F142:K142"/>
    <mergeCell ref="F141:K141"/>
    <mergeCell ref="A118:A119"/>
    <mergeCell ref="H115:H119"/>
    <mergeCell ref="A115:A117"/>
    <mergeCell ref="B115:B117"/>
    <mergeCell ref="C115:C117"/>
    <mergeCell ref="A29:A32"/>
    <mergeCell ref="A2:O2"/>
    <mergeCell ref="B36:J36"/>
    <mergeCell ref="C35:J35"/>
    <mergeCell ref="C26:J26"/>
    <mergeCell ref="N5:O5"/>
    <mergeCell ref="D6:D8"/>
    <mergeCell ref="G6:G8"/>
    <mergeCell ref="M6:O6"/>
    <mergeCell ref="O7:O8"/>
    <mergeCell ref="J6:J8"/>
    <mergeCell ref="G29:G34"/>
    <mergeCell ref="J29:J34"/>
    <mergeCell ref="C6:C8"/>
    <mergeCell ref="E6:E8"/>
    <mergeCell ref="F6:F8"/>
    <mergeCell ref="F24:F25"/>
    <mergeCell ref="K6:K8"/>
    <mergeCell ref="L6:L8"/>
    <mergeCell ref="H20:H25"/>
    <mergeCell ref="I20:I25"/>
    <mergeCell ref="A3:O3"/>
    <mergeCell ref="A4:O4"/>
    <mergeCell ref="A15:A16"/>
    <mergeCell ref="J13:J16"/>
    <mergeCell ref="C17:J17"/>
    <mergeCell ref="B24:B25"/>
    <mergeCell ref="A24:A25"/>
    <mergeCell ref="G20:G25"/>
    <mergeCell ref="B15:B16"/>
    <mergeCell ref="F13:F14"/>
    <mergeCell ref="A20:A23"/>
    <mergeCell ref="B20:B23"/>
    <mergeCell ref="C20:C23"/>
    <mergeCell ref="F20:F23"/>
    <mergeCell ref="I13:I16"/>
    <mergeCell ref="H13:H16"/>
    <mergeCell ref="M7:M8"/>
    <mergeCell ref="N7:N8"/>
    <mergeCell ref="A13:A14"/>
    <mergeCell ref="A6:A8"/>
    <mergeCell ref="B6:B8"/>
    <mergeCell ref="A81:A85"/>
    <mergeCell ref="B81:B85"/>
    <mergeCell ref="C81:C85"/>
    <mergeCell ref="A88:A92"/>
    <mergeCell ref="B88:B92"/>
    <mergeCell ref="B93:B94"/>
    <mergeCell ref="A93:A94"/>
    <mergeCell ref="B110:B111"/>
    <mergeCell ref="A110:A111"/>
    <mergeCell ref="C88:C92"/>
    <mergeCell ref="A98:A103"/>
    <mergeCell ref="B98:B103"/>
    <mergeCell ref="C98:C103"/>
    <mergeCell ref="A107:A109"/>
    <mergeCell ref="B107:B109"/>
    <mergeCell ref="C107:C109"/>
    <mergeCell ref="C110:C111"/>
    <mergeCell ref="C95:J95"/>
    <mergeCell ref="J81:J87"/>
    <mergeCell ref="J88:J94"/>
    <mergeCell ref="G107:G111"/>
    <mergeCell ref="J98:J106"/>
    <mergeCell ref="C93:C94"/>
    <mergeCell ref="E110:E111"/>
    <mergeCell ref="C120:J120"/>
    <mergeCell ref="C121:J121"/>
    <mergeCell ref="C53:L54"/>
    <mergeCell ref="B38:L39"/>
    <mergeCell ref="C112:J112"/>
    <mergeCell ref="F118:F119"/>
    <mergeCell ref="G88:G94"/>
    <mergeCell ref="G81:G87"/>
    <mergeCell ref="F81:F82"/>
    <mergeCell ref="E93:E94"/>
    <mergeCell ref="F98:F100"/>
    <mergeCell ref="F86:F87"/>
    <mergeCell ref="F93:F94"/>
    <mergeCell ref="H107:H111"/>
    <mergeCell ref="I107:I111"/>
    <mergeCell ref="J107:J111"/>
    <mergeCell ref="G115:G119"/>
    <mergeCell ref="I115:I119"/>
    <mergeCell ref="J115:J119"/>
    <mergeCell ref="F104:F106"/>
    <mergeCell ref="F110:F111"/>
    <mergeCell ref="G98:G106"/>
    <mergeCell ref="H98:H106"/>
    <mergeCell ref="J43:J46"/>
    <mergeCell ref="R1:U3"/>
    <mergeCell ref="B118:B119"/>
    <mergeCell ref="H88:H94"/>
    <mergeCell ref="I47:I50"/>
    <mergeCell ref="C51:J51"/>
    <mergeCell ref="J55:J59"/>
    <mergeCell ref="J60:J64"/>
    <mergeCell ref="J65:J70"/>
    <mergeCell ref="H81:H87"/>
    <mergeCell ref="I81:I87"/>
    <mergeCell ref="I88:I94"/>
    <mergeCell ref="I98:I106"/>
    <mergeCell ref="F115:F117"/>
    <mergeCell ref="G55:G59"/>
    <mergeCell ref="C79:L80"/>
    <mergeCell ref="D110:D111"/>
    <mergeCell ref="E74:E76"/>
    <mergeCell ref="I71:I76"/>
    <mergeCell ref="H71:H76"/>
    <mergeCell ref="H65:H70"/>
    <mergeCell ref="M1:O1"/>
    <mergeCell ref="H6:H8"/>
    <mergeCell ref="I6:I8"/>
    <mergeCell ref="E24:E25"/>
  </mergeCells>
  <pageMargins left="0.70866141732283472" right="0.70866141732283472" top="0.74803149606299213" bottom="0.74803149606299213" header="0.31496062992125984" footer="0.31496062992125984"/>
  <pageSetup paperSize="9" scale="53" firstPageNumber="24"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5"/>
  <sheetViews>
    <sheetView workbookViewId="0">
      <selection activeCell="M1" sqref="M1:O1"/>
    </sheetView>
  </sheetViews>
  <sheetFormatPr defaultRowHeight="12.75" x14ac:dyDescent="0.2"/>
  <cols>
    <col min="1" max="1" width="3.5703125" style="263" customWidth="1"/>
    <col min="2" max="2" width="3.28515625" style="263" customWidth="1"/>
    <col min="3" max="4" width="3.7109375" style="263" customWidth="1"/>
    <col min="5" max="5" width="3.28515625" style="263" customWidth="1"/>
    <col min="6" max="6" width="38.5703125" style="263" customWidth="1"/>
    <col min="7" max="7" width="5.7109375" style="263" customWidth="1"/>
    <col min="8" max="8" width="6.140625" style="1463" customWidth="1"/>
    <col min="9" max="9" width="4.42578125" style="263" customWidth="1"/>
    <col min="10" max="10" width="31.42578125" style="263" customWidth="1"/>
    <col min="11" max="11" width="7.28515625" style="263" customWidth="1"/>
    <col min="12" max="12" width="10" style="263" customWidth="1"/>
    <col min="13" max="13" width="41.28515625" style="263" customWidth="1"/>
    <col min="14" max="14" width="9.140625" style="263" customWidth="1"/>
    <col min="15" max="15" width="8.28515625" style="263" customWidth="1"/>
    <col min="16" max="16384" width="9.140625" style="263"/>
  </cols>
  <sheetData>
    <row r="1" spans="1:15" ht="47.45" customHeight="1" x14ac:dyDescent="0.2">
      <c r="M1" s="3765" t="s">
        <v>1393</v>
      </c>
      <c r="N1" s="3765"/>
      <c r="O1" s="3765"/>
    </row>
    <row r="2" spans="1:15" ht="25.5" customHeight="1" x14ac:dyDescent="0.2">
      <c r="A2" s="4652" t="s">
        <v>172</v>
      </c>
      <c r="B2" s="4652"/>
      <c r="C2" s="4652"/>
      <c r="D2" s="4652"/>
      <c r="E2" s="4652"/>
      <c r="F2" s="4652"/>
      <c r="G2" s="4652"/>
      <c r="H2" s="4652"/>
      <c r="I2" s="4652"/>
      <c r="J2" s="4652"/>
      <c r="K2" s="4652"/>
      <c r="L2" s="4652"/>
      <c r="M2" s="4652"/>
      <c r="N2" s="4652"/>
      <c r="O2" s="4652"/>
    </row>
    <row r="3" spans="1:15" ht="20.25" customHeight="1" x14ac:dyDescent="0.2">
      <c r="A3" s="4038" t="s">
        <v>720</v>
      </c>
      <c r="B3" s="4038"/>
      <c r="C3" s="4038"/>
      <c r="D3" s="4038"/>
      <c r="E3" s="4038"/>
      <c r="F3" s="4038"/>
      <c r="G3" s="4038"/>
      <c r="H3" s="4038"/>
      <c r="I3" s="4038"/>
      <c r="J3" s="4038"/>
      <c r="K3" s="4038"/>
      <c r="L3" s="4038"/>
      <c r="M3" s="4038"/>
      <c r="N3" s="4038"/>
      <c r="O3" s="4038"/>
    </row>
    <row r="4" spans="1:15" ht="14.25" x14ac:dyDescent="0.2">
      <c r="A4" s="4653" t="s">
        <v>170</v>
      </c>
      <c r="B4" s="4653"/>
      <c r="C4" s="4653"/>
      <c r="D4" s="4653"/>
      <c r="E4" s="4653"/>
      <c r="F4" s="4653"/>
      <c r="G4" s="4653"/>
      <c r="H4" s="4653"/>
      <c r="I4" s="4653"/>
      <c r="J4" s="4653"/>
      <c r="K4" s="4653"/>
      <c r="L4" s="4653"/>
      <c r="M4" s="4653"/>
      <c r="N4" s="4653"/>
      <c r="O4" s="4653"/>
    </row>
    <row r="5" spans="1:15" ht="12.75" customHeight="1" thickBot="1" x14ac:dyDescent="0.25">
      <c r="A5" s="671"/>
      <c r="B5" s="671"/>
      <c r="C5" s="671"/>
      <c r="D5" s="671"/>
      <c r="E5" s="671"/>
      <c r="F5" s="671"/>
      <c r="G5" s="671"/>
      <c r="H5" s="1592"/>
      <c r="I5" s="671"/>
      <c r="J5" s="671"/>
      <c r="K5" s="671"/>
      <c r="L5" s="671"/>
      <c r="M5" s="670"/>
      <c r="N5" s="4651" t="s">
        <v>169</v>
      </c>
      <c r="O5" s="4651"/>
    </row>
    <row r="6" spans="1:15" ht="21.75" customHeight="1" thickBot="1" x14ac:dyDescent="0.25">
      <c r="A6" s="4210" t="s">
        <v>168</v>
      </c>
      <c r="B6" s="4213" t="s">
        <v>167</v>
      </c>
      <c r="C6" s="4216" t="s">
        <v>163</v>
      </c>
      <c r="D6" s="4192" t="s">
        <v>165</v>
      </c>
      <c r="E6" s="4219" t="s">
        <v>166</v>
      </c>
      <c r="F6" s="4222" t="s">
        <v>164</v>
      </c>
      <c r="G6" s="4195" t="s">
        <v>163</v>
      </c>
      <c r="H6" s="4186" t="s">
        <v>162</v>
      </c>
      <c r="I6" s="4189" t="s">
        <v>161</v>
      </c>
      <c r="J6" s="4520" t="s">
        <v>160</v>
      </c>
      <c r="K6" s="4186" t="s">
        <v>159</v>
      </c>
      <c r="L6" s="4026" t="s">
        <v>158</v>
      </c>
      <c r="M6" s="4202" t="s">
        <v>157</v>
      </c>
      <c r="N6" s="4203"/>
      <c r="O6" s="4204"/>
    </row>
    <row r="7" spans="1:15" x14ac:dyDescent="0.2">
      <c r="A7" s="4211"/>
      <c r="B7" s="4214"/>
      <c r="C7" s="4217"/>
      <c r="D7" s="4193"/>
      <c r="E7" s="4220"/>
      <c r="F7" s="4223"/>
      <c r="G7" s="4196"/>
      <c r="H7" s="4187"/>
      <c r="I7" s="4190"/>
      <c r="J7" s="4521"/>
      <c r="K7" s="4187"/>
      <c r="L7" s="4027"/>
      <c r="M7" s="4656" t="s">
        <v>156</v>
      </c>
      <c r="N7" s="4658" t="s">
        <v>155</v>
      </c>
      <c r="O7" s="4654" t="s">
        <v>154</v>
      </c>
    </row>
    <row r="8" spans="1:15" ht="156.6" customHeight="1" thickBot="1" x14ac:dyDescent="0.25">
      <c r="A8" s="4212"/>
      <c r="B8" s="4215"/>
      <c r="C8" s="4218"/>
      <c r="D8" s="4194"/>
      <c r="E8" s="4221"/>
      <c r="F8" s="4224"/>
      <c r="G8" s="4197"/>
      <c r="H8" s="4188"/>
      <c r="I8" s="4191"/>
      <c r="J8" s="4521"/>
      <c r="K8" s="4188"/>
      <c r="L8" s="4028"/>
      <c r="M8" s="4657"/>
      <c r="N8" s="4659"/>
      <c r="O8" s="4655"/>
    </row>
    <row r="9" spans="1:15" ht="24" customHeight="1" thickBot="1" x14ac:dyDescent="0.25">
      <c r="A9" s="611" t="s">
        <v>25</v>
      </c>
      <c r="B9" s="1591"/>
      <c r="C9" s="607" t="s">
        <v>719</v>
      </c>
      <c r="D9" s="607"/>
      <c r="E9" s="994"/>
      <c r="F9" s="995"/>
      <c r="G9" s="995"/>
      <c r="H9" s="1590"/>
      <c r="I9" s="994"/>
      <c r="J9" s="994"/>
      <c r="K9" s="994"/>
      <c r="L9" s="993"/>
      <c r="M9" s="403"/>
      <c r="N9" s="403"/>
      <c r="O9" s="992"/>
    </row>
    <row r="10" spans="1:15" ht="49.5" customHeight="1" thickBot="1" x14ac:dyDescent="0.25">
      <c r="A10" s="991"/>
      <c r="B10" s="990"/>
      <c r="C10" s="988"/>
      <c r="D10" s="988"/>
      <c r="E10" s="988"/>
      <c r="F10" s="989"/>
      <c r="G10" s="989"/>
      <c r="H10" s="1589"/>
      <c r="I10" s="988"/>
      <c r="J10" s="988"/>
      <c r="K10" s="988"/>
      <c r="L10" s="987"/>
      <c r="M10" s="1588" t="s">
        <v>152</v>
      </c>
      <c r="N10" s="1587" t="s">
        <v>151</v>
      </c>
      <c r="O10" s="1586" t="s">
        <v>150</v>
      </c>
    </row>
    <row r="11" spans="1:15" ht="25.9" customHeight="1" thickBot="1" x14ac:dyDescent="0.25">
      <c r="A11" s="915" t="s">
        <v>25</v>
      </c>
      <c r="B11" s="619" t="s">
        <v>25</v>
      </c>
      <c r="C11" s="394" t="s">
        <v>149</v>
      </c>
      <c r="D11" s="393"/>
      <c r="E11" s="393"/>
      <c r="F11" s="393"/>
      <c r="G11" s="392"/>
      <c r="H11" s="1585"/>
      <c r="I11" s="392"/>
      <c r="J11" s="392"/>
      <c r="K11" s="392"/>
      <c r="L11" s="392"/>
      <c r="M11" s="392"/>
      <c r="N11" s="392"/>
      <c r="O11" s="391"/>
    </row>
    <row r="12" spans="1:15" ht="16.149999999999999" customHeight="1" x14ac:dyDescent="0.2">
      <c r="A12" s="4080" t="s">
        <v>25</v>
      </c>
      <c r="B12" s="3984" t="s">
        <v>25</v>
      </c>
      <c r="C12" s="506" t="s">
        <v>25</v>
      </c>
      <c r="D12" s="505"/>
      <c r="E12" s="570"/>
      <c r="F12" s="4608" t="s">
        <v>718</v>
      </c>
      <c r="G12" s="4593" t="s">
        <v>143</v>
      </c>
      <c r="H12" s="3846" t="s">
        <v>33</v>
      </c>
      <c r="I12" s="3849" t="s">
        <v>538</v>
      </c>
      <c r="J12" s="4437" t="s">
        <v>226</v>
      </c>
      <c r="K12" s="835" t="s">
        <v>684</v>
      </c>
      <c r="L12" s="513">
        <v>5</v>
      </c>
      <c r="M12" s="1584" t="s">
        <v>717</v>
      </c>
      <c r="N12" s="1523" t="s">
        <v>92</v>
      </c>
      <c r="O12" s="499">
        <v>3</v>
      </c>
    </row>
    <row r="13" spans="1:15" ht="25.15" customHeight="1" x14ac:dyDescent="0.2">
      <c r="A13" s="4081"/>
      <c r="B13" s="3985"/>
      <c r="C13" s="488"/>
      <c r="D13" s="487"/>
      <c r="E13" s="568"/>
      <c r="F13" s="4618"/>
      <c r="G13" s="4594"/>
      <c r="H13" s="3847"/>
      <c r="I13" s="3850"/>
      <c r="J13" s="4438"/>
      <c r="K13" s="830"/>
      <c r="L13" s="829"/>
      <c r="M13" s="1583" t="s">
        <v>716</v>
      </c>
      <c r="N13" s="1521" t="s">
        <v>92</v>
      </c>
      <c r="O13" s="544">
        <v>15</v>
      </c>
    </row>
    <row r="14" spans="1:15" ht="13.9" customHeight="1" thickBot="1" x14ac:dyDescent="0.25">
      <c r="A14" s="4082"/>
      <c r="B14" s="3986"/>
      <c r="C14" s="759"/>
      <c r="D14" s="478"/>
      <c r="E14" s="566"/>
      <c r="F14" s="4609"/>
      <c r="G14" s="4594"/>
      <c r="H14" s="3847"/>
      <c r="I14" s="3850"/>
      <c r="J14" s="4438"/>
      <c r="K14" s="821" t="s">
        <v>21</v>
      </c>
      <c r="L14" s="820">
        <f>SUM(L12:L12)</f>
        <v>5</v>
      </c>
      <c r="M14" s="966"/>
      <c r="N14" s="965"/>
      <c r="O14" s="862"/>
    </row>
    <row r="15" spans="1:15" ht="22.5" customHeight="1" thickBot="1" x14ac:dyDescent="0.25">
      <c r="A15" s="4080" t="s">
        <v>25</v>
      </c>
      <c r="B15" s="3984" t="s">
        <v>25</v>
      </c>
      <c r="C15" s="506" t="s">
        <v>25</v>
      </c>
      <c r="D15" s="4091" t="s">
        <v>25</v>
      </c>
      <c r="E15" s="744"/>
      <c r="F15" s="4602" t="s">
        <v>718</v>
      </c>
      <c r="G15" s="4594"/>
      <c r="H15" s="3847"/>
      <c r="I15" s="3850"/>
      <c r="J15" s="4438"/>
      <c r="K15" s="950" t="s">
        <v>684</v>
      </c>
      <c r="L15" s="1487">
        <v>5</v>
      </c>
      <c r="M15" s="966"/>
      <c r="N15" s="965"/>
      <c r="O15" s="862"/>
    </row>
    <row r="16" spans="1:15" ht="21" customHeight="1" thickBot="1" x14ac:dyDescent="0.25">
      <c r="A16" s="4082"/>
      <c r="B16" s="3986"/>
      <c r="C16" s="612"/>
      <c r="D16" s="4093"/>
      <c r="E16" s="744"/>
      <c r="F16" s="4604"/>
      <c r="G16" s="4595"/>
      <c r="H16" s="3848"/>
      <c r="I16" s="3851"/>
      <c r="J16" s="4439"/>
      <c r="K16" s="1570" t="s">
        <v>21</v>
      </c>
      <c r="L16" s="1498">
        <f>SUM(L15)</f>
        <v>5</v>
      </c>
      <c r="M16" s="857"/>
      <c r="N16" s="976"/>
      <c r="O16" s="855"/>
    </row>
    <row r="17" spans="1:15" ht="12.75" customHeight="1" x14ac:dyDescent="0.2">
      <c r="A17" s="4083" t="s">
        <v>25</v>
      </c>
      <c r="B17" s="4085" t="s">
        <v>25</v>
      </c>
      <c r="C17" s="4087" t="s">
        <v>27</v>
      </c>
      <c r="D17" s="505"/>
      <c r="E17" s="570"/>
      <c r="F17" s="4608" t="s">
        <v>714</v>
      </c>
      <c r="G17" s="4593" t="s">
        <v>124</v>
      </c>
      <c r="H17" s="3846" t="s">
        <v>33</v>
      </c>
      <c r="I17" s="3849" t="s">
        <v>538</v>
      </c>
      <c r="J17" s="4437" t="s">
        <v>226</v>
      </c>
      <c r="K17" s="835" t="s">
        <v>684</v>
      </c>
      <c r="L17" s="513">
        <v>7</v>
      </c>
      <c r="M17" s="1584" t="s">
        <v>717</v>
      </c>
      <c r="N17" s="1523" t="s">
        <v>92</v>
      </c>
      <c r="O17" s="499">
        <v>20</v>
      </c>
    </row>
    <row r="18" spans="1:15" x14ac:dyDescent="0.2">
      <c r="A18" s="4108"/>
      <c r="B18" s="3985"/>
      <c r="C18" s="4121"/>
      <c r="D18" s="487"/>
      <c r="E18" s="568"/>
      <c r="F18" s="4618"/>
      <c r="G18" s="4594"/>
      <c r="H18" s="3847"/>
      <c r="I18" s="3850"/>
      <c r="J18" s="4438"/>
      <c r="K18" s="1493" t="s">
        <v>118</v>
      </c>
      <c r="L18" s="1492">
        <v>12</v>
      </c>
      <c r="M18" s="1583" t="s">
        <v>716</v>
      </c>
      <c r="N18" s="1521" t="s">
        <v>92</v>
      </c>
      <c r="O18" s="544">
        <v>4</v>
      </c>
    </row>
    <row r="19" spans="1:15" ht="39" customHeight="1" thickBot="1" x14ac:dyDescent="0.25">
      <c r="A19" s="4084"/>
      <c r="B19" s="4086"/>
      <c r="C19" s="4088"/>
      <c r="D19" s="478"/>
      <c r="E19" s="566"/>
      <c r="F19" s="4628"/>
      <c r="G19" s="4594"/>
      <c r="H19" s="3847"/>
      <c r="I19" s="3850"/>
      <c r="J19" s="4438"/>
      <c r="K19" s="968" t="s">
        <v>21</v>
      </c>
      <c r="L19" s="886">
        <f>SUM(L17:L18)</f>
        <v>19</v>
      </c>
      <c r="M19" s="1582" t="s">
        <v>715</v>
      </c>
      <c r="N19" s="876" t="s">
        <v>92</v>
      </c>
      <c r="O19" s="1580">
        <v>1</v>
      </c>
    </row>
    <row r="20" spans="1:15" ht="23.25" customHeight="1" x14ac:dyDescent="0.2">
      <c r="A20" s="4080" t="s">
        <v>25</v>
      </c>
      <c r="B20" s="3984" t="s">
        <v>25</v>
      </c>
      <c r="C20" s="506" t="s">
        <v>27</v>
      </c>
      <c r="D20" s="4091" t="s">
        <v>25</v>
      </c>
      <c r="E20" s="744"/>
      <c r="F20" s="4602" t="s">
        <v>714</v>
      </c>
      <c r="G20" s="4594"/>
      <c r="H20" s="3847"/>
      <c r="I20" s="3850"/>
      <c r="J20" s="4438"/>
      <c r="K20" s="503" t="s">
        <v>684</v>
      </c>
      <c r="L20" s="1487">
        <v>7</v>
      </c>
      <c r="M20" s="1578"/>
      <c r="N20" s="876"/>
      <c r="O20" s="558"/>
    </row>
    <row r="21" spans="1:15" ht="20.25" customHeight="1" thickBot="1" x14ac:dyDescent="0.25">
      <c r="A21" s="4081"/>
      <c r="B21" s="3985"/>
      <c r="C21" s="612"/>
      <c r="D21" s="4092"/>
      <c r="E21" s="744"/>
      <c r="F21" s="4603"/>
      <c r="G21" s="4594"/>
      <c r="H21" s="3847"/>
      <c r="I21" s="3850"/>
      <c r="J21" s="4438"/>
      <c r="K21" s="1483" t="s">
        <v>118</v>
      </c>
      <c r="L21" s="1581">
        <v>12</v>
      </c>
      <c r="M21" s="1578"/>
      <c r="N21" s="876"/>
      <c r="O21" s="1580"/>
    </row>
    <row r="22" spans="1:15" ht="25.5" customHeight="1" thickBot="1" x14ac:dyDescent="0.25">
      <c r="A22" s="4082"/>
      <c r="B22" s="3986"/>
      <c r="C22" s="612"/>
      <c r="D22" s="4093"/>
      <c r="E22" s="744"/>
      <c r="F22" s="3991"/>
      <c r="G22" s="4595"/>
      <c r="H22" s="3848"/>
      <c r="I22" s="3851"/>
      <c r="J22" s="4439"/>
      <c r="K22" s="1570" t="s">
        <v>21</v>
      </c>
      <c r="L22" s="1579">
        <f>SUM(L20:L21)</f>
        <v>19</v>
      </c>
      <c r="M22" s="1578"/>
      <c r="N22" s="1577"/>
      <c r="O22" s="1576"/>
    </row>
    <row r="23" spans="1:15" ht="25.5" customHeight="1" x14ac:dyDescent="0.2">
      <c r="A23" s="4083" t="s">
        <v>25</v>
      </c>
      <c r="B23" s="4085" t="s">
        <v>25</v>
      </c>
      <c r="C23" s="4087" t="s">
        <v>86</v>
      </c>
      <c r="D23" s="505"/>
      <c r="E23" s="570"/>
      <c r="F23" s="4608" t="s">
        <v>712</v>
      </c>
      <c r="G23" s="4593" t="s">
        <v>115</v>
      </c>
      <c r="H23" s="4625" t="s">
        <v>33</v>
      </c>
      <c r="I23" s="3849" t="s">
        <v>538</v>
      </c>
      <c r="J23" s="4437" t="s">
        <v>226</v>
      </c>
      <c r="K23" s="1575" t="s">
        <v>684</v>
      </c>
      <c r="L23" s="511">
        <v>10.9</v>
      </c>
      <c r="M23" s="1574" t="s">
        <v>713</v>
      </c>
      <c r="N23" s="1523" t="s">
        <v>92</v>
      </c>
      <c r="O23" s="499">
        <v>1</v>
      </c>
    </row>
    <row r="24" spans="1:15" ht="21.6" customHeight="1" thickBot="1" x14ac:dyDescent="0.25">
      <c r="A24" s="4084"/>
      <c r="B24" s="4086"/>
      <c r="C24" s="4088"/>
      <c r="D24" s="478"/>
      <c r="E24" s="566"/>
      <c r="F24" s="4628"/>
      <c r="G24" s="4594"/>
      <c r="H24" s="4626"/>
      <c r="I24" s="3850"/>
      <c r="J24" s="4438"/>
      <c r="K24" s="821" t="s">
        <v>21</v>
      </c>
      <c r="L24" s="820">
        <f>SUM(L23:L23)</f>
        <v>10.9</v>
      </c>
      <c r="M24" s="1573"/>
      <c r="N24" s="965"/>
      <c r="O24" s="862"/>
    </row>
    <row r="25" spans="1:15" ht="21.6" customHeight="1" thickBot="1" x14ac:dyDescent="0.25">
      <c r="A25" s="4080" t="s">
        <v>25</v>
      </c>
      <c r="B25" s="3984" t="s">
        <v>25</v>
      </c>
      <c r="C25" s="506" t="s">
        <v>86</v>
      </c>
      <c r="D25" s="4091" t="s">
        <v>25</v>
      </c>
      <c r="E25" s="4094"/>
      <c r="F25" s="4602" t="s">
        <v>712</v>
      </c>
      <c r="G25" s="4594"/>
      <c r="H25" s="4626"/>
      <c r="I25" s="3850"/>
      <c r="J25" s="4438"/>
      <c r="K25" s="1483" t="s">
        <v>684</v>
      </c>
      <c r="L25" s="1572">
        <v>10.9</v>
      </c>
      <c r="M25" s="1571"/>
      <c r="N25" s="965"/>
      <c r="O25" s="1484"/>
    </row>
    <row r="26" spans="1:15" ht="21.6" customHeight="1" thickBot="1" x14ac:dyDescent="0.25">
      <c r="A26" s="4082"/>
      <c r="B26" s="3986"/>
      <c r="C26" s="711"/>
      <c r="D26" s="4093"/>
      <c r="E26" s="4096"/>
      <c r="F26" s="3991"/>
      <c r="G26" s="4595"/>
      <c r="H26" s="4627"/>
      <c r="I26" s="3851"/>
      <c r="J26" s="4439"/>
      <c r="K26" s="1570" t="s">
        <v>21</v>
      </c>
      <c r="L26" s="788">
        <f>SUM(L25)</f>
        <v>10.9</v>
      </c>
      <c r="M26" s="1569"/>
      <c r="N26" s="856"/>
      <c r="O26" s="1478"/>
    </row>
    <row r="27" spans="1:15" ht="28.5" customHeight="1" thickBot="1" x14ac:dyDescent="0.25">
      <c r="A27" s="470" t="s">
        <v>25</v>
      </c>
      <c r="B27" s="573" t="s">
        <v>25</v>
      </c>
      <c r="C27" s="4617" t="s">
        <v>26</v>
      </c>
      <c r="D27" s="3869"/>
      <c r="E27" s="3869"/>
      <c r="F27" s="3869"/>
      <c r="G27" s="3869"/>
      <c r="H27" s="3869"/>
      <c r="I27" s="3869"/>
      <c r="J27" s="3870"/>
      <c r="K27" s="467" t="s">
        <v>21</v>
      </c>
      <c r="L27" s="1568">
        <f>L14+L19+L24</f>
        <v>34.9</v>
      </c>
      <c r="M27" s="1567"/>
      <c r="N27" s="1567"/>
      <c r="O27" s="1566"/>
    </row>
    <row r="28" spans="1:15" ht="56.25" customHeight="1" thickBot="1" x14ac:dyDescent="0.25">
      <c r="A28" s="620" t="s">
        <v>25</v>
      </c>
      <c r="B28" s="573" t="s">
        <v>27</v>
      </c>
      <c r="C28" s="1565" t="s">
        <v>711</v>
      </c>
      <c r="D28" s="1563"/>
      <c r="E28" s="1563"/>
      <c r="F28" s="1563"/>
      <c r="G28" s="1563"/>
      <c r="H28" s="1564"/>
      <c r="I28" s="1563"/>
      <c r="J28" s="1563"/>
      <c r="K28" s="1562"/>
      <c r="L28" s="1562"/>
      <c r="M28" s="1561" t="s">
        <v>710</v>
      </c>
      <c r="N28" s="1560" t="s">
        <v>54</v>
      </c>
      <c r="O28" s="1559">
        <v>10</v>
      </c>
    </row>
    <row r="29" spans="1:15" ht="12.75" customHeight="1" x14ac:dyDescent="0.2">
      <c r="A29" s="4582" t="s">
        <v>25</v>
      </c>
      <c r="B29" s="4585" t="s">
        <v>27</v>
      </c>
      <c r="C29" s="4588" t="s">
        <v>25</v>
      </c>
      <c r="D29" s="1495"/>
      <c r="E29" s="4605"/>
      <c r="F29" s="4608" t="s">
        <v>708</v>
      </c>
      <c r="G29" s="4593" t="s">
        <v>546</v>
      </c>
      <c r="H29" s="4596" t="s">
        <v>33</v>
      </c>
      <c r="I29" s="4599" t="s">
        <v>538</v>
      </c>
      <c r="J29" s="4437" t="s">
        <v>226</v>
      </c>
      <c r="K29" s="1535" t="s">
        <v>684</v>
      </c>
      <c r="L29" s="1512">
        <v>95</v>
      </c>
      <c r="M29" s="666" t="s">
        <v>709</v>
      </c>
      <c r="N29" s="500" t="s">
        <v>92</v>
      </c>
      <c r="O29" s="499">
        <v>12</v>
      </c>
    </row>
    <row r="30" spans="1:15" x14ac:dyDescent="0.2">
      <c r="A30" s="4583"/>
      <c r="B30" s="4586"/>
      <c r="C30" s="4589"/>
      <c r="D30" s="1494"/>
      <c r="E30" s="4606"/>
      <c r="F30" s="4618"/>
      <c r="G30" s="4594"/>
      <c r="H30" s="4597"/>
      <c r="I30" s="4600"/>
      <c r="J30" s="4438"/>
      <c r="K30" s="1534" t="s">
        <v>118</v>
      </c>
      <c r="L30" s="1558">
        <v>211.37</v>
      </c>
      <c r="M30" s="1545"/>
      <c r="N30" s="1557"/>
      <c r="O30" s="322"/>
    </row>
    <row r="31" spans="1:15" ht="28.5" customHeight="1" thickBot="1" x14ac:dyDescent="0.25">
      <c r="A31" s="4584"/>
      <c r="B31" s="4587"/>
      <c r="C31" s="4590"/>
      <c r="D31" s="1488"/>
      <c r="E31" s="4606"/>
      <c r="F31" s="4609"/>
      <c r="G31" s="4594"/>
      <c r="H31" s="4597"/>
      <c r="I31" s="4600"/>
      <c r="J31" s="4438"/>
      <c r="K31" s="1556" t="s">
        <v>21</v>
      </c>
      <c r="L31" s="1511">
        <f>SUM(L29:L30)</f>
        <v>306.37</v>
      </c>
      <c r="M31" s="1555"/>
      <c r="N31" s="1554"/>
      <c r="O31" s="1553"/>
    </row>
    <row r="32" spans="1:15" ht="18" customHeight="1" x14ac:dyDescent="0.2">
      <c r="A32" s="4582" t="s">
        <v>25</v>
      </c>
      <c r="B32" s="4585" t="s">
        <v>27</v>
      </c>
      <c r="C32" s="4588" t="s">
        <v>25</v>
      </c>
      <c r="D32" s="4619" t="s">
        <v>25</v>
      </c>
      <c r="E32" s="4606"/>
      <c r="F32" s="4602" t="s">
        <v>708</v>
      </c>
      <c r="G32" s="4594"/>
      <c r="H32" s="4597"/>
      <c r="I32" s="4600"/>
      <c r="J32" s="4438"/>
      <c r="K32" s="1531" t="s">
        <v>684</v>
      </c>
      <c r="L32" s="1487">
        <v>95</v>
      </c>
      <c r="M32" s="1552"/>
      <c r="N32" s="1551"/>
      <c r="O32" s="1550"/>
    </row>
    <row r="33" spans="1:15" ht="14.25" customHeight="1" x14ac:dyDescent="0.2">
      <c r="A33" s="4583"/>
      <c r="B33" s="4586"/>
      <c r="C33" s="4589"/>
      <c r="D33" s="4620"/>
      <c r="E33" s="4606"/>
      <c r="F33" s="4603"/>
      <c r="G33" s="4594"/>
      <c r="H33" s="4597"/>
      <c r="I33" s="4600"/>
      <c r="J33" s="4438"/>
      <c r="K33" s="1528" t="s">
        <v>118</v>
      </c>
      <c r="L33" s="1549">
        <v>211.37</v>
      </c>
      <c r="M33" s="1548"/>
      <c r="N33" s="1547"/>
      <c r="O33" s="758"/>
    </row>
    <row r="34" spans="1:15" ht="23.25" customHeight="1" thickBot="1" x14ac:dyDescent="0.25">
      <c r="A34" s="4584"/>
      <c r="B34" s="4587"/>
      <c r="C34" s="4590"/>
      <c r="D34" s="4621"/>
      <c r="E34" s="4607"/>
      <c r="F34" s="4604"/>
      <c r="G34" s="4595"/>
      <c r="H34" s="4598"/>
      <c r="I34" s="4601"/>
      <c r="J34" s="4439"/>
      <c r="K34" s="1546" t="s">
        <v>21</v>
      </c>
      <c r="L34" s="1506">
        <f>SUM(L32:L33)</f>
        <v>306.37</v>
      </c>
      <c r="M34" s="1545"/>
      <c r="N34" s="1544"/>
      <c r="O34" s="750"/>
    </row>
    <row r="35" spans="1:15" ht="12.75" customHeight="1" x14ac:dyDescent="0.2">
      <c r="A35" s="4083" t="s">
        <v>25</v>
      </c>
      <c r="B35" s="4085" t="s">
        <v>27</v>
      </c>
      <c r="C35" s="4087" t="s">
        <v>27</v>
      </c>
      <c r="D35" s="505"/>
      <c r="E35" s="4639"/>
      <c r="F35" s="4608" t="s">
        <v>706</v>
      </c>
      <c r="G35" s="4593" t="s">
        <v>536</v>
      </c>
      <c r="H35" s="3846" t="s">
        <v>33</v>
      </c>
      <c r="I35" s="3849" t="s">
        <v>538</v>
      </c>
      <c r="J35" s="4437" t="s">
        <v>226</v>
      </c>
      <c r="K35" s="835" t="s">
        <v>684</v>
      </c>
      <c r="L35" s="513">
        <v>30</v>
      </c>
      <c r="M35" s="4631" t="s">
        <v>707</v>
      </c>
      <c r="N35" s="500"/>
      <c r="O35" s="499" t="s">
        <v>336</v>
      </c>
    </row>
    <row r="36" spans="1:15" ht="42" customHeight="1" thickBot="1" x14ac:dyDescent="0.25">
      <c r="A36" s="4084"/>
      <c r="B36" s="4086"/>
      <c r="C36" s="4088"/>
      <c r="D36" s="478"/>
      <c r="E36" s="4591"/>
      <c r="F36" s="4628"/>
      <c r="G36" s="4594"/>
      <c r="H36" s="3847"/>
      <c r="I36" s="3850"/>
      <c r="J36" s="4438"/>
      <c r="K36" s="821" t="s">
        <v>21</v>
      </c>
      <c r="L36" s="820">
        <f>SUM(L35:L35)</f>
        <v>30</v>
      </c>
      <c r="M36" s="4632"/>
      <c r="N36" s="940"/>
      <c r="O36" s="939"/>
    </row>
    <row r="37" spans="1:15" ht="27" customHeight="1" x14ac:dyDescent="0.2">
      <c r="A37" s="4083" t="s">
        <v>25</v>
      </c>
      <c r="B37" s="4085" t="s">
        <v>27</v>
      </c>
      <c r="C37" s="4087" t="s">
        <v>27</v>
      </c>
      <c r="D37" s="1502" t="s">
        <v>25</v>
      </c>
      <c r="E37" s="4591"/>
      <c r="F37" s="4602" t="s">
        <v>706</v>
      </c>
      <c r="G37" s="4594"/>
      <c r="H37" s="3847"/>
      <c r="I37" s="3850"/>
      <c r="J37" s="4438"/>
      <c r="K37" s="503" t="s">
        <v>684</v>
      </c>
      <c r="L37" s="1487">
        <v>30</v>
      </c>
      <c r="M37" s="501"/>
      <c r="N37" s="1525"/>
      <c r="O37" s="1524"/>
    </row>
    <row r="38" spans="1:15" ht="27" customHeight="1" thickBot="1" x14ac:dyDescent="0.25">
      <c r="A38" s="4084"/>
      <c r="B38" s="4086"/>
      <c r="C38" s="4088"/>
      <c r="D38" s="1543"/>
      <c r="E38" s="4592"/>
      <c r="F38" s="3991"/>
      <c r="G38" s="4595"/>
      <c r="H38" s="3848"/>
      <c r="I38" s="3851"/>
      <c r="J38" s="4439"/>
      <c r="K38" s="1481" t="s">
        <v>21</v>
      </c>
      <c r="L38" s="1498">
        <f>SUM(L37)</f>
        <v>30</v>
      </c>
      <c r="M38" s="1491"/>
      <c r="N38" s="1496"/>
      <c r="O38" s="855"/>
    </row>
    <row r="39" spans="1:15" ht="12.75" customHeight="1" x14ac:dyDescent="0.2">
      <c r="A39" s="4083" t="s">
        <v>25</v>
      </c>
      <c r="B39" s="4085" t="s">
        <v>27</v>
      </c>
      <c r="C39" s="4087" t="s">
        <v>86</v>
      </c>
      <c r="D39" s="1542"/>
      <c r="E39" s="1541"/>
      <c r="F39" s="4645" t="s">
        <v>703</v>
      </c>
      <c r="G39" s="4593" t="s">
        <v>705</v>
      </c>
      <c r="H39" s="3846" t="s">
        <v>33</v>
      </c>
      <c r="I39" s="3849" t="s">
        <v>538</v>
      </c>
      <c r="J39" s="4437" t="s">
        <v>226</v>
      </c>
      <c r="K39" s="835" t="s">
        <v>684</v>
      </c>
      <c r="L39" s="513">
        <v>10</v>
      </c>
      <c r="M39" s="4631" t="s">
        <v>704</v>
      </c>
      <c r="N39" s="500" t="s">
        <v>92</v>
      </c>
      <c r="O39" s="499">
        <v>2</v>
      </c>
    </row>
    <row r="40" spans="1:15" x14ac:dyDescent="0.2">
      <c r="A40" s="4108"/>
      <c r="B40" s="3985"/>
      <c r="C40" s="4121"/>
      <c r="D40" s="487"/>
      <c r="E40" s="4591"/>
      <c r="F40" s="4646"/>
      <c r="G40" s="4594"/>
      <c r="H40" s="3847"/>
      <c r="I40" s="3850"/>
      <c r="J40" s="4438"/>
      <c r="K40" s="1493" t="s">
        <v>118</v>
      </c>
      <c r="L40" s="1492">
        <v>20</v>
      </c>
      <c r="M40" s="4638"/>
      <c r="N40" s="1490"/>
      <c r="O40" s="1540"/>
    </row>
    <row r="41" spans="1:15" ht="25.9" customHeight="1" thickBot="1" x14ac:dyDescent="0.25">
      <c r="A41" s="4084"/>
      <c r="B41" s="4086"/>
      <c r="C41" s="4088"/>
      <c r="D41" s="478"/>
      <c r="E41" s="4591"/>
      <c r="F41" s="4647"/>
      <c r="G41" s="4594"/>
      <c r="H41" s="3847"/>
      <c r="I41" s="3850"/>
      <c r="J41" s="4438"/>
      <c r="K41" s="821" t="s">
        <v>21</v>
      </c>
      <c r="L41" s="820">
        <f>SUM(L39:L40)</f>
        <v>30</v>
      </c>
      <c r="M41" s="4632"/>
      <c r="N41" s="940"/>
      <c r="O41" s="1539"/>
    </row>
    <row r="42" spans="1:15" ht="19.5" customHeight="1" x14ac:dyDescent="0.2">
      <c r="A42" s="4083" t="s">
        <v>25</v>
      </c>
      <c r="B42" s="4085" t="s">
        <v>27</v>
      </c>
      <c r="C42" s="4087" t="s">
        <v>86</v>
      </c>
      <c r="D42" s="1502" t="s">
        <v>25</v>
      </c>
      <c r="E42" s="4591"/>
      <c r="F42" s="4622" t="s">
        <v>703</v>
      </c>
      <c r="G42" s="4594"/>
      <c r="H42" s="3847"/>
      <c r="I42" s="3850"/>
      <c r="J42" s="4438"/>
      <c r="K42" s="503" t="s">
        <v>684</v>
      </c>
      <c r="L42" s="1530">
        <v>10</v>
      </c>
      <c r="M42" s="501"/>
      <c r="N42" s="1525"/>
      <c r="O42" s="1538"/>
    </row>
    <row r="43" spans="1:15" ht="15" customHeight="1" x14ac:dyDescent="0.2">
      <c r="A43" s="4108"/>
      <c r="B43" s="3985"/>
      <c r="C43" s="4121"/>
      <c r="D43" s="754"/>
      <c r="E43" s="4591"/>
      <c r="F43" s="4623"/>
      <c r="G43" s="4594"/>
      <c r="H43" s="3847"/>
      <c r="I43" s="3850"/>
      <c r="J43" s="4438"/>
      <c r="K43" s="1483" t="s">
        <v>118</v>
      </c>
      <c r="L43" s="1537">
        <v>20</v>
      </c>
      <c r="M43" s="877"/>
      <c r="N43" s="863"/>
      <c r="O43" s="793"/>
    </row>
    <row r="44" spans="1:15" ht="21" customHeight="1" thickBot="1" x14ac:dyDescent="0.25">
      <c r="A44" s="4084"/>
      <c r="B44" s="4086"/>
      <c r="C44" s="4088"/>
      <c r="D44" s="754"/>
      <c r="E44" s="4592"/>
      <c r="F44" s="4624"/>
      <c r="G44" s="4595"/>
      <c r="H44" s="3848"/>
      <c r="I44" s="3851"/>
      <c r="J44" s="4439"/>
      <c r="K44" s="1481" t="s">
        <v>21</v>
      </c>
      <c r="L44" s="1498">
        <f>SUM(L42:L43)</f>
        <v>30</v>
      </c>
      <c r="M44" s="1491"/>
      <c r="N44" s="1496"/>
      <c r="O44" s="1536"/>
    </row>
    <row r="45" spans="1:15" ht="18" customHeight="1" x14ac:dyDescent="0.2">
      <c r="A45" s="4582" t="s">
        <v>25</v>
      </c>
      <c r="B45" s="4585" t="s">
        <v>27</v>
      </c>
      <c r="C45" s="4588" t="s">
        <v>84</v>
      </c>
      <c r="D45" s="1495"/>
      <c r="E45" s="4605"/>
      <c r="F45" s="4629" t="s">
        <v>700</v>
      </c>
      <c r="G45" s="4593" t="s">
        <v>702</v>
      </c>
      <c r="H45" s="3846" t="s">
        <v>33</v>
      </c>
      <c r="I45" s="3849" t="s">
        <v>538</v>
      </c>
      <c r="J45" s="4437" t="s">
        <v>226</v>
      </c>
      <c r="K45" s="1535" t="s">
        <v>684</v>
      </c>
      <c r="L45" s="513">
        <v>59.1</v>
      </c>
      <c r="M45" s="501" t="s">
        <v>701</v>
      </c>
      <c r="N45" s="500" t="s">
        <v>92</v>
      </c>
      <c r="O45" s="499">
        <v>5</v>
      </c>
    </row>
    <row r="46" spans="1:15" x14ac:dyDescent="0.2">
      <c r="A46" s="4583"/>
      <c r="B46" s="4586"/>
      <c r="C46" s="4589"/>
      <c r="D46" s="1494"/>
      <c r="E46" s="4606"/>
      <c r="F46" s="4644"/>
      <c r="G46" s="4594"/>
      <c r="H46" s="3847"/>
      <c r="I46" s="3850"/>
      <c r="J46" s="4438"/>
      <c r="K46" s="1534" t="s">
        <v>118</v>
      </c>
      <c r="L46" s="1533">
        <v>81.36</v>
      </c>
      <c r="M46" s="1491"/>
      <c r="N46" s="1490"/>
      <c r="O46" s="1489"/>
    </row>
    <row r="47" spans="1:15" ht="16.149999999999999" customHeight="1" thickBot="1" x14ac:dyDescent="0.25">
      <c r="A47" s="4584"/>
      <c r="B47" s="4587"/>
      <c r="C47" s="4590"/>
      <c r="D47" s="1488"/>
      <c r="E47" s="4606"/>
      <c r="F47" s="4630"/>
      <c r="G47" s="4594"/>
      <c r="H47" s="3847"/>
      <c r="I47" s="3850"/>
      <c r="J47" s="4438"/>
      <c r="K47" s="821" t="s">
        <v>21</v>
      </c>
      <c r="L47" s="820">
        <f>SUM(L45:L46)</f>
        <v>140.46</v>
      </c>
      <c r="M47" s="1532"/>
      <c r="N47" s="940"/>
      <c r="O47" s="939"/>
    </row>
    <row r="48" spans="1:15" ht="16.149999999999999" customHeight="1" x14ac:dyDescent="0.2">
      <c r="A48" s="4582" t="s">
        <v>25</v>
      </c>
      <c r="B48" s="4585" t="s">
        <v>27</v>
      </c>
      <c r="C48" s="4588" t="s">
        <v>84</v>
      </c>
      <c r="D48" s="1502" t="s">
        <v>25</v>
      </c>
      <c r="E48" s="4606"/>
      <c r="F48" s="4612" t="s">
        <v>700</v>
      </c>
      <c r="G48" s="4594"/>
      <c r="H48" s="3847"/>
      <c r="I48" s="3850"/>
      <c r="J48" s="4438"/>
      <c r="K48" s="1531" t="s">
        <v>684</v>
      </c>
      <c r="L48" s="1530">
        <v>59.1</v>
      </c>
      <c r="M48" s="1529"/>
      <c r="N48" s="1525"/>
      <c r="O48" s="1524"/>
    </row>
    <row r="49" spans="1:17" ht="16.149999999999999" customHeight="1" x14ac:dyDescent="0.2">
      <c r="A49" s="4583"/>
      <c r="B49" s="4586"/>
      <c r="C49" s="4589"/>
      <c r="D49" s="1499"/>
      <c r="E49" s="4606"/>
      <c r="F49" s="4613"/>
      <c r="G49" s="4594"/>
      <c r="H49" s="3847"/>
      <c r="I49" s="3850"/>
      <c r="J49" s="4438"/>
      <c r="K49" s="1528" t="s">
        <v>118</v>
      </c>
      <c r="L49" s="1527">
        <v>81.36</v>
      </c>
      <c r="M49" s="1503"/>
      <c r="N49" s="863"/>
      <c r="O49" s="862"/>
    </row>
    <row r="50" spans="1:17" ht="16.149999999999999" customHeight="1" thickBot="1" x14ac:dyDescent="0.25">
      <c r="A50" s="4584"/>
      <c r="B50" s="4587"/>
      <c r="C50" s="4590"/>
      <c r="D50" s="1499"/>
      <c r="E50" s="4607"/>
      <c r="F50" s="4614"/>
      <c r="G50" s="4595"/>
      <c r="H50" s="3848"/>
      <c r="I50" s="3851"/>
      <c r="J50" s="4439"/>
      <c r="K50" s="1481" t="s">
        <v>21</v>
      </c>
      <c r="L50" s="1498">
        <f>SUM(L48:L49)</f>
        <v>140.46</v>
      </c>
      <c r="M50" s="1497"/>
      <c r="N50" s="1496"/>
      <c r="O50" s="855"/>
    </row>
    <row r="51" spans="1:17" ht="12.75" customHeight="1" x14ac:dyDescent="0.2">
      <c r="A51" s="4582" t="s">
        <v>25</v>
      </c>
      <c r="B51" s="4585" t="s">
        <v>27</v>
      </c>
      <c r="C51" s="4588" t="s">
        <v>81</v>
      </c>
      <c r="D51" s="1495"/>
      <c r="E51" s="1526"/>
      <c r="F51" s="4629" t="s">
        <v>697</v>
      </c>
      <c r="G51" s="4593" t="s">
        <v>699</v>
      </c>
      <c r="H51" s="3846" t="s">
        <v>33</v>
      </c>
      <c r="I51" s="3849" t="s">
        <v>538</v>
      </c>
      <c r="J51" s="4437" t="s">
        <v>226</v>
      </c>
      <c r="K51" s="835" t="s">
        <v>684</v>
      </c>
      <c r="L51" s="513">
        <v>4</v>
      </c>
      <c r="M51" s="4631" t="s">
        <v>698</v>
      </c>
      <c r="N51" s="500"/>
      <c r="O51" s="499" t="s">
        <v>336</v>
      </c>
    </row>
    <row r="52" spans="1:17" ht="40.5" customHeight="1" thickBot="1" x14ac:dyDescent="0.25">
      <c r="A52" s="4584"/>
      <c r="B52" s="4587"/>
      <c r="C52" s="4590"/>
      <c r="D52" s="1488"/>
      <c r="E52" s="4633"/>
      <c r="F52" s="4630"/>
      <c r="G52" s="4594"/>
      <c r="H52" s="3847"/>
      <c r="I52" s="3850"/>
      <c r="J52" s="4438"/>
      <c r="K52" s="821" t="s">
        <v>21</v>
      </c>
      <c r="L52" s="820">
        <f>SUM(L51:L51)</f>
        <v>4</v>
      </c>
      <c r="M52" s="4632"/>
      <c r="N52" s="940"/>
      <c r="O52" s="939"/>
    </row>
    <row r="53" spans="1:17" ht="25.5" customHeight="1" x14ac:dyDescent="0.2">
      <c r="A53" s="4582" t="s">
        <v>25</v>
      </c>
      <c r="B53" s="4585" t="s">
        <v>27</v>
      </c>
      <c r="C53" s="4588" t="s">
        <v>81</v>
      </c>
      <c r="D53" s="1502" t="s">
        <v>25</v>
      </c>
      <c r="E53" s="4633"/>
      <c r="F53" s="4615" t="s">
        <v>697</v>
      </c>
      <c r="G53" s="4594"/>
      <c r="H53" s="3847"/>
      <c r="I53" s="3850"/>
      <c r="J53" s="4438"/>
      <c r="K53" s="503" t="s">
        <v>684</v>
      </c>
      <c r="L53" s="1487">
        <v>4</v>
      </c>
      <c r="M53" s="501"/>
      <c r="N53" s="1525"/>
      <c r="O53" s="1524"/>
    </row>
    <row r="54" spans="1:17" ht="24.75" customHeight="1" thickBot="1" x14ac:dyDescent="0.25">
      <c r="A54" s="4584"/>
      <c r="B54" s="4587"/>
      <c r="C54" s="4590"/>
      <c r="D54" s="1499"/>
      <c r="E54" s="4634"/>
      <c r="F54" s="4616"/>
      <c r="G54" s="4595"/>
      <c r="H54" s="3848"/>
      <c r="I54" s="3851"/>
      <c r="J54" s="4439"/>
      <c r="K54" s="1481" t="s">
        <v>21</v>
      </c>
      <c r="L54" s="1498">
        <f>SUM(L53)</f>
        <v>4</v>
      </c>
      <c r="M54" s="1491"/>
      <c r="N54" s="1496"/>
      <c r="O54" s="855"/>
    </row>
    <row r="55" spans="1:17" ht="33" customHeight="1" x14ac:dyDescent="0.2">
      <c r="A55" s="4582" t="s">
        <v>25</v>
      </c>
      <c r="B55" s="4585" t="s">
        <v>27</v>
      </c>
      <c r="C55" s="4588" t="s">
        <v>76</v>
      </c>
      <c r="D55" s="1495"/>
      <c r="E55" s="4605"/>
      <c r="F55" s="4608" t="s">
        <v>695</v>
      </c>
      <c r="G55" s="4593" t="s">
        <v>696</v>
      </c>
      <c r="H55" s="3846" t="s">
        <v>33</v>
      </c>
      <c r="I55" s="3849" t="s">
        <v>538</v>
      </c>
      <c r="J55" s="1404" t="s">
        <v>226</v>
      </c>
      <c r="K55" s="835" t="s">
        <v>684</v>
      </c>
      <c r="L55" s="513">
        <v>0</v>
      </c>
      <c r="M55" s="4631" t="s">
        <v>695</v>
      </c>
      <c r="N55" s="1523" t="s">
        <v>92</v>
      </c>
      <c r="O55" s="1522">
        <v>1</v>
      </c>
    </row>
    <row r="56" spans="1:17" ht="24.6" customHeight="1" x14ac:dyDescent="0.2">
      <c r="A56" s="4583"/>
      <c r="B56" s="4586"/>
      <c r="C56" s="4589"/>
      <c r="D56" s="1494"/>
      <c r="E56" s="4606"/>
      <c r="F56" s="4618"/>
      <c r="G56" s="4594"/>
      <c r="H56" s="3847"/>
      <c r="I56" s="3850"/>
      <c r="J56" s="1400"/>
      <c r="K56" s="1493" t="s">
        <v>118</v>
      </c>
      <c r="L56" s="1492">
        <v>33</v>
      </c>
      <c r="M56" s="4638"/>
      <c r="N56" s="1521"/>
      <c r="O56" s="1520"/>
    </row>
    <row r="57" spans="1:17" ht="19.149999999999999" customHeight="1" thickBot="1" x14ac:dyDescent="0.25">
      <c r="A57" s="4584"/>
      <c r="B57" s="4587"/>
      <c r="C57" s="4590"/>
      <c r="D57" s="1488"/>
      <c r="E57" s="4606"/>
      <c r="F57" s="4609"/>
      <c r="G57" s="4594"/>
      <c r="H57" s="3847"/>
      <c r="I57" s="3850"/>
      <c r="J57" s="1400"/>
      <c r="K57" s="821" t="s">
        <v>21</v>
      </c>
      <c r="L57" s="820">
        <f>L55+L56</f>
        <v>33</v>
      </c>
      <c r="M57" s="1518"/>
      <c r="N57" s="1519"/>
      <c r="O57" s="1513"/>
    </row>
    <row r="58" spans="1:17" ht="19.149999999999999" customHeight="1" x14ac:dyDescent="0.2">
      <c r="A58" s="4582" t="s">
        <v>25</v>
      </c>
      <c r="B58" s="4585" t="s">
        <v>27</v>
      </c>
      <c r="C58" s="4588" t="s">
        <v>76</v>
      </c>
      <c r="D58" s="1502" t="s">
        <v>25</v>
      </c>
      <c r="E58" s="4606"/>
      <c r="F58" s="4602" t="s">
        <v>695</v>
      </c>
      <c r="G58" s="4594"/>
      <c r="H58" s="3847"/>
      <c r="I58" s="3850"/>
      <c r="J58" s="1400"/>
      <c r="K58" s="503" t="s">
        <v>684</v>
      </c>
      <c r="L58" s="1487">
        <v>0</v>
      </c>
      <c r="M58" s="1518"/>
      <c r="N58" s="1517"/>
      <c r="O58" s="1513"/>
    </row>
    <row r="59" spans="1:17" ht="19.149999999999999" customHeight="1" x14ac:dyDescent="0.2">
      <c r="A59" s="4583"/>
      <c r="B59" s="4586"/>
      <c r="C59" s="4589"/>
      <c r="D59" s="1499"/>
      <c r="E59" s="4606"/>
      <c r="F59" s="4603"/>
      <c r="G59" s="4594"/>
      <c r="H59" s="3847"/>
      <c r="I59" s="3850"/>
      <c r="J59" s="1400"/>
      <c r="K59" s="1483" t="s">
        <v>118</v>
      </c>
      <c r="L59" s="1516">
        <v>33</v>
      </c>
      <c r="M59" s="1515"/>
      <c r="N59" s="846"/>
      <c r="O59" s="1513"/>
    </row>
    <row r="60" spans="1:17" ht="19.149999999999999" customHeight="1" thickBot="1" x14ac:dyDescent="0.25">
      <c r="A60" s="4584"/>
      <c r="B60" s="4587"/>
      <c r="C60" s="4590"/>
      <c r="D60" s="1499"/>
      <c r="E60" s="4607"/>
      <c r="F60" s="4604"/>
      <c r="G60" s="4595"/>
      <c r="H60" s="3848"/>
      <c r="I60" s="3851"/>
      <c r="J60" s="1397"/>
      <c r="K60" s="1481" t="s">
        <v>21</v>
      </c>
      <c r="L60" s="1498">
        <f>SUM(L58:L59)</f>
        <v>33</v>
      </c>
      <c r="M60" s="1514"/>
      <c r="N60" s="838"/>
      <c r="O60" s="1513"/>
    </row>
    <row r="61" spans="1:17" ht="19.149999999999999" customHeight="1" x14ac:dyDescent="0.2">
      <c r="A61" s="4582" t="s">
        <v>25</v>
      </c>
      <c r="B61" s="4585" t="s">
        <v>27</v>
      </c>
      <c r="C61" s="4588" t="s">
        <v>73</v>
      </c>
      <c r="D61" s="1495"/>
      <c r="E61" s="4605"/>
      <c r="F61" s="4608" t="s">
        <v>692</v>
      </c>
      <c r="G61" s="4593" t="s">
        <v>694</v>
      </c>
      <c r="H61" s="4596" t="s">
        <v>33</v>
      </c>
      <c r="I61" s="4599" t="s">
        <v>538</v>
      </c>
      <c r="J61" s="4437" t="s">
        <v>226</v>
      </c>
      <c r="K61" s="835" t="s">
        <v>684</v>
      </c>
      <c r="L61" s="1512">
        <v>0</v>
      </c>
      <c r="M61" s="337" t="s">
        <v>693</v>
      </c>
      <c r="N61" s="336" t="s">
        <v>92</v>
      </c>
      <c r="O61" s="368">
        <v>25</v>
      </c>
      <c r="Q61" s="1509"/>
    </row>
    <row r="62" spans="1:17" ht="19.149999999999999" customHeight="1" thickBot="1" x14ac:dyDescent="0.25">
      <c r="A62" s="4584"/>
      <c r="B62" s="4587"/>
      <c r="C62" s="4590"/>
      <c r="D62" s="1488"/>
      <c r="E62" s="4606"/>
      <c r="F62" s="4609"/>
      <c r="G62" s="4594"/>
      <c r="H62" s="4597"/>
      <c r="I62" s="4600"/>
      <c r="J62" s="4438"/>
      <c r="K62" s="821" t="s">
        <v>21</v>
      </c>
      <c r="L62" s="1511">
        <f>SUM(L61)</f>
        <v>0</v>
      </c>
      <c r="M62" s="630"/>
      <c r="N62" s="1510"/>
      <c r="O62" s="799"/>
      <c r="Q62" s="1509"/>
    </row>
    <row r="63" spans="1:17" ht="19.149999999999999" customHeight="1" x14ac:dyDescent="0.2">
      <c r="A63" s="4582" t="s">
        <v>25</v>
      </c>
      <c r="B63" s="4585" t="s">
        <v>27</v>
      </c>
      <c r="C63" s="4588" t="s">
        <v>73</v>
      </c>
      <c r="D63" s="1502" t="s">
        <v>25</v>
      </c>
      <c r="E63" s="4606"/>
      <c r="F63" s="4602" t="s">
        <v>692</v>
      </c>
      <c r="G63" s="4594"/>
      <c r="H63" s="4597"/>
      <c r="I63" s="4600"/>
      <c r="J63" s="4438"/>
      <c r="K63" s="503" t="s">
        <v>684</v>
      </c>
      <c r="L63" s="1487">
        <v>0</v>
      </c>
      <c r="M63" s="359"/>
      <c r="N63" s="1508"/>
      <c r="O63" s="1507"/>
    </row>
    <row r="64" spans="1:17" ht="19.149999999999999" customHeight="1" thickBot="1" x14ac:dyDescent="0.25">
      <c r="A64" s="4584"/>
      <c r="B64" s="4587"/>
      <c r="C64" s="4590"/>
      <c r="D64" s="1499"/>
      <c r="E64" s="4607"/>
      <c r="F64" s="4604"/>
      <c r="G64" s="4595"/>
      <c r="H64" s="4598"/>
      <c r="I64" s="4601"/>
      <c r="J64" s="4439"/>
      <c r="K64" s="1481" t="s">
        <v>21</v>
      </c>
      <c r="L64" s="1506">
        <f>SUM(L63)</f>
        <v>0</v>
      </c>
      <c r="M64" s="324"/>
      <c r="N64" s="1505"/>
      <c r="O64" s="1504"/>
    </row>
    <row r="65" spans="1:15" ht="25.5" customHeight="1" x14ac:dyDescent="0.2">
      <c r="A65" s="4582" t="s">
        <v>25</v>
      </c>
      <c r="B65" s="4585" t="s">
        <v>27</v>
      </c>
      <c r="C65" s="4588" t="s">
        <v>69</v>
      </c>
      <c r="D65" s="1495"/>
      <c r="E65" s="4605"/>
      <c r="F65" s="4610" t="s">
        <v>689</v>
      </c>
      <c r="G65" s="4593" t="s">
        <v>691</v>
      </c>
      <c r="H65" s="3846" t="s">
        <v>33</v>
      </c>
      <c r="I65" s="3849" t="s">
        <v>538</v>
      </c>
      <c r="J65" s="1404" t="s">
        <v>226</v>
      </c>
      <c r="K65" s="835" t="s">
        <v>684</v>
      </c>
      <c r="L65" s="513">
        <v>40</v>
      </c>
      <c r="M65" s="501" t="s">
        <v>690</v>
      </c>
      <c r="N65" s="500" t="s">
        <v>92</v>
      </c>
      <c r="O65" s="499">
        <v>2</v>
      </c>
    </row>
    <row r="66" spans="1:15" ht="38.25" customHeight="1" thickBot="1" x14ac:dyDescent="0.25">
      <c r="A66" s="4584"/>
      <c r="B66" s="4587"/>
      <c r="C66" s="4590"/>
      <c r="D66" s="1488"/>
      <c r="E66" s="4606"/>
      <c r="F66" s="4611"/>
      <c r="G66" s="4594"/>
      <c r="H66" s="3847"/>
      <c r="I66" s="3850"/>
      <c r="J66" s="1400"/>
      <c r="K66" s="821" t="s">
        <v>21</v>
      </c>
      <c r="L66" s="820">
        <f>SUM(L65:L65)</f>
        <v>40</v>
      </c>
      <c r="M66" s="1503"/>
      <c r="N66" s="863"/>
      <c r="O66" s="862"/>
    </row>
    <row r="67" spans="1:15" ht="23.25" customHeight="1" x14ac:dyDescent="0.2">
      <c r="A67" s="4582" t="s">
        <v>25</v>
      </c>
      <c r="B67" s="4585" t="s">
        <v>27</v>
      </c>
      <c r="C67" s="4588" t="s">
        <v>69</v>
      </c>
      <c r="D67" s="1502" t="s">
        <v>25</v>
      </c>
      <c r="E67" s="4606"/>
      <c r="F67" s="4615" t="s">
        <v>689</v>
      </c>
      <c r="G67" s="4594"/>
      <c r="H67" s="3847"/>
      <c r="I67" s="3850"/>
      <c r="J67" s="1400"/>
      <c r="K67" s="503" t="s">
        <v>684</v>
      </c>
      <c r="L67" s="1487">
        <v>40</v>
      </c>
      <c r="M67" s="1501"/>
      <c r="N67" s="1500"/>
      <c r="O67" s="858"/>
    </row>
    <row r="68" spans="1:15" ht="30" customHeight="1" thickBot="1" x14ac:dyDescent="0.25">
      <c r="A68" s="4584"/>
      <c r="B68" s="4587"/>
      <c r="C68" s="4590"/>
      <c r="D68" s="1499"/>
      <c r="E68" s="4607"/>
      <c r="F68" s="4616"/>
      <c r="G68" s="4595"/>
      <c r="H68" s="3848"/>
      <c r="I68" s="3851"/>
      <c r="J68" s="1397"/>
      <c r="K68" s="1481" t="s">
        <v>21</v>
      </c>
      <c r="L68" s="1498">
        <f>SUM(L67)</f>
        <v>40</v>
      </c>
      <c r="M68" s="1497"/>
      <c r="N68" s="1496"/>
      <c r="O68" s="855"/>
    </row>
    <row r="69" spans="1:15" ht="38.25" customHeight="1" x14ac:dyDescent="0.2">
      <c r="A69" s="4582" t="s">
        <v>25</v>
      </c>
      <c r="B69" s="4585" t="s">
        <v>27</v>
      </c>
      <c r="C69" s="4588" t="s">
        <v>66</v>
      </c>
      <c r="D69" s="1495"/>
      <c r="E69" s="4605"/>
      <c r="F69" s="4610" t="s">
        <v>685</v>
      </c>
      <c r="G69" s="4641" t="s">
        <v>688</v>
      </c>
      <c r="H69" s="3846" t="s">
        <v>33</v>
      </c>
      <c r="I69" s="3849" t="s">
        <v>538</v>
      </c>
      <c r="J69" s="4437" t="s">
        <v>226</v>
      </c>
      <c r="K69" s="835" t="s">
        <v>684</v>
      </c>
      <c r="L69" s="513">
        <v>0</v>
      </c>
      <c r="M69" s="501" t="s">
        <v>687</v>
      </c>
      <c r="N69" s="500" t="s">
        <v>56</v>
      </c>
      <c r="O69" s="499"/>
    </row>
    <row r="70" spans="1:15" ht="17.25" customHeight="1" x14ac:dyDescent="0.2">
      <c r="A70" s="4583"/>
      <c r="B70" s="4586"/>
      <c r="C70" s="4589"/>
      <c r="D70" s="1494"/>
      <c r="E70" s="4606"/>
      <c r="F70" s="4160"/>
      <c r="G70" s="4642"/>
      <c r="H70" s="3847"/>
      <c r="I70" s="3850"/>
      <c r="J70" s="4438"/>
      <c r="K70" s="1493" t="s">
        <v>118</v>
      </c>
      <c r="L70" s="1492">
        <v>0</v>
      </c>
      <c r="M70" s="1491" t="s">
        <v>686</v>
      </c>
      <c r="N70" s="1490" t="s">
        <v>92</v>
      </c>
      <c r="O70" s="1489"/>
    </row>
    <row r="71" spans="1:15" ht="13.5" thickBot="1" x14ac:dyDescent="0.25">
      <c r="A71" s="4584"/>
      <c r="B71" s="4587"/>
      <c r="C71" s="4590"/>
      <c r="D71" s="1488"/>
      <c r="E71" s="4606"/>
      <c r="F71" s="4611"/>
      <c r="G71" s="4642"/>
      <c r="H71" s="3847"/>
      <c r="I71" s="3850"/>
      <c r="J71" s="4438"/>
      <c r="K71" s="821" t="s">
        <v>21</v>
      </c>
      <c r="L71" s="820">
        <f>SUM(L69:L70)</f>
        <v>0</v>
      </c>
      <c r="M71" s="877"/>
      <c r="N71" s="846"/>
      <c r="O71" s="862"/>
    </row>
    <row r="72" spans="1:15" x14ac:dyDescent="0.2">
      <c r="A72" s="4582" t="s">
        <v>25</v>
      </c>
      <c r="B72" s="4585" t="s">
        <v>27</v>
      </c>
      <c r="C72" s="4588" t="s">
        <v>66</v>
      </c>
      <c r="D72" s="4619" t="s">
        <v>25</v>
      </c>
      <c r="E72" s="4606"/>
      <c r="F72" s="4615" t="s">
        <v>685</v>
      </c>
      <c r="G72" s="4642"/>
      <c r="H72" s="3847"/>
      <c r="I72" s="3850"/>
      <c r="J72" s="4438"/>
      <c r="K72" s="503" t="s">
        <v>684</v>
      </c>
      <c r="L72" s="1487">
        <v>0</v>
      </c>
      <c r="M72" s="1486"/>
      <c r="N72" s="1485"/>
      <c r="O72" s="1484"/>
    </row>
    <row r="73" spans="1:15" x14ac:dyDescent="0.2">
      <c r="A73" s="4583"/>
      <c r="B73" s="4586"/>
      <c r="C73" s="4589"/>
      <c r="D73" s="4620"/>
      <c r="E73" s="4606"/>
      <c r="F73" s="4637"/>
      <c r="G73" s="4642"/>
      <c r="H73" s="3847"/>
      <c r="I73" s="3850"/>
      <c r="J73" s="4438"/>
      <c r="K73" s="1483" t="s">
        <v>118</v>
      </c>
      <c r="L73" s="878"/>
      <c r="M73" s="1482"/>
      <c r="N73" s="876"/>
      <c r="O73" s="964"/>
    </row>
    <row r="74" spans="1:15" ht="13.5" thickBot="1" x14ac:dyDescent="0.25">
      <c r="A74" s="4584"/>
      <c r="B74" s="4587"/>
      <c r="C74" s="4590"/>
      <c r="D74" s="4640"/>
      <c r="E74" s="4607"/>
      <c r="F74" s="4616"/>
      <c r="G74" s="4643"/>
      <c r="H74" s="3848"/>
      <c r="I74" s="3851"/>
      <c r="J74" s="4439"/>
      <c r="K74" s="1481" t="s">
        <v>21</v>
      </c>
      <c r="L74" s="788">
        <f>SUM(L72:L73)</f>
        <v>0</v>
      </c>
      <c r="M74" s="1480"/>
      <c r="N74" s="1479"/>
      <c r="O74" s="1478"/>
    </row>
    <row r="75" spans="1:15" ht="22.5" customHeight="1" thickBot="1" x14ac:dyDescent="0.25">
      <c r="A75" s="470" t="s">
        <v>25</v>
      </c>
      <c r="B75" s="469" t="s">
        <v>27</v>
      </c>
      <c r="C75" s="3869" t="s">
        <v>26</v>
      </c>
      <c r="D75" s="3869"/>
      <c r="E75" s="3869"/>
      <c r="F75" s="3869"/>
      <c r="G75" s="3869"/>
      <c r="H75" s="3869"/>
      <c r="I75" s="3870"/>
      <c r="J75" s="468"/>
      <c r="K75" s="467" t="s">
        <v>21</v>
      </c>
      <c r="L75" s="466">
        <f>L31+L36+L41+L47+L52+L57+L66+L71</f>
        <v>583.83000000000004</v>
      </c>
      <c r="M75" s="410"/>
      <c r="N75" s="410"/>
      <c r="O75" s="409"/>
    </row>
    <row r="76" spans="1:15" ht="13.5" thickBot="1" x14ac:dyDescent="0.25">
      <c r="A76" s="465" t="s">
        <v>25</v>
      </c>
      <c r="B76" s="704"/>
      <c r="C76" s="3874" t="s">
        <v>24</v>
      </c>
      <c r="D76" s="3874"/>
      <c r="E76" s="3874"/>
      <c r="F76" s="3874"/>
      <c r="G76" s="3874"/>
      <c r="H76" s="3874"/>
      <c r="I76" s="3875"/>
      <c r="J76" s="1477"/>
      <c r="K76" s="703" t="s">
        <v>21</v>
      </c>
      <c r="L76" s="783">
        <f>L75+L27</f>
        <v>618.73</v>
      </c>
      <c r="M76" s="781"/>
      <c r="N76" s="781"/>
      <c r="O76" s="780"/>
    </row>
    <row r="77" spans="1:15" ht="13.5" hidden="1" thickBot="1" x14ac:dyDescent="0.25">
      <c r="A77" s="470"/>
      <c r="B77" s="1476"/>
      <c r="C77" s="4635" t="s">
        <v>23</v>
      </c>
      <c r="D77" s="4635"/>
      <c r="E77" s="4635"/>
      <c r="F77" s="4635"/>
      <c r="G77" s="4635"/>
      <c r="H77" s="4635"/>
      <c r="I77" s="4636"/>
      <c r="J77" s="1475"/>
      <c r="K77" s="1474" t="s">
        <v>21</v>
      </c>
      <c r="L77" s="1473">
        <f>L78-L70-L56-L46-L40-L30</f>
        <v>273</v>
      </c>
      <c r="M77" s="1472"/>
      <c r="N77" s="1472"/>
      <c r="O77" s="1471"/>
    </row>
    <row r="78" spans="1:15" ht="24" customHeight="1" thickBot="1" x14ac:dyDescent="0.25">
      <c r="A78" s="4122" t="s">
        <v>22</v>
      </c>
      <c r="B78" s="4123"/>
      <c r="C78" s="4123"/>
      <c r="D78" s="4123"/>
      <c r="E78" s="4123"/>
      <c r="F78" s="4123"/>
      <c r="G78" s="4123"/>
      <c r="H78" s="4123"/>
      <c r="I78" s="4123"/>
      <c r="J78" s="4123"/>
      <c r="K78" s="4124"/>
      <c r="L78" s="1470">
        <f>L76*1</f>
        <v>618.73</v>
      </c>
      <c r="M78" s="4648"/>
      <c r="N78" s="4649"/>
      <c r="O78" s="4650"/>
    </row>
    <row r="79" spans="1:15" x14ac:dyDescent="0.2">
      <c r="A79" s="695" t="s">
        <v>20</v>
      </c>
      <c r="B79" s="695"/>
      <c r="C79" s="695"/>
      <c r="D79" s="695"/>
      <c r="E79" s="695"/>
      <c r="F79" s="695"/>
      <c r="G79" s="695"/>
      <c r="H79" s="1469"/>
      <c r="I79" s="695"/>
      <c r="J79" s="695"/>
      <c r="K79" s="695"/>
      <c r="L79" s="695"/>
      <c r="M79" s="695"/>
      <c r="N79" s="694"/>
      <c r="O79" s="693"/>
    </row>
    <row r="80" spans="1:15" x14ac:dyDescent="0.2">
      <c r="A80" s="1467"/>
      <c r="B80" s="1467"/>
      <c r="C80" s="1467"/>
      <c r="D80" s="1467"/>
      <c r="E80" s="1467"/>
      <c r="F80" s="1467"/>
      <c r="G80" s="1467"/>
      <c r="H80" s="1468"/>
      <c r="I80" s="1467"/>
      <c r="J80" s="1467"/>
      <c r="K80" s="1467"/>
      <c r="L80" s="1467"/>
      <c r="M80" s="1467"/>
      <c r="N80" s="694"/>
      <c r="O80" s="693"/>
    </row>
    <row r="81" spans="1:15" x14ac:dyDescent="0.2">
      <c r="A81" s="1467"/>
      <c r="B81" s="1467"/>
      <c r="C81" s="1467"/>
      <c r="D81" s="1467"/>
      <c r="E81" s="1467"/>
      <c r="F81" s="1467"/>
      <c r="G81" s="1467"/>
      <c r="H81" s="1468"/>
      <c r="I81" s="1467"/>
      <c r="J81" s="1467"/>
      <c r="K81" s="1467"/>
      <c r="L81" s="1467"/>
      <c r="M81" s="1467"/>
      <c r="N81" s="694"/>
      <c r="O81" s="693"/>
    </row>
    <row r="82" spans="1:15" x14ac:dyDescent="0.2">
      <c r="A82" s="1467"/>
      <c r="B82" s="1467"/>
      <c r="C82" s="1467"/>
      <c r="D82" s="1467"/>
      <c r="E82" s="1467"/>
      <c r="F82" s="1467"/>
      <c r="G82" s="1467"/>
      <c r="H82" s="1468"/>
      <c r="I82" s="1467"/>
      <c r="J82" s="1467"/>
      <c r="K82" s="1467"/>
      <c r="L82" s="1467"/>
      <c r="M82" s="1467"/>
      <c r="N82" s="694"/>
      <c r="O82" s="693"/>
    </row>
    <row r="83" spans="1:15" ht="13.9" customHeight="1" x14ac:dyDescent="0.2">
      <c r="A83" s="1467"/>
      <c r="B83" s="1467"/>
      <c r="C83" s="1467"/>
      <c r="D83" s="1467"/>
      <c r="E83" s="1467"/>
      <c r="F83" s="1467"/>
      <c r="G83" s="1467"/>
      <c r="H83" s="1468"/>
      <c r="I83" s="1467"/>
      <c r="J83" s="1467"/>
      <c r="K83" s="1467"/>
      <c r="L83" s="1467"/>
      <c r="M83" s="1467"/>
      <c r="N83" s="694"/>
      <c r="O83" s="693"/>
    </row>
    <row r="84" spans="1:15" x14ac:dyDescent="0.2">
      <c r="A84" s="1467"/>
      <c r="B84" s="1467"/>
      <c r="C84" s="1467"/>
      <c r="D84" s="1467"/>
      <c r="E84" s="1467"/>
      <c r="F84" s="1467"/>
      <c r="G84" s="1467"/>
      <c r="H84" s="1468"/>
      <c r="I84" s="1467"/>
      <c r="J84" s="1467"/>
      <c r="K84" s="1467"/>
      <c r="L84" s="1467"/>
      <c r="M84" s="1467"/>
      <c r="N84" s="694"/>
      <c r="O84" s="693"/>
    </row>
    <row r="85" spans="1:15" x14ac:dyDescent="0.2">
      <c r="A85" s="1467"/>
      <c r="B85" s="1467"/>
      <c r="C85" s="1467"/>
      <c r="D85" s="1467"/>
      <c r="E85" s="1467"/>
      <c r="F85" s="1467"/>
      <c r="G85" s="1467"/>
      <c r="H85" s="1468"/>
      <c r="I85" s="1467"/>
      <c r="J85" s="1467"/>
      <c r="K85" s="1467"/>
      <c r="L85" s="1467"/>
      <c r="M85" s="1467"/>
      <c r="N85" s="694"/>
      <c r="O85" s="693"/>
    </row>
    <row r="86" spans="1:15" x14ac:dyDescent="0.2">
      <c r="A86" s="694"/>
      <c r="B86" s="694"/>
      <c r="C86" s="694"/>
      <c r="D86" s="694"/>
      <c r="E86" s="694"/>
      <c r="F86" s="694"/>
      <c r="G86" s="694"/>
      <c r="H86" s="1466"/>
      <c r="I86" s="694"/>
      <c r="J86" s="694"/>
      <c r="K86" s="694"/>
      <c r="L86" s="694"/>
      <c r="M86" s="694"/>
      <c r="N86" s="694"/>
      <c r="O86" s="693"/>
    </row>
    <row r="87" spans="1:15" x14ac:dyDescent="0.2">
      <c r="A87" s="694"/>
      <c r="B87" s="694"/>
      <c r="C87" s="694"/>
      <c r="D87" s="694"/>
      <c r="E87" s="694"/>
      <c r="F87" s="694"/>
      <c r="G87" s="694"/>
      <c r="H87" s="1466"/>
      <c r="I87" s="694"/>
      <c r="J87" s="694"/>
      <c r="K87" s="694"/>
      <c r="L87" s="694"/>
      <c r="M87" s="694"/>
      <c r="N87" s="694"/>
      <c r="O87" s="693"/>
    </row>
    <row r="88" spans="1:15" x14ac:dyDescent="0.2">
      <c r="A88" s="675"/>
      <c r="B88" s="680"/>
      <c r="C88" s="680"/>
      <c r="D88" s="680"/>
      <c r="E88" s="680"/>
      <c r="M88" s="680"/>
      <c r="N88" s="680"/>
      <c r="O88" s="678"/>
    </row>
    <row r="89" spans="1:15" ht="36" customHeight="1" thickBot="1" x14ac:dyDescent="0.25">
      <c r="A89" s="675"/>
      <c r="B89" s="680"/>
      <c r="C89" s="680"/>
      <c r="D89" s="680"/>
      <c r="E89" s="680"/>
      <c r="F89" s="4128" t="s">
        <v>19</v>
      </c>
      <c r="G89" s="4128"/>
      <c r="H89" s="4128"/>
      <c r="I89" s="4128"/>
      <c r="J89" s="4128"/>
      <c r="K89" s="4128"/>
      <c r="L89" s="4128"/>
      <c r="M89" s="692"/>
      <c r="N89" s="692"/>
      <c r="O89" s="678"/>
    </row>
    <row r="90" spans="1:15" ht="26.25" thickBot="1" x14ac:dyDescent="0.25">
      <c r="A90" s="675"/>
      <c r="B90" s="680"/>
      <c r="C90" s="680"/>
      <c r="D90" s="680"/>
      <c r="E90" s="680"/>
      <c r="F90" s="691"/>
      <c r="G90" s="690"/>
      <c r="H90" s="1465"/>
      <c r="I90" s="690"/>
      <c r="J90" s="690"/>
      <c r="K90" s="287"/>
      <c r="L90" s="20" t="s">
        <v>17</v>
      </c>
      <c r="M90" s="675"/>
      <c r="N90" s="675"/>
      <c r="O90" s="678"/>
    </row>
    <row r="91" spans="1:15" ht="13.5" thickBot="1" x14ac:dyDescent="0.25">
      <c r="A91" s="675"/>
      <c r="B91" s="680"/>
      <c r="C91" s="680"/>
      <c r="D91" s="680"/>
      <c r="E91" s="680"/>
      <c r="F91" s="4157" t="s">
        <v>16</v>
      </c>
      <c r="G91" s="4158"/>
      <c r="H91" s="4158"/>
      <c r="I91" s="4158"/>
      <c r="J91" s="4158"/>
      <c r="K91" s="4159"/>
      <c r="L91" s="676">
        <f>SUM(L92:L102)</f>
        <v>618.73</v>
      </c>
      <c r="M91" s="689"/>
      <c r="N91" s="675"/>
      <c r="O91" s="678"/>
    </row>
    <row r="92" spans="1:15" x14ac:dyDescent="0.2">
      <c r="A92" s="675"/>
      <c r="B92" s="680"/>
      <c r="C92" s="680"/>
      <c r="D92" s="680"/>
      <c r="E92" s="680"/>
      <c r="F92" s="4145" t="s">
        <v>14</v>
      </c>
      <c r="G92" s="4146"/>
      <c r="H92" s="4146"/>
      <c r="I92" s="4146"/>
      <c r="J92" s="4146"/>
      <c r="K92" s="4147"/>
      <c r="L92" s="688"/>
      <c r="M92" s="675"/>
      <c r="N92" s="675"/>
      <c r="O92" s="678"/>
    </row>
    <row r="93" spans="1:15" x14ac:dyDescent="0.2">
      <c r="A93" s="675"/>
      <c r="B93" s="680"/>
      <c r="C93" s="680"/>
      <c r="D93" s="680"/>
      <c r="E93" s="680"/>
      <c r="F93" s="4145" t="s">
        <v>434</v>
      </c>
      <c r="G93" s="4146"/>
      <c r="H93" s="4146"/>
      <c r="I93" s="4146"/>
      <c r="J93" s="4146"/>
      <c r="K93" s="4147"/>
      <c r="L93" s="682">
        <f>L12+L17+L23+L29+L35+L39+L45+L51+L55+L61+L65+L69</f>
        <v>261</v>
      </c>
      <c r="M93" s="675"/>
      <c r="N93" s="675"/>
      <c r="O93" s="678"/>
    </row>
    <row r="94" spans="1:15" x14ac:dyDescent="0.2">
      <c r="A94" s="675"/>
      <c r="B94" s="680"/>
      <c r="C94" s="680"/>
      <c r="D94" s="680"/>
      <c r="E94" s="680"/>
      <c r="F94" s="4145" t="s">
        <v>12</v>
      </c>
      <c r="G94" s="4146"/>
      <c r="H94" s="4146"/>
      <c r="I94" s="4146"/>
      <c r="J94" s="4146"/>
      <c r="K94" s="4147"/>
      <c r="L94" s="682"/>
      <c r="M94" s="675"/>
      <c r="N94" s="675"/>
      <c r="O94" s="678"/>
    </row>
    <row r="95" spans="1:15" x14ac:dyDescent="0.2">
      <c r="A95" s="675"/>
      <c r="B95" s="680"/>
      <c r="C95" s="680"/>
      <c r="D95" s="680"/>
      <c r="E95" s="680"/>
      <c r="F95" s="4145" t="s">
        <v>11</v>
      </c>
      <c r="G95" s="4146"/>
      <c r="H95" s="4146"/>
      <c r="I95" s="4146"/>
      <c r="J95" s="4146"/>
      <c r="K95" s="4147"/>
      <c r="L95" s="682"/>
      <c r="M95" s="675"/>
      <c r="N95" s="675"/>
      <c r="O95" s="678"/>
    </row>
    <row r="96" spans="1:15" x14ac:dyDescent="0.2">
      <c r="A96" s="675"/>
      <c r="B96" s="680"/>
      <c r="C96" s="680"/>
      <c r="D96" s="680"/>
      <c r="E96" s="680"/>
      <c r="F96" s="3812" t="s">
        <v>10</v>
      </c>
      <c r="G96" s="3813"/>
      <c r="H96" s="3813"/>
      <c r="I96" s="3813"/>
      <c r="J96" s="3813"/>
      <c r="K96" s="4148"/>
      <c r="L96" s="687"/>
      <c r="M96" s="675"/>
      <c r="N96" s="675"/>
      <c r="O96" s="678"/>
    </row>
    <row r="97" spans="1:15" x14ac:dyDescent="0.2">
      <c r="A97" s="675"/>
      <c r="B97" s="680"/>
      <c r="C97" s="680"/>
      <c r="D97" s="680"/>
      <c r="E97" s="680"/>
      <c r="F97" s="686" t="s">
        <v>9</v>
      </c>
      <c r="G97" s="685"/>
      <c r="H97" s="1464"/>
      <c r="I97" s="684"/>
      <c r="J97" s="684"/>
      <c r="K97" s="683"/>
      <c r="L97" s="682"/>
      <c r="M97" s="675"/>
      <c r="N97" s="675"/>
      <c r="O97" s="678"/>
    </row>
    <row r="98" spans="1:15" x14ac:dyDescent="0.2">
      <c r="A98" s="675"/>
      <c r="B98" s="680"/>
      <c r="C98" s="680"/>
      <c r="D98" s="680"/>
      <c r="E98" s="680"/>
      <c r="F98" s="4145" t="s">
        <v>8</v>
      </c>
      <c r="G98" s="4146"/>
      <c r="H98" s="4146"/>
      <c r="I98" s="4146"/>
      <c r="J98" s="4146"/>
      <c r="K98" s="4147"/>
      <c r="L98" s="682"/>
      <c r="M98" s="675"/>
      <c r="N98" s="675"/>
      <c r="O98" s="681"/>
    </row>
    <row r="99" spans="1:15" x14ac:dyDescent="0.2">
      <c r="A99" s="675"/>
      <c r="B99" s="680"/>
      <c r="C99" s="680"/>
      <c r="D99" s="680"/>
      <c r="E99" s="680"/>
      <c r="F99" s="4145" t="s">
        <v>433</v>
      </c>
      <c r="G99" s="4146"/>
      <c r="H99" s="4146"/>
      <c r="I99" s="4146"/>
      <c r="J99" s="4146"/>
      <c r="K99" s="4147"/>
      <c r="L99" s="679"/>
      <c r="M99" s="675"/>
      <c r="N99" s="675"/>
      <c r="O99" s="678"/>
    </row>
    <row r="100" spans="1:15" x14ac:dyDescent="0.2">
      <c r="A100" s="675"/>
      <c r="B100" s="680"/>
      <c r="C100" s="680"/>
      <c r="D100" s="680"/>
      <c r="E100" s="680"/>
      <c r="F100" s="4145" t="s">
        <v>6</v>
      </c>
      <c r="G100" s="4146"/>
      <c r="H100" s="4146"/>
      <c r="I100" s="4146"/>
      <c r="J100" s="4146"/>
      <c r="K100" s="4147"/>
      <c r="L100" s="679"/>
      <c r="M100" s="675"/>
      <c r="N100" s="675"/>
      <c r="O100" s="678"/>
    </row>
    <row r="101" spans="1:15" x14ac:dyDescent="0.2">
      <c r="A101" s="675"/>
      <c r="B101" s="680"/>
      <c r="C101" s="680"/>
      <c r="D101" s="680"/>
      <c r="E101" s="680"/>
      <c r="F101" s="4145" t="s">
        <v>5</v>
      </c>
      <c r="G101" s="4146"/>
      <c r="H101" s="4146"/>
      <c r="I101" s="4146"/>
      <c r="J101" s="4146"/>
      <c r="K101" s="4147"/>
      <c r="L101" s="679"/>
      <c r="M101" s="675"/>
      <c r="N101" s="675"/>
      <c r="O101" s="678"/>
    </row>
    <row r="102" spans="1:15" ht="13.5" thickBot="1" x14ac:dyDescent="0.25">
      <c r="F102" s="4171" t="s">
        <v>432</v>
      </c>
      <c r="G102" s="4172"/>
      <c r="H102" s="4172"/>
      <c r="I102" s="4172"/>
      <c r="J102" s="4172"/>
      <c r="K102" s="4173"/>
      <c r="L102" s="677">
        <f>L18+L30+L40+L46+L56+L70</f>
        <v>357.73</v>
      </c>
      <c r="M102" s="675"/>
      <c r="N102" s="675"/>
    </row>
    <row r="103" spans="1:15" ht="13.5" thickBot="1" x14ac:dyDescent="0.25">
      <c r="F103" s="4174" t="s">
        <v>2</v>
      </c>
      <c r="G103" s="4175"/>
      <c r="H103" s="4175"/>
      <c r="I103" s="4175"/>
      <c r="J103" s="4175"/>
      <c r="K103" s="4175"/>
      <c r="L103" s="676">
        <v>0</v>
      </c>
      <c r="M103" s="675"/>
      <c r="N103" s="675"/>
    </row>
    <row r="104" spans="1:15" ht="13.5" thickBot="1" x14ac:dyDescent="0.25">
      <c r="F104" s="4162" t="s">
        <v>431</v>
      </c>
      <c r="G104" s="4163"/>
      <c r="H104" s="4163"/>
      <c r="I104" s="4163"/>
      <c r="J104" s="4163"/>
      <c r="K104" s="4164"/>
      <c r="L104" s="688"/>
    </row>
    <row r="105" spans="1:15" ht="13.5" thickBot="1" x14ac:dyDescent="0.25">
      <c r="F105" s="4165" t="s">
        <v>0</v>
      </c>
      <c r="G105" s="4166"/>
      <c r="H105" s="4166"/>
      <c r="I105" s="4166"/>
      <c r="J105" s="4166"/>
      <c r="K105" s="4167"/>
      <c r="L105" s="673">
        <f>L91+L103</f>
        <v>618.73</v>
      </c>
    </row>
  </sheetData>
  <mergeCells count="199">
    <mergeCell ref="N5:O5"/>
    <mergeCell ref="A2:O2"/>
    <mergeCell ref="A3:O3"/>
    <mergeCell ref="A4:O4"/>
    <mergeCell ref="D6:D8"/>
    <mergeCell ref="G6:G8"/>
    <mergeCell ref="M6:O6"/>
    <mergeCell ref="O7:O8"/>
    <mergeCell ref="C35:C36"/>
    <mergeCell ref="K6:K8"/>
    <mergeCell ref="L6:L8"/>
    <mergeCell ref="J6:J8"/>
    <mergeCell ref="M7:M8"/>
    <mergeCell ref="N7:N8"/>
    <mergeCell ref="A23:A24"/>
    <mergeCell ref="B23:B24"/>
    <mergeCell ref="C23:C24"/>
    <mergeCell ref="F23:F24"/>
    <mergeCell ref="B20:B22"/>
    <mergeCell ref="A20:A22"/>
    <mergeCell ref="D20:D22"/>
    <mergeCell ref="A12:A14"/>
    <mergeCell ref="B12:B14"/>
    <mergeCell ref="F12:F14"/>
    <mergeCell ref="M39:M41"/>
    <mergeCell ref="A35:A36"/>
    <mergeCell ref="B35:B36"/>
    <mergeCell ref="E35:E38"/>
    <mergeCell ref="F93:K93"/>
    <mergeCell ref="F94:K94"/>
    <mergeCell ref="F91:K91"/>
    <mergeCell ref="F92:K92"/>
    <mergeCell ref="D72:D74"/>
    <mergeCell ref="G69:G74"/>
    <mergeCell ref="F35:F36"/>
    <mergeCell ref="A45:A47"/>
    <mergeCell ref="B45:B47"/>
    <mergeCell ref="C45:C47"/>
    <mergeCell ref="F45:F47"/>
    <mergeCell ref="M35:M36"/>
    <mergeCell ref="A39:A41"/>
    <mergeCell ref="B39:B41"/>
    <mergeCell ref="C39:C41"/>
    <mergeCell ref="F39:F41"/>
    <mergeCell ref="M55:M56"/>
    <mergeCell ref="M78:O78"/>
    <mergeCell ref="F89:L89"/>
    <mergeCell ref="C75:I75"/>
    <mergeCell ref="F95:K95"/>
    <mergeCell ref="F96:K96"/>
    <mergeCell ref="F104:K104"/>
    <mergeCell ref="F105:K105"/>
    <mergeCell ref="F98:K98"/>
    <mergeCell ref="F99:K99"/>
    <mergeCell ref="F100:K100"/>
    <mergeCell ref="F101:K101"/>
    <mergeCell ref="F102:K102"/>
    <mergeCell ref="F103:K103"/>
    <mergeCell ref="C76:I76"/>
    <mergeCell ref="C77:I77"/>
    <mergeCell ref="A78:K78"/>
    <mergeCell ref="E65:E68"/>
    <mergeCell ref="E69:E74"/>
    <mergeCell ref="F67:F68"/>
    <mergeCell ref="F72:F74"/>
    <mergeCell ref="H69:H74"/>
    <mergeCell ref="I69:I74"/>
    <mergeCell ref="J69:J74"/>
    <mergeCell ref="G65:G68"/>
    <mergeCell ref="H65:H68"/>
    <mergeCell ref="I65:I68"/>
    <mergeCell ref="F69:F71"/>
    <mergeCell ref="A72:A74"/>
    <mergeCell ref="B72:B74"/>
    <mergeCell ref="C72:C74"/>
    <mergeCell ref="B65:B66"/>
    <mergeCell ref="C65:C66"/>
    <mergeCell ref="A65:A66"/>
    <mergeCell ref="A67:A68"/>
    <mergeCell ref="A69:A71"/>
    <mergeCell ref="B69:B71"/>
    <mergeCell ref="C69:C71"/>
    <mergeCell ref="M51:M52"/>
    <mergeCell ref="A55:A57"/>
    <mergeCell ref="B55:B57"/>
    <mergeCell ref="C55:C57"/>
    <mergeCell ref="F55:F57"/>
    <mergeCell ref="A51:A52"/>
    <mergeCell ref="B51:B52"/>
    <mergeCell ref="B53:B54"/>
    <mergeCell ref="C53:C54"/>
    <mergeCell ref="G51:G54"/>
    <mergeCell ref="H51:H54"/>
    <mergeCell ref="I51:I54"/>
    <mergeCell ref="E55:E60"/>
    <mergeCell ref="E52:E54"/>
    <mergeCell ref="J12:J16"/>
    <mergeCell ref="I12:I16"/>
    <mergeCell ref="H12:H16"/>
    <mergeCell ref="G12:G16"/>
    <mergeCell ref="F15:F16"/>
    <mergeCell ref="C51:C52"/>
    <mergeCell ref="F51:F52"/>
    <mergeCell ref="A61:A62"/>
    <mergeCell ref="B61:B62"/>
    <mergeCell ref="C61:C62"/>
    <mergeCell ref="A53:A54"/>
    <mergeCell ref="A58:A60"/>
    <mergeCell ref="B58:B60"/>
    <mergeCell ref="C58:C60"/>
    <mergeCell ref="E61:E64"/>
    <mergeCell ref="F20:F22"/>
    <mergeCell ref="A6:A8"/>
    <mergeCell ref="B6:B8"/>
    <mergeCell ref="C6:C8"/>
    <mergeCell ref="E6:E8"/>
    <mergeCell ref="F6:F8"/>
    <mergeCell ref="H6:H8"/>
    <mergeCell ref="I6:I8"/>
    <mergeCell ref="F25:F26"/>
    <mergeCell ref="H23:H26"/>
    <mergeCell ref="I23:I26"/>
    <mergeCell ref="G23:G26"/>
    <mergeCell ref="B25:B26"/>
    <mergeCell ref="A25:A26"/>
    <mergeCell ref="A17:A19"/>
    <mergeCell ref="B17:B19"/>
    <mergeCell ref="C17:C19"/>
    <mergeCell ref="F17:F19"/>
    <mergeCell ref="D15:D16"/>
    <mergeCell ref="B15:B16"/>
    <mergeCell ref="A15:A16"/>
    <mergeCell ref="G29:G34"/>
    <mergeCell ref="H29:H34"/>
    <mergeCell ref="I29:I34"/>
    <mergeCell ref="D32:D34"/>
    <mergeCell ref="F32:F34"/>
    <mergeCell ref="J35:J38"/>
    <mergeCell ref="J39:J44"/>
    <mergeCell ref="F37:F38"/>
    <mergeCell ref="F42:F44"/>
    <mergeCell ref="J61:J64"/>
    <mergeCell ref="B67:B68"/>
    <mergeCell ref="C67:C68"/>
    <mergeCell ref="F61:F62"/>
    <mergeCell ref="F65:F66"/>
    <mergeCell ref="D25:D26"/>
    <mergeCell ref="E25:E26"/>
    <mergeCell ref="F63:F64"/>
    <mergeCell ref="J45:J50"/>
    <mergeCell ref="I45:I50"/>
    <mergeCell ref="H45:H50"/>
    <mergeCell ref="G45:G50"/>
    <mergeCell ref="J51:J54"/>
    <mergeCell ref="F48:F50"/>
    <mergeCell ref="F53:F54"/>
    <mergeCell ref="J23:J26"/>
    <mergeCell ref="G39:G44"/>
    <mergeCell ref="H35:H38"/>
    <mergeCell ref="H39:H44"/>
    <mergeCell ref="I35:I38"/>
    <mergeCell ref="I39:I44"/>
    <mergeCell ref="C27:J27"/>
    <mergeCell ref="C29:C31"/>
    <mergeCell ref="F29:F31"/>
    <mergeCell ref="A63:A64"/>
    <mergeCell ref="B63:B64"/>
    <mergeCell ref="C63:C64"/>
    <mergeCell ref="H61:H64"/>
    <mergeCell ref="I61:I64"/>
    <mergeCell ref="G61:G64"/>
    <mergeCell ref="G55:G60"/>
    <mergeCell ref="H55:H60"/>
    <mergeCell ref="I55:I60"/>
    <mergeCell ref="F58:F60"/>
    <mergeCell ref="M1:O1"/>
    <mergeCell ref="A29:A31"/>
    <mergeCell ref="B29:B31"/>
    <mergeCell ref="J29:J34"/>
    <mergeCell ref="A42:A44"/>
    <mergeCell ref="B42:B44"/>
    <mergeCell ref="C42:C44"/>
    <mergeCell ref="A48:A50"/>
    <mergeCell ref="B48:B50"/>
    <mergeCell ref="C48:C50"/>
    <mergeCell ref="A32:A34"/>
    <mergeCell ref="B32:B34"/>
    <mergeCell ref="C32:C34"/>
    <mergeCell ref="A37:A38"/>
    <mergeCell ref="B37:B38"/>
    <mergeCell ref="C37:C38"/>
    <mergeCell ref="E40:E44"/>
    <mergeCell ref="G35:G38"/>
    <mergeCell ref="E45:E50"/>
    <mergeCell ref="J17:J22"/>
    <mergeCell ref="I17:I22"/>
    <mergeCell ref="H17:H22"/>
    <mergeCell ref="G17:G22"/>
    <mergeCell ref="E29:E34"/>
  </mergeCells>
  <pageMargins left="0.70866141732283472" right="0.70866141732283472" top="0.74803149606299213" bottom="0.74803149606299213" header="0.31496062992125984" footer="0.31496062992125984"/>
  <pageSetup paperSize="9" scale="73" firstPageNumber="30"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workbookViewId="0">
      <selection activeCell="M1" sqref="M1:O1"/>
    </sheetView>
  </sheetViews>
  <sheetFormatPr defaultRowHeight="12.75" x14ac:dyDescent="0.2"/>
  <cols>
    <col min="1" max="1" width="3.5703125" style="263" customWidth="1"/>
    <col min="2" max="2" width="3.28515625" style="263" customWidth="1"/>
    <col min="3" max="3" width="4.140625" style="263" customWidth="1"/>
    <col min="4" max="4" width="3.7109375" style="263" customWidth="1"/>
    <col min="5" max="5" width="3.42578125" style="263" customWidth="1"/>
    <col min="6" max="6" width="39.140625" style="263" customWidth="1"/>
    <col min="7" max="7" width="5" style="263" customWidth="1"/>
    <col min="8" max="8" width="5" style="1593" customWidth="1"/>
    <col min="9" max="9" width="4.42578125" style="263" customWidth="1"/>
    <col min="10" max="10" width="28.42578125" style="263" customWidth="1"/>
    <col min="11" max="11" width="7.28515625" style="263" customWidth="1"/>
    <col min="12" max="12" width="10" style="263" customWidth="1"/>
    <col min="13" max="13" width="41.28515625" style="263" customWidth="1"/>
    <col min="14" max="14" width="9.140625" style="263" customWidth="1"/>
    <col min="15" max="15" width="10.7109375" style="263" customWidth="1"/>
    <col min="16" max="16384" width="9.140625" style="263"/>
  </cols>
  <sheetData>
    <row r="1" spans="1:15" ht="57.75" customHeight="1" x14ac:dyDescent="0.2">
      <c r="M1" s="3765" t="s">
        <v>1393</v>
      </c>
      <c r="N1" s="3765"/>
      <c r="O1" s="3765"/>
    </row>
    <row r="2" spans="1:15" ht="18.75" customHeight="1" x14ac:dyDescent="0.2">
      <c r="A2" s="4652" t="s">
        <v>172</v>
      </c>
      <c r="B2" s="4652"/>
      <c r="C2" s="4652"/>
      <c r="D2" s="4652"/>
      <c r="E2" s="4652"/>
      <c r="F2" s="4652"/>
      <c r="G2" s="4652"/>
      <c r="H2" s="4652"/>
      <c r="I2" s="4652"/>
      <c r="J2" s="4652"/>
      <c r="K2" s="4652"/>
      <c r="L2" s="4652"/>
      <c r="M2" s="4652"/>
      <c r="N2" s="4652"/>
      <c r="O2" s="4652"/>
    </row>
    <row r="3" spans="1:15" ht="16.5" customHeight="1" x14ac:dyDescent="0.2">
      <c r="A3" s="4038" t="s">
        <v>754</v>
      </c>
      <c r="B3" s="4038"/>
      <c r="C3" s="4038"/>
      <c r="D3" s="4038"/>
      <c r="E3" s="4038"/>
      <c r="F3" s="4038"/>
      <c r="G3" s="4038"/>
      <c r="H3" s="4038"/>
      <c r="I3" s="4038"/>
      <c r="J3" s="4038"/>
      <c r="K3" s="4038"/>
      <c r="L3" s="4038"/>
      <c r="M3" s="4038"/>
      <c r="N3" s="4038"/>
      <c r="O3" s="4038"/>
    </row>
    <row r="4" spans="1:15" ht="20.25" customHeight="1" x14ac:dyDescent="0.2">
      <c r="A4" s="4653" t="s">
        <v>170</v>
      </c>
      <c r="B4" s="4653"/>
      <c r="C4" s="4653"/>
      <c r="D4" s="4653"/>
      <c r="E4" s="4653"/>
      <c r="F4" s="4653"/>
      <c r="G4" s="4653"/>
      <c r="H4" s="4653"/>
      <c r="I4" s="4653"/>
      <c r="J4" s="4653"/>
      <c r="K4" s="4653"/>
      <c r="L4" s="4653"/>
      <c r="M4" s="4653"/>
      <c r="N4" s="4653"/>
      <c r="O4" s="4653"/>
    </row>
    <row r="5" spans="1:15" ht="13.5" customHeight="1" thickBot="1" x14ac:dyDescent="0.25">
      <c r="A5" s="671"/>
      <c r="B5" s="671"/>
      <c r="C5" s="671"/>
      <c r="D5" s="671"/>
      <c r="E5" s="671"/>
      <c r="F5" s="671"/>
      <c r="G5" s="671"/>
      <c r="H5" s="1592"/>
      <c r="I5" s="671"/>
      <c r="J5" s="671"/>
      <c r="K5" s="671"/>
      <c r="L5" s="671"/>
      <c r="M5" s="670"/>
      <c r="N5" s="4651" t="s">
        <v>169</v>
      </c>
      <c r="O5" s="4651"/>
    </row>
    <row r="6" spans="1:15" ht="28.9" customHeight="1" thickBot="1" x14ac:dyDescent="0.25">
      <c r="A6" s="4210" t="s">
        <v>168</v>
      </c>
      <c r="B6" s="4213" t="s">
        <v>167</v>
      </c>
      <c r="C6" s="4216" t="s">
        <v>163</v>
      </c>
      <c r="D6" s="4192" t="s">
        <v>165</v>
      </c>
      <c r="E6" s="4219" t="s">
        <v>166</v>
      </c>
      <c r="F6" s="4222" t="s">
        <v>164</v>
      </c>
      <c r="G6" s="4195" t="s">
        <v>163</v>
      </c>
      <c r="H6" s="4023" t="s">
        <v>162</v>
      </c>
      <c r="I6" s="4675" t="s">
        <v>161</v>
      </c>
      <c r="J6" s="4520" t="s">
        <v>160</v>
      </c>
      <c r="K6" s="4186" t="s">
        <v>159</v>
      </c>
      <c r="L6" s="4026" t="s">
        <v>158</v>
      </c>
      <c r="M6" s="4202" t="s">
        <v>157</v>
      </c>
      <c r="N6" s="4203"/>
      <c r="O6" s="4204"/>
    </row>
    <row r="7" spans="1:15" x14ac:dyDescent="0.2">
      <c r="A7" s="4211"/>
      <c r="B7" s="4214"/>
      <c r="C7" s="4217"/>
      <c r="D7" s="4193"/>
      <c r="E7" s="4220"/>
      <c r="F7" s="4223"/>
      <c r="G7" s="4196"/>
      <c r="H7" s="4024"/>
      <c r="I7" s="4676"/>
      <c r="J7" s="4521"/>
      <c r="K7" s="4187"/>
      <c r="L7" s="4027"/>
      <c r="M7" s="4205" t="s">
        <v>156</v>
      </c>
      <c r="N7" s="4207" t="s">
        <v>155</v>
      </c>
      <c r="O7" s="4654" t="s">
        <v>154</v>
      </c>
    </row>
    <row r="8" spans="1:15" ht="120" customHeight="1" thickBot="1" x14ac:dyDescent="0.25">
      <c r="A8" s="4212"/>
      <c r="B8" s="4215"/>
      <c r="C8" s="4218"/>
      <c r="D8" s="4194"/>
      <c r="E8" s="4221"/>
      <c r="F8" s="4224"/>
      <c r="G8" s="4197"/>
      <c r="H8" s="4025"/>
      <c r="I8" s="4677"/>
      <c r="J8" s="4521"/>
      <c r="K8" s="4188"/>
      <c r="L8" s="4028"/>
      <c r="M8" s="4206"/>
      <c r="N8" s="4208"/>
      <c r="O8" s="4655"/>
    </row>
    <row r="9" spans="1:15" ht="33" customHeight="1" thickBot="1" x14ac:dyDescent="0.25">
      <c r="A9" s="611" t="s">
        <v>25</v>
      </c>
      <c r="B9" s="4660" t="s">
        <v>753</v>
      </c>
      <c r="C9" s="4661"/>
      <c r="D9" s="4661"/>
      <c r="E9" s="4661"/>
      <c r="F9" s="4661"/>
      <c r="G9" s="4661"/>
      <c r="H9" s="4661"/>
      <c r="I9" s="4661"/>
      <c r="J9" s="4661"/>
      <c r="K9" s="4661"/>
      <c r="L9" s="4662"/>
      <c r="M9" s="1703" t="s">
        <v>752</v>
      </c>
      <c r="N9" s="1702" t="s">
        <v>92</v>
      </c>
      <c r="O9" s="1701"/>
    </row>
    <row r="10" spans="1:15" ht="19.5" customHeight="1" thickBot="1" x14ac:dyDescent="0.25">
      <c r="A10" s="4080" t="s">
        <v>25</v>
      </c>
      <c r="B10" s="4100" t="s">
        <v>25</v>
      </c>
      <c r="C10" s="4669" t="s">
        <v>751</v>
      </c>
      <c r="D10" s="4670"/>
      <c r="E10" s="4670"/>
      <c r="F10" s="4670"/>
      <c r="G10" s="4670"/>
      <c r="H10" s="4670"/>
      <c r="I10" s="4670"/>
      <c r="J10" s="4670"/>
      <c r="K10" s="4670"/>
      <c r="L10" s="4671"/>
      <c r="M10" s="1700" t="s">
        <v>750</v>
      </c>
      <c r="N10" s="1560" t="s">
        <v>748</v>
      </c>
      <c r="O10" s="1559">
        <v>8200</v>
      </c>
    </row>
    <row r="11" spans="1:15" ht="20.25" customHeight="1" thickBot="1" x14ac:dyDescent="0.25">
      <c r="A11" s="4082"/>
      <c r="B11" s="4101"/>
      <c r="C11" s="4672"/>
      <c r="D11" s="4673"/>
      <c r="E11" s="4673"/>
      <c r="F11" s="4673"/>
      <c r="G11" s="4673"/>
      <c r="H11" s="4673"/>
      <c r="I11" s="4673"/>
      <c r="J11" s="4673"/>
      <c r="K11" s="4673"/>
      <c r="L11" s="4674"/>
      <c r="M11" s="1699" t="s">
        <v>749</v>
      </c>
      <c r="N11" s="1698" t="s">
        <v>748</v>
      </c>
      <c r="O11" s="1559">
        <v>3000</v>
      </c>
    </row>
    <row r="12" spans="1:15" ht="39.75" customHeight="1" x14ac:dyDescent="0.2">
      <c r="A12" s="4663" t="s">
        <v>25</v>
      </c>
      <c r="B12" s="4689" t="s">
        <v>25</v>
      </c>
      <c r="C12" s="4121" t="s">
        <v>25</v>
      </c>
      <c r="D12" s="4064" t="s">
        <v>747</v>
      </c>
      <c r="E12" s="4151"/>
      <c r="F12" s="4152"/>
      <c r="G12" s="4593" t="s">
        <v>143</v>
      </c>
      <c r="H12" s="4686" t="s">
        <v>33</v>
      </c>
      <c r="I12" s="4683" t="s">
        <v>265</v>
      </c>
      <c r="J12" s="4437" t="s">
        <v>264</v>
      </c>
      <c r="K12" s="4679" t="s">
        <v>101</v>
      </c>
      <c r="L12" s="4678">
        <v>70</v>
      </c>
      <c r="M12" s="1681" t="s">
        <v>746</v>
      </c>
      <c r="N12" s="1680" t="s">
        <v>92</v>
      </c>
      <c r="O12" s="1679">
        <v>2</v>
      </c>
    </row>
    <row r="13" spans="1:15" ht="67.5" customHeight="1" thickBot="1" x14ac:dyDescent="0.25">
      <c r="A13" s="4664"/>
      <c r="B13" s="4667"/>
      <c r="C13" s="4121"/>
      <c r="D13" s="4200"/>
      <c r="E13" s="4153"/>
      <c r="F13" s="4154"/>
      <c r="G13" s="4594"/>
      <c r="H13" s="4687"/>
      <c r="I13" s="4684"/>
      <c r="J13" s="4438"/>
      <c r="K13" s="4679"/>
      <c r="L13" s="4678"/>
      <c r="M13" s="1697" t="s">
        <v>745</v>
      </c>
      <c r="N13" s="1696"/>
      <c r="O13" s="1695" t="s">
        <v>336</v>
      </c>
    </row>
    <row r="14" spans="1:15" ht="22.5" customHeight="1" thickBot="1" x14ac:dyDescent="0.25">
      <c r="A14" s="4665"/>
      <c r="B14" s="4668"/>
      <c r="C14" s="4088"/>
      <c r="D14" s="4201"/>
      <c r="E14" s="4155"/>
      <c r="F14" s="4156"/>
      <c r="G14" s="4594"/>
      <c r="H14" s="4687"/>
      <c r="I14" s="4684"/>
      <c r="J14" s="4438"/>
      <c r="K14" s="1627" t="s">
        <v>21</v>
      </c>
      <c r="L14" s="1694">
        <f>SUM(L12)</f>
        <v>70</v>
      </c>
      <c r="M14" s="1691"/>
      <c r="N14" s="1690"/>
      <c r="O14" s="1689"/>
    </row>
    <row r="15" spans="1:15" ht="36" customHeight="1" thickBot="1" x14ac:dyDescent="0.25">
      <c r="A15" s="1688" t="s">
        <v>25</v>
      </c>
      <c r="B15" s="1687" t="s">
        <v>25</v>
      </c>
      <c r="C15" s="985" t="s">
        <v>25</v>
      </c>
      <c r="D15" s="1693" t="s">
        <v>25</v>
      </c>
      <c r="E15" s="1660"/>
      <c r="F15" s="4603" t="s">
        <v>744</v>
      </c>
      <c r="G15" s="4594"/>
      <c r="H15" s="4687"/>
      <c r="I15" s="4684"/>
      <c r="J15" s="4438"/>
      <c r="K15" s="503" t="s">
        <v>101</v>
      </c>
      <c r="L15" s="1692">
        <v>70</v>
      </c>
      <c r="M15" s="1691"/>
      <c r="N15" s="1690"/>
      <c r="O15" s="1689"/>
    </row>
    <row r="16" spans="1:15" ht="55.5" customHeight="1" thickBot="1" x14ac:dyDescent="0.25">
      <c r="A16" s="1688"/>
      <c r="B16" s="1687"/>
      <c r="C16" s="612"/>
      <c r="D16" s="754"/>
      <c r="E16" s="1636"/>
      <c r="F16" s="4604"/>
      <c r="G16" s="4595"/>
      <c r="H16" s="4688"/>
      <c r="I16" s="4685"/>
      <c r="J16" s="4439"/>
      <c r="K16" s="1623" t="s">
        <v>21</v>
      </c>
      <c r="L16" s="1686">
        <f>SUM(L15)</f>
        <v>70</v>
      </c>
      <c r="M16" s="1685"/>
      <c r="N16" s="1684"/>
      <c r="O16" s="906"/>
    </row>
    <row r="17" spans="1:15" ht="21" customHeight="1" x14ac:dyDescent="0.2">
      <c r="A17" s="4663" t="s">
        <v>25</v>
      </c>
      <c r="B17" s="4666" t="s">
        <v>25</v>
      </c>
      <c r="C17" s="4087" t="s">
        <v>27</v>
      </c>
      <c r="D17" s="4064" t="s">
        <v>737</v>
      </c>
      <c r="E17" s="4151"/>
      <c r="F17" s="4152"/>
      <c r="G17" s="4641" t="s">
        <v>124</v>
      </c>
      <c r="H17" s="4686" t="s">
        <v>33</v>
      </c>
      <c r="I17" s="4683" t="s">
        <v>265</v>
      </c>
      <c r="J17" s="1404" t="s">
        <v>264</v>
      </c>
      <c r="K17" s="1616" t="s">
        <v>101</v>
      </c>
      <c r="L17" s="513">
        <v>50</v>
      </c>
      <c r="M17" s="1683" t="s">
        <v>743</v>
      </c>
      <c r="N17" s="1671" t="s">
        <v>92</v>
      </c>
      <c r="O17" s="1670">
        <v>1</v>
      </c>
    </row>
    <row r="18" spans="1:15" ht="24.75" customHeight="1" x14ac:dyDescent="0.2">
      <c r="A18" s="4664"/>
      <c r="B18" s="4667"/>
      <c r="C18" s="4121"/>
      <c r="D18" s="4200"/>
      <c r="E18" s="4153"/>
      <c r="F18" s="4154"/>
      <c r="G18" s="4642"/>
      <c r="H18" s="4687"/>
      <c r="I18" s="4684"/>
      <c r="J18" s="1400"/>
      <c r="K18" s="1682"/>
      <c r="L18" s="1669"/>
      <c r="M18" s="1681" t="s">
        <v>742</v>
      </c>
      <c r="N18" s="1680" t="s">
        <v>92</v>
      </c>
      <c r="O18" s="1679">
        <v>1</v>
      </c>
    </row>
    <row r="19" spans="1:15" ht="31.15" customHeight="1" thickBot="1" x14ac:dyDescent="0.25">
      <c r="A19" s="4664"/>
      <c r="B19" s="4667"/>
      <c r="C19" s="4121"/>
      <c r="D19" s="4200"/>
      <c r="E19" s="4153"/>
      <c r="F19" s="4154"/>
      <c r="G19" s="4642"/>
      <c r="H19" s="4687"/>
      <c r="I19" s="4684"/>
      <c r="J19" s="1400"/>
      <c r="K19" s="1678"/>
      <c r="L19" s="1677"/>
      <c r="M19" s="1676" t="s">
        <v>741</v>
      </c>
      <c r="N19" s="1675" t="s">
        <v>92</v>
      </c>
      <c r="O19" s="1674">
        <v>1</v>
      </c>
    </row>
    <row r="20" spans="1:15" ht="29.25" customHeight="1" x14ac:dyDescent="0.2">
      <c r="A20" s="4664"/>
      <c r="B20" s="4667"/>
      <c r="C20" s="4121"/>
      <c r="D20" s="4200"/>
      <c r="E20" s="4153"/>
      <c r="F20" s="4154"/>
      <c r="G20" s="4642"/>
      <c r="H20" s="4687"/>
      <c r="I20" s="4684"/>
      <c r="J20" s="1400"/>
      <c r="K20" s="1673"/>
      <c r="L20" s="1672"/>
      <c r="M20" s="501" t="s">
        <v>740</v>
      </c>
      <c r="N20" s="1671" t="s">
        <v>92</v>
      </c>
      <c r="O20" s="1670">
        <v>1</v>
      </c>
    </row>
    <row r="21" spans="1:15" ht="16.899999999999999" customHeight="1" x14ac:dyDescent="0.2">
      <c r="A21" s="4664"/>
      <c r="B21" s="4667"/>
      <c r="C21" s="4121"/>
      <c r="D21" s="4200"/>
      <c r="E21" s="4153"/>
      <c r="F21" s="4154"/>
      <c r="G21" s="4642"/>
      <c r="H21" s="4687"/>
      <c r="I21" s="4684"/>
      <c r="J21" s="1400"/>
      <c r="K21" s="1668"/>
      <c r="L21" s="1669"/>
      <c r="M21" s="877" t="s">
        <v>739</v>
      </c>
      <c r="N21" s="1666" t="s">
        <v>92</v>
      </c>
      <c r="O21" s="1665">
        <v>0</v>
      </c>
    </row>
    <row r="22" spans="1:15" ht="53.45" customHeight="1" thickBot="1" x14ac:dyDescent="0.25">
      <c r="A22" s="4664"/>
      <c r="B22" s="4667"/>
      <c r="C22" s="4121"/>
      <c r="D22" s="4200"/>
      <c r="E22" s="4153"/>
      <c r="F22" s="4154"/>
      <c r="G22" s="4642"/>
      <c r="H22" s="4687"/>
      <c r="I22" s="4684"/>
      <c r="J22" s="1400"/>
      <c r="K22" s="1668"/>
      <c r="L22" s="1667"/>
      <c r="M22" s="877" t="s">
        <v>738</v>
      </c>
      <c r="N22" s="1666" t="s">
        <v>92</v>
      </c>
      <c r="O22" s="1665">
        <v>0</v>
      </c>
    </row>
    <row r="23" spans="1:15" ht="19.899999999999999" customHeight="1" thickBot="1" x14ac:dyDescent="0.25">
      <c r="A23" s="4665"/>
      <c r="B23" s="4668"/>
      <c r="C23" s="4088"/>
      <c r="D23" s="4201"/>
      <c r="E23" s="4155"/>
      <c r="F23" s="4156"/>
      <c r="G23" s="4642"/>
      <c r="H23" s="4687"/>
      <c r="I23" s="4684"/>
      <c r="J23" s="1400"/>
      <c r="K23" s="1627" t="s">
        <v>21</v>
      </c>
      <c r="L23" s="820">
        <v>50</v>
      </c>
      <c r="M23" s="1664"/>
      <c r="N23" s="1663"/>
      <c r="O23" s="1662"/>
    </row>
    <row r="24" spans="1:15" ht="19.899999999999999" customHeight="1" thickBot="1" x14ac:dyDescent="0.25">
      <c r="A24" s="4697" t="s">
        <v>25</v>
      </c>
      <c r="B24" s="4692" t="s">
        <v>25</v>
      </c>
      <c r="C24" s="4102" t="s">
        <v>27</v>
      </c>
      <c r="D24" s="1661" t="s">
        <v>25</v>
      </c>
      <c r="E24" s="1660"/>
      <c r="F24" s="4603" t="s">
        <v>737</v>
      </c>
      <c r="G24" s="4642"/>
      <c r="H24" s="4687"/>
      <c r="I24" s="4684"/>
      <c r="J24" s="1400"/>
      <c r="K24" s="814" t="s">
        <v>101</v>
      </c>
      <c r="L24" s="1659">
        <v>50</v>
      </c>
      <c r="M24" s="1658"/>
      <c r="N24" s="1657"/>
      <c r="O24" s="1656"/>
    </row>
    <row r="25" spans="1:15" ht="75.75" customHeight="1" thickBot="1" x14ac:dyDescent="0.25">
      <c r="A25" s="4698"/>
      <c r="B25" s="4693"/>
      <c r="C25" s="4104"/>
      <c r="D25" s="887"/>
      <c r="E25" s="1636"/>
      <c r="F25" s="4604"/>
      <c r="G25" s="4643"/>
      <c r="H25" s="4688"/>
      <c r="I25" s="4685"/>
      <c r="J25" s="1397"/>
      <c r="K25" s="1655" t="s">
        <v>21</v>
      </c>
      <c r="L25" s="1654">
        <f>SUM(L24)</f>
        <v>50</v>
      </c>
      <c r="M25" s="1653"/>
      <c r="N25" s="1652"/>
      <c r="O25" s="1651"/>
    </row>
    <row r="26" spans="1:15" ht="24" customHeight="1" thickBot="1" x14ac:dyDescent="0.25">
      <c r="A26" s="470" t="s">
        <v>25</v>
      </c>
      <c r="B26" s="469" t="s">
        <v>25</v>
      </c>
      <c r="C26" s="4168" t="s">
        <v>26</v>
      </c>
      <c r="D26" s="4169"/>
      <c r="E26" s="4169"/>
      <c r="F26" s="4169"/>
      <c r="G26" s="4169"/>
      <c r="H26" s="4169"/>
      <c r="I26" s="4169"/>
      <c r="J26" s="4170"/>
      <c r="K26" s="467" t="s">
        <v>21</v>
      </c>
      <c r="L26" s="466">
        <f>L14+L23</f>
        <v>120</v>
      </c>
      <c r="M26" s="916"/>
      <c r="N26" s="309"/>
      <c r="O26" s="308"/>
    </row>
    <row r="27" spans="1:15" ht="20.45" customHeight="1" thickBot="1" x14ac:dyDescent="0.25">
      <c r="A27" s="465" t="s">
        <v>25</v>
      </c>
      <c r="B27" s="4056" t="s">
        <v>24</v>
      </c>
      <c r="C27" s="4057"/>
      <c r="D27" s="4057"/>
      <c r="E27" s="4057"/>
      <c r="F27" s="4057"/>
      <c r="G27" s="4057"/>
      <c r="H27" s="4057"/>
      <c r="I27" s="4057"/>
      <c r="J27" s="4058"/>
      <c r="K27" s="703" t="s">
        <v>21</v>
      </c>
      <c r="L27" s="783">
        <f>L26*1</f>
        <v>120</v>
      </c>
      <c r="M27" s="781"/>
      <c r="N27" s="781"/>
      <c r="O27" s="780"/>
    </row>
    <row r="28" spans="1:15" ht="46.9" customHeight="1" thickBot="1" x14ac:dyDescent="0.25">
      <c r="A28" s="574" t="s">
        <v>27</v>
      </c>
      <c r="B28" s="4680" t="s">
        <v>736</v>
      </c>
      <c r="C28" s="4681"/>
      <c r="D28" s="4681"/>
      <c r="E28" s="4681"/>
      <c r="F28" s="4681"/>
      <c r="G28" s="4681"/>
      <c r="H28" s="4681"/>
      <c r="I28" s="4681"/>
      <c r="J28" s="4681"/>
      <c r="K28" s="4681"/>
      <c r="L28" s="4682"/>
      <c r="M28" s="1650" t="s">
        <v>735</v>
      </c>
      <c r="N28" s="1649" t="s">
        <v>54</v>
      </c>
      <c r="O28" s="1648" t="s">
        <v>734</v>
      </c>
    </row>
    <row r="29" spans="1:15" ht="22.15" customHeight="1" thickBot="1" x14ac:dyDescent="0.25">
      <c r="A29" s="620" t="s">
        <v>27</v>
      </c>
      <c r="B29" s="619" t="s">
        <v>25</v>
      </c>
      <c r="C29" s="905" t="s">
        <v>733</v>
      </c>
      <c r="D29" s="392"/>
      <c r="E29" s="392"/>
      <c r="F29" s="392"/>
      <c r="G29" s="392"/>
      <c r="H29" s="1619"/>
      <c r="I29" s="392"/>
      <c r="J29" s="392"/>
      <c r="K29" s="392"/>
      <c r="L29" s="392"/>
      <c r="M29" s="392"/>
      <c r="N29" s="392"/>
      <c r="O29" s="391"/>
    </row>
    <row r="30" spans="1:15" ht="53.25" customHeight="1" thickBot="1" x14ac:dyDescent="0.25">
      <c r="A30" s="4697" t="s">
        <v>27</v>
      </c>
      <c r="B30" s="4692" t="s">
        <v>25</v>
      </c>
      <c r="C30" s="4102" t="s">
        <v>25</v>
      </c>
      <c r="D30" s="4064" t="s">
        <v>731</v>
      </c>
      <c r="E30" s="4151"/>
      <c r="F30" s="4152"/>
      <c r="G30" s="4593" t="s">
        <v>389</v>
      </c>
      <c r="H30" s="4694" t="s">
        <v>33</v>
      </c>
      <c r="I30" s="4683" t="s">
        <v>265</v>
      </c>
      <c r="J30" s="4437" t="s">
        <v>264</v>
      </c>
      <c r="K30" s="1642" t="s">
        <v>101</v>
      </c>
      <c r="L30" s="1641">
        <v>35</v>
      </c>
      <c r="M30" s="1644" t="s">
        <v>732</v>
      </c>
      <c r="N30" s="1640"/>
      <c r="O30" s="1643" t="s">
        <v>336</v>
      </c>
    </row>
    <row r="31" spans="1:15" ht="26.25" customHeight="1" thickBot="1" x14ac:dyDescent="0.25">
      <c r="A31" s="4698"/>
      <c r="B31" s="4693"/>
      <c r="C31" s="4104"/>
      <c r="D31" s="4200"/>
      <c r="E31" s="4153"/>
      <c r="F31" s="4154"/>
      <c r="G31" s="4594"/>
      <c r="H31" s="4695"/>
      <c r="I31" s="4684"/>
      <c r="J31" s="4438"/>
      <c r="K31" s="1627" t="s">
        <v>21</v>
      </c>
      <c r="L31" s="1647">
        <f>SUM(L30)</f>
        <v>35</v>
      </c>
      <c r="M31" s="1644"/>
      <c r="N31" s="1640"/>
      <c r="O31" s="1643"/>
    </row>
    <row r="32" spans="1:15" ht="31.5" customHeight="1" thickBot="1" x14ac:dyDescent="0.25">
      <c r="A32" s="4697" t="s">
        <v>27</v>
      </c>
      <c r="B32" s="4692" t="s">
        <v>25</v>
      </c>
      <c r="C32" s="4102" t="s">
        <v>25</v>
      </c>
      <c r="D32" s="4690" t="s">
        <v>25</v>
      </c>
      <c r="E32" s="1637"/>
      <c r="F32" s="4602" t="s">
        <v>731</v>
      </c>
      <c r="G32" s="4594"/>
      <c r="H32" s="4695"/>
      <c r="I32" s="4684"/>
      <c r="J32" s="4438"/>
      <c r="K32" s="1606" t="s">
        <v>101</v>
      </c>
      <c r="L32" s="1646">
        <v>35</v>
      </c>
      <c r="M32" s="1644"/>
      <c r="N32" s="1640"/>
      <c r="O32" s="1643"/>
    </row>
    <row r="33" spans="1:15" ht="17.25" customHeight="1" thickBot="1" x14ac:dyDescent="0.25">
      <c r="A33" s="4698"/>
      <c r="B33" s="4693"/>
      <c r="C33" s="4104"/>
      <c r="D33" s="4691"/>
      <c r="E33" s="1636"/>
      <c r="F33" s="4604"/>
      <c r="G33" s="4595"/>
      <c r="H33" s="4696"/>
      <c r="I33" s="4685"/>
      <c r="J33" s="4439"/>
      <c r="K33" s="1623" t="s">
        <v>21</v>
      </c>
      <c r="L33" s="1645">
        <f>SUM(L32)</f>
        <v>35</v>
      </c>
      <c r="M33" s="1644"/>
      <c r="N33" s="1640"/>
      <c r="O33" s="1643"/>
    </row>
    <row r="34" spans="1:15" ht="44.25" customHeight="1" thickBot="1" x14ac:dyDescent="0.25">
      <c r="A34" s="4697" t="s">
        <v>27</v>
      </c>
      <c r="B34" s="4692" t="s">
        <v>25</v>
      </c>
      <c r="C34" s="4102" t="s">
        <v>27</v>
      </c>
      <c r="D34" s="4064" t="s">
        <v>729</v>
      </c>
      <c r="E34" s="4151"/>
      <c r="F34" s="4152"/>
      <c r="G34" s="4593" t="s">
        <v>381</v>
      </c>
      <c r="H34" s="4694" t="s">
        <v>33</v>
      </c>
      <c r="I34" s="4683" t="s">
        <v>265</v>
      </c>
      <c r="J34" s="4437" t="s">
        <v>264</v>
      </c>
      <c r="K34" s="1642" t="s">
        <v>101</v>
      </c>
      <c r="L34" s="1641">
        <v>36.5</v>
      </c>
      <c r="M34" s="1588" t="s">
        <v>730</v>
      </c>
      <c r="N34" s="1640"/>
      <c r="O34" s="1639" t="s">
        <v>336</v>
      </c>
    </row>
    <row r="35" spans="1:15" ht="18.75" customHeight="1" thickBot="1" x14ac:dyDescent="0.25">
      <c r="A35" s="4698"/>
      <c r="B35" s="4693"/>
      <c r="C35" s="4104"/>
      <c r="D35" s="4200"/>
      <c r="E35" s="4153"/>
      <c r="F35" s="4154"/>
      <c r="G35" s="4594"/>
      <c r="H35" s="4695"/>
      <c r="I35" s="4684"/>
      <c r="J35" s="4438"/>
      <c r="K35" s="1627" t="s">
        <v>21</v>
      </c>
      <c r="L35" s="1638">
        <f>SUM(L34)</f>
        <v>36.5</v>
      </c>
      <c r="M35" s="1634"/>
      <c r="N35" s="1633"/>
      <c r="O35" s="1632"/>
    </row>
    <row r="36" spans="1:15" ht="21" customHeight="1" thickBot="1" x14ac:dyDescent="0.25">
      <c r="A36" s="4697" t="s">
        <v>27</v>
      </c>
      <c r="B36" s="4692" t="s">
        <v>25</v>
      </c>
      <c r="C36" s="4102" t="s">
        <v>27</v>
      </c>
      <c r="D36" s="4690" t="s">
        <v>25</v>
      </c>
      <c r="E36" s="1637"/>
      <c r="F36" s="4602" t="s">
        <v>729</v>
      </c>
      <c r="G36" s="4594"/>
      <c r="H36" s="4695"/>
      <c r="I36" s="4684"/>
      <c r="J36" s="4438"/>
      <c r="K36" s="1606" t="s">
        <v>101</v>
      </c>
      <c r="L36" s="1635">
        <v>36.5</v>
      </c>
      <c r="M36" s="1634"/>
      <c r="N36" s="1633"/>
      <c r="O36" s="1632"/>
    </row>
    <row r="37" spans="1:15" ht="17.25" customHeight="1" thickBot="1" x14ac:dyDescent="0.25">
      <c r="A37" s="4698"/>
      <c r="B37" s="4693"/>
      <c r="C37" s="4104"/>
      <c r="D37" s="4691"/>
      <c r="E37" s="1636"/>
      <c r="F37" s="4604"/>
      <c r="G37" s="4595"/>
      <c r="H37" s="4696"/>
      <c r="I37" s="4685"/>
      <c r="J37" s="4439"/>
      <c r="K37" s="1623" t="s">
        <v>21</v>
      </c>
      <c r="L37" s="1635">
        <f>SUM(L36)</f>
        <v>36.5</v>
      </c>
      <c r="M37" s="1634"/>
      <c r="N37" s="1633"/>
      <c r="O37" s="1632"/>
    </row>
    <row r="38" spans="1:15" ht="22.5" customHeight="1" thickBot="1" x14ac:dyDescent="0.25">
      <c r="A38" s="4080" t="s">
        <v>27</v>
      </c>
      <c r="B38" s="3984" t="s">
        <v>25</v>
      </c>
      <c r="C38" s="1624" t="s">
        <v>86</v>
      </c>
      <c r="D38" s="4064" t="s">
        <v>727</v>
      </c>
      <c r="E38" s="4151"/>
      <c r="F38" s="4152"/>
      <c r="G38" s="4593" t="s">
        <v>480</v>
      </c>
      <c r="H38" s="3846" t="s">
        <v>33</v>
      </c>
      <c r="I38" s="3849" t="s">
        <v>265</v>
      </c>
      <c r="J38" s="4437" t="s">
        <v>264</v>
      </c>
      <c r="K38" s="1631" t="s">
        <v>101</v>
      </c>
      <c r="L38" s="1630">
        <v>15</v>
      </c>
      <c r="M38" s="1629" t="s">
        <v>728</v>
      </c>
      <c r="N38" s="851"/>
      <c r="O38" s="1628" t="s">
        <v>336</v>
      </c>
    </row>
    <row r="39" spans="1:15" ht="24.6" customHeight="1" thickBot="1" x14ac:dyDescent="0.25">
      <c r="A39" s="4082"/>
      <c r="B39" s="3986"/>
      <c r="C39" s="711"/>
      <c r="D39" s="4201"/>
      <c r="E39" s="4155"/>
      <c r="F39" s="4156"/>
      <c r="G39" s="4594"/>
      <c r="H39" s="3847"/>
      <c r="I39" s="3850"/>
      <c r="J39" s="4438"/>
      <c r="K39" s="1627" t="s">
        <v>21</v>
      </c>
      <c r="L39" s="1626">
        <f>SUM(L38)</f>
        <v>15</v>
      </c>
      <c r="M39" s="1601"/>
      <c r="N39" s="1625"/>
      <c r="O39" s="1478"/>
    </row>
    <row r="40" spans="1:15" ht="24.6" customHeight="1" thickBot="1" x14ac:dyDescent="0.25">
      <c r="A40" s="4080" t="s">
        <v>27</v>
      </c>
      <c r="B40" s="3984" t="s">
        <v>25</v>
      </c>
      <c r="C40" s="1624" t="s">
        <v>86</v>
      </c>
      <c r="D40" s="4702" t="s">
        <v>25</v>
      </c>
      <c r="E40" s="1607"/>
      <c r="F40" s="4623" t="s">
        <v>727</v>
      </c>
      <c r="G40" s="4594"/>
      <c r="H40" s="3847"/>
      <c r="I40" s="3850"/>
      <c r="J40" s="4438"/>
      <c r="K40" s="814" t="s">
        <v>101</v>
      </c>
      <c r="L40" s="1622">
        <v>15</v>
      </c>
      <c r="M40" s="1601"/>
      <c r="N40" s="1620"/>
      <c r="O40" s="1478"/>
    </row>
    <row r="41" spans="1:15" ht="24.6" customHeight="1" thickBot="1" x14ac:dyDescent="0.25">
      <c r="A41" s="4082"/>
      <c r="B41" s="3986"/>
      <c r="C41" s="711"/>
      <c r="D41" s="4691"/>
      <c r="E41" s="1603"/>
      <c r="F41" s="4624"/>
      <c r="G41" s="4595"/>
      <c r="H41" s="3848"/>
      <c r="I41" s="3851"/>
      <c r="J41" s="4439"/>
      <c r="K41" s="1623" t="s">
        <v>21</v>
      </c>
      <c r="L41" s="1622">
        <f>SUM(L40)</f>
        <v>15</v>
      </c>
      <c r="M41" s="1621"/>
      <c r="N41" s="1620"/>
      <c r="O41" s="1478"/>
    </row>
    <row r="42" spans="1:15" ht="21" customHeight="1" thickBot="1" x14ac:dyDescent="0.25">
      <c r="A42" s="919" t="s">
        <v>25</v>
      </c>
      <c r="B42" s="573" t="s">
        <v>27</v>
      </c>
      <c r="C42" s="4168" t="s">
        <v>26</v>
      </c>
      <c r="D42" s="4169"/>
      <c r="E42" s="4169"/>
      <c r="F42" s="4169"/>
      <c r="G42" s="4169"/>
      <c r="H42" s="4169"/>
      <c r="I42" s="4169"/>
      <c r="J42" s="4170"/>
      <c r="K42" s="918" t="s">
        <v>21</v>
      </c>
      <c r="L42" s="917">
        <f>L31+L35+L39</f>
        <v>86.5</v>
      </c>
      <c r="M42" s="309"/>
      <c r="N42" s="309"/>
      <c r="O42" s="308"/>
    </row>
    <row r="43" spans="1:15" ht="28.9" customHeight="1" thickBot="1" x14ac:dyDescent="0.25">
      <c r="A43" s="620" t="s">
        <v>27</v>
      </c>
      <c r="B43" s="619" t="s">
        <v>27</v>
      </c>
      <c r="C43" s="905" t="s">
        <v>726</v>
      </c>
      <c r="D43" s="392"/>
      <c r="E43" s="392"/>
      <c r="F43" s="392"/>
      <c r="G43" s="392"/>
      <c r="H43" s="1619"/>
      <c r="I43" s="392"/>
      <c r="J43" s="392"/>
      <c r="K43" s="392"/>
      <c r="L43" s="392"/>
      <c r="M43" s="1618"/>
      <c r="N43" s="1618"/>
      <c r="O43" s="1617"/>
    </row>
    <row r="44" spans="1:15" ht="30.6" customHeight="1" x14ac:dyDescent="0.2">
      <c r="A44" s="4083" t="s">
        <v>27</v>
      </c>
      <c r="B44" s="4085" t="s">
        <v>27</v>
      </c>
      <c r="C44" s="4087" t="s">
        <v>25</v>
      </c>
      <c r="D44" s="4064" t="s">
        <v>725</v>
      </c>
      <c r="E44" s="4151"/>
      <c r="F44" s="4152"/>
      <c r="G44" s="4593" t="s">
        <v>642</v>
      </c>
      <c r="H44" s="4625" t="s">
        <v>33</v>
      </c>
      <c r="I44" s="3849" t="s">
        <v>32</v>
      </c>
      <c r="J44" s="4437" t="s">
        <v>31</v>
      </c>
      <c r="K44" s="1616" t="s">
        <v>101</v>
      </c>
      <c r="L44" s="513">
        <v>80</v>
      </c>
      <c r="M44" s="1615" t="s">
        <v>724</v>
      </c>
      <c r="N44" s="851" t="s">
        <v>92</v>
      </c>
      <c r="O44" s="499">
        <v>3</v>
      </c>
    </row>
    <row r="45" spans="1:15" ht="43.9" customHeight="1" x14ac:dyDescent="0.2">
      <c r="A45" s="4108"/>
      <c r="B45" s="3985"/>
      <c r="C45" s="4121"/>
      <c r="D45" s="4200"/>
      <c r="E45" s="4153"/>
      <c r="F45" s="4154"/>
      <c r="G45" s="4594"/>
      <c r="H45" s="4626"/>
      <c r="I45" s="3850"/>
      <c r="J45" s="4438"/>
      <c r="K45" s="1612"/>
      <c r="L45" s="1492"/>
      <c r="M45" s="1614" t="s">
        <v>723</v>
      </c>
      <c r="N45" s="1610" t="s">
        <v>92</v>
      </c>
      <c r="O45" s="1613">
        <v>2</v>
      </c>
    </row>
    <row r="46" spans="1:15" ht="38.25" x14ac:dyDescent="0.2">
      <c r="A46" s="4108"/>
      <c r="B46" s="3985"/>
      <c r="C46" s="4121"/>
      <c r="D46" s="4200"/>
      <c r="E46" s="4153"/>
      <c r="F46" s="4154"/>
      <c r="G46" s="4594"/>
      <c r="H46" s="4626"/>
      <c r="I46" s="3850"/>
      <c r="J46" s="4438"/>
      <c r="K46" s="1612"/>
      <c r="L46" s="1492"/>
      <c r="M46" s="1611" t="s">
        <v>722</v>
      </c>
      <c r="N46" s="1610"/>
      <c r="O46" s="1609" t="s">
        <v>336</v>
      </c>
    </row>
    <row r="47" spans="1:15" ht="13.5" thickBot="1" x14ac:dyDescent="0.25">
      <c r="A47" s="4084"/>
      <c r="B47" s="4086"/>
      <c r="C47" s="4088"/>
      <c r="D47" s="4201"/>
      <c r="E47" s="4155"/>
      <c r="F47" s="4156"/>
      <c r="G47" s="4594"/>
      <c r="H47" s="4626"/>
      <c r="I47" s="3850"/>
      <c r="J47" s="4438"/>
      <c r="K47" s="1608" t="s">
        <v>21</v>
      </c>
      <c r="L47" s="820">
        <f>SUM(L44:L46)</f>
        <v>80</v>
      </c>
      <c r="M47" s="1605"/>
      <c r="N47" s="1604"/>
      <c r="O47" s="862"/>
    </row>
    <row r="48" spans="1:15" ht="61.5" customHeight="1" x14ac:dyDescent="0.2">
      <c r="A48" s="4080" t="s">
        <v>27</v>
      </c>
      <c r="B48" s="3984" t="s">
        <v>27</v>
      </c>
      <c r="C48" s="4102" t="s">
        <v>25</v>
      </c>
      <c r="D48" s="4091" t="s">
        <v>25</v>
      </c>
      <c r="E48" s="1607"/>
      <c r="F48" s="4602" t="s">
        <v>721</v>
      </c>
      <c r="G48" s="4594"/>
      <c r="H48" s="4626"/>
      <c r="I48" s="3850"/>
      <c r="J48" s="4438"/>
      <c r="K48" s="1606" t="s">
        <v>101</v>
      </c>
      <c r="L48" s="502">
        <v>80</v>
      </c>
      <c r="M48" s="1605"/>
      <c r="N48" s="1604"/>
      <c r="O48" s="964"/>
    </row>
    <row r="49" spans="1:15" ht="13.5" thickBot="1" x14ac:dyDescent="0.25">
      <c r="A49" s="4082"/>
      <c r="B49" s="3986"/>
      <c r="C49" s="4104"/>
      <c r="D49" s="4093"/>
      <c r="E49" s="1603"/>
      <c r="F49" s="4604"/>
      <c r="G49" s="4595"/>
      <c r="H49" s="4627"/>
      <c r="I49" s="3851"/>
      <c r="J49" s="4439"/>
      <c r="K49" s="1602" t="s">
        <v>21</v>
      </c>
      <c r="L49" s="788">
        <f>SUM(L48)</f>
        <v>80</v>
      </c>
      <c r="M49" s="1601"/>
      <c r="N49" s="1600"/>
      <c r="O49" s="1478"/>
    </row>
    <row r="50" spans="1:15" ht="13.5" customHeight="1" thickBot="1" x14ac:dyDescent="0.25">
      <c r="A50" s="470" t="s">
        <v>27</v>
      </c>
      <c r="B50" s="469" t="s">
        <v>25</v>
      </c>
      <c r="C50" s="4168" t="s">
        <v>26</v>
      </c>
      <c r="D50" s="4169"/>
      <c r="E50" s="4169"/>
      <c r="F50" s="4169"/>
      <c r="G50" s="4169"/>
      <c r="H50" s="4169"/>
      <c r="I50" s="4169"/>
      <c r="J50" s="4170"/>
      <c r="K50" s="467" t="s">
        <v>21</v>
      </c>
      <c r="L50" s="466">
        <f>L47</f>
        <v>80</v>
      </c>
      <c r="M50" s="410"/>
      <c r="N50" s="1599"/>
      <c r="O50" s="409"/>
    </row>
    <row r="51" spans="1:15" ht="13.5" customHeight="1" thickBot="1" x14ac:dyDescent="0.25">
      <c r="A51" s="465" t="s">
        <v>27</v>
      </c>
      <c r="B51" s="4056" t="s">
        <v>24</v>
      </c>
      <c r="C51" s="4057"/>
      <c r="D51" s="4057"/>
      <c r="E51" s="4057"/>
      <c r="F51" s="4057"/>
      <c r="G51" s="4057"/>
      <c r="H51" s="4057"/>
      <c r="I51" s="4057"/>
      <c r="J51" s="4058"/>
      <c r="K51" s="703" t="s">
        <v>21</v>
      </c>
      <c r="L51" s="783">
        <f>L50+L42</f>
        <v>166.5</v>
      </c>
      <c r="M51" s="781"/>
      <c r="N51" s="781"/>
      <c r="O51" s="780"/>
    </row>
    <row r="52" spans="1:15" ht="13.5" thickBot="1" x14ac:dyDescent="0.25">
      <c r="A52" s="4122" t="s">
        <v>22</v>
      </c>
      <c r="B52" s="4123"/>
      <c r="C52" s="4123"/>
      <c r="D52" s="4123"/>
      <c r="E52" s="4123"/>
      <c r="F52" s="4123"/>
      <c r="G52" s="4123"/>
      <c r="H52" s="4123"/>
      <c r="I52" s="4123"/>
      <c r="J52" s="4123"/>
      <c r="K52" s="4124"/>
      <c r="L52" s="1470">
        <f>L51+L27</f>
        <v>286.5</v>
      </c>
      <c r="M52" s="1598"/>
      <c r="N52" s="1597"/>
      <c r="O52" s="1596"/>
    </row>
    <row r="53" spans="1:15" x14ac:dyDescent="0.2">
      <c r="A53" s="695" t="s">
        <v>20</v>
      </c>
      <c r="B53" s="695"/>
      <c r="C53" s="695"/>
      <c r="D53" s="695"/>
      <c r="E53" s="695"/>
      <c r="F53" s="695"/>
      <c r="G53" s="695"/>
      <c r="H53" s="1595"/>
      <c r="I53" s="695"/>
      <c r="J53" s="695"/>
      <c r="K53" s="695"/>
      <c r="L53" s="695"/>
      <c r="M53" s="695"/>
      <c r="N53" s="694"/>
      <c r="O53" s="693"/>
    </row>
    <row r="54" spans="1:15" ht="24.75" customHeight="1" x14ac:dyDescent="0.2"/>
    <row r="55" spans="1:15" ht="16.5" thickBot="1" x14ac:dyDescent="0.25">
      <c r="F55" s="4128" t="s">
        <v>19</v>
      </c>
      <c r="G55" s="4128"/>
      <c r="H55" s="4128"/>
      <c r="I55" s="4128"/>
      <c r="J55" s="4128"/>
      <c r="K55" s="4128"/>
      <c r="L55" s="4128"/>
    </row>
    <row r="56" spans="1:15" ht="51" customHeight="1" thickBot="1" x14ac:dyDescent="0.25">
      <c r="F56" s="691"/>
      <c r="G56" s="690"/>
      <c r="H56" s="1465"/>
      <c r="I56" s="690"/>
      <c r="J56" s="690"/>
      <c r="K56" s="287"/>
      <c r="L56" s="20" t="s">
        <v>17</v>
      </c>
      <c r="M56" s="264"/>
    </row>
    <row r="57" spans="1:15" ht="13.5" thickBot="1" x14ac:dyDescent="0.25">
      <c r="F57" s="4157" t="s">
        <v>16</v>
      </c>
      <c r="G57" s="4158"/>
      <c r="H57" s="4158"/>
      <c r="I57" s="4158"/>
      <c r="J57" s="4158"/>
      <c r="K57" s="4159"/>
      <c r="L57" s="676">
        <f>SUM(L58:L68)</f>
        <v>286.5</v>
      </c>
    </row>
    <row r="58" spans="1:15" x14ac:dyDescent="0.2">
      <c r="F58" s="4145" t="s">
        <v>14</v>
      </c>
      <c r="G58" s="4146"/>
      <c r="H58" s="4146"/>
      <c r="I58" s="4146"/>
      <c r="J58" s="4146"/>
      <c r="K58" s="4147"/>
      <c r="L58" s="688">
        <f>L12+L17+L30+L34+L38+L44</f>
        <v>286.5</v>
      </c>
    </row>
    <row r="59" spans="1:15" x14ac:dyDescent="0.2">
      <c r="F59" s="4145" t="s">
        <v>434</v>
      </c>
      <c r="G59" s="4146"/>
      <c r="H59" s="4146"/>
      <c r="I59" s="4146"/>
      <c r="J59" s="4146"/>
      <c r="K59" s="4147"/>
      <c r="L59" s="682"/>
    </row>
    <row r="60" spans="1:15" x14ac:dyDescent="0.2">
      <c r="F60" s="4145" t="s">
        <v>12</v>
      </c>
      <c r="G60" s="4146"/>
      <c r="H60" s="4146"/>
      <c r="I60" s="4146"/>
      <c r="J60" s="4146"/>
      <c r="K60" s="4147"/>
      <c r="L60" s="682"/>
    </row>
    <row r="61" spans="1:15" ht="26.45" customHeight="1" x14ac:dyDescent="0.2">
      <c r="F61" s="4145" t="s">
        <v>11</v>
      </c>
      <c r="G61" s="4146"/>
      <c r="H61" s="4146"/>
      <c r="I61" s="4146"/>
      <c r="J61" s="4146"/>
      <c r="K61" s="4147"/>
      <c r="L61" s="682"/>
    </row>
    <row r="62" spans="1:15" x14ac:dyDescent="0.2">
      <c r="F62" s="3812" t="s">
        <v>10</v>
      </c>
      <c r="G62" s="3813"/>
      <c r="H62" s="3813"/>
      <c r="I62" s="3813"/>
      <c r="J62" s="3813"/>
      <c r="K62" s="4148"/>
      <c r="L62" s="687"/>
    </row>
    <row r="63" spans="1:15" x14ac:dyDescent="0.2">
      <c r="F63" s="686" t="s">
        <v>9</v>
      </c>
      <c r="G63" s="685"/>
      <c r="H63" s="1594"/>
      <c r="I63" s="685"/>
      <c r="J63" s="685"/>
      <c r="K63" s="683"/>
      <c r="L63" s="682"/>
    </row>
    <row r="64" spans="1:15" x14ac:dyDescent="0.2">
      <c r="F64" s="4145" t="s">
        <v>8</v>
      </c>
      <c r="G64" s="4146"/>
      <c r="H64" s="4146"/>
      <c r="I64" s="4146"/>
      <c r="J64" s="4146"/>
      <c r="K64" s="4147"/>
      <c r="L64" s="682"/>
    </row>
    <row r="65" spans="6:12" x14ac:dyDescent="0.2">
      <c r="F65" s="4145" t="s">
        <v>433</v>
      </c>
      <c r="G65" s="4146"/>
      <c r="H65" s="4146"/>
      <c r="I65" s="4146"/>
      <c r="J65" s="4146"/>
      <c r="K65" s="4147"/>
      <c r="L65" s="679"/>
    </row>
    <row r="66" spans="6:12" x14ac:dyDescent="0.2">
      <c r="F66" s="4145" t="s">
        <v>6</v>
      </c>
      <c r="G66" s="4146"/>
      <c r="H66" s="4146"/>
      <c r="I66" s="4146"/>
      <c r="J66" s="4146"/>
      <c r="K66" s="4147"/>
      <c r="L66" s="679"/>
    </row>
    <row r="67" spans="6:12" x14ac:dyDescent="0.2">
      <c r="F67" s="4699" t="s">
        <v>5</v>
      </c>
      <c r="G67" s="4700"/>
      <c r="H67" s="4700"/>
      <c r="I67" s="4700"/>
      <c r="J67" s="4700"/>
      <c r="K67" s="4701"/>
      <c r="L67" s="679"/>
    </row>
    <row r="68" spans="6:12" ht="13.5" thickBot="1" x14ac:dyDescent="0.25">
      <c r="F68" s="4171" t="s">
        <v>432</v>
      </c>
      <c r="G68" s="4172"/>
      <c r="H68" s="4172"/>
      <c r="I68" s="4172"/>
      <c r="J68" s="4172"/>
      <c r="K68" s="4173"/>
      <c r="L68" s="677"/>
    </row>
    <row r="69" spans="6:12" ht="13.5" thickBot="1" x14ac:dyDescent="0.25">
      <c r="F69" s="4174" t="s">
        <v>2</v>
      </c>
      <c r="G69" s="4175"/>
      <c r="H69" s="4175"/>
      <c r="I69" s="4175"/>
      <c r="J69" s="4175"/>
      <c r="K69" s="4175"/>
      <c r="L69" s="676">
        <v>0</v>
      </c>
    </row>
    <row r="70" spans="6:12" ht="13.5" thickBot="1" x14ac:dyDescent="0.25">
      <c r="F70" s="4162" t="s">
        <v>431</v>
      </c>
      <c r="G70" s="4163"/>
      <c r="H70" s="4163"/>
      <c r="I70" s="4163"/>
      <c r="J70" s="4163"/>
      <c r="K70" s="4164"/>
      <c r="L70" s="688"/>
    </row>
    <row r="71" spans="6:12" ht="13.5" thickBot="1" x14ac:dyDescent="0.25">
      <c r="F71" s="4165" t="s">
        <v>0</v>
      </c>
      <c r="G71" s="4166"/>
      <c r="H71" s="4166"/>
      <c r="I71" s="4166"/>
      <c r="J71" s="4166"/>
      <c r="K71" s="4167"/>
      <c r="L71" s="673">
        <f>L57+L69</f>
        <v>286.5</v>
      </c>
    </row>
  </sheetData>
  <mergeCells count="119">
    <mergeCell ref="A30:A31"/>
    <mergeCell ref="C32:C33"/>
    <mergeCell ref="F71:K71"/>
    <mergeCell ref="F65:K65"/>
    <mergeCell ref="F66:K66"/>
    <mergeCell ref="F67:K67"/>
    <mergeCell ref="F68:K68"/>
    <mergeCell ref="F69:K69"/>
    <mergeCell ref="F70:K70"/>
    <mergeCell ref="F64:K64"/>
    <mergeCell ref="B34:B35"/>
    <mergeCell ref="C36:C37"/>
    <mergeCell ref="B36:B37"/>
    <mergeCell ref="G38:G41"/>
    <mergeCell ref="F40:F41"/>
    <mergeCell ref="D40:D41"/>
    <mergeCell ref="F48:F49"/>
    <mergeCell ref="G44:G49"/>
    <mergeCell ref="H44:H49"/>
    <mergeCell ref="I44:I49"/>
    <mergeCell ref="C42:J42"/>
    <mergeCell ref="G34:G37"/>
    <mergeCell ref="J38:J41"/>
    <mergeCell ref="I38:I41"/>
    <mergeCell ref="C34:C35"/>
    <mergeCell ref="C48:C49"/>
    <mergeCell ref="A52:K52"/>
    <mergeCell ref="F61:K61"/>
    <mergeCell ref="F62:K62"/>
    <mergeCell ref="F55:L55"/>
    <mergeCell ref="F57:K57"/>
    <mergeCell ref="F58:K58"/>
    <mergeCell ref="F59:K59"/>
    <mergeCell ref="F60:K60"/>
    <mergeCell ref="H30:H33"/>
    <mergeCell ref="H34:H37"/>
    <mergeCell ref="A34:A35"/>
    <mergeCell ref="A36:A37"/>
    <mergeCell ref="G30:G33"/>
    <mergeCell ref="B32:B33"/>
    <mergeCell ref="A32:A33"/>
    <mergeCell ref="A44:A47"/>
    <mergeCell ref="B48:B49"/>
    <mergeCell ref="A48:A49"/>
    <mergeCell ref="B38:B39"/>
    <mergeCell ref="A38:A39"/>
    <mergeCell ref="B40:B41"/>
    <mergeCell ref="A40:A41"/>
    <mergeCell ref="D36:D37"/>
    <mergeCell ref="D44:F47"/>
    <mergeCell ref="C50:J50"/>
    <mergeCell ref="B51:J51"/>
    <mergeCell ref="B44:B47"/>
    <mergeCell ref="C44:C47"/>
    <mergeCell ref="D48:D49"/>
    <mergeCell ref="H38:H41"/>
    <mergeCell ref="J30:J33"/>
    <mergeCell ref="J34:J37"/>
    <mergeCell ref="B24:B25"/>
    <mergeCell ref="D38:F39"/>
    <mergeCell ref="D34:F35"/>
    <mergeCell ref="D30:F31"/>
    <mergeCell ref="J44:J49"/>
    <mergeCell ref="C30:C31"/>
    <mergeCell ref="B30:B31"/>
    <mergeCell ref="I30:I33"/>
    <mergeCell ref="I34:I37"/>
    <mergeCell ref="J12:J16"/>
    <mergeCell ref="G12:G16"/>
    <mergeCell ref="H12:H16"/>
    <mergeCell ref="I12:I16"/>
    <mergeCell ref="F24:F25"/>
    <mergeCell ref="C24:C25"/>
    <mergeCell ref="D12:F14"/>
    <mergeCell ref="G17:G25"/>
    <mergeCell ref="H17:H25"/>
    <mergeCell ref="I17:I25"/>
    <mergeCell ref="C12:C14"/>
    <mergeCell ref="F32:F33"/>
    <mergeCell ref="F36:F37"/>
    <mergeCell ref="D32:D33"/>
    <mergeCell ref="F15:F16"/>
    <mergeCell ref="D17:F23"/>
    <mergeCell ref="B27:J27"/>
    <mergeCell ref="A4:O4"/>
    <mergeCell ref="A3:O3"/>
    <mergeCell ref="N5:O5"/>
    <mergeCell ref="M6:O6"/>
    <mergeCell ref="A10:A11"/>
    <mergeCell ref="L12:L13"/>
    <mergeCell ref="K12:K13"/>
    <mergeCell ref="C26:J26"/>
    <mergeCell ref="B28:L28"/>
    <mergeCell ref="B12:B14"/>
    <mergeCell ref="A24:A25"/>
    <mergeCell ref="B9:L9"/>
    <mergeCell ref="J6:J8"/>
    <mergeCell ref="O7:O8"/>
    <mergeCell ref="B6:B8"/>
    <mergeCell ref="A6:A8"/>
    <mergeCell ref="A17:A23"/>
    <mergeCell ref="B17:B23"/>
    <mergeCell ref="C17:C23"/>
    <mergeCell ref="M1:O1"/>
    <mergeCell ref="C10:L11"/>
    <mergeCell ref="B10:B11"/>
    <mergeCell ref="M7:M8"/>
    <mergeCell ref="N7:N8"/>
    <mergeCell ref="A2:O2"/>
    <mergeCell ref="L6:L8"/>
    <mergeCell ref="G6:G8"/>
    <mergeCell ref="D6:D8"/>
    <mergeCell ref="C6:C8"/>
    <mergeCell ref="E6:E8"/>
    <mergeCell ref="F6:F8"/>
    <mergeCell ref="H6:H8"/>
    <mergeCell ref="I6:I8"/>
    <mergeCell ref="K6:K8"/>
    <mergeCell ref="A12:A14"/>
  </mergeCells>
  <pageMargins left="0.70866141732283472" right="0.70866141732283472" top="0.74803149606299213" bottom="0.74803149606299213" header="0.31496062992125984" footer="0.31496062992125984"/>
  <pageSetup paperSize="9" scale="73" firstPageNumber="34"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55"/>
  <sheetViews>
    <sheetView workbookViewId="0">
      <selection activeCell="M2" sqref="M2:O2"/>
    </sheetView>
  </sheetViews>
  <sheetFormatPr defaultRowHeight="12.75" x14ac:dyDescent="0.2"/>
  <cols>
    <col min="1" max="1" width="3.5703125" style="1000" customWidth="1"/>
    <col min="2" max="2" width="4.28515625" style="1000" customWidth="1"/>
    <col min="3" max="4" width="3.7109375" style="1000" customWidth="1"/>
    <col min="5" max="5" width="3.28515625" style="1000" customWidth="1"/>
    <col min="6" max="6" width="39.28515625" style="1000" customWidth="1"/>
    <col min="7" max="7" width="8.28515625" style="1000" customWidth="1"/>
    <col min="8" max="8" width="5.5703125" style="1206" customWidth="1"/>
    <col min="9" max="9" width="4.42578125" style="1000" customWidth="1"/>
    <col min="10" max="10" width="22.140625" style="1000" customWidth="1"/>
    <col min="11" max="11" width="7.28515625" style="1000" customWidth="1"/>
    <col min="12" max="12" width="10" style="1000" customWidth="1"/>
    <col min="13" max="13" width="29.7109375" style="1208" customWidth="1"/>
    <col min="14" max="14" width="9.140625" style="1000" customWidth="1"/>
    <col min="15" max="15" width="10.42578125" style="1000" customWidth="1"/>
    <col min="16" max="16384" width="9.140625" style="1000"/>
  </cols>
  <sheetData>
    <row r="2" spans="1:21" ht="66" customHeight="1" x14ac:dyDescent="0.2">
      <c r="M2" s="3765" t="s">
        <v>1393</v>
      </c>
      <c r="N2" s="3765"/>
      <c r="O2" s="3765"/>
      <c r="P2" s="998"/>
      <c r="R2" s="4737"/>
      <c r="S2" s="4737"/>
      <c r="T2" s="4737"/>
      <c r="U2" s="4737"/>
    </row>
    <row r="3" spans="1:21" ht="15.75" customHeight="1" x14ac:dyDescent="0.2">
      <c r="A3" s="4510" t="s">
        <v>172</v>
      </c>
      <c r="B3" s="4510"/>
      <c r="C3" s="4510"/>
      <c r="D3" s="4510"/>
      <c r="E3" s="4510"/>
      <c r="F3" s="4510"/>
      <c r="G3" s="4510"/>
      <c r="H3" s="4510"/>
      <c r="I3" s="4510"/>
      <c r="J3" s="4510"/>
      <c r="K3" s="4510"/>
      <c r="L3" s="4510"/>
      <c r="M3" s="4510"/>
      <c r="N3" s="4510"/>
      <c r="O3" s="4510"/>
      <c r="R3" s="998"/>
      <c r="S3" s="998"/>
      <c r="T3" s="998"/>
      <c r="U3" s="998"/>
    </row>
    <row r="4" spans="1:21" ht="13.9" customHeight="1" x14ac:dyDescent="0.2">
      <c r="A4" s="4319" t="s">
        <v>773</v>
      </c>
      <c r="B4" s="4319"/>
      <c r="C4" s="4319"/>
      <c r="D4" s="4319"/>
      <c r="E4" s="4319"/>
      <c r="F4" s="4319"/>
      <c r="G4" s="4319"/>
      <c r="H4" s="4319"/>
      <c r="I4" s="4319"/>
      <c r="J4" s="4319"/>
      <c r="K4" s="4319"/>
      <c r="L4" s="4319"/>
      <c r="M4" s="4319"/>
      <c r="N4" s="4319"/>
      <c r="O4" s="4319"/>
      <c r="R4" s="998"/>
      <c r="S4" s="998"/>
      <c r="T4" s="998"/>
      <c r="U4" s="998"/>
    </row>
    <row r="5" spans="1:21" ht="14.25" customHeight="1" x14ac:dyDescent="0.2">
      <c r="A5" s="4491" t="s">
        <v>170</v>
      </c>
      <c r="B5" s="4491"/>
      <c r="C5" s="4491"/>
      <c r="D5" s="4491"/>
      <c r="E5" s="4491"/>
      <c r="F5" s="4491"/>
      <c r="G5" s="4491"/>
      <c r="H5" s="4491"/>
      <c r="I5" s="4491"/>
      <c r="J5" s="4491"/>
      <c r="K5" s="4491"/>
      <c r="L5" s="4491"/>
      <c r="M5" s="4491"/>
      <c r="N5" s="4491"/>
      <c r="O5" s="4491"/>
      <c r="R5" s="998"/>
      <c r="S5" s="998"/>
      <c r="T5" s="998"/>
      <c r="U5" s="998"/>
    </row>
    <row r="6" spans="1:21" ht="12.75" customHeight="1" thickBot="1" x14ac:dyDescent="0.25">
      <c r="A6" s="1203"/>
      <c r="B6" s="1203"/>
      <c r="C6" s="1203"/>
      <c r="D6" s="1203"/>
      <c r="E6" s="1203"/>
      <c r="F6" s="1203"/>
      <c r="G6" s="1203"/>
      <c r="H6" s="1779"/>
      <c r="I6" s="1203"/>
      <c r="J6" s="1203"/>
      <c r="K6" s="1203"/>
      <c r="L6" s="1203"/>
      <c r="M6" s="1204"/>
      <c r="N6" s="4511" t="s">
        <v>169</v>
      </c>
      <c r="O6" s="4511"/>
    </row>
    <row r="7" spans="1:21" ht="18.75" customHeight="1" thickBot="1" x14ac:dyDescent="0.25">
      <c r="A7" s="4569" t="s">
        <v>168</v>
      </c>
      <c r="B7" s="4572" t="s">
        <v>167</v>
      </c>
      <c r="C7" s="4522" t="s">
        <v>163</v>
      </c>
      <c r="D7" s="4512" t="s">
        <v>165</v>
      </c>
      <c r="E7" s="4525" t="s">
        <v>166</v>
      </c>
      <c r="F7" s="4727" t="s">
        <v>164</v>
      </c>
      <c r="G7" s="4515" t="s">
        <v>163</v>
      </c>
      <c r="H7" s="4481" t="s">
        <v>162</v>
      </c>
      <c r="I7" s="4525" t="s">
        <v>161</v>
      </c>
      <c r="J7" s="4520" t="s">
        <v>160</v>
      </c>
      <c r="K7" s="4481" t="s">
        <v>159</v>
      </c>
      <c r="L7" s="4026" t="s">
        <v>158</v>
      </c>
      <c r="M7" s="4202" t="s">
        <v>157</v>
      </c>
      <c r="N7" s="4203"/>
      <c r="O7" s="4204"/>
    </row>
    <row r="8" spans="1:21" x14ac:dyDescent="0.2">
      <c r="A8" s="4570"/>
      <c r="B8" s="4573"/>
      <c r="C8" s="4523"/>
      <c r="D8" s="4513"/>
      <c r="E8" s="4526"/>
      <c r="F8" s="4728"/>
      <c r="G8" s="4516"/>
      <c r="H8" s="4482"/>
      <c r="I8" s="4526"/>
      <c r="J8" s="4521"/>
      <c r="K8" s="4482"/>
      <c r="L8" s="4027"/>
      <c r="M8" s="4733" t="s">
        <v>156</v>
      </c>
      <c r="N8" s="4735" t="s">
        <v>155</v>
      </c>
      <c r="O8" s="4738" t="s">
        <v>154</v>
      </c>
    </row>
    <row r="9" spans="1:21" ht="162.6" customHeight="1" thickBot="1" x14ac:dyDescent="0.25">
      <c r="A9" s="4571"/>
      <c r="B9" s="4574"/>
      <c r="C9" s="4524"/>
      <c r="D9" s="4514"/>
      <c r="E9" s="4527"/>
      <c r="F9" s="4729"/>
      <c r="G9" s="4517"/>
      <c r="H9" s="4483"/>
      <c r="I9" s="4527"/>
      <c r="J9" s="4521"/>
      <c r="K9" s="4483"/>
      <c r="L9" s="4028"/>
      <c r="M9" s="4734"/>
      <c r="N9" s="4736"/>
      <c r="O9" s="4739"/>
    </row>
    <row r="10" spans="1:21" ht="16.149999999999999" customHeight="1" thickBot="1" x14ac:dyDescent="0.25">
      <c r="A10" s="1202" t="s">
        <v>25</v>
      </c>
      <c r="B10" s="4305" t="s">
        <v>772</v>
      </c>
      <c r="C10" s="4306"/>
      <c r="D10" s="4306"/>
      <c r="E10" s="4306"/>
      <c r="F10" s="4306"/>
      <c r="G10" s="4306"/>
      <c r="H10" s="4306"/>
      <c r="I10" s="4306"/>
      <c r="J10" s="4306"/>
      <c r="K10" s="4306"/>
      <c r="L10" s="4306"/>
      <c r="M10" s="4306"/>
      <c r="N10" s="4306"/>
      <c r="O10" s="4307"/>
    </row>
    <row r="11" spans="1:21" ht="59.25" customHeight="1" thickBot="1" x14ac:dyDescent="0.25">
      <c r="A11" s="1459"/>
      <c r="B11" s="4730"/>
      <c r="C11" s="4731"/>
      <c r="D11" s="4731"/>
      <c r="E11" s="4731"/>
      <c r="F11" s="4731"/>
      <c r="G11" s="4731"/>
      <c r="H11" s="4731"/>
      <c r="I11" s="4731"/>
      <c r="J11" s="4731"/>
      <c r="K11" s="4731"/>
      <c r="L11" s="4732"/>
      <c r="M11" s="1778" t="s">
        <v>152</v>
      </c>
      <c r="N11" s="1777" t="s">
        <v>151</v>
      </c>
      <c r="O11" s="1776" t="s">
        <v>150</v>
      </c>
    </row>
    <row r="12" spans="1:21" ht="26.25" customHeight="1" thickBot="1" x14ac:dyDescent="0.25">
      <c r="A12" s="1430" t="s">
        <v>25</v>
      </c>
      <c r="B12" s="1293" t="s">
        <v>25</v>
      </c>
      <c r="C12" s="1292" t="s">
        <v>771</v>
      </c>
      <c r="D12" s="1290"/>
      <c r="E12" s="1290"/>
      <c r="F12" s="1290"/>
      <c r="G12" s="1290"/>
      <c r="H12" s="1290"/>
      <c r="I12" s="1290"/>
      <c r="J12" s="1290"/>
      <c r="K12" s="1290"/>
      <c r="L12" s="1290"/>
      <c r="M12" s="1290"/>
      <c r="N12" s="1290"/>
      <c r="O12" s="1450"/>
    </row>
    <row r="13" spans="1:21" ht="47.45" customHeight="1" thickBot="1" x14ac:dyDescent="0.25">
      <c r="A13" s="1453"/>
      <c r="B13" s="4551"/>
      <c r="C13" s="4446"/>
      <c r="D13" s="4447"/>
      <c r="E13" s="4447"/>
      <c r="F13" s="4447"/>
      <c r="G13" s="4447"/>
      <c r="H13" s="4447"/>
      <c r="I13" s="4447"/>
      <c r="J13" s="4447"/>
      <c r="K13" s="4447"/>
      <c r="L13" s="4448"/>
      <c r="M13" s="1352" t="s">
        <v>770</v>
      </c>
      <c r="N13" s="1085" t="s">
        <v>54</v>
      </c>
      <c r="O13" s="1773">
        <v>60</v>
      </c>
    </row>
    <row r="14" spans="1:21" ht="48" customHeight="1" thickBot="1" x14ac:dyDescent="0.25">
      <c r="A14" s="1453"/>
      <c r="B14" s="4552"/>
      <c r="C14" s="4449"/>
      <c r="D14" s="4450"/>
      <c r="E14" s="4450"/>
      <c r="F14" s="4450"/>
      <c r="G14" s="4450"/>
      <c r="H14" s="4450"/>
      <c r="I14" s="4450"/>
      <c r="J14" s="4450"/>
      <c r="K14" s="4450"/>
      <c r="L14" s="4451"/>
      <c r="M14" s="1354" t="s">
        <v>769</v>
      </c>
      <c r="N14" s="1775" t="s">
        <v>92</v>
      </c>
      <c r="O14" s="1774">
        <v>2</v>
      </c>
    </row>
    <row r="15" spans="1:21" ht="34.5" customHeight="1" thickBot="1" x14ac:dyDescent="0.25">
      <c r="A15" s="4495" t="s">
        <v>25</v>
      </c>
      <c r="B15" s="4498" t="s">
        <v>25</v>
      </c>
      <c r="C15" s="4479" t="s">
        <v>25</v>
      </c>
      <c r="D15" s="1280"/>
      <c r="E15" s="1279"/>
      <c r="F15" s="4440" t="s">
        <v>766</v>
      </c>
      <c r="G15" s="4443" t="s">
        <v>143</v>
      </c>
      <c r="H15" s="4281" t="s">
        <v>33</v>
      </c>
      <c r="I15" s="4431" t="s">
        <v>759</v>
      </c>
      <c r="J15" s="4437" t="s">
        <v>758</v>
      </c>
      <c r="K15" s="1278" t="s">
        <v>101</v>
      </c>
      <c r="L15" s="1277">
        <v>59</v>
      </c>
      <c r="M15" s="1762" t="s">
        <v>768</v>
      </c>
      <c r="N15" s="1761" t="s">
        <v>92</v>
      </c>
      <c r="O15" s="1773">
        <v>1</v>
      </c>
    </row>
    <row r="16" spans="1:21" ht="31.5" customHeight="1" thickBot="1" x14ac:dyDescent="0.25">
      <c r="A16" s="4497"/>
      <c r="B16" s="4499"/>
      <c r="C16" s="4718"/>
      <c r="D16" s="1750"/>
      <c r="E16" s="1749"/>
      <c r="F16" s="4725"/>
      <c r="G16" s="4444"/>
      <c r="H16" s="4282"/>
      <c r="I16" s="4432"/>
      <c r="J16" s="4438"/>
      <c r="K16" s="1264" t="s">
        <v>21</v>
      </c>
      <c r="L16" s="1263">
        <f>SUM(L15:L15)</f>
        <v>59</v>
      </c>
      <c r="M16" s="1313" t="s">
        <v>767</v>
      </c>
      <c r="N16" s="1768" t="s">
        <v>92</v>
      </c>
      <c r="O16" s="1767">
        <v>1</v>
      </c>
    </row>
    <row r="17" spans="1:15" ht="29.25" customHeight="1" x14ac:dyDescent="0.2">
      <c r="A17" s="4495" t="s">
        <v>25</v>
      </c>
      <c r="B17" s="4498" t="s">
        <v>25</v>
      </c>
      <c r="C17" s="4479" t="s">
        <v>25</v>
      </c>
      <c r="D17" s="4452" t="s">
        <v>25</v>
      </c>
      <c r="E17" s="1757"/>
      <c r="F17" s="4466" t="s">
        <v>766</v>
      </c>
      <c r="G17" s="4444"/>
      <c r="H17" s="4282"/>
      <c r="I17" s="4432"/>
      <c r="J17" s="4438"/>
      <c r="K17" s="1278" t="s">
        <v>101</v>
      </c>
      <c r="L17" s="1277">
        <v>59</v>
      </c>
      <c r="M17" s="1772"/>
      <c r="N17" s="1771"/>
      <c r="O17" s="1770"/>
    </row>
    <row r="18" spans="1:15" ht="28.5" customHeight="1" thickBot="1" x14ac:dyDescent="0.25">
      <c r="A18" s="4497"/>
      <c r="B18" s="4499"/>
      <c r="C18" s="4718"/>
      <c r="D18" s="4717"/>
      <c r="E18" s="1757"/>
      <c r="F18" s="4726"/>
      <c r="G18" s="4445"/>
      <c r="H18" s="4283"/>
      <c r="I18" s="4433"/>
      <c r="J18" s="4439"/>
      <c r="K18" s="1264" t="s">
        <v>21</v>
      </c>
      <c r="L18" s="1756">
        <f>SUM(L17)</f>
        <v>59</v>
      </c>
      <c r="M18" s="1772"/>
      <c r="N18" s="1771"/>
      <c r="O18" s="1770"/>
    </row>
    <row r="19" spans="1:15" ht="27.6" customHeight="1" x14ac:dyDescent="0.2">
      <c r="A19" s="4495" t="s">
        <v>25</v>
      </c>
      <c r="B19" s="4498" t="s">
        <v>25</v>
      </c>
      <c r="C19" s="4479" t="s">
        <v>27</v>
      </c>
      <c r="D19" s="1280"/>
      <c r="E19" s="1279"/>
      <c r="F19" s="4440" t="s">
        <v>765</v>
      </c>
      <c r="G19" s="4443" t="s">
        <v>124</v>
      </c>
      <c r="H19" s="4281" t="s">
        <v>33</v>
      </c>
      <c r="I19" s="4431" t="s">
        <v>759</v>
      </c>
      <c r="J19" s="4437" t="s">
        <v>758</v>
      </c>
      <c r="K19" s="1278" t="s">
        <v>101</v>
      </c>
      <c r="L19" s="1277">
        <v>130</v>
      </c>
      <c r="M19" s="1317" t="s">
        <v>764</v>
      </c>
      <c r="N19" s="1759" t="s">
        <v>92</v>
      </c>
      <c r="O19" s="1769">
        <v>1</v>
      </c>
    </row>
    <row r="20" spans="1:15" ht="25.5" x14ac:dyDescent="0.2">
      <c r="A20" s="4496"/>
      <c r="B20" s="4475"/>
      <c r="C20" s="4575"/>
      <c r="D20" s="1273"/>
      <c r="E20" s="1272"/>
      <c r="F20" s="4441"/>
      <c r="G20" s="4444"/>
      <c r="H20" s="4282"/>
      <c r="I20" s="4432"/>
      <c r="J20" s="4438"/>
      <c r="K20" s="1271"/>
      <c r="L20" s="1270"/>
      <c r="M20" s="1313" t="s">
        <v>763</v>
      </c>
      <c r="N20" s="1768" t="s">
        <v>92</v>
      </c>
      <c r="O20" s="1767">
        <v>15</v>
      </c>
    </row>
    <row r="21" spans="1:15" ht="34.9" customHeight="1" thickBot="1" x14ac:dyDescent="0.25">
      <c r="A21" s="4497"/>
      <c r="B21" s="4499"/>
      <c r="C21" s="4718"/>
      <c r="D21" s="1750"/>
      <c r="E21" s="1749"/>
      <c r="F21" s="4442"/>
      <c r="G21" s="4444"/>
      <c r="H21" s="4282"/>
      <c r="I21" s="4432"/>
      <c r="J21" s="4438"/>
      <c r="K21" s="1264" t="s">
        <v>21</v>
      </c>
      <c r="L21" s="1263">
        <f>SUM(L19:L19)</f>
        <v>130</v>
      </c>
      <c r="M21" s="1313" t="s">
        <v>762</v>
      </c>
      <c r="N21" s="1426" t="s">
        <v>92</v>
      </c>
      <c r="O21" s="1767">
        <v>2</v>
      </c>
    </row>
    <row r="22" spans="1:15" ht="21.75" customHeight="1" x14ac:dyDescent="0.2">
      <c r="A22" s="1453" t="s">
        <v>25</v>
      </c>
      <c r="B22" s="1311" t="s">
        <v>25</v>
      </c>
      <c r="C22" s="1766" t="s">
        <v>27</v>
      </c>
      <c r="D22" s="4452" t="s">
        <v>25</v>
      </c>
      <c r="E22" s="1757"/>
      <c r="F22" s="4466" t="s">
        <v>761</v>
      </c>
      <c r="G22" s="4444"/>
      <c r="H22" s="4282"/>
      <c r="I22" s="4432"/>
      <c r="J22" s="4438"/>
      <c r="K22" s="1278" t="s">
        <v>101</v>
      </c>
      <c r="L22" s="1277">
        <v>130</v>
      </c>
      <c r="M22" s="1755"/>
      <c r="N22" s="1754"/>
      <c r="O22" s="1765"/>
    </row>
    <row r="23" spans="1:15" ht="35.25" customHeight="1" thickBot="1" x14ac:dyDescent="0.25">
      <c r="A23" s="1764"/>
      <c r="B23" s="1358"/>
      <c r="C23" s="1763"/>
      <c r="D23" s="4717"/>
      <c r="E23" s="1749"/>
      <c r="F23" s="4467"/>
      <c r="G23" s="4445"/>
      <c r="H23" s="4283"/>
      <c r="I23" s="4433"/>
      <c r="J23" s="4439"/>
      <c r="K23" s="1264" t="s">
        <v>21</v>
      </c>
      <c r="L23" s="1256">
        <f>SUM(L22)</f>
        <v>130</v>
      </c>
      <c r="M23" s="1762"/>
      <c r="N23" s="1761"/>
      <c r="O23" s="1760"/>
    </row>
    <row r="24" spans="1:15" ht="17.25" customHeight="1" x14ac:dyDescent="0.2">
      <c r="A24" s="4495" t="s">
        <v>25</v>
      </c>
      <c r="B24" s="4498" t="s">
        <v>25</v>
      </c>
      <c r="C24" s="4479" t="s">
        <v>86</v>
      </c>
      <c r="D24" s="1280"/>
      <c r="E24" s="1279"/>
      <c r="F24" s="4440" t="s">
        <v>760</v>
      </c>
      <c r="G24" s="4443" t="s">
        <v>115</v>
      </c>
      <c r="H24" s="4281" t="s">
        <v>33</v>
      </c>
      <c r="I24" s="4431" t="s">
        <v>759</v>
      </c>
      <c r="J24" s="4437" t="s">
        <v>758</v>
      </c>
      <c r="K24" s="1278" t="s">
        <v>101</v>
      </c>
      <c r="L24" s="1277">
        <v>0</v>
      </c>
      <c r="M24" s="1317" t="s">
        <v>757</v>
      </c>
      <c r="N24" s="1759" t="s">
        <v>92</v>
      </c>
      <c r="O24" s="1751"/>
    </row>
    <row r="25" spans="1:15" ht="23.25" customHeight="1" thickBot="1" x14ac:dyDescent="0.25">
      <c r="A25" s="4497"/>
      <c r="B25" s="4499"/>
      <c r="C25" s="4718"/>
      <c r="D25" s="1750"/>
      <c r="E25" s="1749"/>
      <c r="F25" s="4442"/>
      <c r="G25" s="4444"/>
      <c r="H25" s="4282"/>
      <c r="I25" s="4432"/>
      <c r="J25" s="4438"/>
      <c r="K25" s="1264" t="s">
        <v>21</v>
      </c>
      <c r="L25" s="1263">
        <f>SUM(L24:L24)</f>
        <v>0</v>
      </c>
      <c r="M25" s="1313"/>
      <c r="N25" s="1426"/>
      <c r="O25" s="1758"/>
    </row>
    <row r="26" spans="1:15" ht="23.25" customHeight="1" x14ac:dyDescent="0.2">
      <c r="A26" s="4495" t="s">
        <v>25</v>
      </c>
      <c r="B26" s="4498" t="s">
        <v>25</v>
      </c>
      <c r="C26" s="4479" t="s">
        <v>86</v>
      </c>
      <c r="D26" s="4452" t="s">
        <v>25</v>
      </c>
      <c r="E26" s="1757"/>
      <c r="F26" s="4466" t="s">
        <v>760</v>
      </c>
      <c r="G26" s="4444"/>
      <c r="H26" s="4282"/>
      <c r="I26" s="4432"/>
      <c r="J26" s="4438"/>
      <c r="K26" s="1278" t="s">
        <v>101</v>
      </c>
      <c r="L26" s="1277">
        <v>0</v>
      </c>
      <c r="M26" s="1755"/>
      <c r="N26" s="1754"/>
      <c r="O26" s="1753"/>
    </row>
    <row r="27" spans="1:15" ht="23.25" customHeight="1" thickBot="1" x14ac:dyDescent="0.25">
      <c r="A27" s="4497"/>
      <c r="B27" s="4499"/>
      <c r="C27" s="4718"/>
      <c r="D27" s="4717"/>
      <c r="E27" s="1757"/>
      <c r="F27" s="4467"/>
      <c r="G27" s="4445"/>
      <c r="H27" s="4283"/>
      <c r="I27" s="4433"/>
      <c r="J27" s="4439"/>
      <c r="K27" s="1264" t="s">
        <v>21</v>
      </c>
      <c r="L27" s="1756">
        <f>SUM(L26)</f>
        <v>0</v>
      </c>
      <c r="M27" s="1755"/>
      <c r="N27" s="1754"/>
      <c r="O27" s="1753"/>
    </row>
    <row r="28" spans="1:15" ht="13.9" customHeight="1" x14ac:dyDescent="0.2">
      <c r="A28" s="4495" t="s">
        <v>25</v>
      </c>
      <c r="B28" s="4498" t="s">
        <v>25</v>
      </c>
      <c r="C28" s="4479" t="s">
        <v>84</v>
      </c>
      <c r="D28" s="1280"/>
      <c r="E28" s="1279"/>
      <c r="F28" s="4440" t="s">
        <v>756</v>
      </c>
      <c r="G28" s="4443" t="s">
        <v>111</v>
      </c>
      <c r="H28" s="4281" t="s">
        <v>33</v>
      </c>
      <c r="I28" s="4431" t="s">
        <v>759</v>
      </c>
      <c r="J28" s="4437" t="s">
        <v>758</v>
      </c>
      <c r="K28" s="1278" t="s">
        <v>101</v>
      </c>
      <c r="L28" s="1277">
        <v>0</v>
      </c>
      <c r="M28" s="1317" t="s">
        <v>757</v>
      </c>
      <c r="N28" s="1752" t="s">
        <v>92</v>
      </c>
      <c r="O28" s="1751"/>
    </row>
    <row r="29" spans="1:15" ht="28.5" customHeight="1" thickBot="1" x14ac:dyDescent="0.25">
      <c r="A29" s="4497"/>
      <c r="B29" s="4499"/>
      <c r="C29" s="4718"/>
      <c r="D29" s="1750"/>
      <c r="E29" s="1749"/>
      <c r="F29" s="4442"/>
      <c r="G29" s="4444"/>
      <c r="H29" s="4282"/>
      <c r="I29" s="4432"/>
      <c r="J29" s="4438"/>
      <c r="K29" s="1264" t="s">
        <v>21</v>
      </c>
      <c r="L29" s="1263">
        <f>SUM(L28:L28)</f>
        <v>0</v>
      </c>
      <c r="M29" s="1748"/>
      <c r="N29" s="1747"/>
      <c r="O29" s="1746"/>
    </row>
    <row r="30" spans="1:15" ht="28.5" customHeight="1" thickBot="1" x14ac:dyDescent="0.25">
      <c r="A30" s="4495" t="s">
        <v>25</v>
      </c>
      <c r="B30" s="4498" t="s">
        <v>25</v>
      </c>
      <c r="C30" s="4479" t="s">
        <v>84</v>
      </c>
      <c r="D30" s="4452" t="s">
        <v>25</v>
      </c>
      <c r="E30" s="4723"/>
      <c r="F30" s="4466" t="s">
        <v>756</v>
      </c>
      <c r="G30" s="4444"/>
      <c r="H30" s="4282"/>
      <c r="I30" s="4432"/>
      <c r="J30" s="4438"/>
      <c r="K30" s="1278" t="s">
        <v>101</v>
      </c>
      <c r="L30" s="1375">
        <v>0</v>
      </c>
      <c r="M30" s="1748"/>
      <c r="N30" s="1747"/>
      <c r="O30" s="1746"/>
    </row>
    <row r="31" spans="1:15" ht="28.5" customHeight="1" thickBot="1" x14ac:dyDescent="0.25">
      <c r="A31" s="4497"/>
      <c r="B31" s="4499"/>
      <c r="C31" s="4718"/>
      <c r="D31" s="4717"/>
      <c r="E31" s="4724"/>
      <c r="F31" s="4467"/>
      <c r="G31" s="4445"/>
      <c r="H31" s="4283"/>
      <c r="I31" s="4433"/>
      <c r="J31" s="4439"/>
      <c r="K31" s="1264" t="s">
        <v>21</v>
      </c>
      <c r="L31" s="1256">
        <f>SUM(L30)</f>
        <v>0</v>
      </c>
      <c r="M31" s="1745"/>
      <c r="N31" s="1744"/>
      <c r="O31" s="1743"/>
    </row>
    <row r="32" spans="1:15" ht="14.45" customHeight="1" thickBot="1" x14ac:dyDescent="0.25">
      <c r="A32" s="1248" t="s">
        <v>25</v>
      </c>
      <c r="B32" s="1252" t="s">
        <v>25</v>
      </c>
      <c r="C32" s="4434" t="s">
        <v>26</v>
      </c>
      <c r="D32" s="4435"/>
      <c r="E32" s="4435"/>
      <c r="F32" s="4435"/>
      <c r="G32" s="4435"/>
      <c r="H32" s="4435"/>
      <c r="I32" s="4435"/>
      <c r="J32" s="4436"/>
      <c r="K32" s="1742" t="s">
        <v>21</v>
      </c>
      <c r="L32" s="1250">
        <f>L16+L21+L25+L29</f>
        <v>189</v>
      </c>
      <c r="M32" s="1741"/>
      <c r="N32" s="1740"/>
      <c r="O32" s="1739"/>
    </row>
    <row r="33" spans="1:15" ht="14.45" customHeight="1" thickBot="1" x14ac:dyDescent="0.25">
      <c r="A33" s="1248" t="s">
        <v>25</v>
      </c>
      <c r="B33" s="4457" t="s">
        <v>24</v>
      </c>
      <c r="C33" s="4458"/>
      <c r="D33" s="4458"/>
      <c r="E33" s="4458"/>
      <c r="F33" s="4458"/>
      <c r="G33" s="4458"/>
      <c r="H33" s="4458"/>
      <c r="I33" s="4458"/>
      <c r="J33" s="4459"/>
      <c r="K33" s="1246" t="s">
        <v>21</v>
      </c>
      <c r="L33" s="1245">
        <f>L32*1</f>
        <v>189</v>
      </c>
      <c r="M33" s="1738"/>
      <c r="N33" s="1738"/>
      <c r="O33" s="1737"/>
    </row>
    <row r="34" spans="1:15" ht="15.75" thickBot="1" x14ac:dyDescent="0.25">
      <c r="A34" s="4543" t="s">
        <v>22</v>
      </c>
      <c r="B34" s="4544"/>
      <c r="C34" s="4544"/>
      <c r="D34" s="4544"/>
      <c r="E34" s="4544"/>
      <c r="F34" s="4544"/>
      <c r="G34" s="4544"/>
      <c r="H34" s="4544"/>
      <c r="I34" s="4544"/>
      <c r="J34" s="4544"/>
      <c r="K34" s="4545"/>
      <c r="L34" s="1242">
        <f>L33*1</f>
        <v>189</v>
      </c>
      <c r="M34" s="1736"/>
      <c r="N34" s="1735"/>
      <c r="O34" s="1734"/>
    </row>
    <row r="35" spans="1:15" ht="15" x14ac:dyDescent="0.2">
      <c r="A35" s="1240" t="s">
        <v>755</v>
      </c>
      <c r="B35" s="1240"/>
      <c r="C35" s="1240"/>
      <c r="D35" s="1240"/>
      <c r="E35" s="1240"/>
      <c r="F35" s="1240"/>
      <c r="G35" s="1240"/>
      <c r="H35" s="1241"/>
      <c r="I35" s="1240"/>
      <c r="J35" s="1240"/>
      <c r="K35" s="1240"/>
      <c r="L35" s="1240"/>
      <c r="M35" s="1240"/>
      <c r="N35" s="1234"/>
      <c r="O35" s="1733"/>
    </row>
    <row r="36" spans="1:15" ht="15" x14ac:dyDescent="0.2">
      <c r="A36" s="1234"/>
      <c r="B36" s="1234"/>
      <c r="C36" s="1234"/>
      <c r="D36" s="1234"/>
      <c r="E36" s="1234"/>
      <c r="F36" s="1234"/>
      <c r="G36" s="1234"/>
      <c r="H36" s="1235"/>
      <c r="I36" s="1234"/>
      <c r="J36" s="1234"/>
      <c r="K36" s="1234"/>
      <c r="L36" s="1234"/>
      <c r="M36" s="1234"/>
      <c r="N36" s="1234"/>
      <c r="O36" s="1733"/>
    </row>
    <row r="37" spans="1:15" x14ac:dyDescent="0.2">
      <c r="A37" s="1732"/>
      <c r="B37" s="1731"/>
      <c r="C37" s="1731"/>
      <c r="D37" s="1731"/>
      <c r="E37" s="1731"/>
      <c r="M37" s="1730"/>
      <c r="N37" s="1729"/>
      <c r="O37" s="1729"/>
    </row>
    <row r="38" spans="1:15" x14ac:dyDescent="0.2">
      <c r="A38" s="1706"/>
      <c r="B38" s="1712"/>
      <c r="C38" s="1712"/>
      <c r="D38" s="1712"/>
      <c r="E38" s="1712"/>
      <c r="M38" s="1710"/>
      <c r="N38" s="1712"/>
      <c r="O38" s="1710"/>
    </row>
    <row r="39" spans="1:15" ht="16.149999999999999" customHeight="1" thickBot="1" x14ac:dyDescent="0.25">
      <c r="A39" s="1706"/>
      <c r="B39" s="1712"/>
      <c r="C39" s="1712"/>
      <c r="D39" s="1712"/>
      <c r="E39" s="1712"/>
      <c r="F39" s="4719" t="s">
        <v>19</v>
      </c>
      <c r="G39" s="4719"/>
      <c r="H39" s="4719"/>
      <c r="I39" s="4719"/>
      <c r="J39" s="4719"/>
      <c r="K39" s="4719"/>
      <c r="L39" s="4719"/>
      <c r="M39" s="1728"/>
      <c r="N39" s="1727"/>
      <c r="O39" s="1710"/>
    </row>
    <row r="40" spans="1:15" ht="26.25" thickBot="1" x14ac:dyDescent="0.25">
      <c r="A40" s="1706"/>
      <c r="B40" s="1712"/>
      <c r="C40" s="1712"/>
      <c r="D40" s="1712"/>
      <c r="E40" s="1712"/>
      <c r="F40" s="1726"/>
      <c r="G40" s="1724"/>
      <c r="H40" s="1725"/>
      <c r="I40" s="1724"/>
      <c r="J40" s="1724"/>
      <c r="K40" s="1723"/>
      <c r="L40" s="20" t="s">
        <v>17</v>
      </c>
      <c r="M40" s="1707"/>
      <c r="N40" s="1706"/>
      <c r="O40" s="1710"/>
    </row>
    <row r="41" spans="1:15" ht="13.9" customHeight="1" thickBot="1" x14ac:dyDescent="0.25">
      <c r="A41" s="1706"/>
      <c r="B41" s="1712"/>
      <c r="C41" s="1712"/>
      <c r="D41" s="1712"/>
      <c r="E41" s="1712"/>
      <c r="F41" s="4720" t="s">
        <v>16</v>
      </c>
      <c r="G41" s="4721"/>
      <c r="H41" s="4721"/>
      <c r="I41" s="4721"/>
      <c r="J41" s="4721"/>
      <c r="K41" s="4722"/>
      <c r="L41" s="1708">
        <f>SUM(L42:L52)</f>
        <v>189</v>
      </c>
      <c r="M41" s="1722"/>
      <c r="N41" s="1706"/>
      <c r="O41" s="1710"/>
    </row>
    <row r="42" spans="1:15" x14ac:dyDescent="0.2">
      <c r="A42" s="1706"/>
      <c r="B42" s="1712"/>
      <c r="C42" s="1712"/>
      <c r="D42" s="1712"/>
      <c r="E42" s="1712"/>
      <c r="F42" s="4703" t="s">
        <v>14</v>
      </c>
      <c r="G42" s="4704"/>
      <c r="H42" s="4704"/>
      <c r="I42" s="4704"/>
      <c r="J42" s="4704"/>
      <c r="K42" s="4705"/>
      <c r="L42" s="1721">
        <f>L15+L19+L24+L28</f>
        <v>189</v>
      </c>
      <c r="M42" s="1707"/>
      <c r="N42" s="1706"/>
      <c r="O42" s="1710"/>
    </row>
    <row r="43" spans="1:15" x14ac:dyDescent="0.2">
      <c r="A43" s="1706"/>
      <c r="B43" s="1712"/>
      <c r="C43" s="1712"/>
      <c r="D43" s="1712"/>
      <c r="E43" s="1712"/>
      <c r="F43" s="4703" t="s">
        <v>434</v>
      </c>
      <c r="G43" s="4704"/>
      <c r="H43" s="4704"/>
      <c r="I43" s="4704"/>
      <c r="J43" s="4704"/>
      <c r="K43" s="4705"/>
      <c r="L43" s="1714"/>
      <c r="M43" s="1707"/>
      <c r="N43" s="1706"/>
      <c r="O43" s="1710"/>
    </row>
    <row r="44" spans="1:15" x14ac:dyDescent="0.2">
      <c r="A44" s="1706"/>
      <c r="B44" s="1712"/>
      <c r="C44" s="1712"/>
      <c r="D44" s="1712"/>
      <c r="E44" s="1712"/>
      <c r="F44" s="4703" t="s">
        <v>12</v>
      </c>
      <c r="G44" s="4704"/>
      <c r="H44" s="4704"/>
      <c r="I44" s="4704"/>
      <c r="J44" s="4704"/>
      <c r="K44" s="4705"/>
      <c r="L44" s="1714"/>
      <c r="M44" s="1707"/>
      <c r="N44" s="1706"/>
      <c r="O44" s="1710"/>
    </row>
    <row r="45" spans="1:15" ht="13.15" customHeight="1" x14ac:dyDescent="0.2">
      <c r="A45" s="1706"/>
      <c r="B45" s="1712"/>
      <c r="C45" s="1712"/>
      <c r="D45" s="1712"/>
      <c r="E45" s="1712"/>
      <c r="F45" s="4703" t="s">
        <v>11</v>
      </c>
      <c r="G45" s="4704"/>
      <c r="H45" s="4704"/>
      <c r="I45" s="4704"/>
      <c r="J45" s="4704"/>
      <c r="K45" s="4705"/>
      <c r="L45" s="1714"/>
      <c r="M45" s="1707"/>
      <c r="N45" s="1706"/>
      <c r="O45" s="1710"/>
    </row>
    <row r="46" spans="1:15" ht="13.15" customHeight="1" x14ac:dyDescent="0.2">
      <c r="A46" s="1706"/>
      <c r="B46" s="1712"/>
      <c r="C46" s="1712"/>
      <c r="D46" s="1712"/>
      <c r="E46" s="1712"/>
      <c r="F46" s="3812" t="s">
        <v>10</v>
      </c>
      <c r="G46" s="3813"/>
      <c r="H46" s="3813"/>
      <c r="I46" s="3813"/>
      <c r="J46" s="3813"/>
      <c r="K46" s="4148"/>
      <c r="L46" s="1720"/>
      <c r="M46" s="1707"/>
      <c r="N46" s="1706"/>
      <c r="O46" s="1710"/>
    </row>
    <row r="47" spans="1:15" x14ac:dyDescent="0.2">
      <c r="A47" s="1706"/>
      <c r="B47" s="1712"/>
      <c r="C47" s="1712"/>
      <c r="D47" s="1712"/>
      <c r="E47" s="1712"/>
      <c r="F47" s="1719" t="s">
        <v>9</v>
      </c>
      <c r="G47" s="1718"/>
      <c r="H47" s="1717"/>
      <c r="I47" s="1716"/>
      <c r="J47" s="1716"/>
      <c r="K47" s="1715"/>
      <c r="L47" s="1714"/>
      <c r="M47" s="1707"/>
      <c r="N47" s="1706"/>
      <c r="O47" s="1710"/>
    </row>
    <row r="48" spans="1:15" ht="13.15" customHeight="1" x14ac:dyDescent="0.2">
      <c r="A48" s="1706"/>
      <c r="B48" s="1712"/>
      <c r="C48" s="1712"/>
      <c r="D48" s="1712"/>
      <c r="E48" s="1712"/>
      <c r="F48" s="4703" t="s">
        <v>8</v>
      </c>
      <c r="G48" s="4704"/>
      <c r="H48" s="4704"/>
      <c r="I48" s="4704"/>
      <c r="J48" s="4704"/>
      <c r="K48" s="4705"/>
      <c r="L48" s="1714"/>
      <c r="M48" s="1707"/>
      <c r="N48" s="1706"/>
      <c r="O48" s="1713"/>
    </row>
    <row r="49" spans="1:15" ht="13.15" customHeight="1" x14ac:dyDescent="0.2">
      <c r="A49" s="1706"/>
      <c r="B49" s="1712"/>
      <c r="C49" s="1712"/>
      <c r="D49" s="1712"/>
      <c r="E49" s="1712"/>
      <c r="F49" s="4703" t="s">
        <v>433</v>
      </c>
      <c r="G49" s="4704"/>
      <c r="H49" s="4704"/>
      <c r="I49" s="4704"/>
      <c r="J49" s="4704"/>
      <c r="K49" s="4705"/>
      <c r="L49" s="1711"/>
      <c r="M49" s="1707"/>
      <c r="N49" s="1706"/>
      <c r="O49" s="1710"/>
    </row>
    <row r="50" spans="1:15" ht="13.15" customHeight="1" x14ac:dyDescent="0.2">
      <c r="A50" s="1706"/>
      <c r="B50" s="1712"/>
      <c r="C50" s="1712"/>
      <c r="D50" s="1712"/>
      <c r="E50" s="1712"/>
      <c r="F50" s="4703" t="s">
        <v>6</v>
      </c>
      <c r="G50" s="4704"/>
      <c r="H50" s="4704"/>
      <c r="I50" s="4704"/>
      <c r="J50" s="4704"/>
      <c r="K50" s="4705"/>
      <c r="L50" s="1711"/>
      <c r="M50" s="1707"/>
      <c r="N50" s="1706"/>
      <c r="O50" s="1710"/>
    </row>
    <row r="51" spans="1:15" x14ac:dyDescent="0.2">
      <c r="A51" s="1706"/>
      <c r="B51" s="1712"/>
      <c r="C51" s="1712"/>
      <c r="D51" s="1712"/>
      <c r="E51" s="1712"/>
      <c r="F51" s="4703" t="s">
        <v>5</v>
      </c>
      <c r="G51" s="4704"/>
      <c r="H51" s="4704"/>
      <c r="I51" s="4704"/>
      <c r="J51" s="4704"/>
      <c r="K51" s="4705"/>
      <c r="L51" s="1711"/>
      <c r="M51" s="1707"/>
      <c r="N51" s="1706"/>
      <c r="O51" s="1710"/>
    </row>
    <row r="52" spans="1:15" ht="13.5" thickBot="1" x14ac:dyDescent="0.25">
      <c r="F52" s="4709" t="s">
        <v>432</v>
      </c>
      <c r="G52" s="4710"/>
      <c r="H52" s="4710"/>
      <c r="I52" s="4710"/>
      <c r="J52" s="4710"/>
      <c r="K52" s="4711"/>
      <c r="L52" s="1709"/>
      <c r="M52" s="1707"/>
      <c r="N52" s="1706"/>
    </row>
    <row r="53" spans="1:15" ht="13.5" thickBot="1" x14ac:dyDescent="0.25">
      <c r="F53" s="4712" t="s">
        <v>2</v>
      </c>
      <c r="G53" s="4713"/>
      <c r="H53" s="4713"/>
      <c r="I53" s="4713"/>
      <c r="J53" s="4713"/>
      <c r="K53" s="4713"/>
      <c r="L53" s="1708">
        <v>0</v>
      </c>
      <c r="M53" s="1707"/>
      <c r="N53" s="1706"/>
    </row>
    <row r="54" spans="1:15" ht="13.9" customHeight="1" thickBot="1" x14ac:dyDescent="0.25">
      <c r="F54" s="4714" t="s">
        <v>431</v>
      </c>
      <c r="G54" s="4715"/>
      <c r="H54" s="4715"/>
      <c r="I54" s="4715"/>
      <c r="J54" s="4715"/>
      <c r="K54" s="4716"/>
      <c r="L54" s="1705"/>
    </row>
    <row r="55" spans="1:15" ht="13.5" thickBot="1" x14ac:dyDescent="0.25">
      <c r="F55" s="4706" t="s">
        <v>430</v>
      </c>
      <c r="G55" s="4707"/>
      <c r="H55" s="4707"/>
      <c r="I55" s="4707"/>
      <c r="J55" s="4707"/>
      <c r="K55" s="4708"/>
      <c r="L55" s="1704">
        <f>L41+L53</f>
        <v>189</v>
      </c>
    </row>
  </sheetData>
  <mergeCells count="94">
    <mergeCell ref="J19:J23"/>
    <mergeCell ref="J15:J18"/>
    <mergeCell ref="I15:I18"/>
    <mergeCell ref="I19:I23"/>
    <mergeCell ref="I24:I27"/>
    <mergeCell ref="B24:B25"/>
    <mergeCell ref="C24:C25"/>
    <mergeCell ref="F24:F25"/>
    <mergeCell ref="J24:J27"/>
    <mergeCell ref="J28:J31"/>
    <mergeCell ref="R2:U2"/>
    <mergeCell ref="A3:O3"/>
    <mergeCell ref="B10:O10"/>
    <mergeCell ref="C32:J32"/>
    <mergeCell ref="J7:J9"/>
    <mergeCell ref="M7:O7"/>
    <mergeCell ref="O8:O9"/>
    <mergeCell ref="N6:O6"/>
    <mergeCell ref="D7:D9"/>
    <mergeCell ref="G7:G9"/>
    <mergeCell ref="A19:A21"/>
    <mergeCell ref="B19:B21"/>
    <mergeCell ref="C19:C21"/>
    <mergeCell ref="A26:A27"/>
    <mergeCell ref="B26:B27"/>
    <mergeCell ref="C26:C27"/>
    <mergeCell ref="M2:O2"/>
    <mergeCell ref="A4:O4"/>
    <mergeCell ref="F17:F18"/>
    <mergeCell ref="A5:O5"/>
    <mergeCell ref="A7:A9"/>
    <mergeCell ref="B7:B9"/>
    <mergeCell ref="C7:C9"/>
    <mergeCell ref="E7:E9"/>
    <mergeCell ref="F7:F9"/>
    <mergeCell ref="H7:H9"/>
    <mergeCell ref="B11:L11"/>
    <mergeCell ref="M8:M9"/>
    <mergeCell ref="N8:N9"/>
    <mergeCell ref="I7:I9"/>
    <mergeCell ref="K7:K9"/>
    <mergeCell ref="L7:L9"/>
    <mergeCell ref="H15:H18"/>
    <mergeCell ref="G15:G18"/>
    <mergeCell ref="C13:L14"/>
    <mergeCell ref="B13:B14"/>
    <mergeCell ref="A15:A16"/>
    <mergeCell ref="B15:B16"/>
    <mergeCell ref="C15:C16"/>
    <mergeCell ref="F15:F16"/>
    <mergeCell ref="A17:A18"/>
    <mergeCell ref="B17:B18"/>
    <mergeCell ref="C17:C18"/>
    <mergeCell ref="D17:D18"/>
    <mergeCell ref="I28:I31"/>
    <mergeCell ref="H28:H31"/>
    <mergeCell ref="G28:G31"/>
    <mergeCell ref="D30:D31"/>
    <mergeCell ref="H19:H23"/>
    <mergeCell ref="F19:F21"/>
    <mergeCell ref="F28:F29"/>
    <mergeCell ref="F48:K48"/>
    <mergeCell ref="A34:K34"/>
    <mergeCell ref="F39:L39"/>
    <mergeCell ref="F41:K41"/>
    <mergeCell ref="F42:K42"/>
    <mergeCell ref="D22:D23"/>
    <mergeCell ref="G19:G23"/>
    <mergeCell ref="G24:G27"/>
    <mergeCell ref="H24:H27"/>
    <mergeCell ref="A30:A31"/>
    <mergeCell ref="B30:B31"/>
    <mergeCell ref="C30:C31"/>
    <mergeCell ref="F30:F31"/>
    <mergeCell ref="F22:F23"/>
    <mergeCell ref="F26:F27"/>
    <mergeCell ref="D26:D27"/>
    <mergeCell ref="A28:A29"/>
    <mergeCell ref="E30:E31"/>
    <mergeCell ref="B28:B29"/>
    <mergeCell ref="C28:C29"/>
    <mergeCell ref="A24:A25"/>
    <mergeCell ref="F55:K55"/>
    <mergeCell ref="F49:K49"/>
    <mergeCell ref="F50:K50"/>
    <mergeCell ref="F51:K51"/>
    <mergeCell ref="F52:K52"/>
    <mergeCell ref="F53:K53"/>
    <mergeCell ref="F54:K54"/>
    <mergeCell ref="F43:K43"/>
    <mergeCell ref="F44:K44"/>
    <mergeCell ref="F45:K45"/>
    <mergeCell ref="F46:K46"/>
    <mergeCell ref="B33:J33"/>
  </mergeCells>
  <pageMargins left="0.70866141732283472" right="0.70866141732283472" top="0.74803149606299213" bottom="0.74803149606299213" header="0.31496062992125984" footer="0.31496062992125984"/>
  <pageSetup paperSize="9" scale="60" firstPageNumber="37"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9"/>
  <sheetViews>
    <sheetView zoomScaleNormal="100" zoomScaleSheetLayoutView="110" workbookViewId="0">
      <selection activeCell="S8" sqref="S8"/>
    </sheetView>
  </sheetViews>
  <sheetFormatPr defaultRowHeight="12.75" x14ac:dyDescent="0.25"/>
  <cols>
    <col min="1" max="1" width="2.7109375" style="1783" customWidth="1"/>
    <col min="2" max="5" width="2.7109375" style="1780" customWidth="1"/>
    <col min="6" max="6" width="36.140625" style="2" customWidth="1"/>
    <col min="7" max="7" width="3.28515625" style="1782" customWidth="1"/>
    <col min="8" max="8" width="3.28515625" style="1781" customWidth="1"/>
    <col min="9" max="9" width="3.28515625" style="1780" customWidth="1"/>
    <col min="10" max="10" width="24.42578125" style="1780" customWidth="1"/>
    <col min="11" max="11" width="7.85546875" style="1780" customWidth="1"/>
    <col min="12" max="12" width="9.28515625" style="1780" customWidth="1"/>
    <col min="13" max="13" width="26.42578125" style="1780" customWidth="1"/>
    <col min="14" max="14" width="8.7109375" style="1780" customWidth="1"/>
    <col min="15" max="15" width="14.28515625" style="1780" customWidth="1"/>
    <col min="16" max="16384" width="9.140625" style="1780"/>
  </cols>
  <sheetData>
    <row r="1" spans="1:20" ht="57.75" customHeight="1" x14ac:dyDescent="0.25">
      <c r="A1" s="1784"/>
      <c r="L1" s="3765" t="s">
        <v>1393</v>
      </c>
      <c r="M1" s="3765"/>
      <c r="N1" s="3765"/>
      <c r="O1" s="3765"/>
      <c r="P1" s="1784"/>
      <c r="Q1" s="3765"/>
      <c r="R1" s="3765"/>
      <c r="S1" s="3765"/>
      <c r="T1" s="3765"/>
    </row>
    <row r="2" spans="1:20" s="2" customFormat="1" ht="33" customHeight="1" x14ac:dyDescent="0.25">
      <c r="A2" s="4900" t="s">
        <v>1011</v>
      </c>
      <c r="B2" s="4900"/>
      <c r="C2" s="4900"/>
      <c r="D2" s="4900"/>
      <c r="E2" s="4900"/>
      <c r="F2" s="4900"/>
      <c r="G2" s="4900"/>
      <c r="H2" s="4900"/>
      <c r="I2" s="4900"/>
      <c r="J2" s="4900"/>
      <c r="K2" s="4900"/>
      <c r="L2" s="4900"/>
      <c r="M2" s="4900"/>
      <c r="N2" s="4900"/>
      <c r="O2" s="4900"/>
      <c r="P2" s="13"/>
      <c r="Q2" s="3765"/>
      <c r="R2" s="3765"/>
      <c r="S2" s="3765"/>
      <c r="T2" s="3765"/>
    </row>
    <row r="3" spans="1:20" s="2" customFormat="1" ht="15" customHeight="1" x14ac:dyDescent="0.25">
      <c r="A3" s="4900" t="s">
        <v>1010</v>
      </c>
      <c r="B3" s="4900"/>
      <c r="C3" s="4900"/>
      <c r="D3" s="4900"/>
      <c r="E3" s="4900"/>
      <c r="F3" s="4900"/>
      <c r="G3" s="4900"/>
      <c r="H3" s="4900"/>
      <c r="I3" s="4900"/>
      <c r="J3" s="4900"/>
      <c r="K3" s="4900"/>
      <c r="L3" s="4900"/>
      <c r="M3" s="4900"/>
      <c r="N3" s="4900"/>
      <c r="O3" s="4900"/>
      <c r="P3" s="13"/>
      <c r="Q3" s="3765"/>
      <c r="R3" s="3765"/>
      <c r="S3" s="3765"/>
      <c r="T3" s="3765"/>
    </row>
    <row r="4" spans="1:20" s="2" customFormat="1" ht="16.5" customHeight="1" thickBot="1" x14ac:dyDescent="0.3">
      <c r="A4" s="13"/>
      <c r="G4" s="1782"/>
      <c r="H4" s="2449"/>
      <c r="M4" s="997"/>
      <c r="N4" s="4920" t="s">
        <v>428</v>
      </c>
      <c r="O4" s="4920"/>
      <c r="P4" s="13"/>
    </row>
    <row r="5" spans="1:20" s="13" customFormat="1" ht="30" customHeight="1" thickBot="1" x14ac:dyDescent="0.3">
      <c r="A5" s="4903" t="s">
        <v>168</v>
      </c>
      <c r="B5" s="4905" t="s">
        <v>167</v>
      </c>
      <c r="C5" s="4907" t="s">
        <v>163</v>
      </c>
      <c r="D5" s="4926" t="s">
        <v>165</v>
      </c>
      <c r="E5" s="4909" t="s">
        <v>1009</v>
      </c>
      <c r="F5" s="4928" t="s">
        <v>164</v>
      </c>
      <c r="G5" s="4901" t="s">
        <v>163</v>
      </c>
      <c r="H5" s="4924" t="s">
        <v>1008</v>
      </c>
      <c r="I5" s="4921" t="s">
        <v>161</v>
      </c>
      <c r="J5" s="3772" t="s">
        <v>160</v>
      </c>
      <c r="K5" s="4898" t="s">
        <v>159</v>
      </c>
      <c r="L5" s="3780" t="s">
        <v>158</v>
      </c>
      <c r="M5" s="3774" t="s">
        <v>157</v>
      </c>
      <c r="N5" s="3775"/>
      <c r="O5" s="3776"/>
    </row>
    <row r="6" spans="1:20" s="13" customFormat="1" ht="96" customHeight="1" thickBot="1" x14ac:dyDescent="0.3">
      <c r="A6" s="4904"/>
      <c r="B6" s="4906"/>
      <c r="C6" s="4908"/>
      <c r="D6" s="4927"/>
      <c r="E6" s="4910"/>
      <c r="F6" s="4929"/>
      <c r="G6" s="4902"/>
      <c r="H6" s="4925"/>
      <c r="I6" s="4922"/>
      <c r="J6" s="3773"/>
      <c r="K6" s="4899"/>
      <c r="L6" s="3782"/>
      <c r="M6" s="2448" t="s">
        <v>156</v>
      </c>
      <c r="N6" s="2447" t="s">
        <v>155</v>
      </c>
      <c r="O6" s="2446" t="s">
        <v>154</v>
      </c>
    </row>
    <row r="7" spans="1:20" s="2" customFormat="1" ht="15" customHeight="1" thickBot="1" x14ac:dyDescent="0.3">
      <c r="A7" s="2316" t="s">
        <v>25</v>
      </c>
      <c r="B7" s="4931" t="s">
        <v>326</v>
      </c>
      <c r="C7" s="4932"/>
      <c r="D7" s="4932"/>
      <c r="E7" s="4932"/>
      <c r="F7" s="4932"/>
      <c r="G7" s="4932"/>
      <c r="H7" s="4932"/>
      <c r="I7" s="4932"/>
      <c r="J7" s="4932"/>
      <c r="K7" s="4932"/>
      <c r="L7" s="4932"/>
      <c r="M7" s="4932"/>
      <c r="N7" s="4932"/>
      <c r="O7" s="4933"/>
    </row>
    <row r="8" spans="1:20" s="2" customFormat="1" ht="42" customHeight="1" thickBot="1" x14ac:dyDescent="0.3">
      <c r="A8" s="2445"/>
      <c r="B8" s="4937"/>
      <c r="C8" s="4938"/>
      <c r="D8" s="4938"/>
      <c r="E8" s="4938"/>
      <c r="F8" s="4938"/>
      <c r="G8" s="4938"/>
      <c r="H8" s="4938"/>
      <c r="I8" s="4938"/>
      <c r="J8" s="4938"/>
      <c r="K8" s="4938"/>
      <c r="L8" s="4939"/>
      <c r="M8" s="2444" t="s">
        <v>1007</v>
      </c>
      <c r="N8" s="2443" t="s">
        <v>194</v>
      </c>
      <c r="O8" s="2313">
        <v>8</v>
      </c>
    </row>
    <row r="9" spans="1:20" s="2" customFormat="1" ht="18" customHeight="1" thickBot="1" x14ac:dyDescent="0.3">
      <c r="A9" s="4809" t="s">
        <v>25</v>
      </c>
      <c r="B9" s="4820" t="s">
        <v>25</v>
      </c>
      <c r="C9" s="4934" t="s">
        <v>1006</v>
      </c>
      <c r="D9" s="4935"/>
      <c r="E9" s="4935"/>
      <c r="F9" s="4935"/>
      <c r="G9" s="4935"/>
      <c r="H9" s="4935"/>
      <c r="I9" s="4935"/>
      <c r="J9" s="4935"/>
      <c r="K9" s="4935"/>
      <c r="L9" s="4935"/>
      <c r="M9" s="4935"/>
      <c r="N9" s="4935"/>
      <c r="O9" s="4936"/>
    </row>
    <row r="10" spans="1:20" s="2" customFormat="1" ht="42" customHeight="1" thickBot="1" x14ac:dyDescent="0.3">
      <c r="A10" s="4811"/>
      <c r="B10" s="4822"/>
      <c r="C10" s="4955"/>
      <c r="D10" s="4956"/>
      <c r="E10" s="4956"/>
      <c r="F10" s="4956"/>
      <c r="G10" s="4956"/>
      <c r="H10" s="4956"/>
      <c r="I10" s="4956"/>
      <c r="J10" s="4956"/>
      <c r="K10" s="4956"/>
      <c r="L10" s="4957"/>
      <c r="M10" s="2442" t="s">
        <v>1005</v>
      </c>
      <c r="N10" s="244" t="s">
        <v>194</v>
      </c>
      <c r="O10" s="2441">
        <v>82</v>
      </c>
    </row>
    <row r="11" spans="1:20" s="13" customFormat="1" ht="41.25" customHeight="1" thickBot="1" x14ac:dyDescent="0.3">
      <c r="A11" s="4809" t="s">
        <v>25</v>
      </c>
      <c r="B11" s="4887" t="s">
        <v>25</v>
      </c>
      <c r="C11" s="2229" t="s">
        <v>25</v>
      </c>
      <c r="D11" s="4952" t="s">
        <v>1004</v>
      </c>
      <c r="E11" s="4953"/>
      <c r="F11" s="4954"/>
      <c r="G11" s="4789" t="s">
        <v>143</v>
      </c>
      <c r="H11" s="4823" t="s">
        <v>33</v>
      </c>
      <c r="I11" s="2032" t="s">
        <v>538</v>
      </c>
      <c r="J11" s="4812" t="s">
        <v>226</v>
      </c>
      <c r="K11" s="2209"/>
      <c r="L11" s="2440"/>
      <c r="M11" s="2361"/>
      <c r="N11" s="1925"/>
      <c r="O11" s="1924"/>
    </row>
    <row r="12" spans="1:20" s="13" customFormat="1" ht="30" customHeight="1" x14ac:dyDescent="0.25">
      <c r="A12" s="4810"/>
      <c r="B12" s="4888"/>
      <c r="C12" s="2229"/>
      <c r="D12" s="1877" t="s">
        <v>25</v>
      </c>
      <c r="E12" s="1867"/>
      <c r="F12" s="4883" t="s">
        <v>1003</v>
      </c>
      <c r="G12" s="4862"/>
      <c r="H12" s="4824"/>
      <c r="I12" s="2032"/>
      <c r="J12" s="4813"/>
      <c r="K12" s="2209" t="s">
        <v>101</v>
      </c>
      <c r="L12" s="2400">
        <v>50</v>
      </c>
      <c r="M12" s="2439" t="s">
        <v>1002</v>
      </c>
      <c r="N12" s="2438" t="s">
        <v>198</v>
      </c>
      <c r="O12" s="2437">
        <v>105.4</v>
      </c>
    </row>
    <row r="13" spans="1:20" s="13" customFormat="1" ht="21" customHeight="1" x14ac:dyDescent="0.25">
      <c r="A13" s="4810"/>
      <c r="B13" s="4888"/>
      <c r="C13" s="2229"/>
      <c r="D13" s="1995"/>
      <c r="E13" s="1859"/>
      <c r="F13" s="4884"/>
      <c r="G13" s="4862"/>
      <c r="H13" s="4824"/>
      <c r="I13" s="2032"/>
      <c r="J13" s="2228"/>
      <c r="K13" s="2209" t="s">
        <v>132</v>
      </c>
      <c r="L13" s="2400"/>
      <c r="M13" s="2037"/>
      <c r="N13" s="2436"/>
      <c r="O13" s="2435"/>
    </row>
    <row r="14" spans="1:20" s="13" customFormat="1" ht="21.75" customHeight="1" thickBot="1" x14ac:dyDescent="0.3">
      <c r="A14" s="4810"/>
      <c r="B14" s="4888"/>
      <c r="C14" s="2229"/>
      <c r="D14" s="1995"/>
      <c r="E14" s="1859"/>
      <c r="F14" s="4884"/>
      <c r="G14" s="4862"/>
      <c r="H14" s="4824"/>
      <c r="I14" s="2032"/>
      <c r="J14" s="2228"/>
      <c r="K14" s="1907" t="s">
        <v>822</v>
      </c>
      <c r="L14" s="2434">
        <v>400</v>
      </c>
      <c r="M14" s="2433"/>
      <c r="N14" s="1855"/>
      <c r="O14" s="1854"/>
    </row>
    <row r="15" spans="1:20" s="13" customFormat="1" ht="16.5" customHeight="1" thickBot="1" x14ac:dyDescent="0.3">
      <c r="A15" s="4810"/>
      <c r="B15" s="4888"/>
      <c r="C15" s="2229"/>
      <c r="D15" s="1876"/>
      <c r="E15" s="1866"/>
      <c r="F15" s="4886"/>
      <c r="G15" s="4862"/>
      <c r="H15" s="4824"/>
      <c r="I15" s="2032"/>
      <c r="J15" s="2236"/>
      <c r="K15" s="1900" t="s">
        <v>21</v>
      </c>
      <c r="L15" s="2405">
        <f>SUM(L12:L14)</f>
        <v>450</v>
      </c>
      <c r="M15" s="2404"/>
      <c r="N15" s="2403"/>
      <c r="O15" s="2402"/>
    </row>
    <row r="16" spans="1:20" s="13" customFormat="1" ht="43.5" customHeight="1" x14ac:dyDescent="0.25">
      <c r="A16" s="4810"/>
      <c r="B16" s="4888"/>
      <c r="C16" s="2229"/>
      <c r="D16" s="1877" t="s">
        <v>27</v>
      </c>
      <c r="E16" s="1859"/>
      <c r="F16" s="4763" t="s">
        <v>1001</v>
      </c>
      <c r="G16" s="4862"/>
      <c r="H16" s="4824"/>
      <c r="I16" s="2032"/>
      <c r="J16" s="2228"/>
      <c r="K16" s="2209" t="s">
        <v>101</v>
      </c>
      <c r="L16" s="2400">
        <v>0</v>
      </c>
      <c r="M16" s="2432" t="s">
        <v>1000</v>
      </c>
      <c r="N16" s="2030" t="s">
        <v>198</v>
      </c>
      <c r="O16" s="2430">
        <v>0.52900000000000003</v>
      </c>
    </row>
    <row r="17" spans="1:20" s="13" customFormat="1" ht="21" customHeight="1" x14ac:dyDescent="0.25">
      <c r="A17" s="4810"/>
      <c r="B17" s="4888"/>
      <c r="C17" s="2229"/>
      <c r="D17" s="1995"/>
      <c r="E17" s="1859"/>
      <c r="F17" s="4763"/>
      <c r="G17" s="4862"/>
      <c r="H17" s="4824"/>
      <c r="I17" s="2032"/>
      <c r="J17" s="2228"/>
      <c r="K17" s="2209" t="s">
        <v>132</v>
      </c>
      <c r="L17" s="2400"/>
      <c r="M17" s="2431"/>
      <c r="N17" s="2030"/>
      <c r="O17" s="2430"/>
    </row>
    <row r="18" spans="1:20" s="13" customFormat="1" ht="18" customHeight="1" x14ac:dyDescent="0.25">
      <c r="A18" s="4810"/>
      <c r="B18" s="4888"/>
      <c r="C18" s="2229"/>
      <c r="D18" s="1995"/>
      <c r="E18" s="1859"/>
      <c r="F18" s="4763"/>
      <c r="G18" s="4862"/>
      <c r="H18" s="4824"/>
      <c r="I18" s="2032"/>
      <c r="J18" s="2228"/>
      <c r="K18" s="2209" t="s">
        <v>822</v>
      </c>
      <c r="L18" s="2397">
        <v>260.7</v>
      </c>
      <c r="M18" s="2037"/>
      <c r="N18" s="1872"/>
      <c r="O18" s="1871"/>
    </row>
    <row r="19" spans="1:20" s="13" customFormat="1" ht="16.5" customHeight="1" thickBot="1" x14ac:dyDescent="0.3">
      <c r="A19" s="4810"/>
      <c r="B19" s="4888"/>
      <c r="C19" s="2229"/>
      <c r="D19" s="1876"/>
      <c r="E19" s="1866"/>
      <c r="F19" s="3700"/>
      <c r="G19" s="4951"/>
      <c r="H19" s="4825"/>
      <c r="I19" s="2393"/>
      <c r="J19" s="2392"/>
      <c r="K19" s="2391" t="s">
        <v>21</v>
      </c>
      <c r="L19" s="2380">
        <f>SUM(L16:L18)</f>
        <v>260.7</v>
      </c>
      <c r="M19" s="2173"/>
      <c r="N19" s="1809"/>
      <c r="O19" s="1909"/>
    </row>
    <row r="20" spans="1:20" s="2" customFormat="1" ht="15" customHeight="1" thickBot="1" x14ac:dyDescent="0.25">
      <c r="A20" s="4810"/>
      <c r="B20" s="4888"/>
      <c r="C20" s="4930"/>
      <c r="D20" s="4799"/>
      <c r="E20" s="4799"/>
      <c r="F20" s="4799"/>
      <c r="G20" s="4799"/>
      <c r="H20" s="4799"/>
      <c r="I20" s="4799"/>
      <c r="J20" s="4849"/>
      <c r="K20" s="2429" t="s">
        <v>21</v>
      </c>
      <c r="L20" s="2184">
        <f>L15+L19</f>
        <v>710.7</v>
      </c>
      <c r="M20" s="2404"/>
      <c r="N20" s="2403"/>
      <c r="O20" s="2402"/>
    </row>
    <row r="21" spans="1:20" s="2" customFormat="1" ht="21" customHeight="1" thickBot="1" x14ac:dyDescent="0.3">
      <c r="A21" s="1804" t="s">
        <v>25</v>
      </c>
      <c r="B21" s="2115" t="s">
        <v>25</v>
      </c>
      <c r="C21" s="4831" t="s">
        <v>532</v>
      </c>
      <c r="D21" s="4832"/>
      <c r="E21" s="4832"/>
      <c r="F21" s="4832"/>
      <c r="G21" s="4832"/>
      <c r="H21" s="4832"/>
      <c r="I21" s="4832"/>
      <c r="J21" s="4832"/>
      <c r="K21" s="4833"/>
      <c r="L21" s="2201">
        <f>L20</f>
        <v>710.7</v>
      </c>
      <c r="M21" s="4850"/>
      <c r="N21" s="4851"/>
      <c r="O21" s="4852"/>
    </row>
    <row r="22" spans="1:20" s="2" customFormat="1" ht="18.75" customHeight="1" thickBot="1" x14ac:dyDescent="0.3">
      <c r="A22" s="1804" t="s">
        <v>25</v>
      </c>
      <c r="B22" s="2104" t="s">
        <v>27</v>
      </c>
      <c r="C22" s="2312" t="s">
        <v>999</v>
      </c>
      <c r="D22" s="2311"/>
      <c r="E22" s="2311"/>
      <c r="F22" s="2311"/>
      <c r="G22" s="2309"/>
      <c r="H22" s="2310"/>
      <c r="I22" s="2309"/>
      <c r="J22" s="2309"/>
      <c r="K22" s="2309"/>
      <c r="L22" s="2309"/>
      <c r="M22" s="2309"/>
      <c r="N22" s="2309"/>
      <c r="O22" s="2308"/>
    </row>
    <row r="23" spans="1:20" s="2" customFormat="1" ht="21" customHeight="1" thickBot="1" x14ac:dyDescent="0.3">
      <c r="A23" s="4809"/>
      <c r="B23" s="4889"/>
      <c r="C23" s="1874"/>
      <c r="D23" s="2428"/>
      <c r="E23" s="2428"/>
      <c r="F23" s="2428"/>
      <c r="G23" s="2428"/>
      <c r="H23" s="2428"/>
      <c r="I23" s="2428"/>
      <c r="J23" s="2428"/>
      <c r="K23" s="2428"/>
      <c r="L23" s="2427"/>
      <c r="M23" s="2426" t="s">
        <v>998</v>
      </c>
      <c r="N23" s="2425" t="s">
        <v>194</v>
      </c>
      <c r="O23" s="2424">
        <v>120</v>
      </c>
      <c r="Q23" s="13"/>
      <c r="R23" s="13"/>
      <c r="S23" s="13"/>
      <c r="T23" s="13"/>
    </row>
    <row r="24" spans="1:20" s="2" customFormat="1" ht="27.75" customHeight="1" thickBot="1" x14ac:dyDescent="0.3">
      <c r="A24" s="4811"/>
      <c r="B24" s="4890"/>
      <c r="C24" s="1870"/>
      <c r="D24" s="2423"/>
      <c r="E24" s="2423"/>
      <c r="F24" s="2423"/>
      <c r="G24" s="2423"/>
      <c r="H24" s="2423"/>
      <c r="I24" s="2423"/>
      <c r="J24" s="2423"/>
      <c r="K24" s="2423"/>
      <c r="L24" s="2407"/>
      <c r="M24" s="2422" t="s">
        <v>311</v>
      </c>
      <c r="N24" s="2025" t="s">
        <v>194</v>
      </c>
      <c r="O24" s="2421">
        <v>1</v>
      </c>
      <c r="Q24" s="13"/>
      <c r="R24" s="13"/>
      <c r="S24" s="13"/>
      <c r="T24" s="13"/>
    </row>
    <row r="25" spans="1:20" s="2" customFormat="1" ht="40.5" customHeight="1" thickBot="1" x14ac:dyDescent="0.3">
      <c r="A25" s="1892" t="s">
        <v>25</v>
      </c>
      <c r="B25" s="2414" t="s">
        <v>27</v>
      </c>
      <c r="C25" s="2413" t="s">
        <v>25</v>
      </c>
      <c r="D25" s="2420"/>
      <c r="E25" s="2419"/>
      <c r="F25" s="2418" t="s">
        <v>997</v>
      </c>
      <c r="G25" s="4788" t="s">
        <v>546</v>
      </c>
      <c r="H25" s="4823" t="s">
        <v>33</v>
      </c>
      <c r="I25" s="2253" t="s">
        <v>538</v>
      </c>
      <c r="J25" s="4812" t="s">
        <v>226</v>
      </c>
      <c r="K25" s="2225"/>
      <c r="L25" s="2417"/>
      <c r="M25" s="1917" t="s">
        <v>996</v>
      </c>
      <c r="N25" s="2416" t="s">
        <v>194</v>
      </c>
      <c r="O25" s="2415">
        <v>2</v>
      </c>
      <c r="Q25" s="13"/>
      <c r="R25" s="13"/>
      <c r="S25" s="13"/>
      <c r="T25" s="13"/>
    </row>
    <row r="26" spans="1:20" s="2" customFormat="1" ht="50.25" customHeight="1" x14ac:dyDescent="0.25">
      <c r="A26" s="1892" t="s">
        <v>25</v>
      </c>
      <c r="B26" s="2414" t="s">
        <v>27</v>
      </c>
      <c r="C26" s="2413" t="s">
        <v>25</v>
      </c>
      <c r="D26" s="1877" t="s">
        <v>81</v>
      </c>
      <c r="E26" s="1867"/>
      <c r="F26" s="4883" t="s">
        <v>995</v>
      </c>
      <c r="G26" s="4789"/>
      <c r="H26" s="4824"/>
      <c r="I26" s="2032"/>
      <c r="J26" s="4813"/>
      <c r="K26" s="2209" t="s">
        <v>101</v>
      </c>
      <c r="L26" s="2232">
        <v>135</v>
      </c>
      <c r="M26" s="1914" t="s">
        <v>994</v>
      </c>
      <c r="N26" s="2295" t="s">
        <v>194</v>
      </c>
      <c r="O26" s="2412">
        <v>1</v>
      </c>
      <c r="Q26" s="13"/>
      <c r="R26" s="13"/>
      <c r="S26" s="13"/>
      <c r="T26" s="13"/>
    </row>
    <row r="27" spans="1:20" s="2" customFormat="1" ht="28.5" customHeight="1" x14ac:dyDescent="0.25">
      <c r="A27" s="1862"/>
      <c r="B27" s="2396"/>
      <c r="C27" s="2395"/>
      <c r="D27" s="1995"/>
      <c r="E27" s="1859"/>
      <c r="F27" s="4884"/>
      <c r="G27" s="4789"/>
      <c r="H27" s="4824"/>
      <c r="I27" s="2032"/>
      <c r="J27" s="2228"/>
      <c r="K27" s="2209" t="s">
        <v>132</v>
      </c>
      <c r="L27" s="2232"/>
      <c r="M27" s="2411" t="s">
        <v>993</v>
      </c>
      <c r="N27" s="2410" t="s">
        <v>194</v>
      </c>
      <c r="O27" s="2409">
        <v>50</v>
      </c>
      <c r="Q27" s="13"/>
      <c r="R27" s="13"/>
      <c r="S27" s="13"/>
      <c r="T27" s="13"/>
    </row>
    <row r="28" spans="1:20" s="2" customFormat="1" ht="19.5" customHeight="1" thickBot="1" x14ac:dyDescent="0.3">
      <c r="A28" s="1862"/>
      <c r="B28" s="2396"/>
      <c r="C28" s="2395"/>
      <c r="D28" s="1995"/>
      <c r="E28" s="1859"/>
      <c r="F28" s="4884"/>
      <c r="G28" s="4789"/>
      <c r="H28" s="4824"/>
      <c r="I28" s="2032"/>
      <c r="J28" s="2228"/>
      <c r="K28" s="1907" t="s">
        <v>822</v>
      </c>
      <c r="L28" s="2408">
        <v>65</v>
      </c>
      <c r="M28" s="2173"/>
      <c r="N28" s="1809"/>
      <c r="O28" s="1909"/>
      <c r="Q28" s="13"/>
      <c r="R28" s="13"/>
      <c r="S28" s="13"/>
      <c r="T28" s="13"/>
    </row>
    <row r="29" spans="1:20" s="2" customFormat="1" ht="21" customHeight="1" thickBot="1" x14ac:dyDescent="0.3">
      <c r="A29" s="2195"/>
      <c r="B29" s="2389"/>
      <c r="C29" s="2388"/>
      <c r="D29" s="1876"/>
      <c r="E29" s="2407"/>
      <c r="F29" s="2406"/>
      <c r="G29" s="4790"/>
      <c r="H29" s="4824"/>
      <c r="I29" s="2393"/>
      <c r="J29" s="2287"/>
      <c r="K29" s="1900" t="s">
        <v>21</v>
      </c>
      <c r="L29" s="2405">
        <f>L26+L27+L28</f>
        <v>200</v>
      </c>
      <c r="M29" s="2404"/>
      <c r="N29" s="2403"/>
      <c r="O29" s="2402"/>
      <c r="Q29" s="13"/>
      <c r="R29" s="13"/>
      <c r="S29" s="13"/>
      <c r="T29" s="13"/>
    </row>
    <row r="30" spans="1:20" s="2" customFormat="1" ht="35.25" customHeight="1" x14ac:dyDescent="0.25">
      <c r="A30" s="1862" t="s">
        <v>25</v>
      </c>
      <c r="B30" s="2396" t="s">
        <v>27</v>
      </c>
      <c r="C30" s="2395" t="s">
        <v>25</v>
      </c>
      <c r="D30" s="1995" t="s">
        <v>76</v>
      </c>
      <c r="E30" s="1859"/>
      <c r="F30" s="4763" t="s">
        <v>992</v>
      </c>
      <c r="G30" s="4788" t="s">
        <v>546</v>
      </c>
      <c r="H30" s="4824"/>
      <c r="I30" s="2032"/>
      <c r="J30" s="2228"/>
      <c r="K30" s="2209" t="s">
        <v>101</v>
      </c>
      <c r="L30" s="2400">
        <v>109</v>
      </c>
      <c r="M30" s="2401" t="s">
        <v>991</v>
      </c>
      <c r="N30" s="1951" t="s">
        <v>198</v>
      </c>
      <c r="O30" s="2029">
        <v>140</v>
      </c>
      <c r="Q30" s="13"/>
      <c r="R30" s="13"/>
      <c r="S30" s="13"/>
      <c r="T30" s="13"/>
    </row>
    <row r="31" spans="1:20" s="2" customFormat="1" ht="39" customHeight="1" x14ac:dyDescent="0.25">
      <c r="A31" s="1862"/>
      <c r="B31" s="2396"/>
      <c r="C31" s="2395"/>
      <c r="D31" s="1995"/>
      <c r="E31" s="1859"/>
      <c r="F31" s="4763"/>
      <c r="G31" s="4789"/>
      <c r="H31" s="4824"/>
      <c r="I31" s="2032"/>
      <c r="J31" s="2228"/>
      <c r="K31" s="2209" t="s">
        <v>132</v>
      </c>
      <c r="L31" s="2400">
        <v>0</v>
      </c>
      <c r="M31" s="2399" t="s">
        <v>990</v>
      </c>
      <c r="N31" s="1828" t="s">
        <v>334</v>
      </c>
      <c r="O31" s="1815">
        <v>14500</v>
      </c>
      <c r="Q31" s="13"/>
      <c r="R31" s="13"/>
      <c r="S31" s="13"/>
      <c r="T31" s="13"/>
    </row>
    <row r="32" spans="1:20" s="2" customFormat="1" ht="18.75" customHeight="1" x14ac:dyDescent="0.25">
      <c r="A32" s="1862"/>
      <c r="B32" s="2396"/>
      <c r="C32" s="2395"/>
      <c r="D32" s="1995"/>
      <c r="E32" s="1859"/>
      <c r="F32" s="2398"/>
      <c r="G32" s="4789"/>
      <c r="H32" s="4824"/>
      <c r="I32" s="2032"/>
      <c r="J32" s="2228"/>
      <c r="K32" s="2209" t="s">
        <v>822</v>
      </c>
      <c r="L32" s="2397">
        <v>25</v>
      </c>
      <c r="M32" s="2037"/>
      <c r="N32" s="1872"/>
      <c r="O32" s="1871"/>
      <c r="Q32" s="13"/>
      <c r="R32" s="13"/>
      <c r="S32" s="13"/>
      <c r="T32" s="13"/>
    </row>
    <row r="33" spans="1:20" s="2" customFormat="1" ht="19.5" customHeight="1" thickBot="1" x14ac:dyDescent="0.3">
      <c r="A33" s="1862"/>
      <c r="B33" s="2396"/>
      <c r="C33" s="2395"/>
      <c r="D33" s="1876"/>
      <c r="E33" s="1866"/>
      <c r="F33" s="2394"/>
      <c r="G33" s="4789"/>
      <c r="H33" s="4825"/>
      <c r="I33" s="2393"/>
      <c r="J33" s="2392"/>
      <c r="K33" s="2391" t="s">
        <v>21</v>
      </c>
      <c r="L33" s="2390">
        <f>L30+L31+L32</f>
        <v>134</v>
      </c>
      <c r="M33" s="2173"/>
      <c r="N33" s="1809"/>
      <c r="O33" s="1909"/>
      <c r="Q33" s="13"/>
      <c r="R33" s="13"/>
      <c r="S33" s="13"/>
      <c r="T33" s="13"/>
    </row>
    <row r="34" spans="1:20" s="2" customFormat="1" ht="22.5" customHeight="1" thickBot="1" x14ac:dyDescent="0.3">
      <c r="A34" s="2195"/>
      <c r="B34" s="2389"/>
      <c r="C34" s="2388"/>
      <c r="D34" s="4799"/>
      <c r="E34" s="4799"/>
      <c r="F34" s="4799"/>
      <c r="G34" s="4799"/>
      <c r="H34" s="4799"/>
      <c r="I34" s="4799"/>
      <c r="J34" s="4799"/>
      <c r="K34" s="2247" t="s">
        <v>21</v>
      </c>
      <c r="L34" s="2387">
        <f>L29+L33</f>
        <v>334</v>
      </c>
      <c r="M34" s="5008"/>
      <c r="N34" s="5009"/>
      <c r="O34" s="5010"/>
      <c r="Q34" s="13"/>
      <c r="R34" s="3"/>
      <c r="S34" s="2386"/>
      <c r="T34" s="2386"/>
    </row>
    <row r="35" spans="1:20" s="2" customFormat="1" ht="37.5" customHeight="1" x14ac:dyDescent="0.25">
      <c r="A35" s="4809" t="s">
        <v>25</v>
      </c>
      <c r="B35" s="4958" t="s">
        <v>27</v>
      </c>
      <c r="C35" s="4847" t="s">
        <v>27</v>
      </c>
      <c r="D35" s="4940"/>
      <c r="E35" s="4749"/>
      <c r="F35" s="2385" t="s">
        <v>985</v>
      </c>
      <c r="G35" s="4788" t="s">
        <v>536</v>
      </c>
      <c r="H35" s="4823" t="s">
        <v>33</v>
      </c>
      <c r="I35" s="4806" t="s">
        <v>538</v>
      </c>
      <c r="J35" s="4754" t="s">
        <v>226</v>
      </c>
      <c r="K35" s="2209"/>
      <c r="L35" s="2296"/>
      <c r="M35" s="2384" t="s">
        <v>989</v>
      </c>
      <c r="N35" s="1839" t="s">
        <v>198</v>
      </c>
      <c r="O35" s="2221"/>
    </row>
    <row r="36" spans="1:20" s="2" customFormat="1" ht="33.75" customHeight="1" x14ac:dyDescent="0.25">
      <c r="A36" s="4810"/>
      <c r="B36" s="4959"/>
      <c r="C36" s="4848"/>
      <c r="D36" s="4941"/>
      <c r="E36" s="4750"/>
      <c r="F36" s="2381"/>
      <c r="G36" s="4789"/>
      <c r="H36" s="4824"/>
      <c r="I36" s="4807"/>
      <c r="J36" s="4755"/>
      <c r="K36" s="2209" t="s">
        <v>101</v>
      </c>
      <c r="L36" s="2380">
        <v>0</v>
      </c>
      <c r="M36" s="2383" t="s">
        <v>988</v>
      </c>
      <c r="N36" s="2382" t="s">
        <v>198</v>
      </c>
      <c r="O36" s="2324"/>
    </row>
    <row r="37" spans="1:20" s="2" customFormat="1" ht="41.25" customHeight="1" x14ac:dyDescent="0.25">
      <c r="A37" s="4810"/>
      <c r="B37" s="4959"/>
      <c r="C37" s="4848"/>
      <c r="D37" s="4941"/>
      <c r="E37" s="4750"/>
      <c r="F37" s="2381"/>
      <c r="G37" s="4789"/>
      <c r="H37" s="4824"/>
      <c r="I37" s="4807"/>
      <c r="J37" s="4755"/>
      <c r="K37" s="2209" t="s">
        <v>132</v>
      </c>
      <c r="L37" s="2380"/>
      <c r="M37" s="2383" t="s">
        <v>987</v>
      </c>
      <c r="N37" s="2382" t="s">
        <v>198</v>
      </c>
      <c r="O37" s="2324"/>
    </row>
    <row r="38" spans="1:20" s="2" customFormat="1" ht="23.25" customHeight="1" thickBot="1" x14ac:dyDescent="0.3">
      <c r="A38" s="4810"/>
      <c r="B38" s="4959"/>
      <c r="C38" s="4848"/>
      <c r="D38" s="4941"/>
      <c r="E38" s="4750"/>
      <c r="F38" s="2381"/>
      <c r="G38" s="4789"/>
      <c r="H38" s="4824"/>
      <c r="I38" s="4807"/>
      <c r="J38" s="4755"/>
      <c r="K38" s="1907" t="s">
        <v>822</v>
      </c>
      <c r="L38" s="2380"/>
      <c r="M38" s="181" t="s">
        <v>986</v>
      </c>
      <c r="N38" s="2379" t="s">
        <v>194</v>
      </c>
      <c r="O38" s="2378"/>
    </row>
    <row r="39" spans="1:20" s="2" customFormat="1" ht="15" customHeight="1" thickBot="1" x14ac:dyDescent="0.25">
      <c r="A39" s="4811"/>
      <c r="B39" s="4960"/>
      <c r="C39" s="4849"/>
      <c r="D39" s="1883"/>
      <c r="E39" s="4750"/>
      <c r="F39" s="2377"/>
      <c r="G39" s="4789"/>
      <c r="H39" s="4824"/>
      <c r="I39" s="4807"/>
      <c r="J39" s="4755"/>
      <c r="K39" s="1899" t="s">
        <v>21</v>
      </c>
      <c r="L39" s="2184">
        <f>SUM(L36:L38)</f>
        <v>0</v>
      </c>
      <c r="M39" s="3"/>
      <c r="N39" s="2376"/>
      <c r="O39" s="2369"/>
    </row>
    <row r="40" spans="1:20" s="2" customFormat="1" ht="15" customHeight="1" thickBot="1" x14ac:dyDescent="0.3">
      <c r="A40" s="1892" t="s">
        <v>25</v>
      </c>
      <c r="B40" s="2226" t="s">
        <v>27</v>
      </c>
      <c r="C40" s="1890" t="s">
        <v>27</v>
      </c>
      <c r="D40" s="2375" t="s">
        <v>25</v>
      </c>
      <c r="E40" s="4750"/>
      <c r="F40" s="3670" t="s">
        <v>985</v>
      </c>
      <c r="G40" s="4789"/>
      <c r="H40" s="4824"/>
      <c r="I40" s="4807"/>
      <c r="J40" s="4756"/>
      <c r="K40" s="2374" t="s">
        <v>101</v>
      </c>
      <c r="L40" s="2179">
        <v>0</v>
      </c>
      <c r="M40" s="3"/>
      <c r="N40" s="2373"/>
      <c r="O40" s="2369"/>
    </row>
    <row r="41" spans="1:20" s="2" customFormat="1" ht="34.5" customHeight="1" thickBot="1" x14ac:dyDescent="0.3">
      <c r="A41" s="2195"/>
      <c r="B41" s="2210"/>
      <c r="C41" s="1992"/>
      <c r="D41" s="2372"/>
      <c r="E41" s="4751"/>
      <c r="F41" s="3671"/>
      <c r="G41" s="4790"/>
      <c r="H41" s="4825"/>
      <c r="I41" s="4808"/>
      <c r="J41" s="1961"/>
      <c r="K41" s="2371" t="s">
        <v>21</v>
      </c>
      <c r="L41" s="2370">
        <f>SUM(L40)</f>
        <v>0</v>
      </c>
      <c r="M41" s="3"/>
      <c r="N41" s="2203"/>
      <c r="O41" s="2369"/>
    </row>
    <row r="42" spans="1:20" s="2" customFormat="1" ht="15" customHeight="1" thickBot="1" x14ac:dyDescent="0.3">
      <c r="A42" s="1804" t="s">
        <v>25</v>
      </c>
      <c r="B42" s="2115" t="s">
        <v>27</v>
      </c>
      <c r="C42" s="4831" t="s">
        <v>532</v>
      </c>
      <c r="D42" s="4832"/>
      <c r="E42" s="4832"/>
      <c r="F42" s="4832"/>
      <c r="G42" s="4832"/>
      <c r="H42" s="4832"/>
      <c r="I42" s="4832"/>
      <c r="J42" s="4943"/>
      <c r="K42" s="4944"/>
      <c r="L42" s="1940">
        <f>L34+L39</f>
        <v>334</v>
      </c>
      <c r="M42" s="4850"/>
      <c r="N42" s="4851"/>
      <c r="O42" s="4852"/>
    </row>
    <row r="43" spans="1:20" s="2" customFormat="1" ht="24" customHeight="1" thickBot="1" x14ac:dyDescent="0.3">
      <c r="A43" s="2355" t="s">
        <v>25</v>
      </c>
      <c r="B43" s="2354" t="s">
        <v>86</v>
      </c>
      <c r="C43" s="1937" t="s">
        <v>984</v>
      </c>
      <c r="D43" s="2367"/>
      <c r="E43" s="2367"/>
      <c r="F43" s="2367"/>
      <c r="G43" s="2367"/>
      <c r="H43" s="2368"/>
      <c r="I43" s="2367"/>
      <c r="J43" s="2367"/>
      <c r="K43" s="2366"/>
      <c r="L43" s="2366"/>
      <c r="M43" s="2366"/>
      <c r="N43" s="2366"/>
      <c r="O43" s="2365"/>
      <c r="P43" s="2364"/>
    </row>
    <row r="44" spans="1:20" s="2" customFormat="1" ht="40.5" customHeight="1" thickBot="1" x14ac:dyDescent="0.3">
      <c r="A44" s="1807"/>
      <c r="B44" s="2109"/>
      <c r="C44" s="4785"/>
      <c r="D44" s="4786"/>
      <c r="E44" s="4786"/>
      <c r="F44" s="4786"/>
      <c r="G44" s="4786"/>
      <c r="H44" s="4786"/>
      <c r="I44" s="4786"/>
      <c r="J44" s="4786"/>
      <c r="K44" s="4786"/>
      <c r="L44" s="4787"/>
      <c r="M44" s="2363" t="s">
        <v>983</v>
      </c>
      <c r="N44" s="2154" t="s">
        <v>194</v>
      </c>
      <c r="O44" s="2362"/>
    </row>
    <row r="45" spans="1:20" s="2" customFormat="1" ht="15" customHeight="1" thickBot="1" x14ac:dyDescent="0.3">
      <c r="A45" s="2141" t="s">
        <v>25</v>
      </c>
      <c r="B45" s="2140" t="s">
        <v>86</v>
      </c>
      <c r="C45" s="1890" t="s">
        <v>25</v>
      </c>
      <c r="D45" s="4940"/>
      <c r="E45" s="4749"/>
      <c r="F45" s="4894" t="s">
        <v>981</v>
      </c>
      <c r="G45" s="4743" t="s">
        <v>666</v>
      </c>
      <c r="H45" s="4746" t="s">
        <v>33</v>
      </c>
      <c r="I45" s="4749" t="s">
        <v>538</v>
      </c>
      <c r="J45" s="4812" t="s">
        <v>226</v>
      </c>
      <c r="K45" s="2356" t="s">
        <v>101</v>
      </c>
      <c r="L45" s="2038">
        <v>70</v>
      </c>
      <c r="M45" s="2361"/>
      <c r="N45" s="2360"/>
      <c r="O45" s="2359"/>
    </row>
    <row r="46" spans="1:20" s="2" customFormat="1" ht="30.75" customHeight="1" thickBot="1" x14ac:dyDescent="0.3">
      <c r="A46" s="1905"/>
      <c r="B46" s="1904"/>
      <c r="C46" s="1860"/>
      <c r="D46" s="4941"/>
      <c r="E46" s="4750"/>
      <c r="F46" s="4871"/>
      <c r="G46" s="4744"/>
      <c r="H46" s="4747"/>
      <c r="I46" s="4750"/>
      <c r="J46" s="4813"/>
      <c r="K46" s="2358" t="s">
        <v>132</v>
      </c>
      <c r="L46" s="2039"/>
      <c r="M46" s="1967" t="s">
        <v>982</v>
      </c>
      <c r="N46" s="2030" t="s">
        <v>194</v>
      </c>
      <c r="O46" s="2029">
        <v>12</v>
      </c>
    </row>
    <row r="47" spans="1:20" s="2" customFormat="1" ht="15" customHeight="1" thickBot="1" x14ac:dyDescent="0.25">
      <c r="A47" s="1807"/>
      <c r="B47" s="2143"/>
      <c r="C47" s="1992"/>
      <c r="D47" s="4942"/>
      <c r="E47" s="4750"/>
      <c r="F47" s="2357"/>
      <c r="G47" s="4744"/>
      <c r="H47" s="4747"/>
      <c r="I47" s="4750"/>
      <c r="J47" s="4813"/>
      <c r="K47" s="1899" t="s">
        <v>21</v>
      </c>
      <c r="L47" s="2035">
        <f>SUM(L45:L46)</f>
        <v>70</v>
      </c>
      <c r="M47" s="1810"/>
      <c r="N47" s="2318"/>
      <c r="O47" s="1808"/>
    </row>
    <row r="48" spans="1:20" s="2" customFormat="1" ht="15" customHeight="1" thickBot="1" x14ac:dyDescent="0.3">
      <c r="A48" s="2141" t="s">
        <v>25</v>
      </c>
      <c r="B48" s="2307" t="s">
        <v>86</v>
      </c>
      <c r="C48" s="1890" t="s">
        <v>25</v>
      </c>
      <c r="D48" s="4784" t="s">
        <v>25</v>
      </c>
      <c r="E48" s="4750"/>
      <c r="F48" s="4815" t="s">
        <v>981</v>
      </c>
      <c r="G48" s="4744"/>
      <c r="H48" s="4747"/>
      <c r="I48" s="4750"/>
      <c r="J48" s="4813"/>
      <c r="K48" s="2356" t="s">
        <v>101</v>
      </c>
      <c r="L48" s="2009">
        <v>70</v>
      </c>
      <c r="M48" s="1810"/>
      <c r="N48" s="2318"/>
      <c r="O48" s="1808"/>
    </row>
    <row r="49" spans="1:15" s="2" customFormat="1" ht="15" customHeight="1" thickBot="1" x14ac:dyDescent="0.25">
      <c r="A49" s="1807"/>
      <c r="B49" s="2109"/>
      <c r="C49" s="1992"/>
      <c r="D49" s="4778"/>
      <c r="E49" s="4751"/>
      <c r="F49" s="4816"/>
      <c r="G49" s="4745"/>
      <c r="H49" s="4748"/>
      <c r="I49" s="4751"/>
      <c r="J49" s="4814"/>
      <c r="K49" s="2180" t="s">
        <v>21</v>
      </c>
      <c r="L49" s="1941">
        <f>SUM(L48)</f>
        <v>70</v>
      </c>
      <c r="M49" s="1810"/>
      <c r="N49" s="2318"/>
      <c r="O49" s="1808"/>
    </row>
    <row r="50" spans="1:15" s="2" customFormat="1" ht="15" customHeight="1" thickBot="1" x14ac:dyDescent="0.3">
      <c r="A50" s="1804" t="s">
        <v>25</v>
      </c>
      <c r="B50" s="2115" t="s">
        <v>86</v>
      </c>
      <c r="C50" s="4831" t="s">
        <v>532</v>
      </c>
      <c r="D50" s="4832"/>
      <c r="E50" s="4832"/>
      <c r="F50" s="4832"/>
      <c r="G50" s="4832"/>
      <c r="H50" s="4832"/>
      <c r="I50" s="4832"/>
      <c r="J50" s="4832"/>
      <c r="K50" s="4833"/>
      <c r="L50" s="2201">
        <f>L47</f>
        <v>70</v>
      </c>
      <c r="M50" s="4850"/>
      <c r="N50" s="4851"/>
      <c r="O50" s="4852"/>
    </row>
    <row r="51" spans="1:15" s="2" customFormat="1" ht="15" customHeight="1" thickBot="1" x14ac:dyDescent="0.3">
      <c r="A51" s="2355" t="s">
        <v>25</v>
      </c>
      <c r="B51" s="2354" t="s">
        <v>84</v>
      </c>
      <c r="C51" s="2353" t="s">
        <v>980</v>
      </c>
      <c r="D51" s="2351"/>
      <c r="E51" s="2351"/>
      <c r="F51" s="2351"/>
      <c r="G51" s="2351"/>
      <c r="H51" s="2352"/>
      <c r="I51" s="2351"/>
      <c r="J51" s="2351"/>
      <c r="K51" s="2351"/>
      <c r="L51" s="2351"/>
      <c r="M51" s="2341"/>
      <c r="N51" s="2341"/>
      <c r="O51" s="2350"/>
    </row>
    <row r="52" spans="1:15" s="2" customFormat="1" ht="29.25" customHeight="1" x14ac:dyDescent="0.25">
      <c r="A52" s="4809"/>
      <c r="B52" s="4826"/>
      <c r="C52" s="4829"/>
      <c r="D52" s="4915"/>
      <c r="E52" s="4911"/>
      <c r="F52" s="4911"/>
      <c r="G52" s="4911"/>
      <c r="H52" s="4911"/>
      <c r="I52" s="4911"/>
      <c r="J52" s="4911"/>
      <c r="K52" s="4911"/>
      <c r="L52" s="4912"/>
      <c r="M52" s="2190" t="s">
        <v>979</v>
      </c>
      <c r="N52" s="1957" t="s">
        <v>292</v>
      </c>
      <c r="O52" s="2349" t="s">
        <v>975</v>
      </c>
    </row>
    <row r="53" spans="1:15" s="2" customFormat="1" ht="42" customHeight="1" x14ac:dyDescent="0.25">
      <c r="A53" s="4810"/>
      <c r="B53" s="4827"/>
      <c r="C53" s="4836"/>
      <c r="D53" s="4916"/>
      <c r="E53" s="4917"/>
      <c r="F53" s="4917"/>
      <c r="G53" s="4917"/>
      <c r="H53" s="4917"/>
      <c r="I53" s="4917"/>
      <c r="J53" s="4917"/>
      <c r="K53" s="4917"/>
      <c r="L53" s="4918"/>
      <c r="M53" s="1829" t="s">
        <v>978</v>
      </c>
      <c r="N53" s="2348" t="s">
        <v>194</v>
      </c>
      <c r="O53" s="2347" t="s">
        <v>977</v>
      </c>
    </row>
    <row r="54" spans="1:15" s="2" customFormat="1" ht="28.5" customHeight="1" thickBot="1" x14ac:dyDescent="0.3">
      <c r="A54" s="4811"/>
      <c r="B54" s="4828"/>
      <c r="C54" s="4830"/>
      <c r="D54" s="4919"/>
      <c r="E54" s="4913"/>
      <c r="F54" s="4913"/>
      <c r="G54" s="4913"/>
      <c r="H54" s="4913"/>
      <c r="I54" s="4913"/>
      <c r="J54" s="4913"/>
      <c r="K54" s="4913"/>
      <c r="L54" s="4914"/>
      <c r="M54" s="2346" t="s">
        <v>976</v>
      </c>
      <c r="N54" s="1828" t="s">
        <v>292</v>
      </c>
      <c r="O54" s="2345" t="s">
        <v>975</v>
      </c>
    </row>
    <row r="55" spans="1:15" s="2" customFormat="1" ht="15" customHeight="1" thickBot="1" x14ac:dyDescent="0.3">
      <c r="A55" s="4809" t="s">
        <v>25</v>
      </c>
      <c r="B55" s="4820" t="s">
        <v>84</v>
      </c>
      <c r="C55" s="4752" t="s">
        <v>25</v>
      </c>
      <c r="D55" s="2344"/>
      <c r="E55" s="4749"/>
      <c r="F55" s="4894" t="s">
        <v>973</v>
      </c>
      <c r="G55" s="4740" t="s">
        <v>974</v>
      </c>
      <c r="H55" s="4973" t="s">
        <v>33</v>
      </c>
      <c r="I55" s="4749" t="s">
        <v>538</v>
      </c>
      <c r="J55" s="4754" t="s">
        <v>226</v>
      </c>
      <c r="K55" s="1981" t="s">
        <v>101</v>
      </c>
      <c r="L55" s="1941">
        <v>0</v>
      </c>
      <c r="M55" s="1873"/>
      <c r="N55" s="1872"/>
      <c r="O55" s="1871"/>
    </row>
    <row r="56" spans="1:15" s="2" customFormat="1" ht="28.5" customHeight="1" thickBot="1" x14ac:dyDescent="0.3">
      <c r="A56" s="4810"/>
      <c r="B56" s="4821"/>
      <c r="C56" s="4764"/>
      <c r="D56" s="2343"/>
      <c r="E56" s="4750"/>
      <c r="F56" s="4871"/>
      <c r="G56" s="4741"/>
      <c r="H56" s="4974"/>
      <c r="I56" s="4750"/>
      <c r="J56" s="4755"/>
      <c r="K56" s="1947" t="s">
        <v>132</v>
      </c>
      <c r="L56" s="1941"/>
      <c r="M56" s="1873"/>
      <c r="N56" s="1872"/>
      <c r="O56" s="1871"/>
    </row>
    <row r="57" spans="1:15" s="2" customFormat="1" ht="18" customHeight="1" thickBot="1" x14ac:dyDescent="0.3">
      <c r="A57" s="4811"/>
      <c r="B57" s="4822"/>
      <c r="C57" s="4753"/>
      <c r="D57" s="1878"/>
      <c r="E57" s="4750"/>
      <c r="F57" s="2091"/>
      <c r="G57" s="4741"/>
      <c r="H57" s="4974"/>
      <c r="I57" s="4750"/>
      <c r="J57" s="4755"/>
      <c r="K57" s="2013" t="s">
        <v>21</v>
      </c>
      <c r="L57" s="1969">
        <f>SUM(L55:L56)</f>
        <v>0</v>
      </c>
      <c r="M57" s="1910"/>
      <c r="N57" s="1809"/>
      <c r="O57" s="1909"/>
    </row>
    <row r="58" spans="1:15" s="2" customFormat="1" ht="18" customHeight="1" thickBot="1" x14ac:dyDescent="0.3">
      <c r="A58" s="4809" t="s">
        <v>25</v>
      </c>
      <c r="B58" s="4889" t="s">
        <v>84</v>
      </c>
      <c r="C58" s="4752" t="s">
        <v>25</v>
      </c>
      <c r="D58" s="4784" t="s">
        <v>25</v>
      </c>
      <c r="E58" s="4750"/>
      <c r="F58" s="4815" t="s">
        <v>973</v>
      </c>
      <c r="G58" s="4741"/>
      <c r="H58" s="4974"/>
      <c r="I58" s="4750"/>
      <c r="J58" s="4755"/>
      <c r="K58" s="1981" t="s">
        <v>101</v>
      </c>
      <c r="L58" s="1946">
        <v>0</v>
      </c>
      <c r="M58" s="1810"/>
      <c r="N58" s="2318"/>
      <c r="O58" s="1808"/>
    </row>
    <row r="59" spans="1:15" s="2" customFormat="1" ht="27" customHeight="1" thickBot="1" x14ac:dyDescent="0.25">
      <c r="A59" s="4811"/>
      <c r="B59" s="4890"/>
      <c r="C59" s="4753"/>
      <c r="D59" s="4778"/>
      <c r="E59" s="4751"/>
      <c r="F59" s="4816"/>
      <c r="G59" s="4742"/>
      <c r="H59" s="4975"/>
      <c r="I59" s="4751"/>
      <c r="J59" s="4756"/>
      <c r="K59" s="2180" t="s">
        <v>21</v>
      </c>
      <c r="L59" s="1941">
        <f>SUM(L58)</f>
        <v>0</v>
      </c>
      <c r="M59" s="1810"/>
      <c r="N59" s="2318"/>
      <c r="O59" s="1808"/>
    </row>
    <row r="60" spans="1:15" s="2" customFormat="1" ht="15" customHeight="1" thickBot="1" x14ac:dyDescent="0.3">
      <c r="A60" s="1804" t="s">
        <v>25</v>
      </c>
      <c r="B60" s="2115" t="s">
        <v>84</v>
      </c>
      <c r="C60" s="4831" t="s">
        <v>532</v>
      </c>
      <c r="D60" s="4832"/>
      <c r="E60" s="4832"/>
      <c r="F60" s="4832"/>
      <c r="G60" s="4832"/>
      <c r="H60" s="4832"/>
      <c r="I60" s="4832"/>
      <c r="J60" s="4832"/>
      <c r="K60" s="4833"/>
      <c r="L60" s="2201">
        <f>L57</f>
        <v>0</v>
      </c>
      <c r="M60" s="4768"/>
      <c r="N60" s="4769"/>
      <c r="O60" s="4770"/>
    </row>
    <row r="61" spans="1:15" s="2" customFormat="1" ht="24.75" customHeight="1" thickBot="1" x14ac:dyDescent="0.3">
      <c r="A61" s="1807" t="s">
        <v>25</v>
      </c>
      <c r="B61" s="1806" t="s">
        <v>81</v>
      </c>
      <c r="C61" s="1937" t="s">
        <v>972</v>
      </c>
      <c r="D61" s="2341"/>
      <c r="E61" s="2341"/>
      <c r="F61" s="2341"/>
      <c r="G61" s="2341"/>
      <c r="H61" s="2342"/>
      <c r="I61" s="2341"/>
      <c r="J61" s="2341"/>
      <c r="K61" s="2341"/>
      <c r="L61" s="2341"/>
      <c r="M61" s="2340"/>
      <c r="N61" s="2340"/>
      <c r="O61" s="2339"/>
    </row>
    <row r="62" spans="1:15" s="2" customFormat="1" ht="58.5" customHeight="1" thickBot="1" x14ac:dyDescent="0.3">
      <c r="A62" s="4809"/>
      <c r="B62" s="4826"/>
      <c r="C62" s="4829"/>
      <c r="D62" s="4911"/>
      <c r="E62" s="4911"/>
      <c r="F62" s="4911"/>
      <c r="G62" s="4911"/>
      <c r="H62" s="4911"/>
      <c r="I62" s="4911"/>
      <c r="J62" s="4911"/>
      <c r="K62" s="4911"/>
      <c r="L62" s="4912"/>
      <c r="M62" s="2338" t="s">
        <v>971</v>
      </c>
      <c r="N62" s="1957" t="s">
        <v>292</v>
      </c>
      <c r="O62" s="2337" t="s">
        <v>970</v>
      </c>
    </row>
    <row r="63" spans="1:15" s="2" customFormat="1" ht="54" customHeight="1" thickBot="1" x14ac:dyDescent="0.3">
      <c r="A63" s="4811"/>
      <c r="B63" s="4828"/>
      <c r="C63" s="4830"/>
      <c r="D63" s="4913"/>
      <c r="E63" s="4913"/>
      <c r="F63" s="4913"/>
      <c r="G63" s="4913"/>
      <c r="H63" s="4913"/>
      <c r="I63" s="4913"/>
      <c r="J63" s="4913"/>
      <c r="K63" s="4913"/>
      <c r="L63" s="4914"/>
      <c r="M63" s="2302" t="s">
        <v>969</v>
      </c>
      <c r="N63" s="2154" t="s">
        <v>194</v>
      </c>
      <c r="O63" s="2313">
        <v>1</v>
      </c>
    </row>
    <row r="64" spans="1:15" s="2" customFormat="1" ht="30" customHeight="1" thickBot="1" x14ac:dyDescent="0.3">
      <c r="A64" s="4809" t="s">
        <v>25</v>
      </c>
      <c r="B64" s="4820" t="s">
        <v>81</v>
      </c>
      <c r="C64" s="4752" t="s">
        <v>25</v>
      </c>
      <c r="D64" s="4784"/>
      <c r="E64" s="4749"/>
      <c r="F64" s="2336" t="s">
        <v>968</v>
      </c>
      <c r="G64" s="4740" t="s">
        <v>967</v>
      </c>
      <c r="H64" s="4757" t="s">
        <v>33</v>
      </c>
      <c r="I64" s="4749" t="s">
        <v>538</v>
      </c>
      <c r="J64" s="4754" t="s">
        <v>226</v>
      </c>
      <c r="K64" s="1981" t="s">
        <v>101</v>
      </c>
      <c r="L64" s="1973">
        <v>1000</v>
      </c>
      <c r="M64" s="2190" t="s">
        <v>966</v>
      </c>
      <c r="N64" s="1839" t="s">
        <v>245</v>
      </c>
      <c r="O64" s="2335" t="s">
        <v>336</v>
      </c>
    </row>
    <row r="65" spans="1:15" s="2" customFormat="1" ht="15" customHeight="1" thickBot="1" x14ac:dyDescent="0.3">
      <c r="A65" s="4810"/>
      <c r="B65" s="4821"/>
      <c r="C65" s="4764"/>
      <c r="D65" s="4777"/>
      <c r="E65" s="4750"/>
      <c r="F65" s="2291"/>
      <c r="G65" s="4741"/>
      <c r="H65" s="4758"/>
      <c r="I65" s="4750"/>
      <c r="J65" s="4755"/>
      <c r="K65" s="1947" t="s">
        <v>132</v>
      </c>
      <c r="L65" s="1941"/>
      <c r="M65" s="1873"/>
      <c r="N65" s="1872"/>
      <c r="O65" s="1871"/>
    </row>
    <row r="66" spans="1:15" s="2" customFormat="1" ht="15" customHeight="1" thickBot="1" x14ac:dyDescent="0.3">
      <c r="A66" s="4810"/>
      <c r="B66" s="4821"/>
      <c r="C66" s="4764"/>
      <c r="D66" s="4777"/>
      <c r="E66" s="4750"/>
      <c r="F66" s="2334"/>
      <c r="G66" s="4741"/>
      <c r="H66" s="4758"/>
      <c r="I66" s="4750"/>
      <c r="J66" s="4755"/>
      <c r="K66" s="1947"/>
      <c r="L66" s="1941"/>
      <c r="M66" s="1873"/>
      <c r="N66" s="1872"/>
      <c r="O66" s="1871"/>
    </row>
    <row r="67" spans="1:15" s="2" customFormat="1" ht="18.75" customHeight="1" thickBot="1" x14ac:dyDescent="0.3">
      <c r="A67" s="4811"/>
      <c r="B67" s="4822"/>
      <c r="C67" s="4753"/>
      <c r="D67" s="4778"/>
      <c r="E67" s="4750"/>
      <c r="F67" s="2289"/>
      <c r="G67" s="4741"/>
      <c r="H67" s="4758"/>
      <c r="I67" s="4750"/>
      <c r="J67" s="4755"/>
      <c r="K67" s="1844" t="s">
        <v>21</v>
      </c>
      <c r="L67" s="1969">
        <f>SUM(L64:L66)</f>
        <v>1000</v>
      </c>
      <c r="M67" s="1910"/>
      <c r="N67" s="1809"/>
      <c r="O67" s="1909"/>
    </row>
    <row r="68" spans="1:15" s="2" customFormat="1" ht="18.75" customHeight="1" thickBot="1" x14ac:dyDescent="0.3">
      <c r="A68" s="1862" t="s">
        <v>25</v>
      </c>
      <c r="B68" s="1861" t="s">
        <v>81</v>
      </c>
      <c r="C68" s="2328" t="s">
        <v>25</v>
      </c>
      <c r="D68" s="2333" t="s">
        <v>25</v>
      </c>
      <c r="E68" s="4750"/>
      <c r="F68" s="3670" t="s">
        <v>965</v>
      </c>
      <c r="G68" s="4741"/>
      <c r="H68" s="4758"/>
      <c r="I68" s="4750"/>
      <c r="J68" s="4755"/>
      <c r="K68" s="1981" t="s">
        <v>101</v>
      </c>
      <c r="L68" s="2009">
        <v>1000</v>
      </c>
      <c r="M68" s="1920"/>
      <c r="N68" s="1846"/>
      <c r="O68" s="1918"/>
    </row>
    <row r="69" spans="1:15" s="2" customFormat="1" ht="18.75" customHeight="1" thickBot="1" x14ac:dyDescent="0.25">
      <c r="A69" s="1807"/>
      <c r="B69" s="2143"/>
      <c r="C69" s="2175"/>
      <c r="D69" s="2332"/>
      <c r="E69" s="4751"/>
      <c r="F69" s="3671"/>
      <c r="G69" s="4742"/>
      <c r="H69" s="4759"/>
      <c r="I69" s="4751"/>
      <c r="J69" s="4756"/>
      <c r="K69" s="2180" t="s">
        <v>21</v>
      </c>
      <c r="L69" s="1941">
        <f>SUM(L68)</f>
        <v>1000</v>
      </c>
      <c r="M69" s="2331"/>
      <c r="N69" s="1842"/>
      <c r="O69" s="2033"/>
    </row>
    <row r="70" spans="1:15" s="2" customFormat="1" ht="15" customHeight="1" thickBot="1" x14ac:dyDescent="0.3">
      <c r="A70" s="1862" t="s">
        <v>25</v>
      </c>
      <c r="B70" s="1861" t="s">
        <v>81</v>
      </c>
      <c r="C70" s="2328" t="s">
        <v>27</v>
      </c>
      <c r="D70" s="4892"/>
      <c r="E70" s="4749"/>
      <c r="F70" s="4871" t="s">
        <v>962</v>
      </c>
      <c r="G70" s="4740" t="s">
        <v>964</v>
      </c>
      <c r="H70" s="4757" t="s">
        <v>33</v>
      </c>
      <c r="I70" s="4749" t="s">
        <v>538</v>
      </c>
      <c r="J70" s="4754" t="s">
        <v>226</v>
      </c>
      <c r="K70" s="2319" t="s">
        <v>101</v>
      </c>
      <c r="L70" s="1941">
        <v>0</v>
      </c>
      <c r="M70" s="2329" t="s">
        <v>963</v>
      </c>
      <c r="N70" s="1951" t="s">
        <v>194</v>
      </c>
      <c r="O70" s="2215"/>
    </row>
    <row r="71" spans="1:15" s="2" customFormat="1" ht="39.75" customHeight="1" thickBot="1" x14ac:dyDescent="0.3">
      <c r="A71" s="1862"/>
      <c r="B71" s="1861"/>
      <c r="C71" s="2328"/>
      <c r="D71" s="4892"/>
      <c r="E71" s="4750"/>
      <c r="F71" s="4871"/>
      <c r="G71" s="4741"/>
      <c r="H71" s="4758"/>
      <c r="I71" s="4750"/>
      <c r="J71" s="4755"/>
      <c r="K71" s="2330" t="s">
        <v>132</v>
      </c>
      <c r="L71" s="1941"/>
      <c r="M71" s="2329"/>
      <c r="N71" s="2212"/>
      <c r="O71" s="2324"/>
    </row>
    <row r="72" spans="1:15" s="2" customFormat="1" ht="15" customHeight="1" thickBot="1" x14ac:dyDescent="0.3">
      <c r="A72" s="1862"/>
      <c r="B72" s="1861"/>
      <c r="C72" s="2328"/>
      <c r="D72" s="4892"/>
      <c r="E72" s="4750"/>
      <c r="F72" s="2327"/>
      <c r="G72" s="4741"/>
      <c r="H72" s="4758"/>
      <c r="I72" s="4750"/>
      <c r="J72" s="4755"/>
      <c r="K72" s="2326"/>
      <c r="L72" s="1941"/>
      <c r="M72" s="2325"/>
      <c r="N72" s="2212"/>
      <c r="O72" s="2324"/>
    </row>
    <row r="73" spans="1:15" s="2" customFormat="1" ht="15" customHeight="1" thickBot="1" x14ac:dyDescent="0.3">
      <c r="A73" s="2195"/>
      <c r="B73" s="1993"/>
      <c r="C73" s="2323"/>
      <c r="D73" s="4893"/>
      <c r="E73" s="4750"/>
      <c r="F73" s="2322"/>
      <c r="G73" s="4741"/>
      <c r="H73" s="4758"/>
      <c r="I73" s="4750"/>
      <c r="J73" s="4755"/>
      <c r="K73" s="2321" t="s">
        <v>21</v>
      </c>
      <c r="L73" s="1969">
        <f>SUM(L70:L72)</f>
        <v>0</v>
      </c>
      <c r="M73" s="1910"/>
      <c r="N73" s="1809"/>
      <c r="O73" s="1909"/>
    </row>
    <row r="74" spans="1:15" s="2" customFormat="1" ht="15" customHeight="1" thickBot="1" x14ac:dyDescent="0.3">
      <c r="A74" s="1862" t="s">
        <v>25</v>
      </c>
      <c r="B74" s="2320" t="s">
        <v>81</v>
      </c>
      <c r="C74" s="4752" t="s">
        <v>27</v>
      </c>
      <c r="D74" s="4760" t="s">
        <v>25</v>
      </c>
      <c r="E74" s="4750"/>
      <c r="F74" s="3699" t="s">
        <v>962</v>
      </c>
      <c r="G74" s="4741"/>
      <c r="H74" s="4758"/>
      <c r="I74" s="4750"/>
      <c r="J74" s="4755"/>
      <c r="K74" s="2319" t="s">
        <v>101</v>
      </c>
      <c r="L74" s="2009">
        <v>0</v>
      </c>
      <c r="M74" s="1810"/>
      <c r="N74" s="2318"/>
      <c r="O74" s="1808"/>
    </row>
    <row r="75" spans="1:15" s="2" customFormat="1" ht="15" customHeight="1" thickBot="1" x14ac:dyDescent="0.25">
      <c r="A75" s="1807"/>
      <c r="B75" s="2109"/>
      <c r="C75" s="4753"/>
      <c r="D75" s="4762"/>
      <c r="E75" s="4751"/>
      <c r="F75" s="3700"/>
      <c r="G75" s="4742"/>
      <c r="H75" s="4759"/>
      <c r="I75" s="4751"/>
      <c r="J75" s="4756"/>
      <c r="K75" s="2180" t="s">
        <v>21</v>
      </c>
      <c r="L75" s="1941">
        <f>SUM(L74)</f>
        <v>0</v>
      </c>
      <c r="M75" s="1810"/>
      <c r="N75" s="2318"/>
      <c r="O75" s="1808"/>
    </row>
    <row r="76" spans="1:15" s="2" customFormat="1" ht="26.25" customHeight="1" thickBot="1" x14ac:dyDescent="0.3">
      <c r="A76" s="1804" t="s">
        <v>25</v>
      </c>
      <c r="B76" s="2115" t="s">
        <v>81</v>
      </c>
      <c r="C76" s="4831" t="s">
        <v>532</v>
      </c>
      <c r="D76" s="4832"/>
      <c r="E76" s="4832"/>
      <c r="F76" s="4832"/>
      <c r="G76" s="4832"/>
      <c r="H76" s="4832"/>
      <c r="I76" s="4832"/>
      <c r="J76" s="4832"/>
      <c r="K76" s="4833"/>
      <c r="L76" s="2201">
        <f>L67+L73</f>
        <v>1000</v>
      </c>
      <c r="M76" s="4850"/>
      <c r="N76" s="4851"/>
      <c r="O76" s="4852"/>
    </row>
    <row r="77" spans="1:15" s="2" customFormat="1" ht="21" customHeight="1" thickBot="1" x14ac:dyDescent="0.3">
      <c r="A77" s="1804" t="s">
        <v>25</v>
      </c>
      <c r="B77" s="4966" t="s">
        <v>531</v>
      </c>
      <c r="C77" s="4967"/>
      <c r="D77" s="4967"/>
      <c r="E77" s="4967"/>
      <c r="F77" s="4967"/>
      <c r="G77" s="4967"/>
      <c r="H77" s="4967"/>
      <c r="I77" s="4967"/>
      <c r="J77" s="4967"/>
      <c r="K77" s="4968"/>
      <c r="L77" s="2317">
        <f>L21+L42+L50+L60+L76</f>
        <v>2114.6999999999998</v>
      </c>
      <c r="M77" s="4844"/>
      <c r="N77" s="4845"/>
      <c r="O77" s="4846"/>
    </row>
    <row r="78" spans="1:15" s="2" customFormat="1" ht="28.5" customHeight="1" thickBot="1" x14ac:dyDescent="0.3">
      <c r="A78" s="2316" t="s">
        <v>27</v>
      </c>
      <c r="B78" s="4765" t="s">
        <v>302</v>
      </c>
      <c r="C78" s="4766"/>
      <c r="D78" s="4766"/>
      <c r="E78" s="4766"/>
      <c r="F78" s="4766"/>
      <c r="G78" s="4766"/>
      <c r="H78" s="4766"/>
      <c r="I78" s="4766"/>
      <c r="J78" s="4766"/>
      <c r="K78" s="4766"/>
      <c r="L78" s="4766"/>
      <c r="M78" s="4766"/>
      <c r="N78" s="4766"/>
      <c r="O78" s="4767"/>
    </row>
    <row r="79" spans="1:15" s="2" customFormat="1" ht="18.75" customHeight="1" thickBot="1" x14ac:dyDescent="0.3">
      <c r="A79" s="2316"/>
      <c r="B79" s="4976"/>
      <c r="C79" s="4977"/>
      <c r="D79" s="4977"/>
      <c r="E79" s="4977"/>
      <c r="F79" s="4977"/>
      <c r="G79" s="4977"/>
      <c r="H79" s="4977"/>
      <c r="I79" s="4977"/>
      <c r="J79" s="4977"/>
      <c r="K79" s="4977"/>
      <c r="L79" s="4978"/>
      <c r="M79" s="2315" t="s">
        <v>526</v>
      </c>
      <c r="N79" s="2314" t="s">
        <v>292</v>
      </c>
      <c r="O79" s="2313">
        <v>76.25</v>
      </c>
    </row>
    <row r="80" spans="1:15" s="2" customFormat="1" ht="25.5" customHeight="1" thickBot="1" x14ac:dyDescent="0.3">
      <c r="A80" s="1804" t="s">
        <v>27</v>
      </c>
      <c r="B80" s="2104" t="s">
        <v>25</v>
      </c>
      <c r="C80" s="2312" t="s">
        <v>961</v>
      </c>
      <c r="D80" s="2311"/>
      <c r="E80" s="2311"/>
      <c r="F80" s="2311"/>
      <c r="G80" s="2309"/>
      <c r="H80" s="2310"/>
      <c r="I80" s="2309"/>
      <c r="J80" s="2309"/>
      <c r="K80" s="2309"/>
      <c r="L80" s="2309"/>
      <c r="M80" s="2309"/>
      <c r="N80" s="2309"/>
      <c r="O80" s="2308"/>
    </row>
    <row r="81" spans="1:15" s="2" customFormat="1" ht="26.25" customHeight="1" thickBot="1" x14ac:dyDescent="0.3">
      <c r="A81" s="2141"/>
      <c r="B81" s="2307"/>
      <c r="C81" s="2306"/>
      <c r="D81" s="2304"/>
      <c r="E81" s="2304"/>
      <c r="F81" s="2304"/>
      <c r="G81" s="2304"/>
      <c r="H81" s="2305"/>
      <c r="I81" s="2304"/>
      <c r="J81" s="2304"/>
      <c r="K81" s="2304"/>
      <c r="L81" s="2303"/>
      <c r="M81" s="2302" t="s">
        <v>960</v>
      </c>
      <c r="N81" s="2301"/>
      <c r="O81" s="2300">
        <v>28</v>
      </c>
    </row>
    <row r="82" spans="1:15" s="2" customFormat="1" ht="31.5" customHeight="1" x14ac:dyDescent="0.25">
      <c r="A82" s="4809" t="s">
        <v>27</v>
      </c>
      <c r="B82" s="4889" t="s">
        <v>25</v>
      </c>
      <c r="C82" s="1890" t="s">
        <v>25</v>
      </c>
      <c r="D82" s="4774" t="s">
        <v>957</v>
      </c>
      <c r="E82" s="4774"/>
      <c r="F82" s="4774"/>
      <c r="G82" s="4895" t="s">
        <v>959</v>
      </c>
      <c r="H82" s="4746" t="s">
        <v>33</v>
      </c>
      <c r="I82" s="4749" t="s">
        <v>538</v>
      </c>
      <c r="J82" s="4812" t="s">
        <v>226</v>
      </c>
      <c r="K82" s="2225" t="s">
        <v>101</v>
      </c>
      <c r="L82" s="2299">
        <v>0</v>
      </c>
      <c r="M82" s="2190" t="s">
        <v>958</v>
      </c>
      <c r="N82" s="2298" t="s">
        <v>194</v>
      </c>
      <c r="O82" s="2188">
        <v>152</v>
      </c>
    </row>
    <row r="83" spans="1:15" s="2" customFormat="1" ht="20.25" customHeight="1" x14ac:dyDescent="0.25">
      <c r="A83" s="4810"/>
      <c r="B83" s="4891"/>
      <c r="C83" s="1860"/>
      <c r="D83" s="4775"/>
      <c r="E83" s="4775"/>
      <c r="F83" s="4775"/>
      <c r="G83" s="4896"/>
      <c r="H83" s="4747"/>
      <c r="I83" s="4750"/>
      <c r="J83" s="4813"/>
      <c r="K83" s="2209" t="s">
        <v>132</v>
      </c>
      <c r="L83" s="2297"/>
      <c r="M83" s="1914"/>
      <c r="N83" s="2295"/>
      <c r="O83" s="2294"/>
    </row>
    <row r="84" spans="1:15" s="2" customFormat="1" ht="19.5" customHeight="1" thickBot="1" x14ac:dyDescent="0.3">
      <c r="A84" s="4810"/>
      <c r="B84" s="4891"/>
      <c r="C84" s="1860"/>
      <c r="D84" s="4775"/>
      <c r="E84" s="4775"/>
      <c r="F84" s="4775"/>
      <c r="G84" s="4896"/>
      <c r="H84" s="4747"/>
      <c r="I84" s="4750"/>
      <c r="J84" s="4813"/>
      <c r="K84" s="1907" t="s">
        <v>822</v>
      </c>
      <c r="L84" s="2296"/>
      <c r="M84" s="1914"/>
      <c r="N84" s="2295"/>
      <c r="O84" s="2294"/>
    </row>
    <row r="85" spans="1:15" s="2" customFormat="1" ht="25.5" customHeight="1" thickBot="1" x14ac:dyDescent="0.25">
      <c r="A85" s="4810"/>
      <c r="B85" s="4890"/>
      <c r="C85" s="1992"/>
      <c r="D85" s="4776"/>
      <c r="E85" s="4776"/>
      <c r="F85" s="4776"/>
      <c r="G85" s="4896"/>
      <c r="H85" s="4747"/>
      <c r="I85" s="4750"/>
      <c r="J85" s="4813"/>
      <c r="K85" s="2293" t="s">
        <v>21</v>
      </c>
      <c r="L85" s="2184">
        <f>SUM(L82:L84)</f>
        <v>0</v>
      </c>
      <c r="M85" s="1873"/>
      <c r="N85" s="1872"/>
      <c r="O85" s="1871"/>
    </row>
    <row r="86" spans="1:15" s="2" customFormat="1" ht="25.5" customHeight="1" thickBot="1" x14ac:dyDescent="0.3">
      <c r="A86" s="1905" t="s">
        <v>27</v>
      </c>
      <c r="B86" s="2292" t="s">
        <v>25</v>
      </c>
      <c r="C86" s="2291" t="s">
        <v>25</v>
      </c>
      <c r="D86" s="1908" t="s">
        <v>25</v>
      </c>
      <c r="E86" s="2290"/>
      <c r="F86" s="3670" t="s">
        <v>957</v>
      </c>
      <c r="G86" s="4896"/>
      <c r="H86" s="4747"/>
      <c r="I86" s="4750"/>
      <c r="J86" s="4813"/>
      <c r="K86" s="2209" t="s">
        <v>101</v>
      </c>
      <c r="L86" s="2252">
        <v>0</v>
      </c>
      <c r="M86" s="1873"/>
      <c r="N86" s="1872"/>
      <c r="O86" s="1871"/>
    </row>
    <row r="87" spans="1:15" s="2" customFormat="1" ht="25.5" customHeight="1" thickBot="1" x14ac:dyDescent="0.3">
      <c r="A87" s="1807"/>
      <c r="B87" s="2109"/>
      <c r="C87" s="2289"/>
      <c r="D87" s="2288"/>
      <c r="E87" s="2287"/>
      <c r="F87" s="3671"/>
      <c r="G87" s="4897"/>
      <c r="H87" s="4748"/>
      <c r="I87" s="4751"/>
      <c r="J87" s="4814"/>
      <c r="K87" s="1900" t="s">
        <v>21</v>
      </c>
      <c r="L87" s="2286">
        <f>SUM(L86)</f>
        <v>0</v>
      </c>
      <c r="M87" s="1910"/>
      <c r="N87" s="1809"/>
      <c r="O87" s="1909"/>
    </row>
    <row r="88" spans="1:15" s="2" customFormat="1" ht="24.75" customHeight="1" x14ac:dyDescent="0.25">
      <c r="A88" s="1862" t="s">
        <v>27</v>
      </c>
      <c r="B88" s="2260" t="s">
        <v>25</v>
      </c>
      <c r="C88" s="2229" t="s">
        <v>27</v>
      </c>
      <c r="D88" s="2281"/>
      <c r="E88" s="5017"/>
      <c r="F88" s="4871" t="s">
        <v>956</v>
      </c>
      <c r="G88" s="5012" t="s">
        <v>955</v>
      </c>
      <c r="H88" s="4747" t="s">
        <v>33</v>
      </c>
      <c r="I88" s="4750" t="s">
        <v>538</v>
      </c>
      <c r="J88" s="4813" t="s">
        <v>226</v>
      </c>
      <c r="K88" s="2176" t="s">
        <v>118</v>
      </c>
      <c r="L88" s="2285"/>
      <c r="M88" s="2284"/>
      <c r="N88" s="2283"/>
      <c r="O88" s="2282"/>
    </row>
    <row r="89" spans="1:15" s="2" customFormat="1" ht="18.75" customHeight="1" thickBot="1" x14ac:dyDescent="0.3">
      <c r="A89" s="1862"/>
      <c r="B89" s="2260"/>
      <c r="C89" s="2229"/>
      <c r="D89" s="2281"/>
      <c r="E89" s="5017"/>
      <c r="F89" s="4871"/>
      <c r="G89" s="5012"/>
      <c r="H89" s="4747"/>
      <c r="I89" s="4750"/>
      <c r="J89" s="4813"/>
      <c r="K89" s="2176" t="s">
        <v>132</v>
      </c>
      <c r="L89" s="2278"/>
      <c r="M89" s="2277"/>
      <c r="N89" s="2212"/>
      <c r="O89" s="2276"/>
    </row>
    <row r="90" spans="1:15" s="2" customFormat="1" ht="20.25" customHeight="1" x14ac:dyDescent="0.25">
      <c r="A90" s="1862"/>
      <c r="B90" s="2260"/>
      <c r="C90" s="2229"/>
      <c r="D90" s="2281"/>
      <c r="E90" s="5017"/>
      <c r="F90" s="2280"/>
      <c r="G90" s="5012"/>
      <c r="H90" s="4747"/>
      <c r="I90" s="4750"/>
      <c r="J90" s="2273"/>
      <c r="K90" s="2178" t="s">
        <v>101</v>
      </c>
      <c r="L90" s="2278">
        <f>L93</f>
        <v>11</v>
      </c>
      <c r="M90" s="2277"/>
      <c r="N90" s="2212"/>
      <c r="O90" s="2276"/>
    </row>
    <row r="91" spans="1:15" s="2" customFormat="1" ht="16.5" customHeight="1" thickBot="1" x14ac:dyDescent="0.3">
      <c r="A91" s="1862"/>
      <c r="B91" s="2260"/>
      <c r="C91" s="2229"/>
      <c r="D91" s="2281"/>
      <c r="E91" s="5017"/>
      <c r="F91" s="2280"/>
      <c r="G91" s="5012"/>
      <c r="H91" s="4747"/>
      <c r="I91" s="4750"/>
      <c r="J91" s="2273"/>
      <c r="K91" s="2279" t="s">
        <v>822</v>
      </c>
      <c r="L91" s="2278"/>
      <c r="M91" s="2277"/>
      <c r="N91" s="2212"/>
      <c r="O91" s="2276"/>
    </row>
    <row r="92" spans="1:15" s="2" customFormat="1" ht="21" customHeight="1" thickBot="1" x14ac:dyDescent="0.3">
      <c r="A92" s="1862"/>
      <c r="B92" s="2260"/>
      <c r="C92" s="2229"/>
      <c r="D92" s="2275"/>
      <c r="E92" s="5018"/>
      <c r="F92" s="2274"/>
      <c r="G92" s="5013"/>
      <c r="H92" s="4747"/>
      <c r="I92" s="4750"/>
      <c r="J92" s="2273"/>
      <c r="K92" s="2272" t="s">
        <v>21</v>
      </c>
      <c r="L92" s="2271">
        <f>L96</f>
        <v>11</v>
      </c>
      <c r="M92" s="2270"/>
      <c r="N92" s="2269"/>
      <c r="O92" s="2268"/>
    </row>
    <row r="93" spans="1:15" s="2" customFormat="1" ht="19.5" customHeight="1" thickBot="1" x14ac:dyDescent="0.3">
      <c r="A93" s="1892" t="s">
        <v>27</v>
      </c>
      <c r="B93" s="2267" t="s">
        <v>25</v>
      </c>
      <c r="C93" s="2243" t="s">
        <v>27</v>
      </c>
      <c r="D93" s="1877" t="s">
        <v>25</v>
      </c>
      <c r="E93" s="4749"/>
      <c r="F93" s="3699" t="s">
        <v>954</v>
      </c>
      <c r="G93" s="5014" t="s">
        <v>381</v>
      </c>
      <c r="H93" s="4747"/>
      <c r="I93" s="4750"/>
      <c r="J93" s="2266"/>
      <c r="K93" s="2265" t="s">
        <v>101</v>
      </c>
      <c r="L93" s="2254">
        <v>11</v>
      </c>
      <c r="M93" s="4872" t="s">
        <v>953</v>
      </c>
      <c r="N93" s="2264" t="s">
        <v>952</v>
      </c>
      <c r="O93" s="2263">
        <v>1</v>
      </c>
    </row>
    <row r="94" spans="1:15" s="2" customFormat="1" ht="15.75" customHeight="1" thickBot="1" x14ac:dyDescent="0.3">
      <c r="A94" s="1862"/>
      <c r="B94" s="2260"/>
      <c r="C94" s="2229"/>
      <c r="D94" s="1995"/>
      <c r="E94" s="4750"/>
      <c r="F94" s="4763"/>
      <c r="G94" s="5015"/>
      <c r="H94" s="4747"/>
      <c r="I94" s="4750"/>
      <c r="J94" s="2259"/>
      <c r="K94" s="2262" t="s">
        <v>132</v>
      </c>
      <c r="L94" s="2254"/>
      <c r="M94" s="4873"/>
      <c r="N94" s="2219"/>
      <c r="O94" s="2261"/>
    </row>
    <row r="95" spans="1:15" s="2" customFormat="1" ht="15" customHeight="1" thickBot="1" x14ac:dyDescent="0.3">
      <c r="A95" s="1862"/>
      <c r="B95" s="2260"/>
      <c r="C95" s="2229"/>
      <c r="D95" s="1995"/>
      <c r="E95" s="4750"/>
      <c r="F95" s="4763"/>
      <c r="G95" s="5015"/>
      <c r="H95" s="4747"/>
      <c r="I95" s="4750"/>
      <c r="J95" s="2259"/>
      <c r="K95" s="2236" t="s">
        <v>822</v>
      </c>
      <c r="L95" s="2258"/>
      <c r="M95" s="1873"/>
      <c r="N95" s="1872"/>
      <c r="O95" s="1871"/>
    </row>
    <row r="96" spans="1:15" s="2" customFormat="1" ht="15.75" customHeight="1" thickBot="1" x14ac:dyDescent="0.3">
      <c r="A96" s="2195"/>
      <c r="B96" s="2257"/>
      <c r="C96" s="2256"/>
      <c r="D96" s="1876"/>
      <c r="E96" s="4751"/>
      <c r="F96" s="1945"/>
      <c r="G96" s="5016"/>
      <c r="H96" s="4748"/>
      <c r="I96" s="4751"/>
      <c r="J96" s="2255"/>
      <c r="K96" s="1900" t="s">
        <v>21</v>
      </c>
      <c r="L96" s="2254">
        <f>SUM(L93:L95)</f>
        <v>11</v>
      </c>
      <c r="M96" s="1910"/>
      <c r="N96" s="1809"/>
      <c r="O96" s="1909"/>
    </row>
    <row r="97" spans="1:15" s="2" customFormat="1" ht="29.25" customHeight="1" x14ac:dyDescent="0.2">
      <c r="A97" s="1892" t="s">
        <v>27</v>
      </c>
      <c r="B97" s="2244" t="s">
        <v>25</v>
      </c>
      <c r="C97" s="2243" t="s">
        <v>86</v>
      </c>
      <c r="D97" s="4874" t="s">
        <v>950</v>
      </c>
      <c r="E97" s="4875"/>
      <c r="F97" s="4876"/>
      <c r="G97" s="4861" t="s">
        <v>480</v>
      </c>
      <c r="H97" s="4823" t="s">
        <v>33</v>
      </c>
      <c r="I97" s="2253" t="s">
        <v>538</v>
      </c>
      <c r="J97" s="4812" t="s">
        <v>226</v>
      </c>
      <c r="K97" s="2249" t="s">
        <v>101</v>
      </c>
      <c r="L97" s="2252">
        <v>0</v>
      </c>
      <c r="M97" s="2251" t="s">
        <v>951</v>
      </c>
      <c r="N97" s="1957" t="s">
        <v>194</v>
      </c>
      <c r="O97" s="2250"/>
    </row>
    <row r="98" spans="1:15" s="2" customFormat="1" ht="18" customHeight="1" x14ac:dyDescent="0.2">
      <c r="A98" s="1862"/>
      <c r="B98" s="2230"/>
      <c r="C98" s="2229"/>
      <c r="D98" s="4877"/>
      <c r="E98" s="4878"/>
      <c r="F98" s="4879"/>
      <c r="G98" s="4862"/>
      <c r="H98" s="4824"/>
      <c r="I98" s="2032"/>
      <c r="J98" s="4813"/>
      <c r="K98" s="2249" t="s">
        <v>132</v>
      </c>
      <c r="L98" s="2248"/>
      <c r="M98" s="2245"/>
      <c r="N98" s="2241"/>
      <c r="O98" s="1871"/>
    </row>
    <row r="99" spans="1:15" s="2" customFormat="1" ht="18" customHeight="1" x14ac:dyDescent="0.2">
      <c r="A99" s="1862"/>
      <c r="B99" s="2230"/>
      <c r="C99" s="2229"/>
      <c r="D99" s="4877"/>
      <c r="E99" s="4878"/>
      <c r="F99" s="4879"/>
      <c r="G99" s="4862"/>
      <c r="H99" s="4824"/>
      <c r="I99" s="2032"/>
      <c r="J99" s="4813"/>
      <c r="K99" s="2249" t="s">
        <v>822</v>
      </c>
      <c r="L99" s="2248"/>
      <c r="M99" s="2245"/>
      <c r="N99" s="2241"/>
      <c r="O99" s="1871"/>
    </row>
    <row r="100" spans="1:15" s="2" customFormat="1" ht="18" customHeight="1" thickBot="1" x14ac:dyDescent="0.25">
      <c r="A100" s="1862"/>
      <c r="B100" s="2230"/>
      <c r="C100" s="2229"/>
      <c r="D100" s="4880"/>
      <c r="E100" s="4881"/>
      <c r="F100" s="4882"/>
      <c r="G100" s="4862"/>
      <c r="H100" s="4824"/>
      <c r="I100" s="2032"/>
      <c r="J100" s="4813"/>
      <c r="K100" s="2247" t="s">
        <v>21</v>
      </c>
      <c r="L100" s="2246">
        <f>SUM(L97:L99)</f>
        <v>0</v>
      </c>
      <c r="M100" s="2245"/>
      <c r="N100" s="2241"/>
      <c r="O100" s="1871"/>
    </row>
    <row r="101" spans="1:15" s="2" customFormat="1" ht="27" customHeight="1" x14ac:dyDescent="0.25">
      <c r="A101" s="1892" t="s">
        <v>27</v>
      </c>
      <c r="B101" s="2244" t="s">
        <v>25</v>
      </c>
      <c r="C101" s="2243" t="s">
        <v>86</v>
      </c>
      <c r="D101" s="1995" t="s">
        <v>25</v>
      </c>
      <c r="E101" s="4749"/>
      <c r="F101" s="4883" t="s">
        <v>950</v>
      </c>
      <c r="G101" s="4862"/>
      <c r="H101" s="4824"/>
      <c r="I101" s="2032"/>
      <c r="J101" s="4813"/>
      <c r="K101" s="2209" t="s">
        <v>101</v>
      </c>
      <c r="L101" s="2232">
        <v>0</v>
      </c>
      <c r="M101" s="2242"/>
      <c r="N101" s="2241"/>
      <c r="O101" s="1815"/>
    </row>
    <row r="102" spans="1:15" s="2" customFormat="1" ht="18.75" customHeight="1" x14ac:dyDescent="0.25">
      <c r="A102" s="1862"/>
      <c r="B102" s="2230"/>
      <c r="C102" s="2229"/>
      <c r="D102" s="1995"/>
      <c r="E102" s="4750"/>
      <c r="F102" s="4884"/>
      <c r="G102" s="4862"/>
      <c r="H102" s="4824"/>
      <c r="I102" s="2032"/>
      <c r="J102" s="2228"/>
      <c r="K102" s="2209" t="s">
        <v>132</v>
      </c>
      <c r="L102" s="2232"/>
      <c r="M102" s="1873"/>
      <c r="N102" s="2240"/>
      <c r="O102" s="2239"/>
    </row>
    <row r="103" spans="1:15" s="2" customFormat="1" ht="17.25" customHeight="1" thickBot="1" x14ac:dyDescent="0.3">
      <c r="A103" s="1862"/>
      <c r="B103" s="2230"/>
      <c r="C103" s="2229"/>
      <c r="D103" s="1995"/>
      <c r="E103" s="4750"/>
      <c r="F103" s="4884"/>
      <c r="G103" s="4862"/>
      <c r="H103" s="4824"/>
      <c r="I103" s="2032"/>
      <c r="J103" s="2228"/>
      <c r="K103" s="1907" t="s">
        <v>822</v>
      </c>
      <c r="L103" s="2238"/>
      <c r="M103" s="1873"/>
      <c r="N103" s="1872"/>
      <c r="O103" s="1871"/>
    </row>
    <row r="104" spans="1:15" s="2" customFormat="1" ht="18" customHeight="1" thickBot="1" x14ac:dyDescent="0.3">
      <c r="A104" s="1862"/>
      <c r="B104" s="2230"/>
      <c r="C104" s="2229"/>
      <c r="D104" s="1876"/>
      <c r="E104" s="4751"/>
      <c r="F104" s="2237"/>
      <c r="G104" s="4862"/>
      <c r="H104" s="4824"/>
      <c r="I104" s="2032"/>
      <c r="J104" s="2236"/>
      <c r="K104" s="1900" t="s">
        <v>21</v>
      </c>
      <c r="L104" s="2235">
        <f>SUM(L101:L103)</f>
        <v>0</v>
      </c>
      <c r="M104" s="2234"/>
      <c r="N104" s="2207"/>
      <c r="O104" s="2233"/>
    </row>
    <row r="105" spans="1:15" s="2" customFormat="1" ht="31.5" hidden="1" customHeight="1" x14ac:dyDescent="0.25">
      <c r="A105" s="1862"/>
      <c r="B105" s="2230"/>
      <c r="C105" s="2229"/>
      <c r="D105" s="1877" t="s">
        <v>27</v>
      </c>
      <c r="E105" s="1859"/>
      <c r="F105" s="4869"/>
      <c r="G105" s="4862"/>
      <c r="H105" s="4824"/>
      <c r="I105" s="2032"/>
      <c r="J105" s="2228"/>
      <c r="K105" s="2209" t="s">
        <v>101</v>
      </c>
      <c r="L105" s="2232">
        <v>0</v>
      </c>
      <c r="M105" s="2158"/>
      <c r="N105" s="1963"/>
      <c r="O105" s="2218"/>
    </row>
    <row r="106" spans="1:15" s="2" customFormat="1" ht="23.25" hidden="1" customHeight="1" x14ac:dyDescent="0.25">
      <c r="A106" s="1862"/>
      <c r="B106" s="2230"/>
      <c r="C106" s="2229"/>
      <c r="D106" s="1995"/>
      <c r="E106" s="1859"/>
      <c r="F106" s="4870"/>
      <c r="G106" s="4862"/>
      <c r="H106" s="4824"/>
      <c r="I106" s="2032"/>
      <c r="J106" s="2228"/>
      <c r="K106" s="2209" t="s">
        <v>132</v>
      </c>
      <c r="L106" s="2232"/>
      <c r="M106" s="1873"/>
      <c r="N106" s="1963"/>
      <c r="O106" s="2218"/>
    </row>
    <row r="107" spans="1:15" s="2" customFormat="1" ht="22.5" hidden="1" customHeight="1" x14ac:dyDescent="0.25">
      <c r="A107" s="1862"/>
      <c r="B107" s="2230"/>
      <c r="C107" s="2229"/>
      <c r="D107" s="1995"/>
      <c r="E107" s="1859"/>
      <c r="F107" s="4870"/>
      <c r="G107" s="4862"/>
      <c r="H107" s="4824"/>
      <c r="I107" s="2032"/>
      <c r="J107" s="2228"/>
      <c r="K107" s="2209" t="s">
        <v>822</v>
      </c>
      <c r="L107" s="2231"/>
      <c r="M107" s="1873"/>
      <c r="N107" s="1872"/>
      <c r="O107" s="1871"/>
    </row>
    <row r="108" spans="1:15" s="2" customFormat="1" ht="33.75" hidden="1" customHeight="1" thickBot="1" x14ac:dyDescent="0.3">
      <c r="A108" s="1862"/>
      <c r="B108" s="2230"/>
      <c r="C108" s="2229"/>
      <c r="D108" s="1995"/>
      <c r="E108" s="1859"/>
      <c r="F108" s="4870"/>
      <c r="G108" s="4862"/>
      <c r="H108" s="4824"/>
      <c r="I108" s="2032"/>
      <c r="J108" s="2228"/>
      <c r="K108" s="2227" t="s">
        <v>21</v>
      </c>
      <c r="L108" s="2217">
        <f>SUM(L105:L107)</f>
        <v>0</v>
      </c>
      <c r="M108" s="1856"/>
      <c r="N108" s="1855"/>
      <c r="O108" s="1854"/>
    </row>
    <row r="109" spans="1:15" s="2" customFormat="1" ht="15" customHeight="1" x14ac:dyDescent="0.25">
      <c r="A109" s="1892" t="s">
        <v>27</v>
      </c>
      <c r="B109" s="2226" t="s">
        <v>25</v>
      </c>
      <c r="C109" s="1890" t="s">
        <v>84</v>
      </c>
      <c r="D109" s="3692" t="s">
        <v>947</v>
      </c>
      <c r="E109" s="4774"/>
      <c r="F109" s="3693"/>
      <c r="G109" s="4788" t="s">
        <v>455</v>
      </c>
      <c r="H109" s="4823" t="s">
        <v>33</v>
      </c>
      <c r="I109" s="4806" t="s">
        <v>538</v>
      </c>
      <c r="J109" s="4754" t="s">
        <v>226</v>
      </c>
      <c r="K109" s="2225"/>
      <c r="L109" s="2224"/>
      <c r="M109" s="2223"/>
      <c r="N109" s="2222"/>
      <c r="O109" s="2221"/>
    </row>
    <row r="110" spans="1:15" s="2" customFormat="1" ht="25.5" customHeight="1" x14ac:dyDescent="0.2">
      <c r="A110" s="1862"/>
      <c r="B110" s="2214"/>
      <c r="C110" s="1860"/>
      <c r="D110" s="3694"/>
      <c r="E110" s="4775"/>
      <c r="F110" s="3695"/>
      <c r="G110" s="4789"/>
      <c r="H110" s="4824"/>
      <c r="I110" s="4807"/>
      <c r="J110" s="4755"/>
      <c r="K110" s="2209" t="s">
        <v>101</v>
      </c>
      <c r="L110" s="2217">
        <v>0</v>
      </c>
      <c r="M110" s="2220" t="s">
        <v>949</v>
      </c>
      <c r="N110" s="2219" t="s">
        <v>245</v>
      </c>
      <c r="O110" s="2218">
        <v>1</v>
      </c>
    </row>
    <row r="111" spans="1:15" s="2" customFormat="1" ht="50.25" customHeight="1" x14ac:dyDescent="0.25">
      <c r="A111" s="1862"/>
      <c r="B111" s="2214"/>
      <c r="C111" s="1860"/>
      <c r="D111" s="3694"/>
      <c r="E111" s="4775"/>
      <c r="F111" s="3695"/>
      <c r="G111" s="4789"/>
      <c r="H111" s="4824"/>
      <c r="I111" s="4807"/>
      <c r="J111" s="4755"/>
      <c r="K111" s="2209" t="s">
        <v>132</v>
      </c>
      <c r="L111" s="2217"/>
      <c r="M111" s="2216" t="s">
        <v>948</v>
      </c>
      <c r="N111" s="2030" t="s">
        <v>194</v>
      </c>
      <c r="O111" s="2215"/>
    </row>
    <row r="112" spans="1:15" s="2" customFormat="1" ht="17.25" customHeight="1" thickBot="1" x14ac:dyDescent="0.3">
      <c r="A112" s="1862"/>
      <c r="B112" s="2214"/>
      <c r="C112" s="1860"/>
      <c r="D112" s="3694"/>
      <c r="E112" s="4775"/>
      <c r="F112" s="3695"/>
      <c r="G112" s="4789"/>
      <c r="H112" s="4824"/>
      <c r="I112" s="4807"/>
      <c r="J112" s="4755"/>
      <c r="K112" s="1907" t="s">
        <v>822</v>
      </c>
      <c r="L112" s="2213"/>
      <c r="M112" s="187"/>
      <c r="N112" s="2212"/>
      <c r="O112" s="2211"/>
    </row>
    <row r="113" spans="1:15" s="2" customFormat="1" ht="15" customHeight="1" thickBot="1" x14ac:dyDescent="0.25">
      <c r="A113" s="2195"/>
      <c r="B113" s="2210"/>
      <c r="C113" s="1992"/>
      <c r="D113" s="3694"/>
      <c r="E113" s="4775"/>
      <c r="F113" s="3695"/>
      <c r="G113" s="4789"/>
      <c r="H113" s="4824"/>
      <c r="I113" s="4807"/>
      <c r="J113" s="4755"/>
      <c r="K113" s="1899" t="s">
        <v>21</v>
      </c>
      <c r="L113" s="1969">
        <f>SUM(L110:L112)</f>
        <v>0</v>
      </c>
      <c r="M113" s="2208"/>
      <c r="N113" s="2207"/>
      <c r="O113" s="2206"/>
    </row>
    <row r="114" spans="1:15" s="2" customFormat="1" ht="15" customHeight="1" thickBot="1" x14ac:dyDescent="0.3">
      <c r="A114" s="4809" t="s">
        <v>27</v>
      </c>
      <c r="B114" s="4817" t="s">
        <v>25</v>
      </c>
      <c r="C114" s="4752" t="s">
        <v>84</v>
      </c>
      <c r="D114" s="4760" t="s">
        <v>25</v>
      </c>
      <c r="E114" s="1867"/>
      <c r="F114" s="4771" t="s">
        <v>947</v>
      </c>
      <c r="G114" s="4789"/>
      <c r="H114" s="4824"/>
      <c r="I114" s="4807"/>
      <c r="J114" s="4755"/>
      <c r="K114" s="2209" t="s">
        <v>101</v>
      </c>
      <c r="L114" s="1946">
        <v>0</v>
      </c>
      <c r="M114" s="2208"/>
      <c r="N114" s="2207"/>
      <c r="O114" s="2206"/>
    </row>
    <row r="115" spans="1:15" s="2" customFormat="1" ht="15" customHeight="1" thickBot="1" x14ac:dyDescent="0.3">
      <c r="A115" s="4810"/>
      <c r="B115" s="4818"/>
      <c r="C115" s="4764"/>
      <c r="D115" s="4761"/>
      <c r="E115" s="1859"/>
      <c r="F115" s="4772"/>
      <c r="G115" s="4789"/>
      <c r="H115" s="4824"/>
      <c r="I115" s="4807"/>
      <c r="J115" s="4755"/>
      <c r="K115" s="2209" t="s">
        <v>132</v>
      </c>
      <c r="L115" s="1946"/>
      <c r="M115" s="2208"/>
      <c r="N115" s="2207"/>
      <c r="O115" s="2206"/>
    </row>
    <row r="116" spans="1:15" s="2" customFormat="1" ht="15" customHeight="1" thickBot="1" x14ac:dyDescent="0.3">
      <c r="A116" s="4810"/>
      <c r="B116" s="4818"/>
      <c r="C116" s="4764"/>
      <c r="D116" s="4761"/>
      <c r="E116" s="1859"/>
      <c r="F116" s="4772"/>
      <c r="G116" s="4789"/>
      <c r="H116" s="4824"/>
      <c r="I116" s="4807"/>
      <c r="J116" s="4755"/>
      <c r="K116" s="2209" t="s">
        <v>822</v>
      </c>
      <c r="L116" s="1946"/>
      <c r="M116" s="2208"/>
      <c r="N116" s="2207"/>
      <c r="O116" s="2206"/>
    </row>
    <row r="117" spans="1:15" s="2" customFormat="1" ht="15" customHeight="1" thickBot="1" x14ac:dyDescent="0.25">
      <c r="A117" s="4811"/>
      <c r="B117" s="4819"/>
      <c r="C117" s="4753"/>
      <c r="D117" s="4762"/>
      <c r="E117" s="1866"/>
      <c r="F117" s="4773"/>
      <c r="G117" s="4790"/>
      <c r="H117" s="4825"/>
      <c r="I117" s="4808"/>
      <c r="J117" s="4756"/>
      <c r="K117" s="2205" t="s">
        <v>21</v>
      </c>
      <c r="L117" s="1941">
        <f>SUM(L114:L116)</f>
        <v>0</v>
      </c>
      <c r="M117" s="2204"/>
      <c r="N117" s="2203"/>
      <c r="O117" s="2202"/>
    </row>
    <row r="118" spans="1:15" s="2" customFormat="1" ht="15" customHeight="1" thickBot="1" x14ac:dyDescent="0.3">
      <c r="A118" s="1804" t="s">
        <v>27</v>
      </c>
      <c r="B118" s="2115" t="s">
        <v>25</v>
      </c>
      <c r="C118" s="4831" t="s">
        <v>532</v>
      </c>
      <c r="D118" s="4832"/>
      <c r="E118" s="4832"/>
      <c r="F118" s="4832"/>
      <c r="G118" s="4832"/>
      <c r="H118" s="4832"/>
      <c r="I118" s="4832"/>
      <c r="J118" s="4832"/>
      <c r="K118" s="4833"/>
      <c r="L118" s="2201">
        <f>L85+L92+L100+L113</f>
        <v>11</v>
      </c>
      <c r="M118" s="4768"/>
      <c r="N118" s="4769"/>
      <c r="O118" s="4770"/>
    </row>
    <row r="119" spans="1:15" s="2" customFormat="1" ht="32.25" customHeight="1" thickBot="1" x14ac:dyDescent="0.3">
      <c r="A119" s="1892" t="s">
        <v>27</v>
      </c>
      <c r="B119" s="1891" t="s">
        <v>27</v>
      </c>
      <c r="C119" s="1937" t="s">
        <v>946</v>
      </c>
      <c r="D119" s="2199"/>
      <c r="E119" s="2199"/>
      <c r="F119" s="2199"/>
      <c r="G119" s="2199"/>
      <c r="H119" s="2200"/>
      <c r="I119" s="2199"/>
      <c r="J119" s="2199"/>
      <c r="K119" s="2199"/>
      <c r="L119" s="2199"/>
      <c r="M119" s="2199"/>
      <c r="N119" s="2199"/>
      <c r="O119" s="2198"/>
    </row>
    <row r="120" spans="1:15" s="2" customFormat="1" ht="21" customHeight="1" x14ac:dyDescent="0.25">
      <c r="A120" s="1862"/>
      <c r="B120" s="1861"/>
      <c r="C120" s="4915"/>
      <c r="D120" s="4911"/>
      <c r="E120" s="4911"/>
      <c r="F120" s="4911"/>
      <c r="G120" s="4911"/>
      <c r="H120" s="4911"/>
      <c r="I120" s="4911"/>
      <c r="J120" s="4911"/>
      <c r="K120" s="4911"/>
      <c r="L120" s="4911"/>
      <c r="M120" s="1917" t="s">
        <v>945</v>
      </c>
      <c r="N120" s="2197" t="s">
        <v>194</v>
      </c>
      <c r="O120" s="2196"/>
    </row>
    <row r="121" spans="1:15" s="2" customFormat="1" ht="35.25" customHeight="1" thickBot="1" x14ac:dyDescent="0.3">
      <c r="A121" s="2195"/>
      <c r="B121" s="1993"/>
      <c r="C121" s="4919"/>
      <c r="D121" s="4913"/>
      <c r="E121" s="4913"/>
      <c r="F121" s="4913"/>
      <c r="G121" s="4913"/>
      <c r="H121" s="4913"/>
      <c r="I121" s="4913"/>
      <c r="J121" s="4913"/>
      <c r="K121" s="4913"/>
      <c r="L121" s="4913"/>
      <c r="M121" s="2194" t="s">
        <v>523</v>
      </c>
      <c r="N121" s="2193" t="s">
        <v>194</v>
      </c>
      <c r="O121" s="2192"/>
    </row>
    <row r="122" spans="1:15" s="2" customFormat="1" ht="30" customHeight="1" thickBot="1" x14ac:dyDescent="0.3">
      <c r="A122" s="4809" t="s">
        <v>27</v>
      </c>
      <c r="B122" s="4820" t="s">
        <v>27</v>
      </c>
      <c r="C122" s="4752" t="s">
        <v>25</v>
      </c>
      <c r="D122" s="4784"/>
      <c r="E122" s="1819"/>
      <c r="F122" s="2191" t="s">
        <v>943</v>
      </c>
      <c r="G122" s="4788" t="s">
        <v>642</v>
      </c>
      <c r="H122" s="4746" t="s">
        <v>33</v>
      </c>
      <c r="I122" s="1975" t="s">
        <v>538</v>
      </c>
      <c r="J122" s="4791" t="s">
        <v>226</v>
      </c>
      <c r="K122" s="2178" t="s">
        <v>101</v>
      </c>
      <c r="L122" s="1973">
        <v>60</v>
      </c>
      <c r="M122" s="2190" t="s">
        <v>944</v>
      </c>
      <c r="N122" s="2189" t="s">
        <v>292</v>
      </c>
      <c r="O122" s="2188">
        <v>1.6E-2</v>
      </c>
    </row>
    <row r="123" spans="1:15" s="2" customFormat="1" ht="15" customHeight="1" thickBot="1" x14ac:dyDescent="0.3">
      <c r="A123" s="4810"/>
      <c r="B123" s="4821"/>
      <c r="C123" s="4764"/>
      <c r="D123" s="4777"/>
      <c r="E123" s="1831"/>
      <c r="F123" s="2187"/>
      <c r="G123" s="4789"/>
      <c r="H123" s="4747"/>
      <c r="I123" s="1949"/>
      <c r="J123" s="4792"/>
      <c r="K123" s="2176" t="s">
        <v>132</v>
      </c>
      <c r="L123" s="1941"/>
      <c r="M123" s="1873"/>
      <c r="N123" s="1872"/>
      <c r="O123" s="1871"/>
    </row>
    <row r="124" spans="1:15" s="2" customFormat="1" ht="15" customHeight="1" thickBot="1" x14ac:dyDescent="0.3">
      <c r="A124" s="4810"/>
      <c r="B124" s="4821"/>
      <c r="C124" s="4764"/>
      <c r="D124" s="4777"/>
      <c r="E124" s="1831"/>
      <c r="F124" s="2187"/>
      <c r="G124" s="4789"/>
      <c r="H124" s="4747"/>
      <c r="I124" s="1949"/>
      <c r="J124" s="4792"/>
      <c r="K124" s="2186" t="s">
        <v>822</v>
      </c>
      <c r="L124" s="1976"/>
      <c r="M124" s="1873"/>
      <c r="N124" s="1872"/>
      <c r="O124" s="1871"/>
    </row>
    <row r="125" spans="1:15" s="2" customFormat="1" ht="15" customHeight="1" thickBot="1" x14ac:dyDescent="0.3">
      <c r="A125" s="4811"/>
      <c r="B125" s="4822"/>
      <c r="C125" s="4753"/>
      <c r="D125" s="4777"/>
      <c r="E125" s="1831"/>
      <c r="F125" s="2185"/>
      <c r="G125" s="4789"/>
      <c r="H125" s="4747"/>
      <c r="I125" s="1949"/>
      <c r="J125" s="4792"/>
      <c r="K125" s="2013" t="s">
        <v>21</v>
      </c>
      <c r="L125" s="2184">
        <f>SUM(L122:L124)</f>
        <v>60</v>
      </c>
      <c r="M125" s="1856"/>
      <c r="N125" s="1855"/>
      <c r="O125" s="1854"/>
    </row>
    <row r="126" spans="1:15" s="2" customFormat="1" ht="15" customHeight="1" x14ac:dyDescent="0.25">
      <c r="A126" s="1905" t="s">
        <v>27</v>
      </c>
      <c r="B126" s="1904" t="s">
        <v>27</v>
      </c>
      <c r="C126" s="1903" t="s">
        <v>25</v>
      </c>
      <c r="D126" s="4784" t="s">
        <v>25</v>
      </c>
      <c r="E126" s="1831"/>
      <c r="F126" s="3699" t="s">
        <v>943</v>
      </c>
      <c r="G126" s="4789"/>
      <c r="H126" s="4747"/>
      <c r="I126" s="1949"/>
      <c r="J126" s="2181"/>
      <c r="K126" s="1952" t="s">
        <v>101</v>
      </c>
      <c r="L126" s="2183">
        <v>60</v>
      </c>
      <c r="M126" s="1920"/>
      <c r="N126" s="1919"/>
      <c r="O126" s="1918"/>
    </row>
    <row r="127" spans="1:15" s="2" customFormat="1" ht="15" customHeight="1" thickBot="1" x14ac:dyDescent="0.3">
      <c r="A127" s="1905"/>
      <c r="B127" s="1904"/>
      <c r="C127" s="1903"/>
      <c r="D127" s="4777"/>
      <c r="E127" s="1831"/>
      <c r="F127" s="4763"/>
      <c r="G127" s="4789"/>
      <c r="H127" s="4747"/>
      <c r="I127" s="1949"/>
      <c r="J127" s="2181"/>
      <c r="K127" s="2182"/>
      <c r="L127" s="2156"/>
      <c r="M127" s="1920"/>
      <c r="N127" s="1919"/>
      <c r="O127" s="1918"/>
    </row>
    <row r="128" spans="1:15" s="2" customFormat="1" ht="15" customHeight="1" thickBot="1" x14ac:dyDescent="0.25">
      <c r="A128" s="1905"/>
      <c r="B128" s="1904"/>
      <c r="C128" s="1903"/>
      <c r="D128" s="4778"/>
      <c r="E128" s="1814"/>
      <c r="F128" s="3700"/>
      <c r="G128" s="4790"/>
      <c r="H128" s="4748"/>
      <c r="I128" s="1949"/>
      <c r="J128" s="2181"/>
      <c r="K128" s="2180" t="s">
        <v>21</v>
      </c>
      <c r="L128" s="2179">
        <f>SUM(L126:L127)</f>
        <v>60</v>
      </c>
      <c r="M128" s="1920"/>
      <c r="N128" s="1919"/>
      <c r="O128" s="1918"/>
    </row>
    <row r="129" spans="1:15" s="2" customFormat="1" ht="15" customHeight="1" thickBot="1" x14ac:dyDescent="0.3">
      <c r="A129" s="4809" t="s">
        <v>27</v>
      </c>
      <c r="B129" s="4820" t="s">
        <v>27</v>
      </c>
      <c r="C129" s="4752" t="s">
        <v>27</v>
      </c>
      <c r="D129" s="4779"/>
      <c r="E129" s="4779"/>
      <c r="F129" s="4867" t="s">
        <v>942</v>
      </c>
      <c r="G129" s="4861" t="s">
        <v>637</v>
      </c>
      <c r="H129" s="4746" t="s">
        <v>33</v>
      </c>
      <c r="I129" s="1975" t="s">
        <v>538</v>
      </c>
      <c r="J129" s="4791" t="s">
        <v>226</v>
      </c>
      <c r="K129" s="2178" t="s">
        <v>101</v>
      </c>
      <c r="L129" s="1973">
        <f>L134+L138+L142+L146+L152+L156+L160+L164+L168+L172+L176</f>
        <v>2210</v>
      </c>
      <c r="M129" s="1926"/>
      <c r="N129" s="2177"/>
      <c r="O129" s="1924"/>
    </row>
    <row r="130" spans="1:15" s="2" customFormat="1" ht="15" customHeight="1" thickBot="1" x14ac:dyDescent="0.3">
      <c r="A130" s="4810"/>
      <c r="B130" s="4821"/>
      <c r="C130" s="4764"/>
      <c r="D130" s="4780"/>
      <c r="E130" s="4780"/>
      <c r="F130" s="4868"/>
      <c r="G130" s="4862"/>
      <c r="H130" s="4747"/>
      <c r="I130" s="1831"/>
      <c r="J130" s="4792"/>
      <c r="K130" s="2176" t="s">
        <v>132</v>
      </c>
      <c r="L130" s="1941"/>
      <c r="M130" s="2037"/>
      <c r="N130" s="1872"/>
      <c r="O130" s="2036"/>
    </row>
    <row r="131" spans="1:15" s="2" customFormat="1" ht="15" customHeight="1" thickBot="1" x14ac:dyDescent="0.3">
      <c r="A131" s="4810"/>
      <c r="B131" s="4821"/>
      <c r="C131" s="4764"/>
      <c r="D131" s="4780"/>
      <c r="E131" s="4780"/>
      <c r="F131" s="4868"/>
      <c r="G131" s="4862"/>
      <c r="H131" s="4747"/>
      <c r="I131" s="1831"/>
      <c r="J131" s="4792"/>
      <c r="K131" s="2176" t="s">
        <v>118</v>
      </c>
      <c r="L131" s="1970">
        <f>L136+L140+L144+L148+L154+L158+L162+L166+L174+L178</f>
        <v>29.14</v>
      </c>
      <c r="M131" s="2037"/>
      <c r="N131" s="1872"/>
      <c r="O131" s="2036"/>
    </row>
    <row r="132" spans="1:15" s="2" customFormat="1" ht="15" customHeight="1" thickBot="1" x14ac:dyDescent="0.3">
      <c r="A132" s="4810"/>
      <c r="B132" s="4821"/>
      <c r="C132" s="4764"/>
      <c r="D132" s="4780"/>
      <c r="E132" s="4780"/>
      <c r="F132" s="4868"/>
      <c r="G132" s="4862"/>
      <c r="H132" s="4747"/>
      <c r="I132" s="1831"/>
      <c r="J132" s="4792"/>
      <c r="K132" s="2176" t="s">
        <v>822</v>
      </c>
      <c r="L132" s="1941"/>
      <c r="M132" s="2037"/>
      <c r="N132" s="1872"/>
      <c r="O132" s="2036"/>
    </row>
    <row r="133" spans="1:15" s="2" customFormat="1" ht="15" customHeight="1" thickBot="1" x14ac:dyDescent="0.3">
      <c r="A133" s="4811"/>
      <c r="B133" s="4822"/>
      <c r="C133" s="4753"/>
      <c r="D133" s="4781"/>
      <c r="E133" s="4781"/>
      <c r="F133" s="2175"/>
      <c r="G133" s="4863"/>
      <c r="H133" s="4748"/>
      <c r="I133" s="1814"/>
      <c r="J133" s="4793"/>
      <c r="K133" s="2174" t="s">
        <v>21</v>
      </c>
      <c r="L133" s="1969">
        <f>SUM(L129:L132)</f>
        <v>2239.14</v>
      </c>
      <c r="M133" s="2173"/>
      <c r="N133" s="1809"/>
      <c r="O133" s="2172"/>
    </row>
    <row r="134" spans="1:15" s="2" customFormat="1" ht="30" customHeight="1" thickBot="1" x14ac:dyDescent="0.3">
      <c r="A134" s="4809"/>
      <c r="B134" s="4820"/>
      <c r="C134" s="4752"/>
      <c r="D134" s="4777" t="s">
        <v>25</v>
      </c>
      <c r="E134" s="1831"/>
      <c r="F134" s="3699" t="s">
        <v>941</v>
      </c>
      <c r="G134" s="4788" t="s">
        <v>637</v>
      </c>
      <c r="H134" s="4746" t="s">
        <v>33</v>
      </c>
      <c r="I134" s="1975" t="s">
        <v>538</v>
      </c>
      <c r="J134" s="4856" t="s">
        <v>226</v>
      </c>
      <c r="K134" s="1952" t="s">
        <v>101</v>
      </c>
      <c r="L134" s="1946">
        <v>200</v>
      </c>
      <c r="M134" s="2171" t="s">
        <v>940</v>
      </c>
      <c r="N134" s="1951" t="s">
        <v>540</v>
      </c>
      <c r="O134" s="2170">
        <v>571</v>
      </c>
    </row>
    <row r="135" spans="1:15" s="2" customFormat="1" ht="15" customHeight="1" thickBot="1" x14ac:dyDescent="0.3">
      <c r="A135" s="4810"/>
      <c r="B135" s="4821"/>
      <c r="C135" s="4764"/>
      <c r="D135" s="4777"/>
      <c r="E135" s="1831"/>
      <c r="F135" s="4763"/>
      <c r="G135" s="4789"/>
      <c r="H135" s="4747"/>
      <c r="I135" s="1831"/>
      <c r="J135" s="4856"/>
      <c r="K135" s="1947" t="s">
        <v>132</v>
      </c>
      <c r="L135" s="1946"/>
      <c r="M135" s="2169"/>
      <c r="N135" s="2168"/>
      <c r="O135" s="2167"/>
    </row>
    <row r="136" spans="1:15" s="2" customFormat="1" ht="15" customHeight="1" thickBot="1" x14ac:dyDescent="0.3">
      <c r="A136" s="4810"/>
      <c r="B136" s="4821"/>
      <c r="C136" s="4764"/>
      <c r="D136" s="4777"/>
      <c r="E136" s="1831"/>
      <c r="F136" s="4763"/>
      <c r="G136" s="4789"/>
      <c r="H136" s="4747"/>
      <c r="I136" s="1831"/>
      <c r="J136" s="1943"/>
      <c r="K136" s="1947" t="s">
        <v>118</v>
      </c>
      <c r="L136" s="2118"/>
      <c r="M136" s="2037"/>
      <c r="N136" s="1872"/>
      <c r="O136" s="2036"/>
    </row>
    <row r="137" spans="1:15" s="2" customFormat="1" ht="15" customHeight="1" thickBot="1" x14ac:dyDescent="0.3">
      <c r="A137" s="4811"/>
      <c r="B137" s="4822"/>
      <c r="C137" s="4753"/>
      <c r="D137" s="4778"/>
      <c r="E137" s="1831"/>
      <c r="F137" s="1821"/>
      <c r="G137" s="4790"/>
      <c r="H137" s="4748"/>
      <c r="I137" s="1814"/>
      <c r="J137" s="1943"/>
      <c r="K137" s="1942" t="s">
        <v>21</v>
      </c>
      <c r="L137" s="1941">
        <f>SUM(L134:L136)</f>
        <v>200</v>
      </c>
      <c r="M137" s="2037"/>
      <c r="N137" s="1872"/>
      <c r="O137" s="2036"/>
    </row>
    <row r="138" spans="1:15" s="2" customFormat="1" ht="25.5" customHeight="1" thickBot="1" x14ac:dyDescent="0.3">
      <c r="A138" s="4809"/>
      <c r="B138" s="4820"/>
      <c r="C138" s="4752"/>
      <c r="D138" s="4760" t="s">
        <v>27</v>
      </c>
      <c r="E138" s="2149"/>
      <c r="F138" s="3699" t="s">
        <v>939</v>
      </c>
      <c r="G138" s="4788" t="s">
        <v>637</v>
      </c>
      <c r="H138" s="4746" t="s">
        <v>33</v>
      </c>
      <c r="I138" s="1975" t="s">
        <v>538</v>
      </c>
      <c r="J138" s="4856" t="s">
        <v>226</v>
      </c>
      <c r="K138" s="1981" t="s">
        <v>101</v>
      </c>
      <c r="L138" s="1946">
        <v>150</v>
      </c>
      <c r="M138" s="2166" t="s">
        <v>938</v>
      </c>
      <c r="N138" s="2159" t="s">
        <v>936</v>
      </c>
      <c r="O138" s="2163">
        <v>9243</v>
      </c>
    </row>
    <row r="139" spans="1:15" s="2" customFormat="1" ht="27.75" customHeight="1" thickBot="1" x14ac:dyDescent="0.3">
      <c r="A139" s="4810"/>
      <c r="B139" s="4821"/>
      <c r="C139" s="4764"/>
      <c r="D139" s="4761"/>
      <c r="E139" s="2147"/>
      <c r="F139" s="4763"/>
      <c r="G139" s="4789"/>
      <c r="H139" s="4747"/>
      <c r="I139" s="1831"/>
      <c r="J139" s="4856"/>
      <c r="K139" s="1947" t="s">
        <v>132</v>
      </c>
      <c r="L139" s="1946"/>
      <c r="M139" s="2166" t="s">
        <v>937</v>
      </c>
      <c r="N139" s="2165" t="s">
        <v>936</v>
      </c>
      <c r="O139" s="2163">
        <v>687</v>
      </c>
    </row>
    <row r="140" spans="1:15" s="2" customFormat="1" ht="15" customHeight="1" thickBot="1" x14ac:dyDescent="0.3">
      <c r="A140" s="4810"/>
      <c r="B140" s="4821"/>
      <c r="C140" s="4764"/>
      <c r="D140" s="4761"/>
      <c r="E140" s="2147"/>
      <c r="F140" s="4763"/>
      <c r="G140" s="4789"/>
      <c r="H140" s="4747"/>
      <c r="I140" s="1831"/>
      <c r="J140" s="1943"/>
      <c r="K140" s="1947" t="s">
        <v>118</v>
      </c>
      <c r="L140" s="1946"/>
      <c r="M140" s="2037"/>
      <c r="N140" s="1872"/>
      <c r="O140" s="1845"/>
    </row>
    <row r="141" spans="1:15" s="2" customFormat="1" ht="15" customHeight="1" thickBot="1" x14ac:dyDescent="0.3">
      <c r="A141" s="4811"/>
      <c r="B141" s="4822"/>
      <c r="C141" s="4753"/>
      <c r="D141" s="4762"/>
      <c r="E141" s="2147"/>
      <c r="F141" s="1950"/>
      <c r="G141" s="4790"/>
      <c r="H141" s="4748"/>
      <c r="I141" s="1814"/>
      <c r="J141" s="1943"/>
      <c r="K141" s="1942" t="s">
        <v>21</v>
      </c>
      <c r="L141" s="1941">
        <f>SUM(L138:L140)</f>
        <v>150</v>
      </c>
      <c r="M141" s="2037"/>
      <c r="N141" s="1872"/>
      <c r="O141" s="2036"/>
    </row>
    <row r="142" spans="1:15" s="2" customFormat="1" ht="15" customHeight="1" thickBot="1" x14ac:dyDescent="0.3">
      <c r="A142" s="4809"/>
      <c r="B142" s="4820"/>
      <c r="C142" s="4847"/>
      <c r="D142" s="4760" t="s">
        <v>86</v>
      </c>
      <c r="E142" s="2149"/>
      <c r="F142" s="3699" t="s">
        <v>935</v>
      </c>
      <c r="G142" s="4788" t="s">
        <v>637</v>
      </c>
      <c r="H142" s="4746" t="s">
        <v>33</v>
      </c>
      <c r="I142" s="1975" t="s">
        <v>538</v>
      </c>
      <c r="J142" s="4856" t="s">
        <v>226</v>
      </c>
      <c r="K142" s="1981" t="s">
        <v>101</v>
      </c>
      <c r="L142" s="1946">
        <v>130</v>
      </c>
      <c r="M142" s="1847"/>
      <c r="N142" s="1872"/>
      <c r="O142" s="1845"/>
    </row>
    <row r="143" spans="1:15" s="2" customFormat="1" ht="15" customHeight="1" thickBot="1" x14ac:dyDescent="0.3">
      <c r="A143" s="4810"/>
      <c r="B143" s="4821"/>
      <c r="C143" s="4848"/>
      <c r="D143" s="4761"/>
      <c r="E143" s="2147"/>
      <c r="F143" s="4763"/>
      <c r="G143" s="4789"/>
      <c r="H143" s="4747"/>
      <c r="I143" s="1831"/>
      <c r="J143" s="4856"/>
      <c r="K143" s="1947" t="s">
        <v>132</v>
      </c>
      <c r="L143" s="1946"/>
      <c r="M143" s="2164" t="s">
        <v>934</v>
      </c>
      <c r="N143" s="1828" t="s">
        <v>194</v>
      </c>
      <c r="O143" s="2163">
        <v>2900</v>
      </c>
    </row>
    <row r="144" spans="1:15" s="2" customFormat="1" ht="15" customHeight="1" thickBot="1" x14ac:dyDescent="0.3">
      <c r="A144" s="4810"/>
      <c r="B144" s="4821"/>
      <c r="C144" s="4848"/>
      <c r="D144" s="4761"/>
      <c r="E144" s="2147"/>
      <c r="F144" s="4763"/>
      <c r="G144" s="4789"/>
      <c r="H144" s="4747"/>
      <c r="I144" s="1831"/>
      <c r="J144" s="1943"/>
      <c r="K144" s="1947" t="s">
        <v>118</v>
      </c>
      <c r="L144" s="1946"/>
      <c r="M144" s="1847"/>
      <c r="N144" s="1872"/>
      <c r="O144" s="1845"/>
    </row>
    <row r="145" spans="1:15" s="2" customFormat="1" ht="15" customHeight="1" thickBot="1" x14ac:dyDescent="0.3">
      <c r="A145" s="4811"/>
      <c r="B145" s="4822"/>
      <c r="C145" s="4849"/>
      <c r="D145" s="4762"/>
      <c r="E145" s="2147"/>
      <c r="F145" s="1950"/>
      <c r="G145" s="4790"/>
      <c r="H145" s="4748"/>
      <c r="I145" s="1814"/>
      <c r="J145" s="1943"/>
      <c r="K145" s="1942" t="s">
        <v>21</v>
      </c>
      <c r="L145" s="1941">
        <f>SUM(L142:L144)</f>
        <v>130</v>
      </c>
      <c r="M145" s="2037"/>
      <c r="N145" s="1872"/>
      <c r="O145" s="2036"/>
    </row>
    <row r="146" spans="1:15" s="2" customFormat="1" ht="15" customHeight="1" thickBot="1" x14ac:dyDescent="0.3">
      <c r="A146" s="4809"/>
      <c r="B146" s="4820"/>
      <c r="C146" s="4752"/>
      <c r="D146" s="4760" t="s">
        <v>84</v>
      </c>
      <c r="E146" s="2149"/>
      <c r="F146" s="3699" t="s">
        <v>933</v>
      </c>
      <c r="G146" s="4788" t="s">
        <v>637</v>
      </c>
      <c r="H146" s="4746" t="s">
        <v>33</v>
      </c>
      <c r="I146" s="1975" t="s">
        <v>538</v>
      </c>
      <c r="J146" s="4856" t="s">
        <v>226</v>
      </c>
      <c r="K146" s="1981" t="s">
        <v>101</v>
      </c>
      <c r="L146" s="1946">
        <v>1437</v>
      </c>
      <c r="M146" s="2160" t="s">
        <v>932</v>
      </c>
      <c r="N146" s="1828" t="s">
        <v>194</v>
      </c>
      <c r="O146" s="1827">
        <v>21</v>
      </c>
    </row>
    <row r="147" spans="1:15" s="2" customFormat="1" ht="15" customHeight="1" thickBot="1" x14ac:dyDescent="0.3">
      <c r="A147" s="4810"/>
      <c r="B147" s="4821"/>
      <c r="C147" s="4764"/>
      <c r="D147" s="4761"/>
      <c r="E147" s="2147"/>
      <c r="F147" s="4763"/>
      <c r="G147" s="4789"/>
      <c r="H147" s="4747"/>
      <c r="I147" s="1831"/>
      <c r="J147" s="4856"/>
      <c r="K147" s="1947" t="s">
        <v>132</v>
      </c>
      <c r="L147" s="1946"/>
      <c r="M147" s="2160" t="s">
        <v>931</v>
      </c>
      <c r="N147" s="2159" t="s">
        <v>194</v>
      </c>
      <c r="O147" s="2162">
        <v>600</v>
      </c>
    </row>
    <row r="148" spans="1:15" s="2" customFormat="1" ht="15" customHeight="1" thickBot="1" x14ac:dyDescent="0.3">
      <c r="A148" s="4810"/>
      <c r="B148" s="4821"/>
      <c r="C148" s="4764"/>
      <c r="D148" s="4761"/>
      <c r="E148" s="2147"/>
      <c r="F148" s="4763"/>
      <c r="G148" s="4789"/>
      <c r="H148" s="4747"/>
      <c r="I148" s="1831"/>
      <c r="J148" s="2161"/>
      <c r="K148" s="1947" t="s">
        <v>118</v>
      </c>
      <c r="L148" s="1946">
        <v>29.05</v>
      </c>
      <c r="M148" s="2160" t="s">
        <v>930</v>
      </c>
      <c r="N148" s="2159" t="s">
        <v>198</v>
      </c>
      <c r="O148" s="2162">
        <v>140</v>
      </c>
    </row>
    <row r="149" spans="1:15" s="2" customFormat="1" ht="15" customHeight="1" thickBot="1" x14ac:dyDescent="0.3">
      <c r="A149" s="4810"/>
      <c r="B149" s="4821"/>
      <c r="C149" s="4764"/>
      <c r="D149" s="4761"/>
      <c r="E149" s="2147"/>
      <c r="F149" s="4763"/>
      <c r="G149" s="4789"/>
      <c r="H149" s="4747"/>
      <c r="I149" s="1831"/>
      <c r="J149" s="2161"/>
      <c r="K149" s="1947"/>
      <c r="L149" s="1946"/>
      <c r="M149" s="2160" t="s">
        <v>929</v>
      </c>
      <c r="N149" s="2159" t="s">
        <v>928</v>
      </c>
      <c r="O149" s="1827">
        <v>420</v>
      </c>
    </row>
    <row r="150" spans="1:15" s="2" customFormat="1" ht="19.5" customHeight="1" thickBot="1" x14ac:dyDescent="0.3">
      <c r="A150" s="4810"/>
      <c r="B150" s="4821"/>
      <c r="C150" s="4764"/>
      <c r="D150" s="4761"/>
      <c r="E150" s="2147"/>
      <c r="F150" s="4763"/>
      <c r="G150" s="4789"/>
      <c r="H150" s="4747"/>
      <c r="I150" s="1831"/>
      <c r="J150" s="1943"/>
      <c r="K150" s="1947"/>
      <c r="L150" s="1946"/>
      <c r="M150" s="1847"/>
      <c r="N150" s="13"/>
      <c r="O150" s="1845"/>
    </row>
    <row r="151" spans="1:15" s="2" customFormat="1" ht="15" customHeight="1" thickBot="1" x14ac:dyDescent="0.3">
      <c r="A151" s="4811"/>
      <c r="B151" s="4822"/>
      <c r="C151" s="4753"/>
      <c r="D151" s="4762"/>
      <c r="E151" s="2147"/>
      <c r="F151" s="1950"/>
      <c r="G151" s="4790"/>
      <c r="H151" s="4748"/>
      <c r="I151" s="1814"/>
      <c r="J151" s="1943"/>
      <c r="K151" s="1942" t="s">
        <v>21</v>
      </c>
      <c r="L151" s="1941">
        <f>SUM(L146:L150)</f>
        <v>1466.05</v>
      </c>
      <c r="M151" s="1873"/>
      <c r="N151" s="1872"/>
      <c r="O151" s="1871"/>
    </row>
    <row r="152" spans="1:15" s="2" customFormat="1" ht="67.5" customHeight="1" thickBot="1" x14ac:dyDescent="0.3">
      <c r="A152" s="4809"/>
      <c r="B152" s="4820"/>
      <c r="C152" s="4752"/>
      <c r="D152" s="4760" t="s">
        <v>81</v>
      </c>
      <c r="E152" s="2149"/>
      <c r="F152" s="3699" t="s">
        <v>927</v>
      </c>
      <c r="G152" s="4788" t="s">
        <v>637</v>
      </c>
      <c r="H152" s="4746" t="s">
        <v>33</v>
      </c>
      <c r="I152" s="1975" t="s">
        <v>538</v>
      </c>
      <c r="J152" s="4812" t="s">
        <v>226</v>
      </c>
      <c r="K152" s="1981" t="s">
        <v>101</v>
      </c>
      <c r="L152" s="1946">
        <v>30</v>
      </c>
      <c r="M152" s="2146" t="s">
        <v>926</v>
      </c>
      <c r="N152" s="1828" t="s">
        <v>194</v>
      </c>
      <c r="O152" s="1827">
        <v>10</v>
      </c>
    </row>
    <row r="153" spans="1:15" s="2" customFormat="1" ht="15" customHeight="1" thickBot="1" x14ac:dyDescent="0.3">
      <c r="A153" s="4810"/>
      <c r="B153" s="4821"/>
      <c r="C153" s="4764"/>
      <c r="D153" s="4761"/>
      <c r="E153" s="2147"/>
      <c r="F153" s="4763"/>
      <c r="G153" s="4789"/>
      <c r="H153" s="4747"/>
      <c r="I153" s="1831"/>
      <c r="J153" s="4813"/>
      <c r="K153" s="1947" t="s">
        <v>132</v>
      </c>
      <c r="L153" s="1946"/>
      <c r="M153" s="1873"/>
      <c r="N153" s="1872"/>
      <c r="O153" s="1871"/>
    </row>
    <row r="154" spans="1:15" s="2" customFormat="1" ht="15" customHeight="1" thickBot="1" x14ac:dyDescent="0.3">
      <c r="A154" s="4810"/>
      <c r="B154" s="4821"/>
      <c r="C154" s="4764"/>
      <c r="D154" s="4761"/>
      <c r="E154" s="2147"/>
      <c r="F154" s="4763"/>
      <c r="G154" s="4789"/>
      <c r="H154" s="4747"/>
      <c r="I154" s="1831"/>
      <c r="J154" s="4813"/>
      <c r="K154" s="1947" t="s">
        <v>118</v>
      </c>
      <c r="L154" s="1946"/>
      <c r="M154" s="1873"/>
      <c r="N154" s="1872"/>
      <c r="O154" s="1871"/>
    </row>
    <row r="155" spans="1:15" s="2" customFormat="1" ht="15" customHeight="1" thickBot="1" x14ac:dyDescent="0.3">
      <c r="A155" s="4811"/>
      <c r="B155" s="4822"/>
      <c r="C155" s="4753"/>
      <c r="D155" s="4762"/>
      <c r="E155" s="2147"/>
      <c r="F155" s="1950"/>
      <c r="G155" s="4790"/>
      <c r="H155" s="4748"/>
      <c r="I155" s="1814"/>
      <c r="J155" s="4814"/>
      <c r="K155" s="1942" t="s">
        <v>21</v>
      </c>
      <c r="L155" s="1941">
        <f>SUM(L152:L154)</f>
        <v>30</v>
      </c>
      <c r="M155" s="1873"/>
      <c r="N155" s="1872"/>
      <c r="O155" s="1871"/>
    </row>
    <row r="156" spans="1:15" s="2" customFormat="1" ht="39.75" customHeight="1" thickBot="1" x14ac:dyDescent="0.3">
      <c r="A156" s="4809"/>
      <c r="B156" s="4826"/>
      <c r="C156" s="4829"/>
      <c r="D156" s="4760" t="s">
        <v>76</v>
      </c>
      <c r="E156" s="2149"/>
      <c r="F156" s="1823" t="s">
        <v>925</v>
      </c>
      <c r="G156" s="4788" t="s">
        <v>637</v>
      </c>
      <c r="H156" s="4746" t="s">
        <v>33</v>
      </c>
      <c r="I156" s="1975" t="s">
        <v>538</v>
      </c>
      <c r="J156" s="4812" t="s">
        <v>226</v>
      </c>
      <c r="K156" s="1981" t="s">
        <v>101</v>
      </c>
      <c r="L156" s="1946">
        <v>58</v>
      </c>
      <c r="M156" s="2158" t="s">
        <v>924</v>
      </c>
      <c r="N156" s="1828" t="s">
        <v>194</v>
      </c>
      <c r="O156" s="1827">
        <v>200</v>
      </c>
    </row>
    <row r="157" spans="1:15" s="2" customFormat="1" ht="15" customHeight="1" thickBot="1" x14ac:dyDescent="0.3">
      <c r="A157" s="4810"/>
      <c r="B157" s="4827"/>
      <c r="C157" s="4836"/>
      <c r="D157" s="4761"/>
      <c r="E157" s="2147"/>
      <c r="F157" s="216"/>
      <c r="G157" s="4789"/>
      <c r="H157" s="4747"/>
      <c r="I157" s="1831"/>
      <c r="J157" s="4813"/>
      <c r="K157" s="1947" t="s">
        <v>132</v>
      </c>
      <c r="L157" s="1946"/>
      <c r="M157" s="1873"/>
      <c r="N157" s="1872"/>
      <c r="O157" s="1871"/>
    </row>
    <row r="158" spans="1:15" s="2" customFormat="1" ht="15" customHeight="1" thickBot="1" x14ac:dyDescent="0.3">
      <c r="A158" s="4810"/>
      <c r="B158" s="4827"/>
      <c r="C158" s="4836"/>
      <c r="D158" s="4761"/>
      <c r="E158" s="2147"/>
      <c r="F158" s="216"/>
      <c r="G158" s="4789"/>
      <c r="H158" s="4747"/>
      <c r="I158" s="1831"/>
      <c r="J158" s="4813"/>
      <c r="K158" s="1947" t="s">
        <v>118</v>
      </c>
      <c r="L158" s="1962">
        <v>0.09</v>
      </c>
      <c r="M158" s="1873"/>
      <c r="N158" s="1872"/>
      <c r="O158" s="1871"/>
    </row>
    <row r="159" spans="1:15" s="2" customFormat="1" ht="27" customHeight="1" thickBot="1" x14ac:dyDescent="0.3">
      <c r="A159" s="4811"/>
      <c r="B159" s="4828"/>
      <c r="C159" s="4830"/>
      <c r="D159" s="4762"/>
      <c r="E159" s="2147"/>
      <c r="F159" s="1950"/>
      <c r="G159" s="4790"/>
      <c r="H159" s="4748"/>
      <c r="I159" s="1814"/>
      <c r="J159" s="4814"/>
      <c r="K159" s="1942" t="s">
        <v>21</v>
      </c>
      <c r="L159" s="1941">
        <f>SUM(L156:L158)</f>
        <v>58.09</v>
      </c>
      <c r="M159" s="1873"/>
      <c r="N159" s="1872"/>
      <c r="O159" s="1871"/>
    </row>
    <row r="160" spans="1:15" s="2" customFormat="1" ht="18" customHeight="1" thickBot="1" x14ac:dyDescent="0.3">
      <c r="A160" s="4809"/>
      <c r="B160" s="4820"/>
      <c r="C160" s="4752"/>
      <c r="D160" s="4760" t="s">
        <v>73</v>
      </c>
      <c r="E160" s="2149"/>
      <c r="F160" s="3699" t="s">
        <v>923</v>
      </c>
      <c r="G160" s="4788" t="s">
        <v>637</v>
      </c>
      <c r="H160" s="4746" t="s">
        <v>33</v>
      </c>
      <c r="I160" s="1975" t="s">
        <v>538</v>
      </c>
      <c r="J160" s="4812" t="s">
        <v>226</v>
      </c>
      <c r="K160" s="2157" t="s">
        <v>101</v>
      </c>
      <c r="L160" s="2156">
        <v>20</v>
      </c>
      <c r="M160" s="1856"/>
      <c r="N160" s="1855"/>
      <c r="O160" s="1854"/>
    </row>
    <row r="161" spans="1:15" s="2" customFormat="1" ht="44.25" customHeight="1" thickBot="1" x14ac:dyDescent="0.3">
      <c r="A161" s="4810"/>
      <c r="B161" s="4821"/>
      <c r="C161" s="4764"/>
      <c r="D161" s="4761"/>
      <c r="E161" s="2147"/>
      <c r="F161" s="4763"/>
      <c r="G161" s="4789"/>
      <c r="H161" s="4747"/>
      <c r="I161" s="1831"/>
      <c r="J161" s="4813"/>
      <c r="K161" s="1960" t="s">
        <v>132</v>
      </c>
      <c r="L161" s="1959"/>
      <c r="M161" s="2155" t="s">
        <v>922</v>
      </c>
      <c r="N161" s="2154" t="s">
        <v>194</v>
      </c>
      <c r="O161" s="2153">
        <v>20</v>
      </c>
    </row>
    <row r="162" spans="1:15" s="2" customFormat="1" ht="12.75" customHeight="1" thickBot="1" x14ac:dyDescent="0.3">
      <c r="A162" s="4810"/>
      <c r="B162" s="4821"/>
      <c r="C162" s="4764"/>
      <c r="D162" s="4761"/>
      <c r="E162" s="2147"/>
      <c r="F162" s="156"/>
      <c r="G162" s="4789"/>
      <c r="H162" s="4747"/>
      <c r="I162" s="1831"/>
      <c r="J162" s="4813"/>
      <c r="K162" s="1952" t="s">
        <v>118</v>
      </c>
      <c r="L162" s="1946"/>
      <c r="M162" s="2152"/>
      <c r="N162" s="2151"/>
      <c r="O162" s="2150"/>
    </row>
    <row r="163" spans="1:15" s="2" customFormat="1" ht="15" customHeight="1" thickBot="1" x14ac:dyDescent="0.3">
      <c r="A163" s="4811"/>
      <c r="B163" s="4822"/>
      <c r="C163" s="4753"/>
      <c r="D163" s="4762"/>
      <c r="E163" s="2147"/>
      <c r="F163" s="1950"/>
      <c r="G163" s="4790"/>
      <c r="H163" s="4748"/>
      <c r="I163" s="1814"/>
      <c r="J163" s="4814"/>
      <c r="K163" s="1942" t="s">
        <v>21</v>
      </c>
      <c r="L163" s="1941">
        <f>SUM(L160:L162)</f>
        <v>20</v>
      </c>
      <c r="M163" s="1873"/>
      <c r="N163" s="1872"/>
      <c r="O163" s="1871"/>
    </row>
    <row r="164" spans="1:15" s="2" customFormat="1" ht="24.75" customHeight="1" thickBot="1" x14ac:dyDescent="0.3">
      <c r="A164" s="2141"/>
      <c r="B164" s="4820"/>
      <c r="C164" s="4752"/>
      <c r="D164" s="4760" t="s">
        <v>69</v>
      </c>
      <c r="E164" s="2149"/>
      <c r="F164" s="3699" t="s">
        <v>921</v>
      </c>
      <c r="G164" s="4788" t="s">
        <v>637</v>
      </c>
      <c r="H164" s="4746" t="s">
        <v>33</v>
      </c>
      <c r="I164" s="1975" t="s">
        <v>538</v>
      </c>
      <c r="J164" s="4812" t="s">
        <v>226</v>
      </c>
      <c r="K164" s="1981" t="s">
        <v>101</v>
      </c>
      <c r="L164" s="1946">
        <v>0</v>
      </c>
      <c r="M164" s="2148" t="s">
        <v>920</v>
      </c>
      <c r="N164" s="1828" t="s">
        <v>194</v>
      </c>
      <c r="O164" s="1871"/>
    </row>
    <row r="165" spans="1:15" s="2" customFormat="1" ht="15" customHeight="1" thickBot="1" x14ac:dyDescent="0.3">
      <c r="A165" s="1905"/>
      <c r="B165" s="4821"/>
      <c r="C165" s="4764"/>
      <c r="D165" s="4761"/>
      <c r="E165" s="2147"/>
      <c r="F165" s="4763"/>
      <c r="G165" s="4789"/>
      <c r="H165" s="4747"/>
      <c r="I165" s="1831"/>
      <c r="J165" s="4813"/>
      <c r="K165" s="1947" t="s">
        <v>132</v>
      </c>
      <c r="L165" s="1946"/>
      <c r="M165" s="1873"/>
      <c r="N165" s="1872"/>
      <c r="O165" s="1871"/>
    </row>
    <row r="166" spans="1:15" s="2" customFormat="1" ht="15" customHeight="1" thickBot="1" x14ac:dyDescent="0.3">
      <c r="A166" s="1905"/>
      <c r="B166" s="4821"/>
      <c r="C166" s="4764"/>
      <c r="D166" s="4761"/>
      <c r="E166" s="2147"/>
      <c r="F166" s="156"/>
      <c r="G166" s="4789"/>
      <c r="H166" s="4747"/>
      <c r="I166" s="1831"/>
      <c r="J166" s="4813"/>
      <c r="K166" s="1947" t="s">
        <v>118</v>
      </c>
      <c r="L166" s="1946"/>
      <c r="M166" s="1873"/>
      <c r="N166" s="1872"/>
      <c r="O166" s="1871"/>
    </row>
    <row r="167" spans="1:15" s="2" customFormat="1" ht="18" customHeight="1" thickBot="1" x14ac:dyDescent="0.3">
      <c r="A167" s="1807"/>
      <c r="B167" s="4822"/>
      <c r="C167" s="4753"/>
      <c r="D167" s="4762"/>
      <c r="E167" s="2147"/>
      <c r="F167" s="216"/>
      <c r="G167" s="4790"/>
      <c r="H167" s="4748"/>
      <c r="I167" s="1814"/>
      <c r="J167" s="4814"/>
      <c r="K167" s="1942" t="s">
        <v>21</v>
      </c>
      <c r="L167" s="1941">
        <f>SUM(L164:L166)</f>
        <v>0</v>
      </c>
      <c r="M167" s="1873"/>
      <c r="N167" s="1872"/>
      <c r="O167" s="1871"/>
    </row>
    <row r="168" spans="1:15" s="2" customFormat="1" ht="15" customHeight="1" thickBot="1" x14ac:dyDescent="0.3">
      <c r="A168" s="2141"/>
      <c r="B168" s="2140"/>
      <c r="C168" s="1890"/>
      <c r="D168" s="4784" t="s">
        <v>66</v>
      </c>
      <c r="E168" s="1819"/>
      <c r="F168" s="3699" t="s">
        <v>919</v>
      </c>
      <c r="G168" s="4788" t="s">
        <v>637</v>
      </c>
      <c r="H168" s="4746" t="s">
        <v>33</v>
      </c>
      <c r="I168" s="1975" t="s">
        <v>538</v>
      </c>
      <c r="J168" s="4812" t="s">
        <v>226</v>
      </c>
      <c r="K168" s="1981" t="s">
        <v>101</v>
      </c>
      <c r="L168" s="1946">
        <v>2</v>
      </c>
      <c r="M168" s="2146" t="s">
        <v>918</v>
      </c>
      <c r="N168" s="1828" t="s">
        <v>194</v>
      </c>
      <c r="O168" s="1827">
        <v>30</v>
      </c>
    </row>
    <row r="169" spans="1:15" s="2" customFormat="1" ht="15" customHeight="1" thickBot="1" x14ac:dyDescent="0.3">
      <c r="A169" s="1905"/>
      <c r="B169" s="1904"/>
      <c r="C169" s="1860"/>
      <c r="D169" s="4777"/>
      <c r="E169" s="1831"/>
      <c r="F169" s="4763"/>
      <c r="G169" s="4789"/>
      <c r="H169" s="4747"/>
      <c r="I169" s="1831"/>
      <c r="J169" s="4813"/>
      <c r="K169" s="1947" t="s">
        <v>132</v>
      </c>
      <c r="L169" s="1946"/>
      <c r="M169" s="1873"/>
      <c r="N169" s="1872"/>
      <c r="O169" s="1871"/>
    </row>
    <row r="170" spans="1:15" s="2" customFormat="1" ht="15" customHeight="1" thickBot="1" x14ac:dyDescent="0.3">
      <c r="A170" s="1905"/>
      <c r="B170" s="1904"/>
      <c r="C170" s="1860"/>
      <c r="D170" s="4777"/>
      <c r="E170" s="1831"/>
      <c r="F170" s="4763"/>
      <c r="G170" s="4789"/>
      <c r="H170" s="4747"/>
      <c r="I170" s="1831"/>
      <c r="J170" s="4813"/>
      <c r="K170" s="1947" t="s">
        <v>118</v>
      </c>
      <c r="L170" s="1946"/>
      <c r="M170" s="1873"/>
      <c r="N170" s="1872"/>
      <c r="O170" s="1871"/>
    </row>
    <row r="171" spans="1:15" s="2" customFormat="1" ht="15" customHeight="1" thickBot="1" x14ac:dyDescent="0.3">
      <c r="A171" s="1807"/>
      <c r="B171" s="2143"/>
      <c r="C171" s="1992"/>
      <c r="D171" s="4778"/>
      <c r="E171" s="1814"/>
      <c r="F171" s="1821"/>
      <c r="G171" s="4790"/>
      <c r="H171" s="4748"/>
      <c r="I171" s="1814"/>
      <c r="J171" s="4814"/>
      <c r="K171" s="1942" t="s">
        <v>21</v>
      </c>
      <c r="L171" s="1941">
        <f>SUM(L168:L170)</f>
        <v>2</v>
      </c>
      <c r="M171" s="1873"/>
      <c r="N171" s="1872"/>
      <c r="O171" s="1871"/>
    </row>
    <row r="172" spans="1:15" s="2" customFormat="1" ht="15" customHeight="1" thickBot="1" x14ac:dyDescent="0.3">
      <c r="A172" s="2141"/>
      <c r="B172" s="2140"/>
      <c r="C172" s="1890"/>
      <c r="D172" s="4784" t="s">
        <v>62</v>
      </c>
      <c r="E172" s="1819"/>
      <c r="F172" s="3699" t="s">
        <v>917</v>
      </c>
      <c r="G172" s="4788" t="s">
        <v>637</v>
      </c>
      <c r="H172" s="4746" t="s">
        <v>33</v>
      </c>
      <c r="I172" s="1975" t="s">
        <v>538</v>
      </c>
      <c r="J172" s="4812" t="s">
        <v>226</v>
      </c>
      <c r="K172" s="1981" t="s">
        <v>101</v>
      </c>
      <c r="L172" s="1946">
        <v>63</v>
      </c>
      <c r="M172" s="2146" t="s">
        <v>916</v>
      </c>
      <c r="N172" s="2145" t="s">
        <v>194</v>
      </c>
      <c r="O172" s="1827">
        <v>60</v>
      </c>
    </row>
    <row r="173" spans="1:15" s="2" customFormat="1" ht="15" customHeight="1" thickBot="1" x14ac:dyDescent="0.3">
      <c r="A173" s="1905"/>
      <c r="B173" s="1904"/>
      <c r="C173" s="1860"/>
      <c r="D173" s="4777"/>
      <c r="E173" s="1831"/>
      <c r="F173" s="4763"/>
      <c r="G173" s="4789"/>
      <c r="H173" s="4747"/>
      <c r="I173" s="1831"/>
      <c r="J173" s="4813"/>
      <c r="K173" s="1947" t="s">
        <v>132</v>
      </c>
      <c r="L173" s="1946"/>
      <c r="M173" s="2146"/>
      <c r="N173" s="2145"/>
      <c r="O173" s="2144"/>
    </row>
    <row r="174" spans="1:15" s="2" customFormat="1" ht="15" customHeight="1" thickBot="1" x14ac:dyDescent="0.3">
      <c r="A174" s="1905"/>
      <c r="B174" s="1904"/>
      <c r="C174" s="1860"/>
      <c r="D174" s="4777"/>
      <c r="E174" s="1831"/>
      <c r="F174" s="156"/>
      <c r="G174" s="4789"/>
      <c r="H174" s="4747"/>
      <c r="I174" s="1831"/>
      <c r="J174" s="4813"/>
      <c r="K174" s="1947" t="s">
        <v>118</v>
      </c>
      <c r="L174" s="1946"/>
      <c r="M174" s="2146"/>
      <c r="N174" s="2145"/>
      <c r="O174" s="2144"/>
    </row>
    <row r="175" spans="1:15" s="2" customFormat="1" ht="15" customHeight="1" thickBot="1" x14ac:dyDescent="0.3">
      <c r="A175" s="1807"/>
      <c r="B175" s="2143"/>
      <c r="C175" s="1992"/>
      <c r="D175" s="4778"/>
      <c r="E175" s="1831"/>
      <c r="F175" s="2142"/>
      <c r="G175" s="4790"/>
      <c r="H175" s="4748"/>
      <c r="I175" s="1814"/>
      <c r="J175" s="4814"/>
      <c r="K175" s="1942" t="s">
        <v>21</v>
      </c>
      <c r="L175" s="1941">
        <f>SUM(L172:L174)</f>
        <v>63</v>
      </c>
      <c r="M175" s="1873"/>
      <c r="N175" s="1872"/>
      <c r="O175" s="1871"/>
    </row>
    <row r="176" spans="1:15" s="2" customFormat="1" ht="15" customHeight="1" thickBot="1" x14ac:dyDescent="0.3">
      <c r="A176" s="2141"/>
      <c r="B176" s="2140"/>
      <c r="C176" s="1890"/>
      <c r="D176" s="4784" t="s">
        <v>53</v>
      </c>
      <c r="E176" s="1819"/>
      <c r="F176" s="3699" t="s">
        <v>915</v>
      </c>
      <c r="G176" s="4788" t="s">
        <v>637</v>
      </c>
      <c r="H176" s="4746" t="s">
        <v>33</v>
      </c>
      <c r="I176" s="4806" t="s">
        <v>538</v>
      </c>
      <c r="J176" s="4812" t="s">
        <v>226</v>
      </c>
      <c r="K176" s="1981" t="s">
        <v>101</v>
      </c>
      <c r="L176" s="1946">
        <v>120</v>
      </c>
      <c r="M176" s="4885" t="s">
        <v>914</v>
      </c>
      <c r="N176" s="4866"/>
      <c r="O176" s="4865" t="s">
        <v>336</v>
      </c>
    </row>
    <row r="177" spans="1:16" s="2" customFormat="1" ht="15" customHeight="1" thickBot="1" x14ac:dyDescent="0.3">
      <c r="A177" s="1905"/>
      <c r="B177" s="1904"/>
      <c r="C177" s="1860"/>
      <c r="D177" s="4777"/>
      <c r="E177" s="1831"/>
      <c r="F177" s="4763"/>
      <c r="G177" s="4789"/>
      <c r="H177" s="4747"/>
      <c r="I177" s="4807"/>
      <c r="J177" s="4813"/>
      <c r="K177" s="1947" t="s">
        <v>132</v>
      </c>
      <c r="L177" s="1946"/>
      <c r="M177" s="4885"/>
      <c r="N177" s="4866"/>
      <c r="O177" s="4865"/>
    </row>
    <row r="178" spans="1:16" s="2" customFormat="1" ht="15" customHeight="1" thickBot="1" x14ac:dyDescent="0.3">
      <c r="A178" s="1905"/>
      <c r="B178" s="1904"/>
      <c r="C178" s="1860"/>
      <c r="D178" s="4777"/>
      <c r="E178" s="1831"/>
      <c r="F178" s="4763"/>
      <c r="G178" s="4789"/>
      <c r="H178" s="4747"/>
      <c r="I178" s="4807"/>
      <c r="J178" s="4813"/>
      <c r="K178" s="1947" t="s">
        <v>118</v>
      </c>
      <c r="L178" s="1946"/>
      <c r="M178" s="4885"/>
      <c r="N178" s="4866"/>
      <c r="O178" s="4865"/>
    </row>
    <row r="179" spans="1:16" s="2" customFormat="1" ht="15" customHeight="1" thickBot="1" x14ac:dyDescent="0.3">
      <c r="A179" s="1905"/>
      <c r="B179" s="1904"/>
      <c r="C179" s="1860"/>
      <c r="D179" s="4777"/>
      <c r="E179" s="1831"/>
      <c r="F179" s="4763"/>
      <c r="G179" s="4789"/>
      <c r="H179" s="4747"/>
      <c r="I179" s="4807"/>
      <c r="J179" s="4814"/>
      <c r="K179" s="1977" t="s">
        <v>21</v>
      </c>
      <c r="L179" s="1976">
        <f>SUM(L176:L178)</f>
        <v>120</v>
      </c>
      <c r="M179" s="1856"/>
      <c r="N179" s="1855"/>
      <c r="O179" s="1854"/>
    </row>
    <row r="180" spans="1:16" s="2" customFormat="1" ht="15" customHeight="1" thickBot="1" x14ac:dyDescent="0.25">
      <c r="A180" s="4809" t="s">
        <v>27</v>
      </c>
      <c r="B180" s="4820" t="s">
        <v>27</v>
      </c>
      <c r="C180" s="4752" t="s">
        <v>86</v>
      </c>
      <c r="D180" s="4779"/>
      <c r="E180" s="4864"/>
      <c r="F180" s="4858" t="s">
        <v>913</v>
      </c>
      <c r="G180" s="4861" t="s">
        <v>632</v>
      </c>
      <c r="H180" s="4746" t="s">
        <v>33</v>
      </c>
      <c r="I180" s="4806" t="s">
        <v>538</v>
      </c>
      <c r="J180" s="4812" t="s">
        <v>226</v>
      </c>
      <c r="K180" s="2139"/>
      <c r="L180" s="2138"/>
      <c r="M180" s="1926"/>
      <c r="N180" s="1925"/>
      <c r="O180" s="1924"/>
    </row>
    <row r="181" spans="1:16" s="2" customFormat="1" ht="15" customHeight="1" thickBot="1" x14ac:dyDescent="0.3">
      <c r="A181" s="4810"/>
      <c r="B181" s="4821"/>
      <c r="C181" s="4764"/>
      <c r="D181" s="4780"/>
      <c r="E181" s="4798"/>
      <c r="F181" s="4859"/>
      <c r="G181" s="4862"/>
      <c r="H181" s="4747"/>
      <c r="I181" s="4807"/>
      <c r="J181" s="4813"/>
      <c r="K181" s="1974" t="s">
        <v>101</v>
      </c>
      <c r="L181" s="1941">
        <f>L185+L189+L193+L197+L201+L205+L209+L213</f>
        <v>1025.4000000000001</v>
      </c>
      <c r="M181" s="1873"/>
      <c r="N181" s="1872"/>
      <c r="O181" s="1871"/>
      <c r="P181" s="2137"/>
    </row>
    <row r="182" spans="1:16" s="2" customFormat="1" ht="15" customHeight="1" thickBot="1" x14ac:dyDescent="0.3">
      <c r="A182" s="4810"/>
      <c r="B182" s="4821"/>
      <c r="C182" s="4764"/>
      <c r="D182" s="4780"/>
      <c r="E182" s="4798"/>
      <c r="F182" s="4859"/>
      <c r="G182" s="4862"/>
      <c r="H182" s="4747"/>
      <c r="I182" s="4807"/>
      <c r="J182" s="4813"/>
      <c r="K182" s="1971" t="s">
        <v>132</v>
      </c>
      <c r="L182" s="1941"/>
      <c r="M182" s="1873"/>
      <c r="N182" s="1872"/>
      <c r="O182" s="1871"/>
    </row>
    <row r="183" spans="1:16" s="2" customFormat="1" ht="15" customHeight="1" thickBot="1" x14ac:dyDescent="0.3">
      <c r="A183" s="4810"/>
      <c r="B183" s="4821"/>
      <c r="C183" s="4764"/>
      <c r="D183" s="4780"/>
      <c r="E183" s="4798"/>
      <c r="F183" s="4859"/>
      <c r="G183" s="4862"/>
      <c r="H183" s="4747"/>
      <c r="I183" s="4807"/>
      <c r="J183" s="4813"/>
      <c r="K183" s="1971" t="s">
        <v>118</v>
      </c>
      <c r="L183" s="1970">
        <f>L187+L191+L195+L199+L203+L207+L211+L215</f>
        <v>44.14</v>
      </c>
      <c r="M183" s="1873"/>
      <c r="N183" s="1872"/>
      <c r="O183" s="1871"/>
    </row>
    <row r="184" spans="1:16" s="2" customFormat="1" ht="15" customHeight="1" thickBot="1" x14ac:dyDescent="0.3">
      <c r="A184" s="4811"/>
      <c r="B184" s="4822"/>
      <c r="C184" s="4753"/>
      <c r="D184" s="4781"/>
      <c r="E184" s="4799"/>
      <c r="F184" s="4860"/>
      <c r="G184" s="4863"/>
      <c r="H184" s="4748"/>
      <c r="I184" s="4808"/>
      <c r="J184" s="4814"/>
      <c r="K184" s="1844" t="s">
        <v>21</v>
      </c>
      <c r="L184" s="1969">
        <f>SUM(L181:L183)</f>
        <v>1069.5400000000002</v>
      </c>
      <c r="M184" s="1910"/>
      <c r="N184" s="1809"/>
      <c r="O184" s="1909"/>
    </row>
    <row r="185" spans="1:16" s="2" customFormat="1" ht="15" customHeight="1" thickBot="1" x14ac:dyDescent="0.3">
      <c r="A185" s="4810"/>
      <c r="B185" s="4821"/>
      <c r="C185" s="4764"/>
      <c r="D185" s="4777" t="s">
        <v>25</v>
      </c>
      <c r="E185" s="1831"/>
      <c r="F185" s="4763" t="s">
        <v>912</v>
      </c>
      <c r="G185" s="4789" t="s">
        <v>632</v>
      </c>
      <c r="H185" s="4747" t="s">
        <v>33</v>
      </c>
      <c r="I185" s="4807" t="s">
        <v>538</v>
      </c>
      <c r="J185" s="4856" t="s">
        <v>226</v>
      </c>
      <c r="K185" s="1952" t="s">
        <v>101</v>
      </c>
      <c r="L185" s="1946">
        <v>70</v>
      </c>
      <c r="M185" s="2136" t="s">
        <v>911</v>
      </c>
      <c r="N185" s="2135" t="s">
        <v>910</v>
      </c>
      <c r="O185" s="2134">
        <v>21</v>
      </c>
    </row>
    <row r="186" spans="1:16" s="2" customFormat="1" ht="15" customHeight="1" thickBot="1" x14ac:dyDescent="0.3">
      <c r="A186" s="4810"/>
      <c r="B186" s="4821"/>
      <c r="C186" s="4764"/>
      <c r="D186" s="4777"/>
      <c r="E186" s="1831"/>
      <c r="F186" s="4763"/>
      <c r="G186" s="4789"/>
      <c r="H186" s="4747"/>
      <c r="I186" s="4807"/>
      <c r="J186" s="4856"/>
      <c r="K186" s="1947" t="s">
        <v>132</v>
      </c>
      <c r="L186" s="1946"/>
      <c r="M186" s="2133" t="s">
        <v>909</v>
      </c>
      <c r="N186" s="1963" t="s">
        <v>194</v>
      </c>
      <c r="O186" s="2132">
        <v>2</v>
      </c>
    </row>
    <row r="187" spans="1:16" s="2" customFormat="1" ht="15" customHeight="1" thickBot="1" x14ac:dyDescent="0.3">
      <c r="A187" s="4810"/>
      <c r="B187" s="4821"/>
      <c r="C187" s="4764"/>
      <c r="D187" s="4777"/>
      <c r="E187" s="1831"/>
      <c r="F187" s="4763"/>
      <c r="G187" s="4789"/>
      <c r="H187" s="4747"/>
      <c r="I187" s="4807"/>
      <c r="J187" s="1943"/>
      <c r="K187" s="1947" t="s">
        <v>118</v>
      </c>
      <c r="L187" s="1946"/>
      <c r="M187" s="1873"/>
      <c r="N187" s="2125"/>
      <c r="O187" s="2122"/>
    </row>
    <row r="188" spans="1:16" s="2" customFormat="1" ht="15" customHeight="1" thickBot="1" x14ac:dyDescent="0.3">
      <c r="A188" s="4811"/>
      <c r="B188" s="4822"/>
      <c r="C188" s="4753"/>
      <c r="D188" s="4778"/>
      <c r="E188" s="1814"/>
      <c r="F188" s="1821"/>
      <c r="G188" s="4790"/>
      <c r="H188" s="4748"/>
      <c r="I188" s="4808"/>
      <c r="J188" s="1943"/>
      <c r="K188" s="1942" t="s">
        <v>21</v>
      </c>
      <c r="L188" s="1941">
        <f>SUM(L185:L187)</f>
        <v>70</v>
      </c>
      <c r="M188" s="1873"/>
      <c r="N188" s="2125"/>
      <c r="O188" s="2122"/>
    </row>
    <row r="189" spans="1:16" s="2" customFormat="1" ht="15" customHeight="1" thickBot="1" x14ac:dyDescent="0.3">
      <c r="A189" s="4809"/>
      <c r="B189" s="4820"/>
      <c r="C189" s="4752"/>
      <c r="D189" s="4784" t="s">
        <v>27</v>
      </c>
      <c r="E189" s="1819"/>
      <c r="F189" s="3699" t="s">
        <v>908</v>
      </c>
      <c r="G189" s="4788" t="s">
        <v>632</v>
      </c>
      <c r="H189" s="4746" t="s">
        <v>33</v>
      </c>
      <c r="I189" s="4806" t="s">
        <v>538</v>
      </c>
      <c r="J189" s="4856" t="s">
        <v>226</v>
      </c>
      <c r="K189" s="1981" t="s">
        <v>101</v>
      </c>
      <c r="L189" s="1946">
        <v>75</v>
      </c>
      <c r="M189" s="2131" t="s">
        <v>907</v>
      </c>
      <c r="N189" s="1963" t="s">
        <v>334</v>
      </c>
      <c r="O189" s="1815">
        <v>2</v>
      </c>
    </row>
    <row r="190" spans="1:16" s="2" customFormat="1" ht="15" customHeight="1" thickBot="1" x14ac:dyDescent="0.3">
      <c r="A190" s="4810"/>
      <c r="B190" s="4821"/>
      <c r="C190" s="4764"/>
      <c r="D190" s="4777"/>
      <c r="E190" s="1831"/>
      <c r="F190" s="4763"/>
      <c r="G190" s="4789"/>
      <c r="H190" s="4747"/>
      <c r="I190" s="4807"/>
      <c r="J190" s="4856"/>
      <c r="K190" s="1947" t="s">
        <v>132</v>
      </c>
      <c r="L190" s="1946"/>
      <c r="M190" s="2131"/>
      <c r="N190" s="1963"/>
      <c r="O190" s="1815"/>
    </row>
    <row r="191" spans="1:16" s="2" customFormat="1" ht="15" customHeight="1" thickBot="1" x14ac:dyDescent="0.3">
      <c r="A191" s="4810"/>
      <c r="B191" s="4821"/>
      <c r="C191" s="4764"/>
      <c r="D191" s="4777"/>
      <c r="E191" s="1831"/>
      <c r="F191" s="4763"/>
      <c r="G191" s="4789"/>
      <c r="H191" s="4747"/>
      <c r="I191" s="4807"/>
      <c r="J191" s="1943"/>
      <c r="K191" s="1947" t="s">
        <v>118</v>
      </c>
      <c r="L191" s="1962">
        <v>1.28</v>
      </c>
      <c r="M191" s="1873"/>
      <c r="N191" s="2125"/>
      <c r="O191" s="2122"/>
    </row>
    <row r="192" spans="1:16" s="2" customFormat="1" ht="15" customHeight="1" thickBot="1" x14ac:dyDescent="0.3">
      <c r="A192" s="4811"/>
      <c r="B192" s="4822"/>
      <c r="C192" s="4753"/>
      <c r="D192" s="4778"/>
      <c r="E192" s="1814"/>
      <c r="F192" s="1821"/>
      <c r="G192" s="4790"/>
      <c r="H192" s="4748"/>
      <c r="I192" s="4808"/>
      <c r="J192" s="1943"/>
      <c r="K192" s="1942" t="s">
        <v>21</v>
      </c>
      <c r="L192" s="1941">
        <f>SUM(L189:L191)</f>
        <v>76.28</v>
      </c>
      <c r="M192" s="1873"/>
      <c r="N192" s="2125"/>
      <c r="O192" s="2122"/>
    </row>
    <row r="193" spans="1:15" s="2" customFormat="1" ht="15" customHeight="1" thickBot="1" x14ac:dyDescent="0.3">
      <c r="A193" s="4809"/>
      <c r="B193" s="4820"/>
      <c r="C193" s="4752"/>
      <c r="D193" s="4784" t="s">
        <v>86</v>
      </c>
      <c r="E193" s="1819"/>
      <c r="F193" s="1823" t="s">
        <v>906</v>
      </c>
      <c r="G193" s="4788" t="s">
        <v>632</v>
      </c>
      <c r="H193" s="4746" t="s">
        <v>33</v>
      </c>
      <c r="I193" s="4806" t="s">
        <v>538</v>
      </c>
      <c r="J193" s="4856" t="s">
        <v>226</v>
      </c>
      <c r="K193" s="1981" t="s">
        <v>101</v>
      </c>
      <c r="L193" s="1946">
        <v>50</v>
      </c>
      <c r="M193" s="4853" t="s">
        <v>905</v>
      </c>
      <c r="N193" s="4854" t="s">
        <v>334</v>
      </c>
      <c r="O193" s="4855">
        <v>3</v>
      </c>
    </row>
    <row r="194" spans="1:15" s="2" customFormat="1" ht="15" customHeight="1" thickBot="1" x14ac:dyDescent="0.3">
      <c r="A194" s="4810"/>
      <c r="B194" s="4821"/>
      <c r="C194" s="4764"/>
      <c r="D194" s="4777"/>
      <c r="E194" s="1831"/>
      <c r="F194" s="216"/>
      <c r="G194" s="4789"/>
      <c r="H194" s="4747"/>
      <c r="I194" s="4807"/>
      <c r="J194" s="4856"/>
      <c r="K194" s="1947" t="s">
        <v>132</v>
      </c>
      <c r="L194" s="1946"/>
      <c r="M194" s="4853"/>
      <c r="N194" s="4854"/>
      <c r="O194" s="4855"/>
    </row>
    <row r="195" spans="1:15" s="2" customFormat="1" ht="15" customHeight="1" thickBot="1" x14ac:dyDescent="0.3">
      <c r="A195" s="4810"/>
      <c r="B195" s="4821"/>
      <c r="C195" s="4764"/>
      <c r="D195" s="4777"/>
      <c r="E195" s="1831"/>
      <c r="F195" s="216"/>
      <c r="G195" s="4789"/>
      <c r="H195" s="4747"/>
      <c r="I195" s="4807"/>
      <c r="J195" s="1943"/>
      <c r="K195" s="1947" t="s">
        <v>118</v>
      </c>
      <c r="L195" s="1946"/>
      <c r="M195" s="1873"/>
      <c r="N195" s="2125"/>
      <c r="O195" s="2122"/>
    </row>
    <row r="196" spans="1:15" s="2" customFormat="1" ht="15" customHeight="1" thickBot="1" x14ac:dyDescent="0.3">
      <c r="A196" s="4810"/>
      <c r="B196" s="4821"/>
      <c r="C196" s="4764"/>
      <c r="D196" s="4777"/>
      <c r="E196" s="1831"/>
      <c r="F196" s="216"/>
      <c r="G196" s="4789"/>
      <c r="H196" s="4747"/>
      <c r="I196" s="4807"/>
      <c r="J196" s="1901"/>
      <c r="K196" s="1977" t="s">
        <v>21</v>
      </c>
      <c r="L196" s="1976">
        <f>SUM(L193:L195)</f>
        <v>50</v>
      </c>
      <c r="M196" s="1856"/>
      <c r="N196" s="2130"/>
      <c r="O196" s="2129"/>
    </row>
    <row r="197" spans="1:15" s="2" customFormat="1" ht="18.75" customHeight="1" thickBot="1" x14ac:dyDescent="0.3">
      <c r="A197" s="4809"/>
      <c r="B197" s="4820"/>
      <c r="C197" s="4752"/>
      <c r="D197" s="4784" t="s">
        <v>84</v>
      </c>
      <c r="E197" s="1819"/>
      <c r="F197" s="1823" t="s">
        <v>904</v>
      </c>
      <c r="G197" s="4788" t="s">
        <v>632</v>
      </c>
      <c r="H197" s="4746" t="s">
        <v>33</v>
      </c>
      <c r="I197" s="4806" t="s">
        <v>538</v>
      </c>
      <c r="J197" s="4857" t="s">
        <v>226</v>
      </c>
      <c r="K197" s="1981" t="s">
        <v>101</v>
      </c>
      <c r="L197" s="1959">
        <v>10</v>
      </c>
      <c r="M197" s="2128" t="s">
        <v>903</v>
      </c>
      <c r="N197" s="2025" t="s">
        <v>496</v>
      </c>
      <c r="O197" s="2024">
        <v>1</v>
      </c>
    </row>
    <row r="198" spans="1:15" s="2" customFormat="1" ht="15" customHeight="1" thickBot="1" x14ac:dyDescent="0.3">
      <c r="A198" s="4810"/>
      <c r="B198" s="4821"/>
      <c r="C198" s="4764"/>
      <c r="D198" s="4777"/>
      <c r="E198" s="1831"/>
      <c r="F198" s="216"/>
      <c r="G198" s="4789"/>
      <c r="H198" s="4747"/>
      <c r="I198" s="4807"/>
      <c r="J198" s="4856"/>
      <c r="K198" s="1947" t="s">
        <v>132</v>
      </c>
      <c r="L198" s="1946"/>
      <c r="M198" s="2127"/>
      <c r="N198" s="1963"/>
      <c r="O198" s="1815"/>
    </row>
    <row r="199" spans="1:15" s="2" customFormat="1" ht="15" customHeight="1" thickBot="1" x14ac:dyDescent="0.3">
      <c r="A199" s="4810"/>
      <c r="B199" s="4821"/>
      <c r="C199" s="4764"/>
      <c r="D199" s="4777"/>
      <c r="E199" s="1831"/>
      <c r="F199" s="1950"/>
      <c r="G199" s="4789"/>
      <c r="H199" s="4747"/>
      <c r="I199" s="4807"/>
      <c r="J199" s="1943"/>
      <c r="K199" s="1947" t="s">
        <v>118</v>
      </c>
      <c r="L199" s="1946"/>
      <c r="M199" s="1873"/>
      <c r="N199" s="2125"/>
      <c r="O199" s="1871"/>
    </row>
    <row r="200" spans="1:15" s="2" customFormat="1" ht="15" customHeight="1" thickBot="1" x14ac:dyDescent="0.3">
      <c r="A200" s="4811"/>
      <c r="B200" s="4822"/>
      <c r="C200" s="4753"/>
      <c r="D200" s="4778"/>
      <c r="E200" s="1814"/>
      <c r="F200" s="1945"/>
      <c r="G200" s="4790"/>
      <c r="H200" s="4748"/>
      <c r="I200" s="4808"/>
      <c r="J200" s="1943"/>
      <c r="K200" s="1942" t="s">
        <v>21</v>
      </c>
      <c r="L200" s="1941">
        <f>SUM(L197:L199)</f>
        <v>10</v>
      </c>
      <c r="M200" s="1910"/>
      <c r="N200" s="2126"/>
      <c r="O200" s="1909"/>
    </row>
    <row r="201" spans="1:15" s="2" customFormat="1" ht="15" customHeight="1" thickBot="1" x14ac:dyDescent="0.3">
      <c r="A201" s="4810"/>
      <c r="B201" s="4821"/>
      <c r="C201" s="4764"/>
      <c r="D201" s="4777" t="s">
        <v>81</v>
      </c>
      <c r="E201" s="1831"/>
      <c r="F201" s="4763" t="s">
        <v>902</v>
      </c>
      <c r="G201" s="4789" t="s">
        <v>632</v>
      </c>
      <c r="H201" s="4747" t="s">
        <v>33</v>
      </c>
      <c r="I201" s="4807" t="s">
        <v>538</v>
      </c>
      <c r="J201" s="4856" t="s">
        <v>226</v>
      </c>
      <c r="K201" s="1952" t="s">
        <v>101</v>
      </c>
      <c r="L201" s="1946">
        <v>255.4</v>
      </c>
      <c r="M201" s="2061" t="s">
        <v>901</v>
      </c>
      <c r="N201" s="2030" t="s">
        <v>194</v>
      </c>
      <c r="O201" s="2029">
        <v>92</v>
      </c>
    </row>
    <row r="202" spans="1:15" s="2" customFormat="1" ht="15" customHeight="1" thickBot="1" x14ac:dyDescent="0.3">
      <c r="A202" s="4810"/>
      <c r="B202" s="4821"/>
      <c r="C202" s="4764"/>
      <c r="D202" s="4777"/>
      <c r="E202" s="1831"/>
      <c r="F202" s="4763"/>
      <c r="G202" s="4789"/>
      <c r="H202" s="4747"/>
      <c r="I202" s="4807"/>
      <c r="J202" s="4856"/>
      <c r="K202" s="1947" t="s">
        <v>132</v>
      </c>
      <c r="L202" s="1946"/>
      <c r="M202" s="1873"/>
      <c r="N202" s="2125"/>
      <c r="O202" s="2122"/>
    </row>
    <row r="203" spans="1:15" s="2" customFormat="1" ht="15" customHeight="1" thickBot="1" x14ac:dyDescent="0.3">
      <c r="A203" s="4810"/>
      <c r="B203" s="4821"/>
      <c r="C203" s="4764"/>
      <c r="D203" s="4777"/>
      <c r="E203" s="1831"/>
      <c r="F203" s="4763"/>
      <c r="G203" s="4789"/>
      <c r="H203" s="4747"/>
      <c r="I203" s="4807"/>
      <c r="J203" s="1943"/>
      <c r="K203" s="1947" t="s">
        <v>118</v>
      </c>
      <c r="L203" s="1962">
        <v>19.59</v>
      </c>
      <c r="M203" s="1873"/>
      <c r="N203" s="2125"/>
      <c r="O203" s="2122"/>
    </row>
    <row r="204" spans="1:15" s="2" customFormat="1" ht="15" customHeight="1" thickBot="1" x14ac:dyDescent="0.3">
      <c r="A204" s="4811"/>
      <c r="B204" s="4822"/>
      <c r="C204" s="4753"/>
      <c r="D204" s="4778"/>
      <c r="E204" s="1831"/>
      <c r="F204" s="2124"/>
      <c r="G204" s="4790"/>
      <c r="H204" s="4748"/>
      <c r="I204" s="4808"/>
      <c r="J204" s="1943"/>
      <c r="K204" s="1942" t="s">
        <v>21</v>
      </c>
      <c r="L204" s="1941">
        <f>SUM(L201:L203)</f>
        <v>274.99</v>
      </c>
      <c r="M204" s="1873"/>
      <c r="N204" s="1872"/>
      <c r="O204" s="2122"/>
    </row>
    <row r="205" spans="1:15" s="2" customFormat="1" ht="15" customHeight="1" thickBot="1" x14ac:dyDescent="0.3">
      <c r="A205" s="4809"/>
      <c r="B205" s="4820"/>
      <c r="C205" s="4752"/>
      <c r="D205" s="4784" t="s">
        <v>76</v>
      </c>
      <c r="E205" s="1819"/>
      <c r="F205" s="3699" t="s">
        <v>900</v>
      </c>
      <c r="G205" s="4788" t="s">
        <v>632</v>
      </c>
      <c r="H205" s="4746" t="s">
        <v>33</v>
      </c>
      <c r="I205" s="4806" t="s">
        <v>538</v>
      </c>
      <c r="J205" s="4856" t="s">
        <v>226</v>
      </c>
      <c r="K205" s="1981" t="s">
        <v>101</v>
      </c>
      <c r="L205" s="1946">
        <v>200</v>
      </c>
      <c r="M205" s="2123" t="s">
        <v>899</v>
      </c>
      <c r="N205" s="2120" t="s">
        <v>194</v>
      </c>
      <c r="O205" s="2119">
        <v>37</v>
      </c>
    </row>
    <row r="206" spans="1:15" s="2" customFormat="1" ht="15" customHeight="1" thickBot="1" x14ac:dyDescent="0.3">
      <c r="A206" s="4810"/>
      <c r="B206" s="4821"/>
      <c r="C206" s="4764"/>
      <c r="D206" s="4777"/>
      <c r="E206" s="1831"/>
      <c r="F206" s="4763"/>
      <c r="G206" s="4789"/>
      <c r="H206" s="4747"/>
      <c r="I206" s="4807"/>
      <c r="J206" s="4856"/>
      <c r="K206" s="1947" t="s">
        <v>132</v>
      </c>
      <c r="L206" s="1946"/>
      <c r="M206" s="1873"/>
      <c r="N206" s="1872"/>
      <c r="O206" s="2122"/>
    </row>
    <row r="207" spans="1:15" s="2" customFormat="1" ht="15" customHeight="1" thickBot="1" x14ac:dyDescent="0.3">
      <c r="A207" s="4810"/>
      <c r="B207" s="4821"/>
      <c r="C207" s="4764"/>
      <c r="D207" s="4777"/>
      <c r="E207" s="1831"/>
      <c r="F207" s="4763"/>
      <c r="G207" s="4789"/>
      <c r="H207" s="4747"/>
      <c r="I207" s="4807"/>
      <c r="J207" s="1943"/>
      <c r="K207" s="1947" t="s">
        <v>118</v>
      </c>
      <c r="L207" s="1962">
        <v>16.09</v>
      </c>
      <c r="M207" s="1873"/>
      <c r="N207" s="1872"/>
      <c r="O207" s="2122"/>
    </row>
    <row r="208" spans="1:15" s="2" customFormat="1" ht="15" customHeight="1" thickBot="1" x14ac:dyDescent="0.3">
      <c r="A208" s="4811"/>
      <c r="B208" s="4822"/>
      <c r="C208" s="4753"/>
      <c r="D208" s="4778"/>
      <c r="E208" s="1814"/>
      <c r="F208" s="1821"/>
      <c r="G208" s="4790"/>
      <c r="H208" s="4748"/>
      <c r="I208" s="4808"/>
      <c r="J208" s="1943"/>
      <c r="K208" s="1942" t="s">
        <v>21</v>
      </c>
      <c r="L208" s="1941">
        <f>SUM(L205:L207)</f>
        <v>216.09</v>
      </c>
      <c r="M208" s="1873"/>
      <c r="N208" s="1872"/>
      <c r="O208" s="2122"/>
    </row>
    <row r="209" spans="1:15" s="2" customFormat="1" ht="25.5" customHeight="1" thickBot="1" x14ac:dyDescent="0.3">
      <c r="A209" s="4809"/>
      <c r="B209" s="4820"/>
      <c r="C209" s="4752"/>
      <c r="D209" s="4784" t="s">
        <v>73</v>
      </c>
      <c r="E209" s="1819"/>
      <c r="F209" s="4815" t="s">
        <v>898</v>
      </c>
      <c r="G209" s="4788" t="s">
        <v>632</v>
      </c>
      <c r="H209" s="4746" t="s">
        <v>33</v>
      </c>
      <c r="I209" s="4806" t="s">
        <v>538</v>
      </c>
      <c r="J209" s="4856" t="s">
        <v>226</v>
      </c>
      <c r="K209" s="1981" t="s">
        <v>101</v>
      </c>
      <c r="L209" s="1946">
        <v>125</v>
      </c>
      <c r="M209" s="2121" t="s">
        <v>897</v>
      </c>
      <c r="N209" s="2120" t="s">
        <v>194</v>
      </c>
      <c r="O209" s="2119">
        <v>1</v>
      </c>
    </row>
    <row r="210" spans="1:15" s="2" customFormat="1" ht="15" customHeight="1" thickBot="1" x14ac:dyDescent="0.3">
      <c r="A210" s="4810"/>
      <c r="B210" s="4821"/>
      <c r="C210" s="4764"/>
      <c r="D210" s="4777"/>
      <c r="E210" s="1831"/>
      <c r="F210" s="4816"/>
      <c r="G210" s="4789"/>
      <c r="H210" s="4747"/>
      <c r="I210" s="4807"/>
      <c r="J210" s="4856"/>
      <c r="K210" s="1947" t="s">
        <v>132</v>
      </c>
      <c r="L210" s="1946"/>
      <c r="M210" s="1873"/>
      <c r="N210" s="1872"/>
      <c r="O210" s="1871"/>
    </row>
    <row r="211" spans="1:15" s="2" customFormat="1" ht="15" customHeight="1" thickBot="1" x14ac:dyDescent="0.3">
      <c r="A211" s="4810"/>
      <c r="B211" s="4821"/>
      <c r="C211" s="4764"/>
      <c r="D211" s="4777"/>
      <c r="E211" s="1831"/>
      <c r="F211" s="4816"/>
      <c r="G211" s="4789"/>
      <c r="H211" s="4747"/>
      <c r="I211" s="4807"/>
      <c r="J211" s="1943"/>
      <c r="K211" s="1947" t="s">
        <v>118</v>
      </c>
      <c r="L211" s="2118"/>
      <c r="M211" s="1873"/>
      <c r="N211" s="1872"/>
      <c r="O211" s="1871"/>
    </row>
    <row r="212" spans="1:15" s="2" customFormat="1" ht="15" customHeight="1" thickBot="1" x14ac:dyDescent="0.3">
      <c r="A212" s="4811"/>
      <c r="B212" s="4822"/>
      <c r="C212" s="4753"/>
      <c r="D212" s="4778"/>
      <c r="E212" s="1814"/>
      <c r="F212" s="2117"/>
      <c r="G212" s="4790"/>
      <c r="H212" s="4748"/>
      <c r="I212" s="4808"/>
      <c r="J212" s="1943"/>
      <c r="K212" s="1942" t="s">
        <v>21</v>
      </c>
      <c r="L212" s="1941">
        <f>SUM(L209:L211)</f>
        <v>125</v>
      </c>
      <c r="M212" s="1873"/>
      <c r="N212" s="1872"/>
      <c r="O212" s="1871"/>
    </row>
    <row r="213" spans="1:15" s="2" customFormat="1" ht="24" customHeight="1" thickBot="1" x14ac:dyDescent="0.3">
      <c r="A213" s="4809"/>
      <c r="B213" s="4820"/>
      <c r="C213" s="4752"/>
      <c r="D213" s="4784" t="s">
        <v>69</v>
      </c>
      <c r="E213" s="1819"/>
      <c r="F213" s="1823" t="s">
        <v>896</v>
      </c>
      <c r="G213" s="4788" t="s">
        <v>632</v>
      </c>
      <c r="H213" s="4746" t="s">
        <v>33</v>
      </c>
      <c r="I213" s="4806" t="s">
        <v>538</v>
      </c>
      <c r="J213" s="4856" t="s">
        <v>226</v>
      </c>
      <c r="K213" s="1981" t="s">
        <v>101</v>
      </c>
      <c r="L213" s="1946">
        <v>240</v>
      </c>
      <c r="M213" s="2116" t="s">
        <v>895</v>
      </c>
      <c r="N213" s="1963"/>
      <c r="O213" s="1815" t="s">
        <v>336</v>
      </c>
    </row>
    <row r="214" spans="1:15" s="2" customFormat="1" ht="15" customHeight="1" thickBot="1" x14ac:dyDescent="0.3">
      <c r="A214" s="4810"/>
      <c r="B214" s="4821"/>
      <c r="C214" s="4764"/>
      <c r="D214" s="4777"/>
      <c r="E214" s="1831"/>
      <c r="F214" s="1950"/>
      <c r="G214" s="4789"/>
      <c r="H214" s="4747"/>
      <c r="I214" s="4807"/>
      <c r="J214" s="4856"/>
      <c r="K214" s="1947" t="s">
        <v>132</v>
      </c>
      <c r="L214" s="1946"/>
      <c r="M214" s="1873"/>
      <c r="N214" s="1872"/>
      <c r="O214" s="1871"/>
    </row>
    <row r="215" spans="1:15" s="2" customFormat="1" ht="15" customHeight="1" thickBot="1" x14ac:dyDescent="0.3">
      <c r="A215" s="4810"/>
      <c r="B215" s="4821"/>
      <c r="C215" s="4764"/>
      <c r="D215" s="4777"/>
      <c r="E215" s="1831"/>
      <c r="F215" s="216"/>
      <c r="G215" s="4789"/>
      <c r="H215" s="4747"/>
      <c r="I215" s="4807"/>
      <c r="J215" s="1943"/>
      <c r="K215" s="1947" t="s">
        <v>118</v>
      </c>
      <c r="L215" s="1962">
        <v>7.18</v>
      </c>
      <c r="M215" s="1873"/>
      <c r="N215" s="1872"/>
      <c r="O215" s="1871"/>
    </row>
    <row r="216" spans="1:15" s="2" customFormat="1" ht="15" customHeight="1" thickBot="1" x14ac:dyDescent="0.3">
      <c r="A216" s="4811"/>
      <c r="B216" s="4822"/>
      <c r="C216" s="4753"/>
      <c r="D216" s="4778"/>
      <c r="E216" s="1814"/>
      <c r="F216" s="1945"/>
      <c r="G216" s="4790"/>
      <c r="H216" s="4748"/>
      <c r="I216" s="4808"/>
      <c r="J216" s="1943"/>
      <c r="K216" s="1942" t="s">
        <v>21</v>
      </c>
      <c r="L216" s="1941">
        <f>SUM(L213:L215)</f>
        <v>247.18</v>
      </c>
      <c r="M216" s="1910"/>
      <c r="N216" s="1809"/>
      <c r="O216" s="1909"/>
    </row>
    <row r="217" spans="1:15" s="2" customFormat="1" ht="15" customHeight="1" thickBot="1" x14ac:dyDescent="0.3">
      <c r="A217" s="1804" t="s">
        <v>27</v>
      </c>
      <c r="B217" s="2115" t="s">
        <v>27</v>
      </c>
      <c r="C217" s="4831" t="s">
        <v>532</v>
      </c>
      <c r="D217" s="4832"/>
      <c r="E217" s="4832"/>
      <c r="F217" s="4832"/>
      <c r="G217" s="4832"/>
      <c r="H217" s="4832"/>
      <c r="I217" s="4832"/>
      <c r="J217" s="4832"/>
      <c r="K217" s="4833"/>
      <c r="L217" s="2114">
        <f>L184+L133+L125</f>
        <v>3368.6800000000003</v>
      </c>
      <c r="M217" s="4850"/>
      <c r="N217" s="4851"/>
      <c r="O217" s="4852"/>
    </row>
    <row r="218" spans="1:15" s="2" customFormat="1" ht="15" customHeight="1" thickBot="1" x14ac:dyDescent="0.3">
      <c r="A218" s="1804" t="s">
        <v>27</v>
      </c>
      <c r="B218" s="4966" t="s">
        <v>531</v>
      </c>
      <c r="C218" s="4967"/>
      <c r="D218" s="4967"/>
      <c r="E218" s="4967"/>
      <c r="F218" s="4967"/>
      <c r="G218" s="4967"/>
      <c r="H218" s="4967"/>
      <c r="I218" s="4967"/>
      <c r="J218" s="4967"/>
      <c r="K218" s="4968"/>
      <c r="L218" s="1803">
        <f>L118+L217</f>
        <v>3379.6800000000003</v>
      </c>
      <c r="M218" s="4844"/>
      <c r="N218" s="4845"/>
      <c r="O218" s="4846"/>
    </row>
    <row r="219" spans="1:15" s="2" customFormat="1" ht="27" customHeight="1" thickBot="1" x14ac:dyDescent="0.3">
      <c r="A219" s="1804" t="s">
        <v>86</v>
      </c>
      <c r="B219" s="2111"/>
      <c r="C219" s="2113" t="s">
        <v>894</v>
      </c>
      <c r="D219" s="2111"/>
      <c r="E219" s="2111"/>
      <c r="F219" s="2111"/>
      <c r="G219" s="2111"/>
      <c r="H219" s="2112"/>
      <c r="I219" s="2111"/>
      <c r="J219" s="2111"/>
      <c r="K219" s="2111"/>
      <c r="L219" s="2111"/>
      <c r="M219" s="2111"/>
      <c r="N219" s="2111"/>
      <c r="O219" s="2110"/>
    </row>
    <row r="220" spans="1:15" s="2" customFormat="1" ht="23.25" customHeight="1" thickBot="1" x14ac:dyDescent="0.3">
      <c r="A220" s="1807"/>
      <c r="B220" s="2109"/>
      <c r="C220" s="4785"/>
      <c r="D220" s="4786"/>
      <c r="E220" s="4786"/>
      <c r="F220" s="4786"/>
      <c r="G220" s="4786"/>
      <c r="H220" s="4786"/>
      <c r="I220" s="4786"/>
      <c r="J220" s="4786"/>
      <c r="K220" s="4786"/>
      <c r="L220" s="4787"/>
      <c r="M220" s="2108" t="s">
        <v>893</v>
      </c>
      <c r="N220" s="2107" t="s">
        <v>892</v>
      </c>
      <c r="O220" s="2106" t="s">
        <v>891</v>
      </c>
    </row>
    <row r="221" spans="1:15" s="2" customFormat="1" ht="17.25" customHeight="1" thickBot="1" x14ac:dyDescent="0.3">
      <c r="A221" s="1804" t="s">
        <v>86</v>
      </c>
      <c r="B221" s="2105" t="s">
        <v>25</v>
      </c>
      <c r="C221" s="5024" t="s">
        <v>890</v>
      </c>
      <c r="D221" s="5025"/>
      <c r="E221" s="5025"/>
      <c r="F221" s="5025"/>
      <c r="G221" s="5025"/>
      <c r="H221" s="5025"/>
      <c r="I221" s="5025"/>
      <c r="J221" s="5025"/>
      <c r="K221" s="5025"/>
      <c r="L221" s="5025"/>
      <c r="M221" s="5025"/>
      <c r="N221" s="5025"/>
      <c r="O221" s="5026"/>
    </row>
    <row r="222" spans="1:15" s="2" customFormat="1" ht="40.5" customHeight="1" thickBot="1" x14ac:dyDescent="0.3">
      <c r="A222" s="1804"/>
      <c r="B222" s="2104"/>
      <c r="C222" s="4785"/>
      <c r="D222" s="4786"/>
      <c r="E222" s="4786"/>
      <c r="F222" s="4786"/>
      <c r="G222" s="4786"/>
      <c r="H222" s="4786"/>
      <c r="I222" s="4786"/>
      <c r="J222" s="4786"/>
      <c r="K222" s="4786"/>
      <c r="L222" s="4787"/>
      <c r="M222" s="2103" t="s">
        <v>889</v>
      </c>
      <c r="N222" s="2102" t="s">
        <v>198</v>
      </c>
      <c r="O222" s="2101">
        <v>8.6969999999999992</v>
      </c>
    </row>
    <row r="223" spans="1:15" s="2" customFormat="1" ht="21" customHeight="1" thickBot="1" x14ac:dyDescent="0.3">
      <c r="A223" s="4809" t="s">
        <v>86</v>
      </c>
      <c r="B223" s="4820" t="s">
        <v>25</v>
      </c>
      <c r="C223" s="4847" t="s">
        <v>25</v>
      </c>
      <c r="D223" s="4798"/>
      <c r="E223" s="2095"/>
      <c r="F223" s="4782" t="s">
        <v>888</v>
      </c>
      <c r="G223" s="4837" t="s">
        <v>369</v>
      </c>
      <c r="H223" s="4746" t="s">
        <v>33</v>
      </c>
      <c r="I223" s="4806" t="s">
        <v>538</v>
      </c>
      <c r="J223" s="4797" t="s">
        <v>226</v>
      </c>
      <c r="K223" s="1974" t="s">
        <v>101</v>
      </c>
      <c r="L223" s="1941">
        <f>L227+L231+L235+L239+L243+L247+L251+L255+L259+L263+L267+L271+L275+L279+L283+L287</f>
        <v>293</v>
      </c>
      <c r="M223" s="2100"/>
      <c r="N223" s="2099"/>
      <c r="O223" s="2098"/>
    </row>
    <row r="224" spans="1:15" s="2" customFormat="1" ht="15" customHeight="1" thickBot="1" x14ac:dyDescent="0.3">
      <c r="A224" s="4810"/>
      <c r="B224" s="4821"/>
      <c r="C224" s="4848"/>
      <c r="D224" s="4798"/>
      <c r="E224" s="2095"/>
      <c r="F224" s="4782"/>
      <c r="G224" s="4838"/>
      <c r="H224" s="4747"/>
      <c r="I224" s="4807"/>
      <c r="J224" s="4797"/>
      <c r="K224" s="1971" t="s">
        <v>822</v>
      </c>
      <c r="L224" s="1941">
        <f>L228+L232+L236+L240+L244+L248+L252+L256+L260+L264+L268+L272+L276+L280+L284+L288</f>
        <v>3024.3999999999996</v>
      </c>
      <c r="M224" s="1997"/>
      <c r="N224" s="2097"/>
      <c r="O224" s="2096"/>
    </row>
    <row r="225" spans="1:15" s="2" customFormat="1" ht="15" customHeight="1" thickBot="1" x14ac:dyDescent="0.3">
      <c r="A225" s="4810"/>
      <c r="B225" s="4821"/>
      <c r="C225" s="4848"/>
      <c r="D225" s="4798"/>
      <c r="E225" s="2095"/>
      <c r="F225" s="4782"/>
      <c r="G225" s="4838"/>
      <c r="H225" s="4747"/>
      <c r="I225" s="4807"/>
      <c r="J225" s="1901"/>
      <c r="K225" s="1971" t="s">
        <v>118</v>
      </c>
      <c r="L225" s="1970">
        <f>L229+L233+L237+L241+L245+L249+L253+L257+L261+L265+L269+L273+L277+L281+L285+L289</f>
        <v>226.32</v>
      </c>
      <c r="M225" s="2094"/>
      <c r="N225" s="2093"/>
      <c r="O225" s="2092"/>
    </row>
    <row r="226" spans="1:15" s="2" customFormat="1" ht="15" customHeight="1" thickBot="1" x14ac:dyDescent="0.3">
      <c r="A226" s="4811"/>
      <c r="B226" s="4822"/>
      <c r="C226" s="4849"/>
      <c r="D226" s="4799"/>
      <c r="E226" s="2091"/>
      <c r="F226" s="4783"/>
      <c r="G226" s="4839"/>
      <c r="H226" s="4748"/>
      <c r="I226" s="4808"/>
      <c r="J226" s="1901"/>
      <c r="K226" s="1844" t="s">
        <v>21</v>
      </c>
      <c r="L226" s="2090">
        <f>SUM(L223:L225)</f>
        <v>3543.72</v>
      </c>
      <c r="M226" s="1873"/>
      <c r="N226" s="1872"/>
      <c r="O226" s="1871"/>
    </row>
    <row r="227" spans="1:15" s="2" customFormat="1" ht="31.5" customHeight="1" thickBot="1" x14ac:dyDescent="0.3">
      <c r="A227" s="4809" t="s">
        <v>86</v>
      </c>
      <c r="B227" s="4820" t="s">
        <v>25</v>
      </c>
      <c r="C227" s="4752" t="s">
        <v>25</v>
      </c>
      <c r="D227" s="4784" t="s">
        <v>25</v>
      </c>
      <c r="E227" s="1819"/>
      <c r="F227" s="3699" t="s">
        <v>887</v>
      </c>
      <c r="G227" s="4837" t="s">
        <v>369</v>
      </c>
      <c r="H227" s="4746" t="s">
        <v>33</v>
      </c>
      <c r="I227" s="4979" t="s">
        <v>538</v>
      </c>
      <c r="J227" s="2072"/>
      <c r="K227" s="1960" t="s">
        <v>101</v>
      </c>
      <c r="L227" s="1946">
        <v>100</v>
      </c>
      <c r="M227" s="2089" t="s">
        <v>886</v>
      </c>
      <c r="N227" s="2088" t="s">
        <v>198</v>
      </c>
      <c r="O227" s="2087">
        <v>183.8</v>
      </c>
    </row>
    <row r="228" spans="1:15" s="2" customFormat="1" ht="19.5" customHeight="1" thickBot="1" x14ac:dyDescent="0.3">
      <c r="A228" s="4810"/>
      <c r="B228" s="4821"/>
      <c r="C228" s="4764"/>
      <c r="D228" s="4777"/>
      <c r="E228" s="1831"/>
      <c r="F228" s="4763"/>
      <c r="G228" s="4838"/>
      <c r="H228" s="4747"/>
      <c r="I228" s="4980"/>
      <c r="J228" s="2072"/>
      <c r="K228" s="1952" t="s">
        <v>822</v>
      </c>
      <c r="L228" s="1946">
        <v>200</v>
      </c>
      <c r="M228" s="2078"/>
      <c r="N228" s="2086"/>
      <c r="O228" s="2085"/>
    </row>
    <row r="229" spans="1:15" s="2" customFormat="1" ht="15" customHeight="1" thickBot="1" x14ac:dyDescent="0.3">
      <c r="A229" s="4810"/>
      <c r="B229" s="4821"/>
      <c r="C229" s="4764"/>
      <c r="D229" s="4777"/>
      <c r="E229" s="1831"/>
      <c r="F229" s="4763"/>
      <c r="G229" s="4838"/>
      <c r="H229" s="4747"/>
      <c r="I229" s="4980"/>
      <c r="J229" s="2072"/>
      <c r="K229" s="1947" t="s">
        <v>118</v>
      </c>
      <c r="L229" s="1946"/>
      <c r="M229" s="2078"/>
      <c r="N229" s="2084"/>
      <c r="O229" s="2083"/>
    </row>
    <row r="230" spans="1:15" s="2" customFormat="1" ht="15" customHeight="1" thickBot="1" x14ac:dyDescent="0.3">
      <c r="A230" s="4811"/>
      <c r="B230" s="4822"/>
      <c r="C230" s="4753"/>
      <c r="D230" s="4778"/>
      <c r="E230" s="1814"/>
      <c r="F230" s="3700"/>
      <c r="G230" s="4839"/>
      <c r="H230" s="4748"/>
      <c r="I230" s="4980"/>
      <c r="J230" s="2072"/>
      <c r="K230" s="1942" t="s">
        <v>21</v>
      </c>
      <c r="L230" s="1941">
        <f>SUM(L227:L229)</f>
        <v>300</v>
      </c>
      <c r="M230" s="1873"/>
      <c r="N230" s="2084"/>
      <c r="O230" s="2083"/>
    </row>
    <row r="231" spans="1:15" s="2" customFormat="1" ht="25.5" customHeight="1" thickBot="1" x14ac:dyDescent="0.3">
      <c r="A231" s="4809" t="s">
        <v>86</v>
      </c>
      <c r="B231" s="4820" t="s">
        <v>25</v>
      </c>
      <c r="C231" s="4752" t="s">
        <v>25</v>
      </c>
      <c r="D231" s="4784" t="s">
        <v>27</v>
      </c>
      <c r="E231" s="1819"/>
      <c r="F231" s="3699" t="s">
        <v>885</v>
      </c>
      <c r="G231" s="4837" t="s">
        <v>369</v>
      </c>
      <c r="H231" s="4746" t="s">
        <v>33</v>
      </c>
      <c r="I231" s="4980"/>
      <c r="J231" s="2072"/>
      <c r="K231" s="1981" t="s">
        <v>101</v>
      </c>
      <c r="L231" s="1946">
        <v>50</v>
      </c>
      <c r="M231" s="2058" t="s">
        <v>884</v>
      </c>
      <c r="N231" s="2080" t="s">
        <v>198</v>
      </c>
      <c r="O231" s="2082">
        <v>44</v>
      </c>
    </row>
    <row r="232" spans="1:15" s="2" customFormat="1" ht="15" customHeight="1" thickBot="1" x14ac:dyDescent="0.3">
      <c r="A232" s="4810"/>
      <c r="B232" s="4821"/>
      <c r="C232" s="4764"/>
      <c r="D232" s="4777"/>
      <c r="E232" s="1831"/>
      <c r="F232" s="4763"/>
      <c r="G232" s="4838"/>
      <c r="H232" s="4747"/>
      <c r="I232" s="4980"/>
      <c r="J232" s="2072"/>
      <c r="K232" s="1947" t="s">
        <v>822</v>
      </c>
      <c r="L232" s="1946">
        <v>50</v>
      </c>
      <c r="M232" s="2076"/>
      <c r="N232" s="2043"/>
      <c r="O232" s="2042"/>
    </row>
    <row r="233" spans="1:15" s="2" customFormat="1" ht="15" customHeight="1" thickBot="1" x14ac:dyDescent="0.3">
      <c r="A233" s="4810"/>
      <c r="B233" s="4821"/>
      <c r="C233" s="4764"/>
      <c r="D233" s="4777"/>
      <c r="E233" s="1831"/>
      <c r="F233" s="4763"/>
      <c r="G233" s="4838"/>
      <c r="H233" s="4747"/>
      <c r="I233" s="4980"/>
      <c r="J233" s="2072"/>
      <c r="K233" s="1947" t="s">
        <v>118</v>
      </c>
      <c r="L233" s="1946"/>
      <c r="M233" s="2075"/>
      <c r="N233" s="2043"/>
      <c r="O233" s="2042"/>
    </row>
    <row r="234" spans="1:15" s="2" customFormat="1" ht="15" customHeight="1" thickBot="1" x14ac:dyDescent="0.3">
      <c r="A234" s="4811"/>
      <c r="B234" s="4822"/>
      <c r="C234" s="4753"/>
      <c r="D234" s="4778"/>
      <c r="E234" s="1814"/>
      <c r="F234" s="3700"/>
      <c r="G234" s="4839"/>
      <c r="H234" s="4748"/>
      <c r="I234" s="4980"/>
      <c r="J234" s="2072"/>
      <c r="K234" s="1942" t="s">
        <v>21</v>
      </c>
      <c r="L234" s="1941">
        <f>SUM(L231:L233)</f>
        <v>100</v>
      </c>
      <c r="M234" s="2075"/>
      <c r="N234" s="2043"/>
      <c r="O234" s="2042"/>
    </row>
    <row r="235" spans="1:15" s="2" customFormat="1" ht="15" customHeight="1" thickBot="1" x14ac:dyDescent="0.3">
      <c r="A235" s="4809" t="s">
        <v>86</v>
      </c>
      <c r="B235" s="4820" t="s">
        <v>25</v>
      </c>
      <c r="C235" s="4752" t="s">
        <v>25</v>
      </c>
      <c r="D235" s="4784" t="s">
        <v>86</v>
      </c>
      <c r="E235" s="1819"/>
      <c r="F235" s="3699" t="s">
        <v>883</v>
      </c>
      <c r="G235" s="4837" t="s">
        <v>369</v>
      </c>
      <c r="H235" s="4746" t="s">
        <v>33</v>
      </c>
      <c r="I235" s="4980"/>
      <c r="J235" s="2072"/>
      <c r="K235" s="1981" t="s">
        <v>101</v>
      </c>
      <c r="L235" s="1946"/>
      <c r="M235" s="2081" t="s">
        <v>882</v>
      </c>
      <c r="N235" s="2080" t="s">
        <v>198</v>
      </c>
      <c r="O235" s="2079">
        <v>6.6</v>
      </c>
    </row>
    <row r="236" spans="1:15" s="2" customFormat="1" ht="15" customHeight="1" thickBot="1" x14ac:dyDescent="0.3">
      <c r="A236" s="4810"/>
      <c r="B236" s="4821"/>
      <c r="C236" s="4764"/>
      <c r="D236" s="4777"/>
      <c r="E236" s="1831"/>
      <c r="F236" s="4763"/>
      <c r="G236" s="4838"/>
      <c r="H236" s="4747"/>
      <c r="I236" s="4980"/>
      <c r="J236" s="2072"/>
      <c r="K236" s="1947" t="s">
        <v>822</v>
      </c>
      <c r="L236" s="1946">
        <v>862.8</v>
      </c>
      <c r="M236" s="2078"/>
      <c r="N236" s="2043"/>
      <c r="O236" s="2042"/>
    </row>
    <row r="237" spans="1:15" s="2" customFormat="1" ht="15" customHeight="1" thickBot="1" x14ac:dyDescent="0.3">
      <c r="A237" s="4810"/>
      <c r="B237" s="4821"/>
      <c r="C237" s="4764"/>
      <c r="D237" s="4777"/>
      <c r="E237" s="1831"/>
      <c r="F237" s="4763"/>
      <c r="G237" s="4838"/>
      <c r="H237" s="4747"/>
      <c r="I237" s="4980"/>
      <c r="J237" s="2072"/>
      <c r="K237" s="1947" t="s">
        <v>118</v>
      </c>
      <c r="L237" s="1962">
        <v>226.32</v>
      </c>
      <c r="M237" s="2075"/>
      <c r="N237" s="2043"/>
      <c r="O237" s="2042"/>
    </row>
    <row r="238" spans="1:15" s="2" customFormat="1" ht="15" customHeight="1" thickBot="1" x14ac:dyDescent="0.3">
      <c r="A238" s="4811"/>
      <c r="B238" s="4822"/>
      <c r="C238" s="4753"/>
      <c r="D238" s="4778"/>
      <c r="E238" s="1814"/>
      <c r="F238" s="3700"/>
      <c r="G238" s="4839"/>
      <c r="H238" s="4748"/>
      <c r="I238" s="4980"/>
      <c r="J238" s="2072"/>
      <c r="K238" s="1942" t="s">
        <v>21</v>
      </c>
      <c r="L238" s="1941">
        <f>SUM(L235:L237)</f>
        <v>1089.1199999999999</v>
      </c>
      <c r="M238" s="2075"/>
      <c r="N238" s="2043"/>
      <c r="O238" s="2042"/>
    </row>
    <row r="239" spans="1:15" s="2" customFormat="1" ht="27" customHeight="1" thickBot="1" x14ac:dyDescent="0.3">
      <c r="A239" s="4809" t="s">
        <v>86</v>
      </c>
      <c r="B239" s="4820" t="s">
        <v>25</v>
      </c>
      <c r="C239" s="4752" t="s">
        <v>25</v>
      </c>
      <c r="D239" s="4784" t="s">
        <v>84</v>
      </c>
      <c r="E239" s="1819"/>
      <c r="F239" s="3699" t="s">
        <v>881</v>
      </c>
      <c r="G239" s="4837" t="s">
        <v>369</v>
      </c>
      <c r="H239" s="4746" t="s">
        <v>33</v>
      </c>
      <c r="I239" s="4980"/>
      <c r="J239" s="2072"/>
      <c r="K239" s="1981" t="s">
        <v>101</v>
      </c>
      <c r="L239" s="1946"/>
      <c r="M239" s="2058" t="s">
        <v>880</v>
      </c>
      <c r="N239" s="2057" t="s">
        <v>198</v>
      </c>
      <c r="O239" s="2077">
        <v>0.77700000000000002</v>
      </c>
    </row>
    <row r="240" spans="1:15" s="2" customFormat="1" ht="14.25" customHeight="1" thickBot="1" x14ac:dyDescent="0.3">
      <c r="A240" s="4810"/>
      <c r="B240" s="4821"/>
      <c r="C240" s="4764"/>
      <c r="D240" s="4777"/>
      <c r="E240" s="1831"/>
      <c r="F240" s="4763"/>
      <c r="G240" s="4838"/>
      <c r="H240" s="4747"/>
      <c r="I240" s="4980"/>
      <c r="J240" s="2072"/>
      <c r="K240" s="1947" t="s">
        <v>822</v>
      </c>
      <c r="L240" s="1946">
        <v>825.4</v>
      </c>
      <c r="M240" s="2076"/>
      <c r="N240" s="2043"/>
      <c r="O240" s="2042"/>
    </row>
    <row r="241" spans="1:15" s="2" customFormat="1" ht="15" customHeight="1" thickBot="1" x14ac:dyDescent="0.3">
      <c r="A241" s="4810"/>
      <c r="B241" s="4821"/>
      <c r="C241" s="4764"/>
      <c r="D241" s="4777"/>
      <c r="E241" s="1831"/>
      <c r="F241" s="4763"/>
      <c r="G241" s="4838"/>
      <c r="H241" s="4747"/>
      <c r="I241" s="4980"/>
      <c r="J241" s="2072"/>
      <c r="K241" s="1947" t="s">
        <v>118</v>
      </c>
      <c r="L241" s="1946"/>
      <c r="M241" s="2075"/>
      <c r="N241" s="2074"/>
      <c r="O241" s="2073"/>
    </row>
    <row r="242" spans="1:15" s="2" customFormat="1" ht="15" customHeight="1" thickBot="1" x14ac:dyDescent="0.3">
      <c r="A242" s="4811"/>
      <c r="B242" s="4822"/>
      <c r="C242" s="4753"/>
      <c r="D242" s="4778"/>
      <c r="E242" s="1814"/>
      <c r="F242" s="3700"/>
      <c r="G242" s="4839"/>
      <c r="H242" s="4748"/>
      <c r="I242" s="4980"/>
      <c r="J242" s="2072"/>
      <c r="K242" s="1942" t="s">
        <v>21</v>
      </c>
      <c r="L242" s="1941">
        <f>SUM(L239:L241)</f>
        <v>825.4</v>
      </c>
      <c r="M242" s="2075"/>
      <c r="N242" s="2074"/>
      <c r="O242" s="2073"/>
    </row>
    <row r="243" spans="1:15" s="2" customFormat="1" ht="55.5" customHeight="1" thickBot="1" x14ac:dyDescent="0.3">
      <c r="A243" s="4809" t="s">
        <v>86</v>
      </c>
      <c r="B243" s="4820" t="s">
        <v>25</v>
      </c>
      <c r="C243" s="4752" t="s">
        <v>25</v>
      </c>
      <c r="D243" s="4784" t="s">
        <v>81</v>
      </c>
      <c r="E243" s="1819"/>
      <c r="F243" s="3699" t="s">
        <v>879</v>
      </c>
      <c r="G243" s="4837" t="s">
        <v>369</v>
      </c>
      <c r="H243" s="4746" t="s">
        <v>33</v>
      </c>
      <c r="I243" s="4980"/>
      <c r="J243" s="2072"/>
      <c r="K243" s="1981" t="s">
        <v>101</v>
      </c>
      <c r="L243" s="1946">
        <v>0</v>
      </c>
      <c r="M243" s="2064" t="s">
        <v>878</v>
      </c>
      <c r="N243" s="2063" t="s">
        <v>198</v>
      </c>
      <c r="O243" s="2047">
        <v>1.02</v>
      </c>
    </row>
    <row r="244" spans="1:15" s="2" customFormat="1" ht="15" customHeight="1" thickBot="1" x14ac:dyDescent="0.3">
      <c r="A244" s="4810"/>
      <c r="B244" s="4821"/>
      <c r="C244" s="4764"/>
      <c r="D244" s="4777"/>
      <c r="E244" s="1831"/>
      <c r="F244" s="4763"/>
      <c r="G244" s="4838"/>
      <c r="H244" s="4747"/>
      <c r="I244" s="4980"/>
      <c r="J244" s="2072"/>
      <c r="K244" s="1947" t="s">
        <v>822</v>
      </c>
      <c r="L244" s="1946">
        <v>336.2</v>
      </c>
      <c r="M244" s="1873"/>
      <c r="N244" s="1872"/>
      <c r="O244" s="1871"/>
    </row>
    <row r="245" spans="1:15" s="2" customFormat="1" ht="15" customHeight="1" thickBot="1" x14ac:dyDescent="0.3">
      <c r="A245" s="4810"/>
      <c r="B245" s="4821"/>
      <c r="C245" s="4764"/>
      <c r="D245" s="4777"/>
      <c r="E245" s="1831"/>
      <c r="F245" s="4763"/>
      <c r="G245" s="4838"/>
      <c r="H245" s="4747"/>
      <c r="I245" s="4980"/>
      <c r="J245" s="2072"/>
      <c r="K245" s="1947" t="s">
        <v>118</v>
      </c>
      <c r="L245" s="1946"/>
      <c r="M245" s="1873"/>
      <c r="N245" s="1872"/>
      <c r="O245" s="1871"/>
    </row>
    <row r="246" spans="1:15" s="2" customFormat="1" ht="15" customHeight="1" thickBot="1" x14ac:dyDescent="0.3">
      <c r="A246" s="4811"/>
      <c r="B246" s="4822"/>
      <c r="C246" s="4753"/>
      <c r="D246" s="4778"/>
      <c r="E246" s="1814"/>
      <c r="F246" s="3700"/>
      <c r="G246" s="4839"/>
      <c r="H246" s="4748"/>
      <c r="I246" s="4981"/>
      <c r="J246" s="2071"/>
      <c r="K246" s="1977" t="s">
        <v>21</v>
      </c>
      <c r="L246" s="1976">
        <f>SUM(L243:L245)</f>
        <v>336.2</v>
      </c>
      <c r="M246" s="1856"/>
      <c r="N246" s="1855"/>
      <c r="O246" s="1854"/>
    </row>
    <row r="247" spans="1:15" s="2" customFormat="1" ht="27" customHeight="1" thickBot="1" x14ac:dyDescent="0.3">
      <c r="A247" s="4809" t="s">
        <v>86</v>
      </c>
      <c r="B247" s="4820" t="s">
        <v>25</v>
      </c>
      <c r="C247" s="4752" t="s">
        <v>25</v>
      </c>
      <c r="D247" s="4784" t="s">
        <v>76</v>
      </c>
      <c r="E247" s="1819"/>
      <c r="F247" s="3699" t="s">
        <v>877</v>
      </c>
      <c r="G247" s="4837" t="s">
        <v>369</v>
      </c>
      <c r="H247" s="4746" t="s">
        <v>33</v>
      </c>
      <c r="I247" s="2052"/>
      <c r="J247" s="2070"/>
      <c r="K247" s="1981" t="s">
        <v>101</v>
      </c>
      <c r="L247" s="1959">
        <v>0</v>
      </c>
      <c r="M247" s="2051" t="s">
        <v>876</v>
      </c>
      <c r="N247" s="2050" t="s">
        <v>198</v>
      </c>
      <c r="O247" s="1924"/>
    </row>
    <row r="248" spans="1:15" s="2" customFormat="1" ht="15" customHeight="1" thickBot="1" x14ac:dyDescent="0.3">
      <c r="A248" s="4810"/>
      <c r="B248" s="4821"/>
      <c r="C248" s="4764"/>
      <c r="D248" s="4777"/>
      <c r="E248" s="1831"/>
      <c r="F248" s="4763"/>
      <c r="G248" s="4789"/>
      <c r="H248" s="4747"/>
      <c r="I248" s="2046"/>
      <c r="J248" s="1955"/>
      <c r="K248" s="1947" t="s">
        <v>822</v>
      </c>
      <c r="L248" s="1946"/>
      <c r="M248" s="1873"/>
      <c r="N248" s="1872"/>
      <c r="O248" s="1871"/>
    </row>
    <row r="249" spans="1:15" s="2" customFormat="1" ht="15" customHeight="1" thickBot="1" x14ac:dyDescent="0.3">
      <c r="A249" s="4810"/>
      <c r="B249" s="4821"/>
      <c r="C249" s="4764"/>
      <c r="D249" s="4777"/>
      <c r="E249" s="1831"/>
      <c r="F249" s="4763"/>
      <c r="G249" s="4789"/>
      <c r="H249" s="4747"/>
      <c r="I249" s="2046"/>
      <c r="J249" s="1955"/>
      <c r="K249" s="1947" t="s">
        <v>118</v>
      </c>
      <c r="L249" s="1946"/>
      <c r="M249" s="1873"/>
      <c r="N249" s="1872"/>
      <c r="O249" s="1871"/>
    </row>
    <row r="250" spans="1:15" s="2" customFormat="1" ht="15" customHeight="1" thickBot="1" x14ac:dyDescent="0.3">
      <c r="A250" s="4811"/>
      <c r="B250" s="4822"/>
      <c r="C250" s="4753"/>
      <c r="D250" s="4778"/>
      <c r="E250" s="1814"/>
      <c r="F250" s="3700"/>
      <c r="G250" s="4790"/>
      <c r="H250" s="4748"/>
      <c r="I250" s="2046"/>
      <c r="J250" s="1954"/>
      <c r="K250" s="1942" t="s">
        <v>21</v>
      </c>
      <c r="L250" s="1941">
        <f>SUM(L247:L249)</f>
        <v>0</v>
      </c>
      <c r="M250" s="1910"/>
      <c r="N250" s="1809"/>
      <c r="O250" s="1909"/>
    </row>
    <row r="251" spans="1:15" s="2" customFormat="1" ht="27" customHeight="1" thickBot="1" x14ac:dyDescent="0.3">
      <c r="A251" s="4809" t="s">
        <v>86</v>
      </c>
      <c r="B251" s="4820" t="s">
        <v>25</v>
      </c>
      <c r="C251" s="4752" t="s">
        <v>25</v>
      </c>
      <c r="D251" s="4784" t="s">
        <v>73</v>
      </c>
      <c r="E251" s="1819"/>
      <c r="F251" s="3699" t="s">
        <v>875</v>
      </c>
      <c r="G251" s="4788" t="s">
        <v>369</v>
      </c>
      <c r="H251" s="4746" t="s">
        <v>33</v>
      </c>
      <c r="I251" s="2046"/>
      <c r="J251" s="1953"/>
      <c r="K251" s="1952" t="s">
        <v>101</v>
      </c>
      <c r="L251" s="1946">
        <v>0</v>
      </c>
      <c r="M251" s="2069" t="s">
        <v>874</v>
      </c>
      <c r="N251" s="2030" t="s">
        <v>198</v>
      </c>
      <c r="O251" s="1879"/>
    </row>
    <row r="252" spans="1:15" s="2" customFormat="1" ht="15" customHeight="1" thickBot="1" x14ac:dyDescent="0.3">
      <c r="A252" s="4810"/>
      <c r="B252" s="4821"/>
      <c r="C252" s="4764"/>
      <c r="D252" s="4777"/>
      <c r="E252" s="1831"/>
      <c r="F252" s="4763"/>
      <c r="G252" s="4789"/>
      <c r="H252" s="4747"/>
      <c r="I252" s="2046"/>
      <c r="J252" s="1948"/>
      <c r="K252" s="1947" t="s">
        <v>822</v>
      </c>
      <c r="L252" s="1946"/>
      <c r="M252" s="2069"/>
      <c r="N252" s="2030"/>
      <c r="O252" s="1871"/>
    </row>
    <row r="253" spans="1:15" s="2" customFormat="1" ht="15" customHeight="1" thickBot="1" x14ac:dyDescent="0.3">
      <c r="A253" s="4810"/>
      <c r="B253" s="4821"/>
      <c r="C253" s="4764"/>
      <c r="D253" s="4777"/>
      <c r="E253" s="1831"/>
      <c r="F253" s="4763"/>
      <c r="G253" s="4789"/>
      <c r="H253" s="4747"/>
      <c r="I253" s="2046"/>
      <c r="J253" s="1948"/>
      <c r="K253" s="1947" t="s">
        <v>118</v>
      </c>
      <c r="L253" s="1946"/>
      <c r="M253" s="1873"/>
      <c r="N253" s="1872"/>
      <c r="O253" s="1871"/>
    </row>
    <row r="254" spans="1:15" s="2" customFormat="1" ht="15" customHeight="1" thickBot="1" x14ac:dyDescent="0.3">
      <c r="A254" s="4811"/>
      <c r="B254" s="4822"/>
      <c r="C254" s="4753"/>
      <c r="D254" s="4778"/>
      <c r="E254" s="1814"/>
      <c r="F254" s="3700"/>
      <c r="G254" s="4790"/>
      <c r="H254" s="4748"/>
      <c r="I254" s="2045"/>
      <c r="J254" s="2049"/>
      <c r="K254" s="1942" t="s">
        <v>21</v>
      </c>
      <c r="L254" s="1941">
        <f>SUM(L251:L253)</f>
        <v>0</v>
      </c>
      <c r="M254" s="1910"/>
      <c r="N254" s="1809"/>
      <c r="O254" s="1909"/>
    </row>
    <row r="255" spans="1:15" s="2" customFormat="1" ht="25.5" customHeight="1" thickBot="1" x14ac:dyDescent="0.3">
      <c r="A255" s="4809" t="s">
        <v>86</v>
      </c>
      <c r="B255" s="4820" t="s">
        <v>25</v>
      </c>
      <c r="C255" s="4752" t="s">
        <v>25</v>
      </c>
      <c r="D255" s="4784" t="s">
        <v>69</v>
      </c>
      <c r="E255" s="2068"/>
      <c r="F255" s="3670" t="s">
        <v>873</v>
      </c>
      <c r="G255" s="4788" t="s">
        <v>369</v>
      </c>
      <c r="H255" s="4746" t="s">
        <v>33</v>
      </c>
      <c r="I255" s="2046" t="s">
        <v>538</v>
      </c>
      <c r="J255" s="1953"/>
      <c r="K255" s="1952" t="s">
        <v>101</v>
      </c>
      <c r="L255" s="1946">
        <v>0</v>
      </c>
      <c r="M255" s="1881"/>
      <c r="N255" s="1880"/>
      <c r="O255" s="1879"/>
    </row>
    <row r="256" spans="1:15" s="2" customFormat="1" ht="15" customHeight="1" thickBot="1" x14ac:dyDescent="0.3">
      <c r="A256" s="4810"/>
      <c r="B256" s="4821"/>
      <c r="C256" s="4764"/>
      <c r="D256" s="4777"/>
      <c r="E256" s="1972"/>
      <c r="F256" s="4923"/>
      <c r="G256" s="4789"/>
      <c r="H256" s="4747"/>
      <c r="I256" s="2046"/>
      <c r="J256" s="1948"/>
      <c r="K256" s="1947" t="s">
        <v>822</v>
      </c>
      <c r="L256" s="1946"/>
      <c r="M256" s="1873"/>
      <c r="N256" s="1872"/>
      <c r="O256" s="1871"/>
    </row>
    <row r="257" spans="1:15" s="2" customFormat="1" ht="21.75" customHeight="1" thickBot="1" x14ac:dyDescent="0.3">
      <c r="A257" s="4810"/>
      <c r="B257" s="4821"/>
      <c r="C257" s="4764"/>
      <c r="D257" s="4777"/>
      <c r="E257" s="1972"/>
      <c r="F257" s="4923"/>
      <c r="G257" s="4789"/>
      <c r="H257" s="4747"/>
      <c r="I257" s="2046"/>
      <c r="J257" s="1948"/>
      <c r="K257" s="1947" t="s">
        <v>118</v>
      </c>
      <c r="L257" s="1946"/>
      <c r="M257" s="1873"/>
      <c r="N257" s="1872"/>
      <c r="O257" s="1871"/>
    </row>
    <row r="258" spans="1:15" s="2" customFormat="1" ht="15" customHeight="1" thickBot="1" x14ac:dyDescent="0.3">
      <c r="A258" s="4811"/>
      <c r="B258" s="4822"/>
      <c r="C258" s="4753"/>
      <c r="D258" s="4778"/>
      <c r="E258" s="2067"/>
      <c r="F258" s="3671"/>
      <c r="G258" s="4790"/>
      <c r="H258" s="4748"/>
      <c r="I258" s="2045"/>
      <c r="J258" s="2049"/>
      <c r="K258" s="1942" t="s">
        <v>21</v>
      </c>
      <c r="L258" s="1941">
        <f>SUM(L255:L257)</f>
        <v>0</v>
      </c>
      <c r="M258" s="1910"/>
      <c r="N258" s="1809"/>
      <c r="O258" s="1909"/>
    </row>
    <row r="259" spans="1:15" s="2" customFormat="1" ht="28.5" customHeight="1" thickBot="1" x14ac:dyDescent="0.3">
      <c r="A259" s="4809" t="s">
        <v>86</v>
      </c>
      <c r="B259" s="4820" t="s">
        <v>25</v>
      </c>
      <c r="C259" s="4752" t="s">
        <v>25</v>
      </c>
      <c r="D259" s="4784" t="s">
        <v>66</v>
      </c>
      <c r="E259" s="4749"/>
      <c r="F259" s="3699" t="s">
        <v>872</v>
      </c>
      <c r="G259" s="4788" t="s">
        <v>369</v>
      </c>
      <c r="H259" s="4747" t="s">
        <v>33</v>
      </c>
      <c r="I259" s="2046"/>
      <c r="J259" s="1953"/>
      <c r="K259" s="1952" t="s">
        <v>101</v>
      </c>
      <c r="L259" s="1946">
        <v>0</v>
      </c>
      <c r="M259" s="2061" t="s">
        <v>866</v>
      </c>
      <c r="N259" s="2066" t="s">
        <v>198</v>
      </c>
      <c r="O259" s="2065"/>
    </row>
    <row r="260" spans="1:15" s="2" customFormat="1" ht="15" customHeight="1" thickBot="1" x14ac:dyDescent="0.3">
      <c r="A260" s="4810"/>
      <c r="B260" s="4821"/>
      <c r="C260" s="4764"/>
      <c r="D260" s="4777"/>
      <c r="E260" s="4750"/>
      <c r="F260" s="4763"/>
      <c r="G260" s="4789"/>
      <c r="H260" s="4747"/>
      <c r="I260" s="2046"/>
      <c r="J260" s="1948"/>
      <c r="K260" s="1947" t="s">
        <v>822</v>
      </c>
      <c r="L260" s="1946">
        <v>750</v>
      </c>
      <c r="M260" s="1873"/>
      <c r="N260" s="1872"/>
      <c r="O260" s="1871"/>
    </row>
    <row r="261" spans="1:15" s="2" customFormat="1" ht="15" customHeight="1" thickBot="1" x14ac:dyDescent="0.3">
      <c r="A261" s="4810"/>
      <c r="B261" s="4821"/>
      <c r="C261" s="4764"/>
      <c r="D261" s="4777"/>
      <c r="E261" s="4750"/>
      <c r="F261" s="4763"/>
      <c r="G261" s="4789"/>
      <c r="H261" s="4747"/>
      <c r="I261" s="2046"/>
      <c r="J261" s="1948"/>
      <c r="K261" s="1947" t="s">
        <v>118</v>
      </c>
      <c r="L261" s="1946"/>
      <c r="M261" s="1873"/>
      <c r="N261" s="1872"/>
      <c r="O261" s="1871"/>
    </row>
    <row r="262" spans="1:15" s="2" customFormat="1" ht="15" customHeight="1" thickBot="1" x14ac:dyDescent="0.3">
      <c r="A262" s="4811"/>
      <c r="B262" s="4822"/>
      <c r="C262" s="4753"/>
      <c r="D262" s="4778"/>
      <c r="E262" s="4751"/>
      <c r="F262" s="4961"/>
      <c r="G262" s="4790"/>
      <c r="H262" s="4748"/>
      <c r="I262" s="2046"/>
      <c r="J262" s="1948"/>
      <c r="K262" s="1942" t="s">
        <v>21</v>
      </c>
      <c r="L262" s="1941">
        <f>SUM(L259:L261)</f>
        <v>750</v>
      </c>
      <c r="M262" s="1873"/>
      <c r="N262" s="1872"/>
      <c r="O262" s="1871"/>
    </row>
    <row r="263" spans="1:15" s="2" customFormat="1" ht="15" customHeight="1" thickBot="1" x14ac:dyDescent="0.3">
      <c r="A263" s="4809" t="s">
        <v>86</v>
      </c>
      <c r="B263" s="4820" t="s">
        <v>25</v>
      </c>
      <c r="C263" s="4752" t="s">
        <v>25</v>
      </c>
      <c r="D263" s="4784" t="s">
        <v>62</v>
      </c>
      <c r="E263" s="1831"/>
      <c r="F263" s="4962" t="s">
        <v>871</v>
      </c>
      <c r="G263" s="4788" t="s">
        <v>369</v>
      </c>
      <c r="H263" s="4746" t="s">
        <v>33</v>
      </c>
      <c r="I263" s="2046"/>
      <c r="J263" s="1948"/>
      <c r="K263" s="1981" t="s">
        <v>101</v>
      </c>
      <c r="L263" s="1946">
        <v>0</v>
      </c>
      <c r="M263" s="1873"/>
      <c r="N263" s="1872"/>
      <c r="O263" s="1871"/>
    </row>
    <row r="264" spans="1:15" s="2" customFormat="1" ht="15" customHeight="1" thickBot="1" x14ac:dyDescent="0.3">
      <c r="A264" s="4810"/>
      <c r="B264" s="4821"/>
      <c r="C264" s="4764"/>
      <c r="D264" s="4777"/>
      <c r="E264" s="1831"/>
      <c r="F264" s="4763"/>
      <c r="G264" s="4789"/>
      <c r="H264" s="4747"/>
      <c r="I264" s="2046"/>
      <c r="J264" s="1948"/>
      <c r="K264" s="1947" t="s">
        <v>822</v>
      </c>
      <c r="L264" s="1946"/>
      <c r="M264" s="1873"/>
      <c r="N264" s="1872"/>
      <c r="O264" s="1871"/>
    </row>
    <row r="265" spans="1:15" s="2" customFormat="1" ht="15" customHeight="1" thickBot="1" x14ac:dyDescent="0.3">
      <c r="A265" s="4810"/>
      <c r="B265" s="4821"/>
      <c r="C265" s="4764"/>
      <c r="D265" s="4777"/>
      <c r="E265" s="1831"/>
      <c r="F265" s="4763"/>
      <c r="G265" s="4789"/>
      <c r="H265" s="4747"/>
      <c r="I265" s="2046"/>
      <c r="J265" s="1948"/>
      <c r="K265" s="1947" t="s">
        <v>118</v>
      </c>
      <c r="L265" s="1946"/>
      <c r="M265" s="1873"/>
      <c r="N265" s="1872"/>
      <c r="O265" s="1871"/>
    </row>
    <row r="266" spans="1:15" s="2" customFormat="1" ht="15" customHeight="1" thickBot="1" x14ac:dyDescent="0.3">
      <c r="A266" s="4811"/>
      <c r="B266" s="4822"/>
      <c r="C266" s="4753"/>
      <c r="D266" s="4778"/>
      <c r="E266" s="1831"/>
      <c r="F266" s="4763"/>
      <c r="G266" s="4790"/>
      <c r="H266" s="4748"/>
      <c r="I266" s="2046"/>
      <c r="J266" s="1948"/>
      <c r="K266" s="1942" t="s">
        <v>21</v>
      </c>
      <c r="L266" s="1941">
        <f>SUM(L263:L265)</f>
        <v>0</v>
      </c>
      <c r="M266" s="1873"/>
      <c r="N266" s="1872"/>
      <c r="O266" s="1871"/>
    </row>
    <row r="267" spans="1:15" s="2" customFormat="1" ht="23.25" customHeight="1" thickBot="1" x14ac:dyDescent="0.3">
      <c r="A267" s="4809" t="s">
        <v>86</v>
      </c>
      <c r="B267" s="4820" t="s">
        <v>25</v>
      </c>
      <c r="C267" s="4752" t="s">
        <v>25</v>
      </c>
      <c r="D267" s="4784" t="s">
        <v>53</v>
      </c>
      <c r="E267" s="1819"/>
      <c r="F267" s="3699" t="s">
        <v>870</v>
      </c>
      <c r="G267" s="4788" t="s">
        <v>369</v>
      </c>
      <c r="H267" s="4746" t="s">
        <v>33</v>
      </c>
      <c r="I267" s="2046"/>
      <c r="J267" s="1948"/>
      <c r="K267" s="1981" t="s">
        <v>101</v>
      </c>
      <c r="L267" s="1946">
        <v>0</v>
      </c>
      <c r="M267" s="2064" t="s">
        <v>866</v>
      </c>
      <c r="N267" s="2063" t="s">
        <v>198</v>
      </c>
      <c r="O267" s="2047">
        <v>0.3</v>
      </c>
    </row>
    <row r="268" spans="1:15" s="2" customFormat="1" ht="15" customHeight="1" thickBot="1" x14ac:dyDescent="0.3">
      <c r="A268" s="4810"/>
      <c r="B268" s="4821"/>
      <c r="C268" s="4764"/>
      <c r="D268" s="4777"/>
      <c r="E268" s="1831"/>
      <c r="F268" s="4763"/>
      <c r="G268" s="4789"/>
      <c r="H268" s="4747"/>
      <c r="I268" s="2046"/>
      <c r="J268" s="1948"/>
      <c r="K268" s="1947" t="s">
        <v>822</v>
      </c>
      <c r="L268" s="1946"/>
      <c r="M268" s="1873"/>
      <c r="N268" s="1872"/>
      <c r="O268" s="1871"/>
    </row>
    <row r="269" spans="1:15" s="2" customFormat="1" ht="15" customHeight="1" thickBot="1" x14ac:dyDescent="0.3">
      <c r="A269" s="4810"/>
      <c r="B269" s="4821"/>
      <c r="C269" s="4764"/>
      <c r="D269" s="4777"/>
      <c r="E269" s="1831"/>
      <c r="F269" s="4763"/>
      <c r="G269" s="4789"/>
      <c r="H269" s="4747"/>
      <c r="I269" s="2046"/>
      <c r="J269" s="1948"/>
      <c r="K269" s="2015" t="s">
        <v>118</v>
      </c>
      <c r="L269" s="1946"/>
      <c r="M269" s="1873"/>
      <c r="N269" s="1872"/>
      <c r="O269" s="1871"/>
    </row>
    <row r="270" spans="1:15" s="2" customFormat="1" ht="15" customHeight="1" thickBot="1" x14ac:dyDescent="0.3">
      <c r="A270" s="4811"/>
      <c r="B270" s="4822"/>
      <c r="C270" s="4753"/>
      <c r="D270" s="4778"/>
      <c r="E270" s="1814"/>
      <c r="F270" s="3700"/>
      <c r="G270" s="4790"/>
      <c r="H270" s="4748"/>
      <c r="I270" s="2046"/>
      <c r="J270" s="1948"/>
      <c r="K270" s="2062" t="s">
        <v>21</v>
      </c>
      <c r="L270" s="1941">
        <f>SUM(L267:L269)</f>
        <v>0</v>
      </c>
      <c r="M270" s="1873"/>
      <c r="N270" s="1872"/>
      <c r="O270" s="1871"/>
    </row>
    <row r="271" spans="1:15" s="2" customFormat="1" ht="25.5" customHeight="1" thickBot="1" x14ac:dyDescent="0.3">
      <c r="A271" s="4809" t="s">
        <v>86</v>
      </c>
      <c r="B271" s="4820" t="s">
        <v>25</v>
      </c>
      <c r="C271" s="4752" t="s">
        <v>25</v>
      </c>
      <c r="D271" s="4784" t="s">
        <v>48</v>
      </c>
      <c r="E271" s="1819"/>
      <c r="F271" s="3699" t="s">
        <v>869</v>
      </c>
      <c r="G271" s="4788" t="s">
        <v>369</v>
      </c>
      <c r="H271" s="4746" t="s">
        <v>33</v>
      </c>
      <c r="I271" s="2046"/>
      <c r="J271" s="1948"/>
      <c r="K271" s="1981" t="s">
        <v>101</v>
      </c>
      <c r="L271" s="1946">
        <v>0</v>
      </c>
      <c r="M271" s="2061" t="s">
        <v>868</v>
      </c>
      <c r="N271" s="2060" t="s">
        <v>198</v>
      </c>
      <c r="O271" s="1871"/>
    </row>
    <row r="272" spans="1:15" s="2" customFormat="1" ht="15" customHeight="1" thickBot="1" x14ac:dyDescent="0.3">
      <c r="A272" s="4810"/>
      <c r="B272" s="4821"/>
      <c r="C272" s="4764"/>
      <c r="D272" s="4777"/>
      <c r="E272" s="1831"/>
      <c r="F272" s="4763"/>
      <c r="G272" s="4789"/>
      <c r="H272" s="4747"/>
      <c r="I272" s="2046"/>
      <c r="J272" s="1948"/>
      <c r="K272" s="1947" t="s">
        <v>822</v>
      </c>
      <c r="L272" s="1946"/>
      <c r="M272" s="1873"/>
      <c r="N272" s="1872"/>
      <c r="O272" s="1871"/>
    </row>
    <row r="273" spans="1:15" s="2" customFormat="1" ht="15" customHeight="1" thickBot="1" x14ac:dyDescent="0.3">
      <c r="A273" s="4810"/>
      <c r="B273" s="4821"/>
      <c r="C273" s="4764"/>
      <c r="D273" s="4777"/>
      <c r="E273" s="1831"/>
      <c r="F273" s="4763"/>
      <c r="G273" s="4789"/>
      <c r="H273" s="4747"/>
      <c r="I273" s="2046"/>
      <c r="J273" s="1948"/>
      <c r="K273" s="1947" t="s">
        <v>118</v>
      </c>
      <c r="L273" s="1946"/>
      <c r="M273" s="1873"/>
      <c r="N273" s="1872"/>
      <c r="O273" s="1871"/>
    </row>
    <row r="274" spans="1:15" s="2" customFormat="1" ht="15" customHeight="1" thickBot="1" x14ac:dyDescent="0.3">
      <c r="A274" s="4811"/>
      <c r="B274" s="4822"/>
      <c r="C274" s="4753"/>
      <c r="D274" s="4778"/>
      <c r="E274" s="1814"/>
      <c r="F274" s="3700"/>
      <c r="G274" s="4790"/>
      <c r="H274" s="4748"/>
      <c r="I274" s="2046"/>
      <c r="J274" s="1948"/>
      <c r="K274" s="1942" t="s">
        <v>21</v>
      </c>
      <c r="L274" s="1941">
        <f>SUM(L271:L273)</f>
        <v>0</v>
      </c>
      <c r="M274" s="1873"/>
      <c r="N274" s="1872"/>
      <c r="O274" s="1871"/>
    </row>
    <row r="275" spans="1:15" s="2" customFormat="1" ht="31.5" customHeight="1" thickBot="1" x14ac:dyDescent="0.3">
      <c r="A275" s="4809" t="s">
        <v>86</v>
      </c>
      <c r="B275" s="4820" t="s">
        <v>25</v>
      </c>
      <c r="C275" s="4752" t="s">
        <v>25</v>
      </c>
      <c r="D275" s="4948" t="s">
        <v>43</v>
      </c>
      <c r="E275" s="2059"/>
      <c r="F275" s="3699" t="s">
        <v>867</v>
      </c>
      <c r="G275" s="4788" t="s">
        <v>369</v>
      </c>
      <c r="H275" s="4746" t="s">
        <v>33</v>
      </c>
      <c r="I275" s="2052" t="s">
        <v>538</v>
      </c>
      <c r="J275" s="1833"/>
      <c r="K275" s="1981" t="s">
        <v>101</v>
      </c>
      <c r="L275" s="1946">
        <v>11</v>
      </c>
      <c r="M275" s="2058" t="s">
        <v>866</v>
      </c>
      <c r="N275" s="2057" t="s">
        <v>198</v>
      </c>
      <c r="O275" s="1871"/>
    </row>
    <row r="276" spans="1:15" s="2" customFormat="1" ht="33" customHeight="1" thickBot="1" x14ac:dyDescent="0.3">
      <c r="A276" s="4810"/>
      <c r="B276" s="4821"/>
      <c r="C276" s="4764"/>
      <c r="D276" s="4949"/>
      <c r="E276" s="2056"/>
      <c r="F276" s="4763"/>
      <c r="G276" s="4789"/>
      <c r="H276" s="4747"/>
      <c r="I276" s="2046"/>
      <c r="J276" s="1833"/>
      <c r="K276" s="1947" t="s">
        <v>822</v>
      </c>
      <c r="L276" s="1946"/>
      <c r="M276" s="1873"/>
      <c r="N276" s="1872"/>
      <c r="O276" s="1871"/>
    </row>
    <row r="277" spans="1:15" s="2" customFormat="1" ht="19.5" customHeight="1" thickBot="1" x14ac:dyDescent="0.3">
      <c r="A277" s="4810"/>
      <c r="B277" s="4821"/>
      <c r="C277" s="4764"/>
      <c r="D277" s="4949"/>
      <c r="E277" s="2056"/>
      <c r="F277" s="4763"/>
      <c r="G277" s="4789"/>
      <c r="H277" s="4747"/>
      <c r="I277" s="2046"/>
      <c r="J277" s="1833"/>
      <c r="K277" s="1947" t="s">
        <v>118</v>
      </c>
      <c r="L277" s="1946"/>
      <c r="M277" s="1873"/>
      <c r="N277" s="1872"/>
      <c r="O277" s="1871"/>
    </row>
    <row r="278" spans="1:15" s="2" customFormat="1" ht="24.75" customHeight="1" thickBot="1" x14ac:dyDescent="0.3">
      <c r="A278" s="4811"/>
      <c r="B278" s="4822"/>
      <c r="C278" s="4753"/>
      <c r="D278" s="4950"/>
      <c r="E278" s="2055"/>
      <c r="F278" s="3700"/>
      <c r="G278" s="4790"/>
      <c r="H278" s="4748"/>
      <c r="I278" s="2045"/>
      <c r="J278" s="2054"/>
      <c r="K278" s="2053" t="s">
        <v>21</v>
      </c>
      <c r="L278" s="1941">
        <f>SUM(L275:L277)</f>
        <v>11</v>
      </c>
      <c r="M278" s="1910"/>
      <c r="N278" s="1809"/>
      <c r="O278" s="1909"/>
    </row>
    <row r="279" spans="1:15" s="2" customFormat="1" ht="24.75" customHeight="1" thickBot="1" x14ac:dyDescent="0.3">
      <c r="A279" s="4809" t="s">
        <v>86</v>
      </c>
      <c r="B279" s="4820" t="s">
        <v>25</v>
      </c>
      <c r="C279" s="4752" t="s">
        <v>25</v>
      </c>
      <c r="D279" s="4784" t="s">
        <v>40</v>
      </c>
      <c r="E279" s="1819"/>
      <c r="F279" s="1823" t="s">
        <v>865</v>
      </c>
      <c r="G279" s="4788" t="s">
        <v>369</v>
      </c>
      <c r="H279" s="4746" t="s">
        <v>33</v>
      </c>
      <c r="I279" s="2052"/>
      <c r="J279" s="2021"/>
      <c r="K279" s="1981" t="s">
        <v>101</v>
      </c>
      <c r="L279" s="1959">
        <v>0</v>
      </c>
      <c r="M279" s="2051" t="s">
        <v>864</v>
      </c>
      <c r="N279" s="2050" t="s">
        <v>198</v>
      </c>
      <c r="O279" s="1924"/>
    </row>
    <row r="280" spans="1:15" s="2" customFormat="1" ht="18.75" customHeight="1" thickBot="1" x14ac:dyDescent="0.3">
      <c r="A280" s="4810"/>
      <c r="B280" s="4821"/>
      <c r="C280" s="4764"/>
      <c r="D280" s="4777"/>
      <c r="E280" s="1831"/>
      <c r="F280" s="216"/>
      <c r="G280" s="4789"/>
      <c r="H280" s="4747"/>
      <c r="I280" s="2046"/>
      <c r="J280" s="1948"/>
      <c r="K280" s="1947" t="s">
        <v>822</v>
      </c>
      <c r="L280" s="1946"/>
      <c r="M280" s="1873"/>
      <c r="N280" s="1872"/>
      <c r="O280" s="1871"/>
    </row>
    <row r="281" spans="1:15" s="2" customFormat="1" ht="15" customHeight="1" thickBot="1" x14ac:dyDescent="0.3">
      <c r="A281" s="4810"/>
      <c r="B281" s="4821"/>
      <c r="C281" s="4764"/>
      <c r="D281" s="4777"/>
      <c r="E281" s="1831"/>
      <c r="F281" s="216"/>
      <c r="G281" s="4789"/>
      <c r="H281" s="4747"/>
      <c r="I281" s="2046"/>
      <c r="J281" s="1948"/>
      <c r="K281" s="1947" t="s">
        <v>118</v>
      </c>
      <c r="L281" s="1946"/>
      <c r="M281" s="1873"/>
      <c r="N281" s="1872"/>
      <c r="O281" s="1871"/>
    </row>
    <row r="282" spans="1:15" s="2" customFormat="1" ht="15" customHeight="1" thickBot="1" x14ac:dyDescent="0.3">
      <c r="A282" s="4811"/>
      <c r="B282" s="4822"/>
      <c r="C282" s="4753"/>
      <c r="D282" s="4778"/>
      <c r="E282" s="1814"/>
      <c r="F282" s="1945"/>
      <c r="G282" s="4790"/>
      <c r="H282" s="4748"/>
      <c r="I282" s="2045"/>
      <c r="J282" s="2049"/>
      <c r="K282" s="1942" t="s">
        <v>21</v>
      </c>
      <c r="L282" s="1941">
        <f>SUM(L279:L281)</f>
        <v>0</v>
      </c>
      <c r="M282" s="1910"/>
      <c r="N282" s="1809"/>
      <c r="O282" s="1909"/>
    </row>
    <row r="283" spans="1:15" s="2" customFormat="1" ht="29.25" customHeight="1" thickBot="1" x14ac:dyDescent="0.3">
      <c r="A283" s="4810" t="s">
        <v>86</v>
      </c>
      <c r="B283" s="4821" t="s">
        <v>25</v>
      </c>
      <c r="C283" s="4764" t="s">
        <v>25</v>
      </c>
      <c r="D283" s="4777" t="s">
        <v>30</v>
      </c>
      <c r="E283" s="1831"/>
      <c r="F283" s="216" t="s">
        <v>784</v>
      </c>
      <c r="G283" s="4789" t="s">
        <v>369</v>
      </c>
      <c r="H283" s="4747" t="s">
        <v>33</v>
      </c>
      <c r="I283" s="2046"/>
      <c r="J283" s="1953"/>
      <c r="K283" s="1952" t="s">
        <v>101</v>
      </c>
      <c r="L283" s="1946">
        <v>105</v>
      </c>
      <c r="M283" s="2048" t="s">
        <v>863</v>
      </c>
      <c r="N283" s="2041" t="s">
        <v>334</v>
      </c>
      <c r="O283" s="2047">
        <v>3</v>
      </c>
    </row>
    <row r="284" spans="1:15" s="2" customFormat="1" ht="15" customHeight="1" thickBot="1" x14ac:dyDescent="0.3">
      <c r="A284" s="4810"/>
      <c r="B284" s="4821"/>
      <c r="C284" s="4764"/>
      <c r="D284" s="4777"/>
      <c r="E284" s="1831"/>
      <c r="F284" s="216"/>
      <c r="G284" s="4789"/>
      <c r="H284" s="4747"/>
      <c r="I284" s="2046"/>
      <c r="J284" s="1948"/>
      <c r="K284" s="1947" t="s">
        <v>822</v>
      </c>
      <c r="L284" s="1946"/>
      <c r="M284" s="2044"/>
      <c r="N284" s="2043"/>
      <c r="O284" s="2042"/>
    </row>
    <row r="285" spans="1:15" s="2" customFormat="1" ht="15" customHeight="1" thickBot="1" x14ac:dyDescent="0.3">
      <c r="A285" s="4810"/>
      <c r="B285" s="4821"/>
      <c r="C285" s="4764"/>
      <c r="D285" s="4777"/>
      <c r="E285" s="1831"/>
      <c r="F285" s="1950"/>
      <c r="G285" s="4789"/>
      <c r="H285" s="4747"/>
      <c r="I285" s="2046"/>
      <c r="J285" s="1948"/>
      <c r="K285" s="1947" t="s">
        <v>118</v>
      </c>
      <c r="L285" s="1946"/>
      <c r="M285" s="2044"/>
      <c r="N285" s="2043"/>
      <c r="O285" s="2042"/>
    </row>
    <row r="286" spans="1:15" s="2" customFormat="1" ht="15" customHeight="1" thickBot="1" x14ac:dyDescent="0.3">
      <c r="A286" s="4811"/>
      <c r="B286" s="4822"/>
      <c r="C286" s="4753"/>
      <c r="D286" s="4778"/>
      <c r="E286" s="1814"/>
      <c r="F286" s="1945"/>
      <c r="G286" s="4790"/>
      <c r="H286" s="4748"/>
      <c r="I286" s="2045"/>
      <c r="J286" s="1948"/>
      <c r="K286" s="1942" t="s">
        <v>21</v>
      </c>
      <c r="L286" s="1941">
        <f>SUM(L283:L285)</f>
        <v>105</v>
      </c>
      <c r="M286" s="2044"/>
      <c r="N286" s="2043"/>
      <c r="O286" s="2042"/>
    </row>
    <row r="287" spans="1:15" s="2" customFormat="1" ht="28.5" customHeight="1" thickBot="1" x14ac:dyDescent="0.3">
      <c r="A287" s="4809" t="s">
        <v>86</v>
      </c>
      <c r="B287" s="4820" t="s">
        <v>25</v>
      </c>
      <c r="C287" s="4752" t="s">
        <v>25</v>
      </c>
      <c r="D287" s="4784" t="s">
        <v>862</v>
      </c>
      <c r="E287" s="1819"/>
      <c r="F287" s="1823" t="s">
        <v>861</v>
      </c>
      <c r="G287" s="4788" t="s">
        <v>369</v>
      </c>
      <c r="H287" s="4746" t="s">
        <v>33</v>
      </c>
      <c r="I287" s="4806"/>
      <c r="J287" s="1948"/>
      <c r="K287" s="1981" t="s">
        <v>101</v>
      </c>
      <c r="L287" s="1946">
        <v>27</v>
      </c>
      <c r="M287" s="110" t="s">
        <v>860</v>
      </c>
      <c r="N287" s="2041" t="s">
        <v>334</v>
      </c>
      <c r="O287" s="2040">
        <v>18</v>
      </c>
    </row>
    <row r="288" spans="1:15" s="2" customFormat="1" ht="15" customHeight="1" thickBot="1" x14ac:dyDescent="0.3">
      <c r="A288" s="4810"/>
      <c r="B288" s="4821"/>
      <c r="C288" s="4764"/>
      <c r="D288" s="4777"/>
      <c r="E288" s="1831"/>
      <c r="F288" s="216"/>
      <c r="G288" s="4789"/>
      <c r="H288" s="4747"/>
      <c r="I288" s="4807"/>
      <c r="J288" s="1948"/>
      <c r="K288" s="1947" t="s">
        <v>822</v>
      </c>
      <c r="L288" s="1946"/>
      <c r="M288" s="1873"/>
      <c r="N288" s="1872"/>
      <c r="O288" s="1871"/>
    </row>
    <row r="289" spans="1:15" s="2" customFormat="1" ht="15" customHeight="1" thickBot="1" x14ac:dyDescent="0.3">
      <c r="A289" s="4810"/>
      <c r="B289" s="4821"/>
      <c r="C289" s="4764"/>
      <c r="D289" s="4777"/>
      <c r="E289" s="1831"/>
      <c r="F289" s="1950"/>
      <c r="G289" s="4789"/>
      <c r="H289" s="4747"/>
      <c r="I289" s="4807"/>
      <c r="J289" s="1948"/>
      <c r="K289" s="1947" t="s">
        <v>118</v>
      </c>
      <c r="L289" s="1946"/>
      <c r="M289" s="1873"/>
      <c r="N289" s="1872"/>
      <c r="O289" s="1871"/>
    </row>
    <row r="290" spans="1:15" s="2" customFormat="1" ht="15" customHeight="1" thickBot="1" x14ac:dyDescent="0.3">
      <c r="A290" s="4811"/>
      <c r="B290" s="4822"/>
      <c r="C290" s="4753"/>
      <c r="D290" s="4778"/>
      <c r="E290" s="1814"/>
      <c r="F290" s="1945"/>
      <c r="G290" s="4790"/>
      <c r="H290" s="4748"/>
      <c r="I290" s="4808"/>
      <c r="J290" s="1943"/>
      <c r="K290" s="1942" t="s">
        <v>21</v>
      </c>
      <c r="L290" s="1941">
        <f>SUM(L287:L289)</f>
        <v>27</v>
      </c>
      <c r="M290" s="1856"/>
      <c r="N290" s="1855"/>
      <c r="O290" s="1854"/>
    </row>
    <row r="291" spans="1:15" s="2" customFormat="1" ht="15" customHeight="1" thickBot="1" x14ac:dyDescent="0.3">
      <c r="A291" s="4809" t="s">
        <v>86</v>
      </c>
      <c r="B291" s="4820" t="s">
        <v>25</v>
      </c>
      <c r="C291" s="4752" t="s">
        <v>27</v>
      </c>
      <c r="D291" s="5019" t="s">
        <v>859</v>
      </c>
      <c r="E291" s="5020"/>
      <c r="F291" s="4894"/>
      <c r="G291" s="4788" t="s">
        <v>362</v>
      </c>
      <c r="H291" s="4746" t="s">
        <v>33</v>
      </c>
      <c r="I291" s="4806" t="s">
        <v>538</v>
      </c>
      <c r="J291" s="4843" t="s">
        <v>226</v>
      </c>
      <c r="K291" s="1974" t="s">
        <v>101</v>
      </c>
      <c r="L291" s="2038">
        <f>L295+L299+L303+L307</f>
        <v>994</v>
      </c>
      <c r="M291" s="1926"/>
      <c r="N291" s="1925"/>
      <c r="O291" s="1924"/>
    </row>
    <row r="292" spans="1:15" s="2" customFormat="1" ht="15" customHeight="1" thickBot="1" x14ac:dyDescent="0.3">
      <c r="A292" s="4810"/>
      <c r="B292" s="4821"/>
      <c r="C292" s="4764"/>
      <c r="D292" s="5021"/>
      <c r="E292" s="4782"/>
      <c r="F292" s="4871"/>
      <c r="G292" s="4789"/>
      <c r="H292" s="4747"/>
      <c r="I292" s="4807"/>
      <c r="J292" s="4797"/>
      <c r="K292" s="1971" t="s">
        <v>822</v>
      </c>
      <c r="L292" s="2039">
        <f>L296+L300+L304+L308</f>
        <v>0</v>
      </c>
      <c r="M292" s="1873"/>
      <c r="N292" s="1872"/>
      <c r="O292" s="1871"/>
    </row>
    <row r="293" spans="1:15" s="2" customFormat="1" ht="21.75" customHeight="1" thickBot="1" x14ac:dyDescent="0.3">
      <c r="A293" s="4810"/>
      <c r="B293" s="4821"/>
      <c r="C293" s="4764"/>
      <c r="D293" s="5021"/>
      <c r="E293" s="4782"/>
      <c r="F293" s="4871"/>
      <c r="G293" s="4789"/>
      <c r="H293" s="4747"/>
      <c r="I293" s="4807"/>
      <c r="J293" s="1943"/>
      <c r="K293" s="1971" t="s">
        <v>118</v>
      </c>
      <c r="L293" s="2038">
        <f>L297+L301+L305+L309</f>
        <v>49.21</v>
      </c>
      <c r="M293" s="2037"/>
      <c r="N293" s="1872"/>
      <c r="O293" s="2036"/>
    </row>
    <row r="294" spans="1:15" s="2" customFormat="1" ht="26.25" customHeight="1" thickBot="1" x14ac:dyDescent="0.3">
      <c r="A294" s="4811"/>
      <c r="B294" s="4822"/>
      <c r="C294" s="4753"/>
      <c r="D294" s="5022"/>
      <c r="E294" s="4783"/>
      <c r="F294" s="5023"/>
      <c r="G294" s="4790"/>
      <c r="H294" s="4748"/>
      <c r="I294" s="4808"/>
      <c r="J294" s="1943"/>
      <c r="K294" s="1844" t="s">
        <v>21</v>
      </c>
      <c r="L294" s="2035">
        <f>SUM(L291:L293)</f>
        <v>1043.21</v>
      </c>
      <c r="M294" s="2034"/>
      <c r="N294" s="1842"/>
      <c r="O294" s="2033"/>
    </row>
    <row r="295" spans="1:15" s="2" customFormat="1" ht="30.75" customHeight="1" thickBot="1" x14ac:dyDescent="0.3">
      <c r="A295" s="4810" t="s">
        <v>86</v>
      </c>
      <c r="B295" s="4821" t="s">
        <v>25</v>
      </c>
      <c r="C295" s="4764" t="s">
        <v>27</v>
      </c>
      <c r="D295" s="4777" t="s">
        <v>25</v>
      </c>
      <c r="E295" s="1831"/>
      <c r="F295" s="4840" t="s">
        <v>858</v>
      </c>
      <c r="G295" s="4789" t="s">
        <v>362</v>
      </c>
      <c r="H295" s="4747" t="s">
        <v>33</v>
      </c>
      <c r="I295" s="2032" t="s">
        <v>538</v>
      </c>
      <c r="J295" s="1953"/>
      <c r="K295" s="1952" t="s">
        <v>101</v>
      </c>
      <c r="L295" s="1946">
        <v>360</v>
      </c>
      <c r="M295" s="2031" t="s">
        <v>857</v>
      </c>
      <c r="N295" s="2030" t="s">
        <v>198</v>
      </c>
      <c r="O295" s="2029">
        <v>1.2</v>
      </c>
    </row>
    <row r="296" spans="1:15" s="2" customFormat="1" ht="23.25" customHeight="1" thickBot="1" x14ac:dyDescent="0.3">
      <c r="A296" s="4810"/>
      <c r="B296" s="4821"/>
      <c r="C296" s="4764"/>
      <c r="D296" s="4777"/>
      <c r="E296" s="1831"/>
      <c r="F296" s="4840"/>
      <c r="G296" s="4789"/>
      <c r="H296" s="4747"/>
      <c r="I296" s="1949"/>
      <c r="J296" s="1948"/>
      <c r="K296" s="1947" t="s">
        <v>822</v>
      </c>
      <c r="L296" s="1946"/>
      <c r="M296" s="1873"/>
      <c r="N296" s="1872"/>
      <c r="O296" s="1871"/>
    </row>
    <row r="297" spans="1:15" s="2" customFormat="1" ht="26.25" customHeight="1" thickBot="1" x14ac:dyDescent="0.3">
      <c r="A297" s="4810"/>
      <c r="B297" s="4821"/>
      <c r="C297" s="4764"/>
      <c r="D297" s="4777"/>
      <c r="E297" s="1831"/>
      <c r="F297" s="4840"/>
      <c r="G297" s="4789"/>
      <c r="H297" s="4747"/>
      <c r="I297" s="1949"/>
      <c r="J297" s="1948"/>
      <c r="K297" s="1947" t="s">
        <v>118</v>
      </c>
      <c r="L297" s="1962">
        <v>48.67</v>
      </c>
      <c r="M297" s="1873"/>
      <c r="N297" s="1872"/>
      <c r="O297" s="1871"/>
    </row>
    <row r="298" spans="1:15" s="2" customFormat="1" ht="16.5" customHeight="1" thickBot="1" x14ac:dyDescent="0.3">
      <c r="A298" s="4811"/>
      <c r="B298" s="4822"/>
      <c r="C298" s="4753"/>
      <c r="D298" s="4778"/>
      <c r="E298" s="1814"/>
      <c r="F298" s="4841"/>
      <c r="G298" s="4790"/>
      <c r="H298" s="4748"/>
      <c r="I298" s="1949"/>
      <c r="J298" s="1948"/>
      <c r="K298" s="1942" t="s">
        <v>21</v>
      </c>
      <c r="L298" s="1941"/>
      <c r="M298" s="1873"/>
      <c r="N298" s="1872"/>
      <c r="O298" s="1871"/>
    </row>
    <row r="299" spans="1:15" s="2" customFormat="1" ht="28.5" customHeight="1" thickBot="1" x14ac:dyDescent="0.3">
      <c r="A299" s="4809" t="s">
        <v>86</v>
      </c>
      <c r="B299" s="4820" t="s">
        <v>25</v>
      </c>
      <c r="C299" s="4752" t="s">
        <v>27</v>
      </c>
      <c r="D299" s="4784" t="s">
        <v>27</v>
      </c>
      <c r="E299" s="1819"/>
      <c r="F299" s="4842" t="s">
        <v>856</v>
      </c>
      <c r="G299" s="4788" t="s">
        <v>362</v>
      </c>
      <c r="H299" s="4746" t="s">
        <v>33</v>
      </c>
      <c r="I299" s="1949"/>
      <c r="J299" s="1948"/>
      <c r="K299" s="1981" t="s">
        <v>101</v>
      </c>
      <c r="L299" s="1946">
        <v>500</v>
      </c>
      <c r="M299" s="2028" t="s">
        <v>855</v>
      </c>
      <c r="N299" s="2027" t="s">
        <v>194</v>
      </c>
      <c r="O299" s="1965">
        <v>8500</v>
      </c>
    </row>
    <row r="300" spans="1:15" s="2" customFormat="1" ht="21" customHeight="1" thickBot="1" x14ac:dyDescent="0.3">
      <c r="A300" s="4810"/>
      <c r="B300" s="4821"/>
      <c r="C300" s="4764"/>
      <c r="D300" s="4777"/>
      <c r="E300" s="1831"/>
      <c r="F300" s="4840"/>
      <c r="G300" s="4789"/>
      <c r="H300" s="4747"/>
      <c r="I300" s="1949"/>
      <c r="J300" s="1948"/>
      <c r="K300" s="1947" t="s">
        <v>822</v>
      </c>
      <c r="L300" s="1946"/>
      <c r="M300" s="2026" t="s">
        <v>854</v>
      </c>
      <c r="N300" s="2025" t="s">
        <v>853</v>
      </c>
      <c r="O300" s="2024">
        <v>2.9</v>
      </c>
    </row>
    <row r="301" spans="1:15" s="2" customFormat="1" ht="24.75" customHeight="1" thickBot="1" x14ac:dyDescent="0.3">
      <c r="A301" s="4810"/>
      <c r="B301" s="4821"/>
      <c r="C301" s="4764"/>
      <c r="D301" s="4777"/>
      <c r="E301" s="1831"/>
      <c r="F301" s="4840"/>
      <c r="G301" s="4789"/>
      <c r="H301" s="4747"/>
      <c r="I301" s="1949"/>
      <c r="J301" s="1948"/>
      <c r="K301" s="1947" t="s">
        <v>118</v>
      </c>
      <c r="L301" s="1946"/>
      <c r="M301" s="1873"/>
      <c r="N301" s="1872"/>
      <c r="O301" s="1871"/>
    </row>
    <row r="302" spans="1:15" s="2" customFormat="1" ht="24" customHeight="1" thickBot="1" x14ac:dyDescent="0.3">
      <c r="A302" s="4811"/>
      <c r="B302" s="4822"/>
      <c r="C302" s="4753"/>
      <c r="D302" s="4778"/>
      <c r="E302" s="1831"/>
      <c r="F302" s="4840"/>
      <c r="G302" s="4790"/>
      <c r="H302" s="4748"/>
      <c r="I302" s="1949"/>
      <c r="J302" s="1948"/>
      <c r="K302" s="1942" t="s">
        <v>21</v>
      </c>
      <c r="L302" s="1941"/>
      <c r="M302" s="1873"/>
      <c r="N302" s="1872"/>
      <c r="O302" s="1871"/>
    </row>
    <row r="303" spans="1:15" s="2" customFormat="1" ht="24" customHeight="1" thickBot="1" x14ac:dyDescent="0.3">
      <c r="A303" s="4809" t="s">
        <v>86</v>
      </c>
      <c r="B303" s="4820" t="s">
        <v>25</v>
      </c>
      <c r="C303" s="4752" t="s">
        <v>27</v>
      </c>
      <c r="D303" s="4784" t="s">
        <v>86</v>
      </c>
      <c r="E303" s="1819"/>
      <c r="F303" s="4842" t="s">
        <v>852</v>
      </c>
      <c r="G303" s="4788" t="s">
        <v>362</v>
      </c>
      <c r="H303" s="4746" t="s">
        <v>33</v>
      </c>
      <c r="I303" s="1949"/>
      <c r="J303" s="1955"/>
      <c r="K303" s="1981" t="s">
        <v>101</v>
      </c>
      <c r="L303" s="1946">
        <v>130</v>
      </c>
      <c r="M303" s="1873"/>
      <c r="N303" s="1872"/>
      <c r="O303" s="1871"/>
    </row>
    <row r="304" spans="1:15" s="2" customFormat="1" ht="24" customHeight="1" thickBot="1" x14ac:dyDescent="0.3">
      <c r="A304" s="4810"/>
      <c r="B304" s="4821"/>
      <c r="C304" s="4764"/>
      <c r="D304" s="4777"/>
      <c r="E304" s="1831"/>
      <c r="F304" s="4840"/>
      <c r="G304" s="4789"/>
      <c r="H304" s="4747"/>
      <c r="I304" s="1949"/>
      <c r="J304" s="1955"/>
      <c r="K304" s="1947" t="s">
        <v>822</v>
      </c>
      <c r="L304" s="1946"/>
      <c r="M304" s="1873"/>
      <c r="N304" s="1872"/>
      <c r="O304" s="1871"/>
    </row>
    <row r="305" spans="1:15" s="2" customFormat="1" ht="24" customHeight="1" thickBot="1" x14ac:dyDescent="0.3">
      <c r="A305" s="4810"/>
      <c r="B305" s="4821"/>
      <c r="C305" s="4764"/>
      <c r="D305" s="4777"/>
      <c r="E305" s="1831"/>
      <c r="F305" s="4840"/>
      <c r="G305" s="4789"/>
      <c r="H305" s="4747"/>
      <c r="I305" s="1949"/>
      <c r="J305" s="1955"/>
      <c r="K305" s="1947" t="s">
        <v>118</v>
      </c>
      <c r="L305" s="1946"/>
      <c r="M305" s="1873"/>
      <c r="N305" s="1872"/>
      <c r="O305" s="1871"/>
    </row>
    <row r="306" spans="1:15" s="2" customFormat="1" ht="24" customHeight="1" thickBot="1" x14ac:dyDescent="0.3">
      <c r="A306" s="4810"/>
      <c r="B306" s="4821"/>
      <c r="C306" s="4764"/>
      <c r="D306" s="4777"/>
      <c r="E306" s="1831"/>
      <c r="F306" s="2023"/>
      <c r="G306" s="4789"/>
      <c r="H306" s="4747"/>
      <c r="I306" s="1949"/>
      <c r="J306" s="2022"/>
      <c r="K306" s="1977" t="s">
        <v>21</v>
      </c>
      <c r="L306" s="1976"/>
      <c r="M306" s="1856"/>
      <c r="N306" s="1855"/>
      <c r="O306" s="1854"/>
    </row>
    <row r="307" spans="1:15" s="2" customFormat="1" ht="21.75" customHeight="1" thickBot="1" x14ac:dyDescent="0.3">
      <c r="A307" s="4809" t="s">
        <v>86</v>
      </c>
      <c r="B307" s="4820" t="s">
        <v>25</v>
      </c>
      <c r="C307" s="4752" t="s">
        <v>27</v>
      </c>
      <c r="D307" s="4784" t="s">
        <v>84</v>
      </c>
      <c r="E307" s="1819"/>
      <c r="F307" s="4842" t="s">
        <v>851</v>
      </c>
      <c r="G307" s="4788" t="s">
        <v>362</v>
      </c>
      <c r="H307" s="4746" t="s">
        <v>33</v>
      </c>
      <c r="I307" s="1975"/>
      <c r="J307" s="2021"/>
      <c r="K307" s="1981" t="s">
        <v>101</v>
      </c>
      <c r="L307" s="1959">
        <v>4</v>
      </c>
      <c r="M307" s="2020" t="s">
        <v>850</v>
      </c>
      <c r="N307" s="2019" t="s">
        <v>194</v>
      </c>
      <c r="O307" s="2018"/>
    </row>
    <row r="308" spans="1:15" s="2" customFormat="1" ht="18" customHeight="1" thickBot="1" x14ac:dyDescent="0.3">
      <c r="A308" s="4810"/>
      <c r="B308" s="4821"/>
      <c r="C308" s="4764"/>
      <c r="D308" s="4777"/>
      <c r="E308" s="1831"/>
      <c r="F308" s="4840"/>
      <c r="G308" s="4789"/>
      <c r="H308" s="4747"/>
      <c r="I308" s="1949"/>
      <c r="J308" s="1948"/>
      <c r="K308" s="1947" t="s">
        <v>822</v>
      </c>
      <c r="L308" s="1946"/>
      <c r="M308" s="1873"/>
      <c r="N308" s="1872"/>
      <c r="O308" s="1871"/>
    </row>
    <row r="309" spans="1:15" s="2" customFormat="1" ht="17.25" customHeight="1" thickBot="1" x14ac:dyDescent="0.3">
      <c r="A309" s="4810"/>
      <c r="B309" s="4821"/>
      <c r="C309" s="4764"/>
      <c r="D309" s="4777"/>
      <c r="E309" s="1831"/>
      <c r="F309" s="4840"/>
      <c r="G309" s="4789"/>
      <c r="H309" s="4747"/>
      <c r="I309" s="1949"/>
      <c r="J309" s="1948"/>
      <c r="K309" s="1947" t="s">
        <v>118</v>
      </c>
      <c r="L309" s="1962">
        <v>0.54</v>
      </c>
      <c r="M309" s="1873"/>
      <c r="N309" s="1872"/>
      <c r="O309" s="1871"/>
    </row>
    <row r="310" spans="1:15" s="2" customFormat="1" ht="16.5" customHeight="1" thickBot="1" x14ac:dyDescent="0.3">
      <c r="A310" s="4811"/>
      <c r="B310" s="4822"/>
      <c r="C310" s="4753"/>
      <c r="D310" s="4778"/>
      <c r="E310" s="1814"/>
      <c r="F310" s="4841"/>
      <c r="G310" s="4790"/>
      <c r="H310" s="4748"/>
      <c r="I310" s="1944"/>
      <c r="J310" s="1943"/>
      <c r="K310" s="1942" t="s">
        <v>21</v>
      </c>
      <c r="L310" s="1941"/>
      <c r="M310" s="1910"/>
      <c r="N310" s="1809"/>
      <c r="O310" s="1909"/>
    </row>
    <row r="311" spans="1:15" s="2" customFormat="1" ht="31.5" customHeight="1" thickBot="1" x14ac:dyDescent="0.3">
      <c r="A311" s="4809" t="s">
        <v>86</v>
      </c>
      <c r="B311" s="4820" t="s">
        <v>25</v>
      </c>
      <c r="C311" s="4752" t="s">
        <v>86</v>
      </c>
      <c r="D311" s="3692" t="s">
        <v>846</v>
      </c>
      <c r="E311" s="4774"/>
      <c r="F311" s="3693"/>
      <c r="G311" s="4788" t="s">
        <v>849</v>
      </c>
      <c r="H311" s="4803" t="s">
        <v>33</v>
      </c>
      <c r="I311" s="4806" t="s">
        <v>538</v>
      </c>
      <c r="J311" s="4812" t="s">
        <v>226</v>
      </c>
      <c r="K311" s="1981" t="s">
        <v>101</v>
      </c>
      <c r="L311" s="1973">
        <v>10</v>
      </c>
      <c r="M311" s="1958" t="s">
        <v>848</v>
      </c>
      <c r="N311" s="2017" t="s">
        <v>198</v>
      </c>
      <c r="O311" s="1986">
        <v>15</v>
      </c>
    </row>
    <row r="312" spans="1:15" s="2" customFormat="1" ht="22.5" customHeight="1" thickBot="1" x14ac:dyDescent="0.3">
      <c r="A312" s="4810"/>
      <c r="B312" s="4821"/>
      <c r="C312" s="4764"/>
      <c r="D312" s="3694"/>
      <c r="E312" s="4775"/>
      <c r="F312" s="3695"/>
      <c r="G312" s="4789"/>
      <c r="H312" s="4804"/>
      <c r="I312" s="4807"/>
      <c r="J312" s="4813"/>
      <c r="K312" s="1947" t="s">
        <v>822</v>
      </c>
      <c r="L312" s="1941"/>
      <c r="M312" s="5027" t="s">
        <v>847</v>
      </c>
      <c r="N312" s="2016" t="s">
        <v>198</v>
      </c>
      <c r="O312" s="5029">
        <v>15</v>
      </c>
    </row>
    <row r="313" spans="1:15" s="2" customFormat="1" ht="27" customHeight="1" thickBot="1" x14ac:dyDescent="0.3">
      <c r="A313" s="4810"/>
      <c r="B313" s="4821"/>
      <c r="C313" s="4764"/>
      <c r="D313" s="3694"/>
      <c r="E313" s="4775"/>
      <c r="F313" s="3695"/>
      <c r="G313" s="4789"/>
      <c r="H313" s="4804"/>
      <c r="I313" s="4807"/>
      <c r="J313" s="4813"/>
      <c r="K313" s="2015" t="s">
        <v>118</v>
      </c>
      <c r="L313" s="1941"/>
      <c r="M313" s="5028"/>
      <c r="N313" s="2014"/>
      <c r="O313" s="5030"/>
    </row>
    <row r="314" spans="1:15" s="2" customFormat="1" ht="15" customHeight="1" thickBot="1" x14ac:dyDescent="0.3">
      <c r="A314" s="4811"/>
      <c r="B314" s="4822"/>
      <c r="C314" s="4753"/>
      <c r="D314" s="3696"/>
      <c r="E314" s="4776"/>
      <c r="F314" s="3697"/>
      <c r="G314" s="4789"/>
      <c r="H314" s="4804"/>
      <c r="I314" s="4807"/>
      <c r="J314" s="4813"/>
      <c r="K314" s="2013" t="s">
        <v>21</v>
      </c>
      <c r="L314" s="1969">
        <f>SUM(L311:L313)</f>
        <v>10</v>
      </c>
      <c r="M314" s="2012"/>
      <c r="N314" s="2011"/>
      <c r="O314" s="2010"/>
    </row>
    <row r="315" spans="1:15" s="2" customFormat="1" ht="15" customHeight="1" thickBot="1" x14ac:dyDescent="0.3">
      <c r="A315" s="1905" t="s">
        <v>86</v>
      </c>
      <c r="B315" s="1904" t="s">
        <v>25</v>
      </c>
      <c r="C315" s="1903" t="s">
        <v>86</v>
      </c>
      <c r="D315" s="1877" t="s">
        <v>25</v>
      </c>
      <c r="E315" s="2004"/>
      <c r="F315" s="3699" t="s">
        <v>846</v>
      </c>
      <c r="G315" s="4789"/>
      <c r="H315" s="4804"/>
      <c r="I315" s="4807"/>
      <c r="J315" s="4813"/>
      <c r="K315" s="1907" t="s">
        <v>101</v>
      </c>
      <c r="L315" s="2009">
        <v>10</v>
      </c>
      <c r="M315" s="2008"/>
      <c r="N315" s="2007"/>
      <c r="O315" s="2006"/>
    </row>
    <row r="316" spans="1:15" s="2" customFormat="1" ht="15" customHeight="1" thickBot="1" x14ac:dyDescent="0.3">
      <c r="A316" s="1905"/>
      <c r="B316" s="1904"/>
      <c r="C316" s="1903"/>
      <c r="D316" s="2005"/>
      <c r="E316" s="2004"/>
      <c r="F316" s="3700"/>
      <c r="G316" s="4790"/>
      <c r="H316" s="4805"/>
      <c r="I316" s="4808"/>
      <c r="J316" s="4814"/>
      <c r="K316" s="1900" t="s">
        <v>21</v>
      </c>
      <c r="L316" s="1941">
        <f>SUM(L315)</f>
        <v>10</v>
      </c>
      <c r="M316" s="2003"/>
      <c r="N316" s="2002"/>
      <c r="O316" s="2001"/>
    </row>
    <row r="317" spans="1:15" s="2" customFormat="1" ht="15" customHeight="1" thickBot="1" x14ac:dyDescent="0.3">
      <c r="A317" s="1892" t="s">
        <v>86</v>
      </c>
      <c r="B317" s="1891" t="s">
        <v>25</v>
      </c>
      <c r="C317" s="1890" t="s">
        <v>84</v>
      </c>
      <c r="D317" s="3692" t="s">
        <v>845</v>
      </c>
      <c r="E317" s="4774"/>
      <c r="F317" s="3693"/>
      <c r="G317" s="4788" t="s">
        <v>844</v>
      </c>
      <c r="H317" s="4746" t="s">
        <v>33</v>
      </c>
      <c r="I317" s="4806" t="s">
        <v>538</v>
      </c>
      <c r="J317" s="4797" t="s">
        <v>226</v>
      </c>
      <c r="K317" s="1974" t="s">
        <v>101</v>
      </c>
      <c r="L317" s="1941">
        <v>0</v>
      </c>
      <c r="M317" s="1881"/>
      <c r="N317" s="1880"/>
      <c r="O317" s="1879"/>
    </row>
    <row r="318" spans="1:15" s="2" customFormat="1" ht="15" customHeight="1" thickBot="1" x14ac:dyDescent="0.3">
      <c r="A318" s="1862"/>
      <c r="B318" s="1861"/>
      <c r="C318" s="1860"/>
      <c r="D318" s="3694"/>
      <c r="E318" s="4775"/>
      <c r="F318" s="3695"/>
      <c r="G318" s="4789"/>
      <c r="H318" s="4747"/>
      <c r="I318" s="4807"/>
      <c r="J318" s="4797"/>
      <c r="K318" s="1971" t="s">
        <v>822</v>
      </c>
      <c r="L318" s="1941"/>
      <c r="M318" s="1873"/>
      <c r="N318" s="1872"/>
      <c r="O318" s="1871"/>
    </row>
    <row r="319" spans="1:15" s="2" customFormat="1" ht="15" customHeight="1" thickBot="1" x14ac:dyDescent="0.3">
      <c r="A319" s="1862"/>
      <c r="B319" s="1861"/>
      <c r="C319" s="1860"/>
      <c r="D319" s="3694"/>
      <c r="E319" s="4775"/>
      <c r="F319" s="3695"/>
      <c r="G319" s="4789"/>
      <c r="H319" s="4747"/>
      <c r="I319" s="4807"/>
      <c r="J319" s="2000"/>
      <c r="K319" s="1971" t="s">
        <v>118</v>
      </c>
      <c r="L319" s="1941"/>
      <c r="M319" s="1873"/>
      <c r="N319" s="1872"/>
      <c r="O319" s="1871"/>
    </row>
    <row r="320" spans="1:15" s="2" customFormat="1" ht="15" customHeight="1" thickBot="1" x14ac:dyDescent="0.3">
      <c r="A320" s="1862"/>
      <c r="B320" s="1861"/>
      <c r="C320" s="1860"/>
      <c r="D320" s="3696"/>
      <c r="E320" s="4776"/>
      <c r="F320" s="3697"/>
      <c r="G320" s="4789"/>
      <c r="H320" s="4747"/>
      <c r="I320" s="4807"/>
      <c r="J320" s="1901"/>
      <c r="K320" s="1844" t="s">
        <v>21</v>
      </c>
      <c r="L320" s="1969">
        <f>SUM(L317:L319)</f>
        <v>0</v>
      </c>
      <c r="M320" s="1856"/>
      <c r="N320" s="1855"/>
      <c r="O320" s="1854"/>
    </row>
    <row r="321" spans="1:15" s="2" customFormat="1" ht="38.25" customHeight="1" thickBot="1" x14ac:dyDescent="0.3">
      <c r="A321" s="4809" t="s">
        <v>86</v>
      </c>
      <c r="B321" s="1891" t="s">
        <v>25</v>
      </c>
      <c r="C321" s="1890" t="s">
        <v>84</v>
      </c>
      <c r="D321" s="1877" t="s">
        <v>25</v>
      </c>
      <c r="E321" s="1819"/>
      <c r="F321" s="4794" t="s">
        <v>843</v>
      </c>
      <c r="G321" s="4789"/>
      <c r="H321" s="4747"/>
      <c r="I321" s="4807"/>
      <c r="J321" s="1948"/>
      <c r="K321" s="1981" t="s">
        <v>101</v>
      </c>
      <c r="L321" s="1994"/>
      <c r="M321" s="1999" t="s">
        <v>842</v>
      </c>
      <c r="N321" s="1998" t="s">
        <v>194</v>
      </c>
      <c r="O321" s="1871"/>
    </row>
    <row r="322" spans="1:15" s="2" customFormat="1" ht="15" customHeight="1" thickBot="1" x14ac:dyDescent="0.3">
      <c r="A322" s="4810"/>
      <c r="B322" s="1861"/>
      <c r="C322" s="1860"/>
      <c r="D322" s="1995"/>
      <c r="E322" s="1831"/>
      <c r="F322" s="4795"/>
      <c r="G322" s="4789"/>
      <c r="H322" s="4747"/>
      <c r="I322" s="4807"/>
      <c r="J322" s="1948"/>
      <c r="K322" s="1947" t="s">
        <v>822</v>
      </c>
      <c r="L322" s="1994"/>
      <c r="M322" s="1997"/>
      <c r="N322" s="1996"/>
      <c r="O322" s="1879"/>
    </row>
    <row r="323" spans="1:15" s="2" customFormat="1" ht="24.75" customHeight="1" thickBot="1" x14ac:dyDescent="0.3">
      <c r="A323" s="4810"/>
      <c r="B323" s="1861"/>
      <c r="C323" s="1860"/>
      <c r="D323" s="1995"/>
      <c r="E323" s="1831"/>
      <c r="F323" s="4795"/>
      <c r="G323" s="4789"/>
      <c r="H323" s="4747"/>
      <c r="I323" s="4807"/>
      <c r="J323" s="1948"/>
      <c r="K323" s="1947" t="s">
        <v>118</v>
      </c>
      <c r="L323" s="1994"/>
      <c r="M323" s="1980" t="s">
        <v>841</v>
      </c>
      <c r="N323" s="1979" t="s">
        <v>194</v>
      </c>
      <c r="O323" s="1871"/>
    </row>
    <row r="324" spans="1:15" s="2" customFormat="1" ht="15" customHeight="1" thickBot="1" x14ac:dyDescent="0.3">
      <c r="A324" s="4811"/>
      <c r="B324" s="1993"/>
      <c r="C324" s="1992"/>
      <c r="D324" s="1876"/>
      <c r="E324" s="1814"/>
      <c r="F324" s="4796"/>
      <c r="G324" s="4790"/>
      <c r="H324" s="4748"/>
      <c r="I324" s="4808"/>
      <c r="J324" s="1943"/>
      <c r="K324" s="1942" t="s">
        <v>21</v>
      </c>
      <c r="L324" s="1991"/>
      <c r="M324" s="1990"/>
      <c r="N324" s="1989"/>
      <c r="O324" s="1871"/>
    </row>
    <row r="325" spans="1:15" s="2" customFormat="1" ht="21.75" customHeight="1" thickBot="1" x14ac:dyDescent="0.3">
      <c r="A325" s="4809" t="s">
        <v>86</v>
      </c>
      <c r="B325" s="4820" t="s">
        <v>25</v>
      </c>
      <c r="C325" s="4752" t="s">
        <v>81</v>
      </c>
      <c r="D325" s="3692" t="s">
        <v>840</v>
      </c>
      <c r="E325" s="4774"/>
      <c r="F325" s="3693"/>
      <c r="G325" s="4788" t="s">
        <v>834</v>
      </c>
      <c r="H325" s="4746" t="s">
        <v>33</v>
      </c>
      <c r="I325" s="4806" t="s">
        <v>538</v>
      </c>
      <c r="J325" s="5006" t="s">
        <v>226</v>
      </c>
      <c r="K325" s="1974" t="s">
        <v>101</v>
      </c>
      <c r="L325" s="1973">
        <f>L329+L333+L337</f>
        <v>473</v>
      </c>
      <c r="M325" s="1988"/>
      <c r="N325" s="1987"/>
      <c r="O325" s="1986"/>
    </row>
    <row r="326" spans="1:15" s="2" customFormat="1" ht="15" customHeight="1" thickBot="1" x14ac:dyDescent="0.3">
      <c r="A326" s="4810"/>
      <c r="B326" s="4821"/>
      <c r="C326" s="4764"/>
      <c r="D326" s="3694"/>
      <c r="E326" s="4775"/>
      <c r="F326" s="3695"/>
      <c r="G326" s="4789"/>
      <c r="H326" s="4747"/>
      <c r="I326" s="4807"/>
      <c r="J326" s="5007"/>
      <c r="K326" s="1971" t="s">
        <v>822</v>
      </c>
      <c r="L326" s="1941"/>
      <c r="M326" s="1873"/>
      <c r="N326" s="1872"/>
      <c r="O326" s="1871"/>
    </row>
    <row r="327" spans="1:15" s="2" customFormat="1" ht="15" customHeight="1" thickBot="1" x14ac:dyDescent="0.3">
      <c r="A327" s="4810"/>
      <c r="B327" s="4821"/>
      <c r="C327" s="4764"/>
      <c r="D327" s="3694"/>
      <c r="E327" s="4775"/>
      <c r="F327" s="3695"/>
      <c r="G327" s="4789"/>
      <c r="H327" s="4747"/>
      <c r="I327" s="4807"/>
      <c r="J327" s="5007"/>
      <c r="K327" s="1971" t="s">
        <v>118</v>
      </c>
      <c r="L327" s="1941"/>
      <c r="M327" s="1873"/>
      <c r="N327" s="1872"/>
      <c r="O327" s="1871"/>
    </row>
    <row r="328" spans="1:15" s="2" customFormat="1" ht="15" customHeight="1" thickBot="1" x14ac:dyDescent="0.3">
      <c r="A328" s="4811"/>
      <c r="B328" s="4822"/>
      <c r="C328" s="4753"/>
      <c r="D328" s="3696"/>
      <c r="E328" s="4776"/>
      <c r="F328" s="3697"/>
      <c r="G328" s="4790"/>
      <c r="H328" s="4748"/>
      <c r="I328" s="4807"/>
      <c r="J328" s="5011"/>
      <c r="K328" s="1844" t="s">
        <v>21</v>
      </c>
      <c r="L328" s="1969">
        <f>SUM(L325:L327)</f>
        <v>473</v>
      </c>
      <c r="M328" s="1910"/>
      <c r="N328" s="1809"/>
      <c r="O328" s="1909"/>
    </row>
    <row r="329" spans="1:15" s="2" customFormat="1" ht="30.75" customHeight="1" thickBot="1" x14ac:dyDescent="0.3">
      <c r="A329" s="4809" t="s">
        <v>86</v>
      </c>
      <c r="B329" s="4820" t="s">
        <v>25</v>
      </c>
      <c r="C329" s="4752" t="s">
        <v>81</v>
      </c>
      <c r="D329" s="4784" t="s">
        <v>25</v>
      </c>
      <c r="E329" s="1819"/>
      <c r="F329" s="3699" t="s">
        <v>839</v>
      </c>
      <c r="G329" s="4788" t="s">
        <v>834</v>
      </c>
      <c r="H329" s="4746" t="s">
        <v>33</v>
      </c>
      <c r="I329" s="4807"/>
      <c r="J329" s="1953"/>
      <c r="K329" s="1952" t="s">
        <v>101</v>
      </c>
      <c r="L329" s="1946">
        <v>350</v>
      </c>
      <c r="M329" s="1985" t="s">
        <v>838</v>
      </c>
      <c r="N329" s="1984" t="s">
        <v>194</v>
      </c>
      <c r="O329" s="1983">
        <v>30</v>
      </c>
    </row>
    <row r="330" spans="1:15" s="2" customFormat="1" ht="15" customHeight="1" thickBot="1" x14ac:dyDescent="0.3">
      <c r="A330" s="4810"/>
      <c r="B330" s="4821"/>
      <c r="C330" s="4764"/>
      <c r="D330" s="4777"/>
      <c r="E330" s="1831"/>
      <c r="F330" s="4763"/>
      <c r="G330" s="4789"/>
      <c r="H330" s="4747"/>
      <c r="I330" s="4807"/>
      <c r="J330" s="1948"/>
      <c r="K330" s="1947" t="s">
        <v>822</v>
      </c>
      <c r="L330" s="1946"/>
      <c r="M330" s="1873"/>
      <c r="N330" s="1872"/>
      <c r="O330" s="1871"/>
    </row>
    <row r="331" spans="1:15" s="2" customFormat="1" ht="15" customHeight="1" thickBot="1" x14ac:dyDescent="0.3">
      <c r="A331" s="4810"/>
      <c r="B331" s="4821"/>
      <c r="C331" s="4764"/>
      <c r="D331" s="4777"/>
      <c r="E331" s="1831"/>
      <c r="F331" s="4763"/>
      <c r="G331" s="4789"/>
      <c r="H331" s="4747"/>
      <c r="I331" s="4807"/>
      <c r="J331" s="1948"/>
      <c r="K331" s="1947" t="s">
        <v>118</v>
      </c>
      <c r="L331" s="1946"/>
      <c r="M331" s="1873"/>
      <c r="N331" s="1872"/>
      <c r="O331" s="1871"/>
    </row>
    <row r="332" spans="1:15" s="2" customFormat="1" ht="15" customHeight="1" thickBot="1" x14ac:dyDescent="0.3">
      <c r="A332" s="4811"/>
      <c r="B332" s="4822"/>
      <c r="C332" s="4753"/>
      <c r="D332" s="4778"/>
      <c r="E332" s="1814"/>
      <c r="F332" s="3700"/>
      <c r="G332" s="4790"/>
      <c r="H332" s="4748"/>
      <c r="I332" s="4807"/>
      <c r="J332" s="1948"/>
      <c r="K332" s="1942" t="s">
        <v>21</v>
      </c>
      <c r="L332" s="1941"/>
      <c r="M332" s="1873"/>
      <c r="N332" s="1872"/>
      <c r="O332" s="1871"/>
    </row>
    <row r="333" spans="1:15" s="2" customFormat="1" ht="15" customHeight="1" thickBot="1" x14ac:dyDescent="0.3">
      <c r="A333" s="4809" t="s">
        <v>86</v>
      </c>
      <c r="B333" s="4820" t="s">
        <v>25</v>
      </c>
      <c r="C333" s="4752" t="s">
        <v>81</v>
      </c>
      <c r="D333" s="4784" t="s">
        <v>27</v>
      </c>
      <c r="E333" s="1819"/>
      <c r="F333" s="3699" t="s">
        <v>837</v>
      </c>
      <c r="G333" s="4788" t="s">
        <v>834</v>
      </c>
      <c r="H333" s="4746" t="s">
        <v>33</v>
      </c>
      <c r="I333" s="4807"/>
      <c r="J333" s="1948"/>
      <c r="K333" s="1981" t="s">
        <v>101</v>
      </c>
      <c r="L333" s="1946">
        <v>50</v>
      </c>
      <c r="M333" s="1980" t="s">
        <v>836</v>
      </c>
      <c r="N333" s="1979" t="s">
        <v>194</v>
      </c>
      <c r="O333" s="1982">
        <v>6</v>
      </c>
    </row>
    <row r="334" spans="1:15" s="2" customFormat="1" ht="15" customHeight="1" thickBot="1" x14ac:dyDescent="0.3">
      <c r="A334" s="4810"/>
      <c r="B334" s="4821"/>
      <c r="C334" s="4764"/>
      <c r="D334" s="4777"/>
      <c r="E334" s="1831"/>
      <c r="F334" s="4763"/>
      <c r="G334" s="4789"/>
      <c r="H334" s="4747"/>
      <c r="I334" s="4807"/>
      <c r="J334" s="1948"/>
      <c r="K334" s="1947" t="s">
        <v>822</v>
      </c>
      <c r="L334" s="1946"/>
      <c r="M334" s="1873"/>
      <c r="N334" s="1872"/>
      <c r="O334" s="1871"/>
    </row>
    <row r="335" spans="1:15" s="2" customFormat="1" ht="15" customHeight="1" thickBot="1" x14ac:dyDescent="0.3">
      <c r="A335" s="4810"/>
      <c r="B335" s="4821"/>
      <c r="C335" s="4764"/>
      <c r="D335" s="4777"/>
      <c r="E335" s="1831"/>
      <c r="F335" s="4763"/>
      <c r="G335" s="4789"/>
      <c r="H335" s="4747"/>
      <c r="I335" s="4807"/>
      <c r="J335" s="1948"/>
      <c r="K335" s="1947" t="s">
        <v>118</v>
      </c>
      <c r="L335" s="1946"/>
      <c r="M335" s="1873"/>
      <c r="N335" s="1872"/>
      <c r="O335" s="1871"/>
    </row>
    <row r="336" spans="1:15" s="2" customFormat="1" ht="15" customHeight="1" thickBot="1" x14ac:dyDescent="0.3">
      <c r="A336" s="4811"/>
      <c r="B336" s="4822"/>
      <c r="C336" s="4753"/>
      <c r="D336" s="4778"/>
      <c r="E336" s="1814"/>
      <c r="F336" s="3700"/>
      <c r="G336" s="4790"/>
      <c r="H336" s="4748"/>
      <c r="I336" s="4807"/>
      <c r="J336" s="1948"/>
      <c r="K336" s="1942" t="s">
        <v>21</v>
      </c>
      <c r="L336" s="1941"/>
      <c r="M336" s="1873"/>
      <c r="N336" s="1872"/>
      <c r="O336" s="1871"/>
    </row>
    <row r="337" spans="1:15" s="2" customFormat="1" ht="30" customHeight="1" thickBot="1" x14ac:dyDescent="0.3">
      <c r="A337" s="4809" t="s">
        <v>86</v>
      </c>
      <c r="B337" s="4820" t="s">
        <v>25</v>
      </c>
      <c r="C337" s="4752" t="s">
        <v>81</v>
      </c>
      <c r="D337" s="4784" t="s">
        <v>86</v>
      </c>
      <c r="E337" s="1819"/>
      <c r="F337" s="4800" t="s">
        <v>835</v>
      </c>
      <c r="G337" s="4788" t="s">
        <v>834</v>
      </c>
      <c r="H337" s="4746" t="s">
        <v>33</v>
      </c>
      <c r="I337" s="4807"/>
      <c r="J337" s="1948"/>
      <c r="K337" s="1981" t="s">
        <v>101</v>
      </c>
      <c r="L337" s="1946">
        <v>73</v>
      </c>
      <c r="M337" s="1980" t="s">
        <v>833</v>
      </c>
      <c r="N337" s="1979" t="s">
        <v>194</v>
      </c>
      <c r="O337" s="1978">
        <v>0</v>
      </c>
    </row>
    <row r="338" spans="1:15" s="2" customFormat="1" ht="15" customHeight="1" thickBot="1" x14ac:dyDescent="0.3">
      <c r="A338" s="4810"/>
      <c r="B338" s="4821"/>
      <c r="C338" s="4764"/>
      <c r="D338" s="4777"/>
      <c r="E338" s="1831"/>
      <c r="F338" s="4801"/>
      <c r="G338" s="4789"/>
      <c r="H338" s="4747"/>
      <c r="I338" s="4807"/>
      <c r="J338" s="1948"/>
      <c r="K338" s="1947" t="s">
        <v>822</v>
      </c>
      <c r="L338" s="1946"/>
      <c r="M338" s="1980" t="s">
        <v>832</v>
      </c>
      <c r="N338" s="1979" t="s">
        <v>194</v>
      </c>
      <c r="O338" s="1978">
        <v>4</v>
      </c>
    </row>
    <row r="339" spans="1:15" s="2" customFormat="1" ht="11.25" customHeight="1" thickBot="1" x14ac:dyDescent="0.3">
      <c r="A339" s="4810"/>
      <c r="B339" s="4821"/>
      <c r="C339" s="4764"/>
      <c r="D339" s="4777"/>
      <c r="E339" s="1831"/>
      <c r="F339" s="4801"/>
      <c r="G339" s="4789"/>
      <c r="H339" s="4747"/>
      <c r="I339" s="4807"/>
      <c r="J339" s="1948"/>
      <c r="K339" s="1947" t="s">
        <v>118</v>
      </c>
      <c r="L339" s="1946"/>
      <c r="M339" s="1873"/>
      <c r="N339" s="1872"/>
      <c r="O339" s="1871"/>
    </row>
    <row r="340" spans="1:15" s="2" customFormat="1" ht="15" customHeight="1" thickBot="1" x14ac:dyDescent="0.3">
      <c r="A340" s="4811"/>
      <c r="B340" s="4822"/>
      <c r="C340" s="4753"/>
      <c r="D340" s="4778"/>
      <c r="E340" s="1814"/>
      <c r="F340" s="4802"/>
      <c r="G340" s="4790"/>
      <c r="H340" s="4748"/>
      <c r="I340" s="4808"/>
      <c r="J340" s="1901"/>
      <c r="K340" s="1977" t="s">
        <v>21</v>
      </c>
      <c r="L340" s="1976"/>
      <c r="M340" s="1856"/>
      <c r="N340" s="1855"/>
      <c r="O340" s="1854"/>
    </row>
    <row r="341" spans="1:15" s="2" customFormat="1" ht="15" customHeight="1" thickBot="1" x14ac:dyDescent="0.3">
      <c r="A341" s="4809" t="s">
        <v>86</v>
      </c>
      <c r="B341" s="4820" t="s">
        <v>25</v>
      </c>
      <c r="C341" s="4847" t="s">
        <v>76</v>
      </c>
      <c r="D341" s="3692" t="s">
        <v>831</v>
      </c>
      <c r="E341" s="4774"/>
      <c r="F341" s="3693"/>
      <c r="G341" s="4788" t="s">
        <v>824</v>
      </c>
      <c r="H341" s="4746" t="s">
        <v>33</v>
      </c>
      <c r="I341" s="1975" t="s">
        <v>538</v>
      </c>
      <c r="J341" s="5006" t="s">
        <v>226</v>
      </c>
      <c r="K341" s="1974" t="s">
        <v>101</v>
      </c>
      <c r="L341" s="1973">
        <f>L345+L349+L353</f>
        <v>335.3</v>
      </c>
      <c r="M341" s="1926"/>
      <c r="N341" s="1925"/>
      <c r="O341" s="1924"/>
    </row>
    <row r="342" spans="1:15" s="2" customFormat="1" ht="15" customHeight="1" thickBot="1" x14ac:dyDescent="0.3">
      <c r="A342" s="4810"/>
      <c r="B342" s="4821"/>
      <c r="C342" s="4848"/>
      <c r="D342" s="3694"/>
      <c r="E342" s="4775"/>
      <c r="F342" s="3695"/>
      <c r="G342" s="4789"/>
      <c r="H342" s="4747"/>
      <c r="I342" s="1949"/>
      <c r="J342" s="5007"/>
      <c r="K342" s="1971" t="s">
        <v>822</v>
      </c>
      <c r="L342" s="1941">
        <f>L346+L350+L354</f>
        <v>0</v>
      </c>
      <c r="M342" s="1873"/>
      <c r="N342" s="1872"/>
      <c r="O342" s="1871"/>
    </row>
    <row r="343" spans="1:15" s="2" customFormat="1" ht="15" customHeight="1" thickBot="1" x14ac:dyDescent="0.3">
      <c r="A343" s="4810"/>
      <c r="B343" s="4821"/>
      <c r="C343" s="4848"/>
      <c r="D343" s="3694"/>
      <c r="E343" s="4775"/>
      <c r="F343" s="3695"/>
      <c r="G343" s="4789"/>
      <c r="H343" s="4747"/>
      <c r="I343" s="1949"/>
      <c r="J343" s="1972"/>
      <c r="K343" s="1971" t="s">
        <v>118</v>
      </c>
      <c r="L343" s="1970">
        <f>L347+L351+L355</f>
        <v>0.99</v>
      </c>
      <c r="M343" s="1873"/>
      <c r="N343" s="1872"/>
      <c r="O343" s="1871"/>
    </row>
    <row r="344" spans="1:15" s="2" customFormat="1" ht="18.75" customHeight="1" thickBot="1" x14ac:dyDescent="0.3">
      <c r="A344" s="4811"/>
      <c r="B344" s="4822"/>
      <c r="C344" s="4849"/>
      <c r="D344" s="3696"/>
      <c r="E344" s="4776"/>
      <c r="F344" s="3697"/>
      <c r="G344" s="4790"/>
      <c r="H344" s="4748"/>
      <c r="I344" s="1944"/>
      <c r="J344" s="1954"/>
      <c r="K344" s="1844" t="s">
        <v>21</v>
      </c>
      <c r="L344" s="1969">
        <f>SUM(L341:L343)</f>
        <v>336.29</v>
      </c>
      <c r="M344" s="1910"/>
      <c r="N344" s="1809"/>
      <c r="O344" s="1909"/>
    </row>
    <row r="345" spans="1:15" s="2" customFormat="1" ht="24.75" customHeight="1" thickBot="1" x14ac:dyDescent="0.3">
      <c r="A345" s="4810" t="s">
        <v>86</v>
      </c>
      <c r="B345" s="4821" t="s">
        <v>25</v>
      </c>
      <c r="C345" s="4848" t="s">
        <v>76</v>
      </c>
      <c r="D345" s="4777" t="s">
        <v>25</v>
      </c>
      <c r="E345" s="1831"/>
      <c r="F345" s="216" t="s">
        <v>830</v>
      </c>
      <c r="G345" s="4789" t="s">
        <v>824</v>
      </c>
      <c r="H345" s="4747" t="s">
        <v>33</v>
      </c>
      <c r="I345" s="1949"/>
      <c r="J345" s="1968"/>
      <c r="K345" s="1952" t="s">
        <v>101</v>
      </c>
      <c r="L345" s="1946">
        <v>290.3</v>
      </c>
      <c r="M345" s="1967" t="s">
        <v>829</v>
      </c>
      <c r="N345" s="1966" t="s">
        <v>828</v>
      </c>
      <c r="O345" s="1965">
        <v>468.5</v>
      </c>
    </row>
    <row r="346" spans="1:15" s="2" customFormat="1" ht="22.5" customHeight="1" thickBot="1" x14ac:dyDescent="0.3">
      <c r="A346" s="4810"/>
      <c r="B346" s="4821"/>
      <c r="C346" s="4848"/>
      <c r="D346" s="4777"/>
      <c r="E346" s="1831"/>
      <c r="F346" s="216"/>
      <c r="G346" s="4789"/>
      <c r="H346" s="4747"/>
      <c r="I346" s="1949"/>
      <c r="J346" s="1955"/>
      <c r="K346" s="1947" t="s">
        <v>822</v>
      </c>
      <c r="L346" s="1946"/>
      <c r="M346" s="1964" t="s">
        <v>827</v>
      </c>
      <c r="N346" s="1963" t="s">
        <v>194</v>
      </c>
      <c r="O346" s="1815">
        <v>1</v>
      </c>
    </row>
    <row r="347" spans="1:15" s="2" customFormat="1" ht="15" customHeight="1" thickBot="1" x14ac:dyDescent="0.3">
      <c r="A347" s="4810"/>
      <c r="B347" s="4821"/>
      <c r="C347" s="4848"/>
      <c r="D347" s="4777"/>
      <c r="E347" s="1831"/>
      <c r="F347" s="1950"/>
      <c r="G347" s="4789"/>
      <c r="H347" s="4747"/>
      <c r="I347" s="1949"/>
      <c r="J347" s="1955"/>
      <c r="K347" s="1947" t="s">
        <v>118</v>
      </c>
      <c r="L347" s="1962">
        <v>0.99</v>
      </c>
      <c r="M347" s="1873"/>
      <c r="N347" s="1872"/>
      <c r="O347" s="1871"/>
    </row>
    <row r="348" spans="1:15" s="2" customFormat="1" ht="15" customHeight="1" thickBot="1" x14ac:dyDescent="0.3">
      <c r="A348" s="4811"/>
      <c r="B348" s="4822"/>
      <c r="C348" s="4849"/>
      <c r="D348" s="4778"/>
      <c r="E348" s="1814"/>
      <c r="F348" s="1945"/>
      <c r="G348" s="4790"/>
      <c r="H348" s="4748"/>
      <c r="I348" s="1949"/>
      <c r="J348" s="1954"/>
      <c r="K348" s="1942" t="s">
        <v>21</v>
      </c>
      <c r="L348" s="1941">
        <f>SUM(L345:L347)</f>
        <v>291.29000000000002</v>
      </c>
      <c r="M348" s="1910"/>
      <c r="N348" s="1809"/>
      <c r="O348" s="1909"/>
    </row>
    <row r="349" spans="1:15" s="2" customFormat="1" ht="33" customHeight="1" thickBot="1" x14ac:dyDescent="0.3">
      <c r="A349" s="4809" t="s">
        <v>86</v>
      </c>
      <c r="B349" s="4820" t="s">
        <v>25</v>
      </c>
      <c r="C349" s="4847" t="s">
        <v>76</v>
      </c>
      <c r="D349" s="4784" t="s">
        <v>27</v>
      </c>
      <c r="E349" s="1819"/>
      <c r="F349" s="3699" t="s">
        <v>826</v>
      </c>
      <c r="G349" s="4788" t="s">
        <v>824</v>
      </c>
      <c r="H349" s="4746" t="s">
        <v>33</v>
      </c>
      <c r="I349" s="1949"/>
      <c r="J349" s="1961"/>
      <c r="K349" s="1960" t="s">
        <v>101</v>
      </c>
      <c r="L349" s="1959">
        <v>30</v>
      </c>
      <c r="M349" s="1958" t="s">
        <v>826</v>
      </c>
      <c r="N349" s="1957" t="s">
        <v>194</v>
      </c>
      <c r="O349" s="1956">
        <v>200</v>
      </c>
    </row>
    <row r="350" spans="1:15" s="2" customFormat="1" ht="15" customHeight="1" thickBot="1" x14ac:dyDescent="0.3">
      <c r="A350" s="4810"/>
      <c r="B350" s="4821"/>
      <c r="C350" s="4848"/>
      <c r="D350" s="4777"/>
      <c r="E350" s="1831"/>
      <c r="F350" s="4763"/>
      <c r="G350" s="4789"/>
      <c r="H350" s="4747"/>
      <c r="I350" s="1949"/>
      <c r="J350" s="1955"/>
      <c r="K350" s="1952" t="s">
        <v>822</v>
      </c>
      <c r="L350" s="1946"/>
      <c r="M350" s="1873"/>
      <c r="N350" s="1872"/>
      <c r="O350" s="1871"/>
    </row>
    <row r="351" spans="1:15" s="2" customFormat="1" ht="15" customHeight="1" thickBot="1" x14ac:dyDescent="0.3">
      <c r="A351" s="4810"/>
      <c r="B351" s="4821"/>
      <c r="C351" s="4848"/>
      <c r="D351" s="4777"/>
      <c r="E351" s="1831"/>
      <c r="F351" s="4763"/>
      <c r="G351" s="4789"/>
      <c r="H351" s="4747"/>
      <c r="I351" s="1949"/>
      <c r="J351" s="1955"/>
      <c r="K351" s="1947" t="s">
        <v>118</v>
      </c>
      <c r="L351" s="1946"/>
      <c r="M351" s="1873"/>
      <c r="N351" s="1872"/>
      <c r="O351" s="1871"/>
    </row>
    <row r="352" spans="1:15" s="2" customFormat="1" ht="15" customHeight="1" thickBot="1" x14ac:dyDescent="0.3">
      <c r="A352" s="4811"/>
      <c r="B352" s="4822"/>
      <c r="C352" s="4849"/>
      <c r="D352" s="4778"/>
      <c r="E352" s="1814"/>
      <c r="F352" s="1945"/>
      <c r="G352" s="4790"/>
      <c r="H352" s="4748"/>
      <c r="I352" s="1949"/>
      <c r="J352" s="1954"/>
      <c r="K352" s="1942" t="s">
        <v>21</v>
      </c>
      <c r="L352" s="1941">
        <f>SUM(L349:L351)</f>
        <v>30</v>
      </c>
      <c r="M352" s="1910"/>
      <c r="N352" s="1809"/>
      <c r="O352" s="1909"/>
    </row>
    <row r="353" spans="1:16" s="2" customFormat="1" ht="30" customHeight="1" thickBot="1" x14ac:dyDescent="0.3">
      <c r="A353" s="4809" t="s">
        <v>86</v>
      </c>
      <c r="B353" s="4820" t="s">
        <v>25</v>
      </c>
      <c r="C353" s="4847" t="s">
        <v>76</v>
      </c>
      <c r="D353" s="4784" t="s">
        <v>86</v>
      </c>
      <c r="E353" s="1819"/>
      <c r="F353" s="1823" t="s">
        <v>825</v>
      </c>
      <c r="G353" s="4788" t="s">
        <v>824</v>
      </c>
      <c r="H353" s="4746" t="s">
        <v>33</v>
      </c>
      <c r="I353" s="1949"/>
      <c r="J353" s="1953"/>
      <c r="K353" s="1952" t="s">
        <v>101</v>
      </c>
      <c r="L353" s="1946">
        <v>15</v>
      </c>
      <c r="M353" s="1896" t="s">
        <v>823</v>
      </c>
      <c r="N353" s="1951" t="s">
        <v>194</v>
      </c>
      <c r="O353" s="1921">
        <v>5</v>
      </c>
    </row>
    <row r="354" spans="1:16" s="2" customFormat="1" ht="15" customHeight="1" thickBot="1" x14ac:dyDescent="0.3">
      <c r="A354" s="4810"/>
      <c r="B354" s="4821"/>
      <c r="C354" s="4848"/>
      <c r="D354" s="4777"/>
      <c r="E354" s="1831"/>
      <c r="F354" s="216"/>
      <c r="G354" s="4789"/>
      <c r="H354" s="4747"/>
      <c r="I354" s="1949"/>
      <c r="J354" s="1948"/>
      <c r="K354" s="1947" t="s">
        <v>822</v>
      </c>
      <c r="L354" s="1946"/>
      <c r="M354" s="1873"/>
      <c r="N354" s="1872"/>
      <c r="O354" s="1871"/>
    </row>
    <row r="355" spans="1:16" s="2" customFormat="1" ht="15" customHeight="1" thickBot="1" x14ac:dyDescent="0.3">
      <c r="A355" s="4810"/>
      <c r="B355" s="4821"/>
      <c r="C355" s="4848"/>
      <c r="D355" s="4777"/>
      <c r="E355" s="1831"/>
      <c r="F355" s="1950"/>
      <c r="G355" s="4789"/>
      <c r="H355" s="4747"/>
      <c r="I355" s="1949"/>
      <c r="J355" s="1948"/>
      <c r="K355" s="1947" t="s">
        <v>118</v>
      </c>
      <c r="L355" s="1946"/>
      <c r="M355" s="1873"/>
      <c r="N355" s="1872"/>
      <c r="O355" s="1871"/>
    </row>
    <row r="356" spans="1:16" s="2" customFormat="1" ht="15" customHeight="1" thickBot="1" x14ac:dyDescent="0.3">
      <c r="A356" s="4811"/>
      <c r="B356" s="4822"/>
      <c r="C356" s="4849"/>
      <c r="D356" s="4778"/>
      <c r="E356" s="1814"/>
      <c r="F356" s="1945"/>
      <c r="G356" s="4790"/>
      <c r="H356" s="4748"/>
      <c r="I356" s="1944"/>
      <c r="J356" s="1943"/>
      <c r="K356" s="1942" t="s">
        <v>21</v>
      </c>
      <c r="L356" s="1941">
        <f>SUM(L353:L355)</f>
        <v>15</v>
      </c>
      <c r="M356" s="1910"/>
      <c r="N356" s="1809"/>
      <c r="O356" s="1909"/>
    </row>
    <row r="357" spans="1:16" s="2" customFormat="1" ht="15" customHeight="1" thickBot="1" x14ac:dyDescent="0.3">
      <c r="A357" s="1807" t="s">
        <v>86</v>
      </c>
      <c r="B357" s="1806" t="s">
        <v>25</v>
      </c>
      <c r="C357" s="4831" t="s">
        <v>532</v>
      </c>
      <c r="D357" s="4832"/>
      <c r="E357" s="4832"/>
      <c r="F357" s="4832"/>
      <c r="G357" s="4832"/>
      <c r="H357" s="4832"/>
      <c r="I357" s="4832"/>
      <c r="J357" s="4832"/>
      <c r="K357" s="4833"/>
      <c r="L357" s="1940">
        <f>L226+L294+L314+L320+L328+L344</f>
        <v>5406.22</v>
      </c>
      <c r="M357" s="4768"/>
      <c r="N357" s="4769"/>
      <c r="O357" s="4770"/>
    </row>
    <row r="358" spans="1:16" s="2" customFormat="1" ht="27.75" customHeight="1" thickBot="1" x14ac:dyDescent="0.3">
      <c r="A358" s="1939" t="s">
        <v>86</v>
      </c>
      <c r="B358" s="1938" t="s">
        <v>27</v>
      </c>
      <c r="C358" s="1937" t="s">
        <v>821</v>
      </c>
      <c r="D358" s="1935"/>
      <c r="E358" s="1935"/>
      <c r="F358" s="1935"/>
      <c r="G358" s="1935"/>
      <c r="H358" s="1936"/>
      <c r="I358" s="1935"/>
      <c r="J358" s="1935"/>
      <c r="K358" s="1935"/>
      <c r="L358" s="1934"/>
      <c r="M358" s="1933"/>
      <c r="N358" s="1933"/>
      <c r="O358" s="1932"/>
      <c r="P358" s="1931"/>
    </row>
    <row r="359" spans="1:16" s="2" customFormat="1" ht="49.5" customHeight="1" thickBot="1" x14ac:dyDescent="0.3">
      <c r="A359" s="1807"/>
      <c r="B359" s="1930"/>
      <c r="C359" s="4785"/>
      <c r="D359" s="4786"/>
      <c r="E359" s="4786"/>
      <c r="F359" s="4786"/>
      <c r="G359" s="4786"/>
      <c r="H359" s="4786"/>
      <c r="I359" s="4786"/>
      <c r="J359" s="4786"/>
      <c r="K359" s="4786"/>
      <c r="L359" s="4787"/>
      <c r="M359" s="1929" t="s">
        <v>820</v>
      </c>
      <c r="N359" s="1928" t="s">
        <v>292</v>
      </c>
      <c r="O359" s="1927" t="s">
        <v>819</v>
      </c>
    </row>
    <row r="360" spans="1:16" s="2" customFormat="1" ht="15" customHeight="1" thickBot="1" x14ac:dyDescent="0.25">
      <c r="A360" s="4809" t="s">
        <v>86</v>
      </c>
      <c r="B360" s="4820" t="s">
        <v>27</v>
      </c>
      <c r="C360" s="4752" t="s">
        <v>25</v>
      </c>
      <c r="D360" s="3692" t="s">
        <v>817</v>
      </c>
      <c r="E360" s="4774"/>
      <c r="F360" s="3693"/>
      <c r="G360" s="4788" t="s">
        <v>354</v>
      </c>
      <c r="H360" s="4746" t="s">
        <v>33</v>
      </c>
      <c r="I360" s="4806" t="s">
        <v>538</v>
      </c>
      <c r="J360" s="4812" t="s">
        <v>226</v>
      </c>
      <c r="K360" s="1899" t="s">
        <v>101</v>
      </c>
      <c r="L360" s="1822">
        <v>165</v>
      </c>
      <c r="M360" s="1926"/>
      <c r="N360" s="1925"/>
      <c r="O360" s="1924"/>
    </row>
    <row r="361" spans="1:16" s="2" customFormat="1" ht="15" customHeight="1" thickBot="1" x14ac:dyDescent="0.25">
      <c r="A361" s="4810"/>
      <c r="B361" s="4821"/>
      <c r="C361" s="4764"/>
      <c r="D361" s="3694"/>
      <c r="E361" s="4775"/>
      <c r="F361" s="3695"/>
      <c r="G361" s="4789"/>
      <c r="H361" s="4747"/>
      <c r="I361" s="4807"/>
      <c r="J361" s="4813"/>
      <c r="K361" s="1898" t="s">
        <v>132</v>
      </c>
      <c r="L361" s="1897"/>
      <c r="M361" s="1923" t="s">
        <v>818</v>
      </c>
      <c r="N361" s="1922" t="s">
        <v>194</v>
      </c>
      <c r="O361" s="1921">
        <v>52</v>
      </c>
    </row>
    <row r="362" spans="1:16" s="2" customFormat="1" ht="15" customHeight="1" thickBot="1" x14ac:dyDescent="0.25">
      <c r="A362" s="4810"/>
      <c r="B362" s="4821"/>
      <c r="C362" s="4764"/>
      <c r="D362" s="3694"/>
      <c r="E362" s="4775"/>
      <c r="F362" s="3695"/>
      <c r="G362" s="4789"/>
      <c r="H362" s="4747"/>
      <c r="I362" s="4807"/>
      <c r="J362" s="4813"/>
      <c r="K362" s="1898" t="s">
        <v>118</v>
      </c>
      <c r="L362" s="1897"/>
      <c r="M362" s="1873"/>
      <c r="N362" s="1872"/>
      <c r="O362" s="1871"/>
    </row>
    <row r="363" spans="1:16" s="2" customFormat="1" ht="15" customHeight="1" thickBot="1" x14ac:dyDescent="0.3">
      <c r="A363" s="4811"/>
      <c r="B363" s="4822"/>
      <c r="C363" s="4753"/>
      <c r="D363" s="3696"/>
      <c r="E363" s="4776"/>
      <c r="F363" s="3697"/>
      <c r="G363" s="4789"/>
      <c r="H363" s="4747"/>
      <c r="I363" s="4807"/>
      <c r="J363" s="4813"/>
      <c r="K363" s="1844" t="s">
        <v>21</v>
      </c>
      <c r="L363" s="1893">
        <f>SUM(L360:L362)</f>
        <v>165</v>
      </c>
      <c r="M363" s="1910"/>
      <c r="N363" s="1809"/>
      <c r="O363" s="1909"/>
    </row>
    <row r="364" spans="1:16" s="2" customFormat="1" ht="15" customHeight="1" thickBot="1" x14ac:dyDescent="0.3">
      <c r="A364" s="1905" t="s">
        <v>86</v>
      </c>
      <c r="B364" s="1904" t="s">
        <v>27</v>
      </c>
      <c r="C364" s="1903" t="s">
        <v>25</v>
      </c>
      <c r="D364" s="1832" t="s">
        <v>25</v>
      </c>
      <c r="E364" s="1831"/>
      <c r="F364" s="3699" t="s">
        <v>817</v>
      </c>
      <c r="G364" s="4789"/>
      <c r="H364" s="4747"/>
      <c r="I364" s="4807"/>
      <c r="J364" s="4813"/>
      <c r="K364" s="1907" t="s">
        <v>101</v>
      </c>
      <c r="L364" s="1906">
        <v>165</v>
      </c>
      <c r="M364" s="1920"/>
      <c r="N364" s="1919"/>
      <c r="O364" s="1918"/>
    </row>
    <row r="365" spans="1:16" s="2" customFormat="1" ht="30" customHeight="1" thickBot="1" x14ac:dyDescent="0.3">
      <c r="A365" s="1905"/>
      <c r="B365" s="1904"/>
      <c r="C365" s="1903"/>
      <c r="D365" s="1832"/>
      <c r="E365" s="1831"/>
      <c r="F365" s="3700"/>
      <c r="G365" s="4790"/>
      <c r="H365" s="4748"/>
      <c r="I365" s="4808"/>
      <c r="J365" s="4814"/>
      <c r="K365" s="1900" t="s">
        <v>21</v>
      </c>
      <c r="L365" s="1897">
        <f>SUM(L364)</f>
        <v>165</v>
      </c>
      <c r="M365" s="1920"/>
      <c r="N365" s="1919"/>
      <c r="O365" s="1918"/>
    </row>
    <row r="366" spans="1:16" s="2" customFormat="1" ht="27" customHeight="1" thickBot="1" x14ac:dyDescent="0.25">
      <c r="A366" s="4809" t="s">
        <v>86</v>
      </c>
      <c r="B366" s="4820" t="s">
        <v>27</v>
      </c>
      <c r="C366" s="4752" t="s">
        <v>27</v>
      </c>
      <c r="D366" s="3692" t="s">
        <v>813</v>
      </c>
      <c r="E366" s="4774"/>
      <c r="F366" s="3693"/>
      <c r="G366" s="4740" t="s">
        <v>816</v>
      </c>
      <c r="H366" s="4746" t="s">
        <v>33</v>
      </c>
      <c r="I366" s="4806" t="s">
        <v>538</v>
      </c>
      <c r="J366" s="4812" t="s">
        <v>226</v>
      </c>
      <c r="K366" s="1853" t="s">
        <v>101</v>
      </c>
      <c r="L366" s="1822">
        <v>4</v>
      </c>
      <c r="M366" s="1917" t="s">
        <v>815</v>
      </c>
      <c r="N366" s="1916" t="s">
        <v>194</v>
      </c>
      <c r="O366" s="1915">
        <v>5</v>
      </c>
    </row>
    <row r="367" spans="1:16" s="2" customFormat="1" ht="22.5" customHeight="1" thickBot="1" x14ac:dyDescent="0.25">
      <c r="A367" s="4810"/>
      <c r="B367" s="4821"/>
      <c r="C367" s="4764"/>
      <c r="D367" s="3694"/>
      <c r="E367" s="4775"/>
      <c r="F367" s="3695"/>
      <c r="G367" s="4741"/>
      <c r="H367" s="4747"/>
      <c r="I367" s="4807"/>
      <c r="J367" s="4813"/>
      <c r="K367" s="1848" t="s">
        <v>132</v>
      </c>
      <c r="L367" s="1897"/>
      <c r="M367" s="1914" t="s">
        <v>814</v>
      </c>
      <c r="N367" s="1913" t="s">
        <v>334</v>
      </c>
      <c r="O367" s="1912">
        <v>5</v>
      </c>
    </row>
    <row r="368" spans="1:16" s="2" customFormat="1" ht="15" customHeight="1" thickBot="1" x14ac:dyDescent="0.3">
      <c r="A368" s="4810"/>
      <c r="B368" s="4821"/>
      <c r="C368" s="4764"/>
      <c r="D368" s="3694"/>
      <c r="E368" s="4775"/>
      <c r="F368" s="3695"/>
      <c r="G368" s="4741"/>
      <c r="H368" s="4747"/>
      <c r="I368" s="4807"/>
      <c r="J368" s="4813"/>
      <c r="K368" s="1848" t="s">
        <v>118</v>
      </c>
      <c r="L368" s="1897"/>
      <c r="M368" s="1873"/>
      <c r="N368" s="1872"/>
      <c r="O368" s="1871"/>
    </row>
    <row r="369" spans="1:15" s="2" customFormat="1" ht="15" customHeight="1" thickBot="1" x14ac:dyDescent="0.3">
      <c r="A369" s="4811"/>
      <c r="B369" s="4822"/>
      <c r="C369" s="4753"/>
      <c r="D369" s="3696"/>
      <c r="E369" s="4776"/>
      <c r="F369" s="3697"/>
      <c r="G369" s="4741"/>
      <c r="H369" s="4747"/>
      <c r="I369" s="4807"/>
      <c r="J369" s="4813"/>
      <c r="K369" s="1911" t="s">
        <v>21</v>
      </c>
      <c r="L369" s="1893">
        <f>SUM(L366:L368)</f>
        <v>4</v>
      </c>
      <c r="M369" s="1910"/>
      <c r="N369" s="1809"/>
      <c r="O369" s="1909"/>
    </row>
    <row r="370" spans="1:15" s="2" customFormat="1" ht="15" customHeight="1" thickBot="1" x14ac:dyDescent="0.3">
      <c r="A370" s="1905" t="s">
        <v>86</v>
      </c>
      <c r="B370" s="1904" t="s">
        <v>27</v>
      </c>
      <c r="C370" s="1903" t="s">
        <v>27</v>
      </c>
      <c r="D370" s="1908" t="s">
        <v>25</v>
      </c>
      <c r="E370" s="1901"/>
      <c r="F370" s="3699" t="s">
        <v>813</v>
      </c>
      <c r="G370" s="4741"/>
      <c r="H370" s="4747"/>
      <c r="I370" s="4807"/>
      <c r="J370" s="4813"/>
      <c r="K370" s="1907" t="s">
        <v>101</v>
      </c>
      <c r="L370" s="1906">
        <v>4</v>
      </c>
      <c r="M370" s="1847"/>
      <c r="N370" s="1846"/>
      <c r="O370" s="1845"/>
    </row>
    <row r="371" spans="1:15" s="2" customFormat="1" ht="15" customHeight="1" thickBot="1" x14ac:dyDescent="0.3">
      <c r="A371" s="1905"/>
      <c r="B371" s="1904"/>
      <c r="C371" s="1903"/>
      <c r="D371" s="1902"/>
      <c r="E371" s="1901"/>
      <c r="F371" s="3700"/>
      <c r="G371" s="4742"/>
      <c r="H371" s="4748"/>
      <c r="I371" s="4808"/>
      <c r="J371" s="4814"/>
      <c r="K371" s="1900" t="s">
        <v>21</v>
      </c>
      <c r="L371" s="1897">
        <f>SUM(L370)</f>
        <v>4</v>
      </c>
      <c r="M371" s="1847"/>
      <c r="N371" s="1846"/>
      <c r="O371" s="1845"/>
    </row>
    <row r="372" spans="1:15" s="2" customFormat="1" ht="15" customHeight="1" thickBot="1" x14ac:dyDescent="0.25">
      <c r="A372" s="1892" t="s">
        <v>86</v>
      </c>
      <c r="B372" s="1891" t="s">
        <v>27</v>
      </c>
      <c r="C372" s="1890" t="s">
        <v>86</v>
      </c>
      <c r="D372" s="3692" t="s">
        <v>810</v>
      </c>
      <c r="E372" s="4774"/>
      <c r="F372" s="3693"/>
      <c r="G372" s="4740" t="s">
        <v>800</v>
      </c>
      <c r="H372" s="4746" t="s">
        <v>33</v>
      </c>
      <c r="I372" s="4806" t="s">
        <v>30</v>
      </c>
      <c r="J372" s="4754" t="s">
        <v>812</v>
      </c>
      <c r="K372" s="1899" t="s">
        <v>776</v>
      </c>
      <c r="L372" s="1822">
        <f>L377+L379+L381+L383+L385+L387+L389+L391+L393+L395+L397</f>
        <v>14</v>
      </c>
      <c r="M372" s="1851"/>
      <c r="N372" s="1850"/>
      <c r="O372" s="1849"/>
    </row>
    <row r="373" spans="1:15" s="2" customFormat="1" ht="22.5" customHeight="1" thickBot="1" x14ac:dyDescent="0.25">
      <c r="A373" s="1862"/>
      <c r="B373" s="1861"/>
      <c r="C373" s="1860"/>
      <c r="D373" s="3694"/>
      <c r="E373" s="4775"/>
      <c r="F373" s="3695"/>
      <c r="G373" s="4741"/>
      <c r="H373" s="4747"/>
      <c r="I373" s="4807"/>
      <c r="J373" s="4755"/>
      <c r="K373" s="1898" t="s">
        <v>132</v>
      </c>
      <c r="L373" s="1897"/>
      <c r="M373" s="1896" t="s">
        <v>811</v>
      </c>
      <c r="N373" s="1895" t="s">
        <v>194</v>
      </c>
      <c r="O373" s="1894">
        <v>11</v>
      </c>
    </row>
    <row r="374" spans="1:15" s="2" customFormat="1" ht="15" customHeight="1" thickBot="1" x14ac:dyDescent="0.3">
      <c r="A374" s="1862"/>
      <c r="B374" s="1861"/>
      <c r="C374" s="1860"/>
      <c r="D374" s="3696"/>
      <c r="E374" s="4776"/>
      <c r="F374" s="3697"/>
      <c r="G374" s="4741"/>
      <c r="H374" s="4747"/>
      <c r="I374" s="4807"/>
      <c r="J374" s="4756"/>
      <c r="K374" s="1844" t="s">
        <v>21</v>
      </c>
      <c r="L374" s="1893">
        <f>SUM(L372:L373)</f>
        <v>14</v>
      </c>
      <c r="M374" s="1810"/>
      <c r="N374" s="1842"/>
      <c r="O374" s="1808"/>
    </row>
    <row r="375" spans="1:15" s="2" customFormat="1" ht="23.25" customHeight="1" thickBot="1" x14ac:dyDescent="0.25">
      <c r="A375" s="1892" t="s">
        <v>86</v>
      </c>
      <c r="B375" s="1891" t="s">
        <v>27</v>
      </c>
      <c r="C375" s="1890" t="s">
        <v>86</v>
      </c>
      <c r="D375" s="1877" t="s">
        <v>25</v>
      </c>
      <c r="E375" s="1889"/>
      <c r="F375" s="5037" t="s">
        <v>810</v>
      </c>
      <c r="G375" s="4741"/>
      <c r="H375" s="4747"/>
      <c r="I375" s="4807"/>
      <c r="J375" s="1885"/>
      <c r="K375" s="1863" t="s">
        <v>776</v>
      </c>
      <c r="L375" s="1888">
        <v>14</v>
      </c>
      <c r="M375" s="1847"/>
      <c r="N375" s="1846"/>
      <c r="O375" s="1845"/>
    </row>
    <row r="376" spans="1:15" s="2" customFormat="1" ht="24" customHeight="1" thickBot="1" x14ac:dyDescent="0.3">
      <c r="A376" s="1862"/>
      <c r="B376" s="1861"/>
      <c r="C376" s="1860"/>
      <c r="D376" s="1887"/>
      <c r="E376" s="1886"/>
      <c r="F376" s="5038"/>
      <c r="G376" s="4742"/>
      <c r="H376" s="4748"/>
      <c r="I376" s="4807"/>
      <c r="J376" s="1885"/>
      <c r="K376" s="1884" t="s">
        <v>21</v>
      </c>
      <c r="L376" s="1811">
        <f>SUM(L375)</f>
        <v>14</v>
      </c>
      <c r="M376" s="1847"/>
      <c r="N376" s="1846"/>
      <c r="O376" s="1845"/>
    </row>
    <row r="377" spans="1:15" s="2" customFormat="1" ht="29.25" customHeight="1" thickBot="1" x14ac:dyDescent="0.25">
      <c r="A377" s="1862"/>
      <c r="B377" s="1861"/>
      <c r="C377" s="1860"/>
      <c r="D377" s="1883"/>
      <c r="E377" s="1819"/>
      <c r="F377" s="4987" t="s">
        <v>809</v>
      </c>
      <c r="G377" s="4740" t="s">
        <v>800</v>
      </c>
      <c r="H377" s="4746" t="s">
        <v>33</v>
      </c>
      <c r="I377" s="4807"/>
      <c r="J377" s="1882"/>
      <c r="K377" s="1863" t="s">
        <v>101</v>
      </c>
      <c r="L377" s="1875">
        <v>0.65</v>
      </c>
      <c r="M377" s="1881"/>
      <c r="N377" s="1880"/>
      <c r="O377" s="1879"/>
    </row>
    <row r="378" spans="1:15" s="2" customFormat="1" ht="21" customHeight="1" thickBot="1" x14ac:dyDescent="0.25">
      <c r="A378" s="1862"/>
      <c r="B378" s="1861"/>
      <c r="C378" s="1860"/>
      <c r="D378" s="1878"/>
      <c r="E378" s="1814"/>
      <c r="F378" s="4988"/>
      <c r="G378" s="4741"/>
      <c r="H378" s="4747"/>
      <c r="I378" s="4807"/>
      <c r="J378" s="1864"/>
      <c r="K378" s="1865"/>
      <c r="L378" s="1811"/>
      <c r="M378" s="1873"/>
      <c r="N378" s="1872"/>
      <c r="O378" s="1871"/>
    </row>
    <row r="379" spans="1:15" s="2" customFormat="1" ht="25.5" customHeight="1" thickBot="1" x14ac:dyDescent="0.25">
      <c r="A379" s="1862"/>
      <c r="B379" s="1861"/>
      <c r="C379" s="1860"/>
      <c r="D379" s="1877"/>
      <c r="E379" s="1819"/>
      <c r="F379" s="4987" t="s">
        <v>808</v>
      </c>
      <c r="G379" s="4741"/>
      <c r="H379" s="4747"/>
      <c r="I379" s="4807"/>
      <c r="J379" s="1864"/>
      <c r="K379" s="1865" t="s">
        <v>101</v>
      </c>
      <c r="L379" s="1811">
        <v>2.9</v>
      </c>
      <c r="M379" s="1873"/>
      <c r="N379" s="1872"/>
      <c r="O379" s="1871"/>
    </row>
    <row r="380" spans="1:15" s="2" customFormat="1" ht="42.75" customHeight="1" thickBot="1" x14ac:dyDescent="0.25">
      <c r="A380" s="1862"/>
      <c r="B380" s="1861"/>
      <c r="C380" s="1860"/>
      <c r="D380" s="1876"/>
      <c r="E380" s="1814"/>
      <c r="F380" s="4988"/>
      <c r="G380" s="4742"/>
      <c r="H380" s="4748"/>
      <c r="I380" s="4807"/>
      <c r="J380" s="1864"/>
      <c r="K380" s="1865"/>
      <c r="L380" s="1811"/>
      <c r="M380" s="1873"/>
      <c r="N380" s="1872"/>
      <c r="O380" s="1871"/>
    </row>
    <row r="381" spans="1:15" s="2" customFormat="1" ht="24.75" customHeight="1" thickBot="1" x14ac:dyDescent="0.25">
      <c r="A381" s="1862"/>
      <c r="B381" s="1861"/>
      <c r="C381" s="1860"/>
      <c r="D381" s="4784"/>
      <c r="E381" s="1819"/>
      <c r="F381" s="4987" t="s">
        <v>807</v>
      </c>
      <c r="G381" s="4740" t="s">
        <v>800</v>
      </c>
      <c r="H381" s="4746" t="s">
        <v>33</v>
      </c>
      <c r="I381" s="4807"/>
      <c r="J381" s="1864"/>
      <c r="K381" s="1865" t="s">
        <v>101</v>
      </c>
      <c r="L381" s="1875">
        <v>0.35</v>
      </c>
      <c r="M381" s="1873"/>
      <c r="N381" s="1872"/>
      <c r="O381" s="1871"/>
    </row>
    <row r="382" spans="1:15" s="2" customFormat="1" ht="30" customHeight="1" thickBot="1" x14ac:dyDescent="0.25">
      <c r="A382" s="1862"/>
      <c r="B382" s="1861"/>
      <c r="C382" s="1860"/>
      <c r="D382" s="4778"/>
      <c r="E382" s="1814"/>
      <c r="F382" s="4988"/>
      <c r="G382" s="4741"/>
      <c r="H382" s="4747"/>
      <c r="I382" s="4807"/>
      <c r="J382" s="1864"/>
      <c r="K382" s="1865"/>
      <c r="L382" s="1811"/>
      <c r="M382" s="1873"/>
      <c r="N382" s="1872"/>
      <c r="O382" s="1871"/>
    </row>
    <row r="383" spans="1:15" s="2" customFormat="1" ht="25.5" customHeight="1" thickBot="1" x14ac:dyDescent="0.25">
      <c r="A383" s="1862"/>
      <c r="B383" s="1861"/>
      <c r="C383" s="1860"/>
      <c r="D383" s="4784"/>
      <c r="E383" s="1819"/>
      <c r="F383" s="4987" t="s">
        <v>806</v>
      </c>
      <c r="G383" s="4741"/>
      <c r="H383" s="4747"/>
      <c r="I383" s="4807"/>
      <c r="J383" s="1864"/>
      <c r="K383" s="1865" t="s">
        <v>101</v>
      </c>
      <c r="L383" s="1811">
        <v>0.3</v>
      </c>
      <c r="M383" s="1873"/>
      <c r="N383" s="1872"/>
      <c r="O383" s="1871"/>
    </row>
    <row r="384" spans="1:15" s="2" customFormat="1" ht="23.25" customHeight="1" thickBot="1" x14ac:dyDescent="0.25">
      <c r="A384" s="1862"/>
      <c r="B384" s="1861"/>
      <c r="C384" s="1860"/>
      <c r="D384" s="4778"/>
      <c r="E384" s="1814"/>
      <c r="F384" s="4988"/>
      <c r="G384" s="4742"/>
      <c r="H384" s="4748"/>
      <c r="I384" s="4807"/>
      <c r="J384" s="1864"/>
      <c r="K384" s="1865"/>
      <c r="L384" s="1811"/>
      <c r="M384" s="1873"/>
      <c r="N384" s="1872"/>
      <c r="O384" s="1871"/>
    </row>
    <row r="385" spans="1:15" s="2" customFormat="1" ht="23.25" customHeight="1" thickBot="1" x14ac:dyDescent="0.25">
      <c r="A385" s="1862"/>
      <c r="B385" s="1861"/>
      <c r="C385" s="1860"/>
      <c r="D385" s="4784"/>
      <c r="E385" s="1819"/>
      <c r="F385" s="4987" t="s">
        <v>805</v>
      </c>
      <c r="G385" s="4740" t="s">
        <v>800</v>
      </c>
      <c r="H385" s="4746" t="s">
        <v>33</v>
      </c>
      <c r="I385" s="4807"/>
      <c r="J385" s="1864"/>
      <c r="K385" s="1865" t="s">
        <v>101</v>
      </c>
      <c r="L385" s="1811">
        <v>2.5</v>
      </c>
      <c r="M385" s="1873"/>
      <c r="N385" s="1872"/>
      <c r="O385" s="1871"/>
    </row>
    <row r="386" spans="1:15" s="2" customFormat="1" ht="25.5" customHeight="1" thickBot="1" x14ac:dyDescent="0.25">
      <c r="A386" s="1862"/>
      <c r="B386" s="1861"/>
      <c r="C386" s="1860"/>
      <c r="D386" s="4778"/>
      <c r="E386" s="1814"/>
      <c r="F386" s="4988"/>
      <c r="G386" s="4741"/>
      <c r="H386" s="4747"/>
      <c r="I386" s="4807"/>
      <c r="J386" s="1864"/>
      <c r="K386" s="1865"/>
      <c r="L386" s="1811"/>
      <c r="M386" s="1873"/>
      <c r="N386" s="1872"/>
      <c r="O386" s="1871"/>
    </row>
    <row r="387" spans="1:15" s="2" customFormat="1" ht="24" customHeight="1" thickBot="1" x14ac:dyDescent="0.25">
      <c r="A387" s="1862"/>
      <c r="B387" s="1861"/>
      <c r="C387" s="1860"/>
      <c r="D387" s="4784"/>
      <c r="E387" s="1819"/>
      <c r="F387" s="4834" t="s">
        <v>804</v>
      </c>
      <c r="G387" s="4741"/>
      <c r="H387" s="4747"/>
      <c r="I387" s="4807"/>
      <c r="J387" s="1864"/>
      <c r="K387" s="1865" t="s">
        <v>101</v>
      </c>
      <c r="L387" s="1811">
        <v>1.7</v>
      </c>
      <c r="M387" s="1873"/>
      <c r="N387" s="1872"/>
      <c r="O387" s="1871"/>
    </row>
    <row r="388" spans="1:15" s="2" customFormat="1" ht="25.5" customHeight="1" thickBot="1" x14ac:dyDescent="0.25">
      <c r="A388" s="1862"/>
      <c r="B388" s="1861"/>
      <c r="C388" s="1860"/>
      <c r="D388" s="4778"/>
      <c r="E388" s="1814"/>
      <c r="F388" s="4986"/>
      <c r="G388" s="4741"/>
      <c r="H388" s="4748"/>
      <c r="I388" s="4807"/>
      <c r="J388" s="1864"/>
      <c r="K388" s="1865"/>
      <c r="L388" s="1811"/>
      <c r="M388" s="1873"/>
      <c r="N388" s="1872"/>
      <c r="O388" s="1871"/>
    </row>
    <row r="389" spans="1:15" s="2" customFormat="1" ht="21.75" customHeight="1" thickBot="1" x14ac:dyDescent="0.25">
      <c r="A389" s="1862"/>
      <c r="B389" s="1861"/>
      <c r="C389" s="1860"/>
      <c r="D389" s="4784"/>
      <c r="E389" s="1874"/>
      <c r="F389" s="5039" t="s">
        <v>803</v>
      </c>
      <c r="G389" s="4982" t="s">
        <v>800</v>
      </c>
      <c r="H389" s="4746" t="s">
        <v>33</v>
      </c>
      <c r="I389" s="4807"/>
      <c r="J389" s="1864"/>
      <c r="K389" s="1865" t="s">
        <v>101</v>
      </c>
      <c r="L389" s="1811">
        <v>2</v>
      </c>
      <c r="M389" s="1873"/>
      <c r="N389" s="1872"/>
      <c r="O389" s="1871"/>
    </row>
    <row r="390" spans="1:15" s="2" customFormat="1" ht="43.5" customHeight="1" thickBot="1" x14ac:dyDescent="0.25">
      <c r="A390" s="1862"/>
      <c r="B390" s="1861"/>
      <c r="C390" s="1860"/>
      <c r="D390" s="4778"/>
      <c r="E390" s="1870"/>
      <c r="F390" s="5040"/>
      <c r="G390" s="4983"/>
      <c r="H390" s="4747"/>
      <c r="I390" s="4807"/>
      <c r="J390" s="1864"/>
      <c r="K390" s="1857"/>
      <c r="L390" s="1824"/>
      <c r="M390" s="1856"/>
      <c r="N390" s="1855"/>
      <c r="O390" s="1854"/>
    </row>
    <row r="391" spans="1:15" s="2" customFormat="1" ht="23.25" customHeight="1" thickBot="1" x14ac:dyDescent="0.25">
      <c r="A391" s="1862"/>
      <c r="B391" s="1861"/>
      <c r="C391" s="1860"/>
      <c r="D391" s="4784"/>
      <c r="E391" s="1867"/>
      <c r="F391" s="4834" t="s">
        <v>802</v>
      </c>
      <c r="G391" s="4984"/>
      <c r="H391" s="4747"/>
      <c r="I391" s="4807"/>
      <c r="J391" s="1864"/>
      <c r="K391" s="1863" t="s">
        <v>101</v>
      </c>
      <c r="L391" s="1820">
        <v>2</v>
      </c>
      <c r="M391" s="1869"/>
      <c r="N391" s="1850"/>
      <c r="O391" s="1868"/>
    </row>
    <row r="392" spans="1:15" s="2" customFormat="1" ht="26.25" customHeight="1" thickBot="1" x14ac:dyDescent="0.25">
      <c r="A392" s="1862"/>
      <c r="B392" s="1861"/>
      <c r="C392" s="1860"/>
      <c r="D392" s="4778"/>
      <c r="E392" s="1866"/>
      <c r="F392" s="4986"/>
      <c r="G392" s="4985"/>
      <c r="H392" s="4748"/>
      <c r="I392" s="4807"/>
      <c r="J392" s="1864"/>
      <c r="K392" s="1865"/>
      <c r="L392" s="1811"/>
      <c r="M392" s="1856"/>
      <c r="N392" s="1855"/>
      <c r="O392" s="1854"/>
    </row>
    <row r="393" spans="1:15" s="2" customFormat="1" ht="25.5" customHeight="1" thickBot="1" x14ac:dyDescent="0.25">
      <c r="A393" s="1862"/>
      <c r="B393" s="1861"/>
      <c r="C393" s="1860"/>
      <c r="D393" s="4784"/>
      <c r="E393" s="1867"/>
      <c r="F393" s="4834" t="s">
        <v>801</v>
      </c>
      <c r="G393" s="4741" t="s">
        <v>800</v>
      </c>
      <c r="H393" s="4746" t="s">
        <v>33</v>
      </c>
      <c r="I393" s="4807"/>
      <c r="J393" s="1864"/>
      <c r="K393" s="1863" t="s">
        <v>101</v>
      </c>
      <c r="L393" s="1811">
        <v>1</v>
      </c>
      <c r="M393" s="1856"/>
      <c r="N393" s="1855"/>
      <c r="O393" s="1854"/>
    </row>
    <row r="394" spans="1:15" s="2" customFormat="1" ht="18.75" customHeight="1" thickBot="1" x14ac:dyDescent="0.25">
      <c r="A394" s="1862"/>
      <c r="B394" s="1861"/>
      <c r="C394" s="1860"/>
      <c r="D394" s="4778"/>
      <c r="E394" s="1866"/>
      <c r="F394" s="4986"/>
      <c r="G394" s="4741"/>
      <c r="H394" s="4747"/>
      <c r="I394" s="4807"/>
      <c r="J394" s="1864"/>
      <c r="K394" s="1865"/>
      <c r="L394" s="1811"/>
      <c r="M394" s="1856"/>
      <c r="N394" s="1855"/>
      <c r="O394" s="1854"/>
    </row>
    <row r="395" spans="1:15" s="2" customFormat="1" ht="25.5" customHeight="1" thickBot="1" x14ac:dyDescent="0.25">
      <c r="A395" s="1862"/>
      <c r="B395" s="1861"/>
      <c r="C395" s="1860"/>
      <c r="D395" s="4784"/>
      <c r="E395" s="1867"/>
      <c r="F395" s="4834" t="s">
        <v>799</v>
      </c>
      <c r="G395" s="4741"/>
      <c r="H395" s="4747"/>
      <c r="I395" s="4807"/>
      <c r="J395" s="1864"/>
      <c r="K395" s="1863" t="s">
        <v>101</v>
      </c>
      <c r="L395" s="1811">
        <v>0.4</v>
      </c>
      <c r="M395" s="1856"/>
      <c r="N395" s="1855"/>
      <c r="O395" s="1854"/>
    </row>
    <row r="396" spans="1:15" s="2" customFormat="1" ht="27.75" customHeight="1" thickBot="1" x14ac:dyDescent="0.25">
      <c r="A396" s="1862"/>
      <c r="B396" s="1861"/>
      <c r="C396" s="1860"/>
      <c r="D396" s="4778"/>
      <c r="E396" s="1866"/>
      <c r="F396" s="4986"/>
      <c r="G396" s="4741"/>
      <c r="H396" s="4747"/>
      <c r="I396" s="4807"/>
      <c r="J396" s="1864"/>
      <c r="K396" s="1865"/>
      <c r="L396" s="1811"/>
      <c r="M396" s="1856"/>
      <c r="N396" s="1855"/>
      <c r="O396" s="1854"/>
    </row>
    <row r="397" spans="1:15" s="2" customFormat="1" ht="23.25" customHeight="1" thickBot="1" x14ac:dyDescent="0.25">
      <c r="A397" s="1862"/>
      <c r="B397" s="1861"/>
      <c r="C397" s="1860"/>
      <c r="D397" s="4784"/>
      <c r="E397" s="1859"/>
      <c r="F397" s="4834" t="s">
        <v>798</v>
      </c>
      <c r="G397" s="4741"/>
      <c r="H397" s="4747"/>
      <c r="I397" s="4807"/>
      <c r="J397" s="1864"/>
      <c r="K397" s="1863" t="s">
        <v>101</v>
      </c>
      <c r="L397" s="1811">
        <v>0.2</v>
      </c>
      <c r="M397" s="1856"/>
      <c r="N397" s="1855"/>
      <c r="O397" s="1854"/>
    </row>
    <row r="398" spans="1:15" s="2" customFormat="1" ht="32.25" customHeight="1" thickBot="1" x14ac:dyDescent="0.25">
      <c r="A398" s="1862"/>
      <c r="B398" s="1861"/>
      <c r="C398" s="1860"/>
      <c r="D398" s="4778"/>
      <c r="E398" s="1859"/>
      <c r="F398" s="4835"/>
      <c r="G398" s="4741"/>
      <c r="H398" s="4747"/>
      <c r="I398" s="4807"/>
      <c r="J398" s="1858"/>
      <c r="K398" s="1857"/>
      <c r="L398" s="1824"/>
      <c r="M398" s="1856"/>
      <c r="N398" s="1855"/>
      <c r="O398" s="1854"/>
    </row>
    <row r="399" spans="1:15" s="2" customFormat="1" ht="15" customHeight="1" thickBot="1" x14ac:dyDescent="0.3">
      <c r="A399" s="4809" t="s">
        <v>86</v>
      </c>
      <c r="B399" s="4826" t="s">
        <v>27</v>
      </c>
      <c r="C399" s="4829" t="s">
        <v>84</v>
      </c>
      <c r="D399" s="5019" t="s">
        <v>797</v>
      </c>
      <c r="E399" s="5020"/>
      <c r="F399" s="4894"/>
      <c r="G399" s="4740" t="s">
        <v>783</v>
      </c>
      <c r="H399" s="4746" t="s">
        <v>33</v>
      </c>
      <c r="I399" s="4806" t="s">
        <v>538</v>
      </c>
      <c r="J399" s="4812" t="s">
        <v>226</v>
      </c>
      <c r="K399" s="1853" t="s">
        <v>101</v>
      </c>
      <c r="L399" s="1852">
        <f>L404+L406+L408+L411+L413+L415+L417+L419+L421+L423</f>
        <v>1074.2</v>
      </c>
      <c r="M399" s="1851"/>
      <c r="N399" s="1850"/>
      <c r="O399" s="1849"/>
    </row>
    <row r="400" spans="1:15" s="2" customFormat="1" ht="15" customHeight="1" thickBot="1" x14ac:dyDescent="0.3">
      <c r="A400" s="4810"/>
      <c r="B400" s="4827"/>
      <c r="C400" s="4836"/>
      <c r="D400" s="5021"/>
      <c r="E400" s="4782"/>
      <c r="F400" s="4871"/>
      <c r="G400" s="4741"/>
      <c r="H400" s="4747"/>
      <c r="I400" s="4807"/>
      <c r="J400" s="4813"/>
      <c r="K400" s="1848" t="s">
        <v>132</v>
      </c>
      <c r="L400" s="1843">
        <f>L405+L407+L410+L412+L416+L418+L422</f>
        <v>0</v>
      </c>
      <c r="M400" s="1847"/>
      <c r="N400" s="1846"/>
      <c r="O400" s="1845"/>
    </row>
    <row r="401" spans="1:15" s="2" customFormat="1" ht="15" customHeight="1" thickBot="1" x14ac:dyDescent="0.3">
      <c r="A401" s="4810"/>
      <c r="B401" s="4827"/>
      <c r="C401" s="4836"/>
      <c r="D401" s="5021"/>
      <c r="E401" s="4782"/>
      <c r="F401" s="4871"/>
      <c r="G401" s="4741"/>
      <c r="H401" s="4747"/>
      <c r="I401" s="4807"/>
      <c r="J401" s="4813"/>
      <c r="K401" s="1848" t="s">
        <v>229</v>
      </c>
      <c r="L401" s="1843">
        <f>L409</f>
        <v>44.3</v>
      </c>
      <c r="M401" s="1847"/>
      <c r="N401" s="1846"/>
      <c r="O401" s="1845"/>
    </row>
    <row r="402" spans="1:15" s="2" customFormat="1" ht="15" customHeight="1" thickBot="1" x14ac:dyDescent="0.3">
      <c r="A402" s="4810"/>
      <c r="B402" s="4827"/>
      <c r="C402" s="4836"/>
      <c r="D402" s="5021"/>
      <c r="E402" s="4782"/>
      <c r="F402" s="4871"/>
      <c r="G402" s="4741"/>
      <c r="H402" s="4747"/>
      <c r="I402" s="4807"/>
      <c r="J402" s="4813"/>
      <c r="K402" s="1848" t="s">
        <v>118</v>
      </c>
      <c r="L402" s="1843">
        <f>L420</f>
        <v>69.3</v>
      </c>
      <c r="M402" s="1847"/>
      <c r="N402" s="1846"/>
      <c r="O402" s="1845"/>
    </row>
    <row r="403" spans="1:15" s="2" customFormat="1" ht="15" customHeight="1" thickBot="1" x14ac:dyDescent="0.3">
      <c r="A403" s="4811"/>
      <c r="B403" s="4828"/>
      <c r="C403" s="4830"/>
      <c r="D403" s="5022"/>
      <c r="E403" s="4783"/>
      <c r="F403" s="5023"/>
      <c r="G403" s="4742"/>
      <c r="H403" s="4748"/>
      <c r="I403" s="4808"/>
      <c r="J403" s="4814"/>
      <c r="K403" s="1844" t="s">
        <v>21</v>
      </c>
      <c r="L403" s="1843">
        <f>SUM(L399:L402)</f>
        <v>1187.8</v>
      </c>
      <c r="M403" s="1810"/>
      <c r="N403" s="1842"/>
      <c r="O403" s="1808"/>
    </row>
    <row r="404" spans="1:15" s="2" customFormat="1" ht="15" customHeight="1" thickBot="1" x14ac:dyDescent="0.3">
      <c r="A404" s="4809" t="s">
        <v>86</v>
      </c>
      <c r="B404" s="4826" t="s">
        <v>27</v>
      </c>
      <c r="C404" s="4829" t="s">
        <v>84</v>
      </c>
      <c r="D404" s="4784" t="s">
        <v>25</v>
      </c>
      <c r="E404" s="1819"/>
      <c r="F404" s="3699" t="s">
        <v>796</v>
      </c>
      <c r="G404" s="4740" t="s">
        <v>783</v>
      </c>
      <c r="H404" s="4746" t="s">
        <v>33</v>
      </c>
      <c r="I404" s="4749"/>
      <c r="J404" s="1841"/>
      <c r="K404" s="1818" t="s">
        <v>776</v>
      </c>
      <c r="L404" s="1811">
        <v>245.6</v>
      </c>
      <c r="M404" s="1840" t="s">
        <v>795</v>
      </c>
      <c r="N404" s="1839" t="s">
        <v>194</v>
      </c>
      <c r="O404" s="1838">
        <v>1</v>
      </c>
    </row>
    <row r="405" spans="1:15" s="2" customFormat="1" ht="14.25" customHeight="1" thickBot="1" x14ac:dyDescent="0.3">
      <c r="A405" s="4811"/>
      <c r="B405" s="4828"/>
      <c r="C405" s="4830"/>
      <c r="D405" s="4778"/>
      <c r="E405" s="1814"/>
      <c r="F405" s="3700"/>
      <c r="G405" s="4741"/>
      <c r="H405" s="4747"/>
      <c r="I405" s="4916"/>
      <c r="J405" s="1837"/>
      <c r="K405" s="1830" t="s">
        <v>132</v>
      </c>
      <c r="L405" s="1811"/>
      <c r="M405" s="1836"/>
      <c r="N405" s="1835"/>
      <c r="O405" s="1834"/>
    </row>
    <row r="406" spans="1:15" s="2" customFormat="1" ht="23.25" customHeight="1" thickBot="1" x14ac:dyDescent="0.3">
      <c r="A406" s="4809" t="s">
        <v>86</v>
      </c>
      <c r="B406" s="4826" t="s">
        <v>27</v>
      </c>
      <c r="C406" s="4829" t="s">
        <v>84</v>
      </c>
      <c r="D406" s="4784" t="s">
        <v>27</v>
      </c>
      <c r="E406" s="1819"/>
      <c r="F406" s="1823" t="s">
        <v>794</v>
      </c>
      <c r="G406" s="4741"/>
      <c r="H406" s="4747"/>
      <c r="I406" s="4916"/>
      <c r="J406" s="1813"/>
      <c r="K406" s="1826" t="s">
        <v>776</v>
      </c>
      <c r="L406" s="1811">
        <v>158</v>
      </c>
      <c r="M406" s="4992" t="s">
        <v>793</v>
      </c>
      <c r="N406" s="4994" t="s">
        <v>194</v>
      </c>
      <c r="O406" s="4989">
        <v>1</v>
      </c>
    </row>
    <row r="407" spans="1:15" s="2" customFormat="1" ht="23.25" customHeight="1" thickBot="1" x14ac:dyDescent="0.3">
      <c r="A407" s="4811"/>
      <c r="B407" s="4828"/>
      <c r="C407" s="4830"/>
      <c r="D407" s="4778"/>
      <c r="E407" s="1814"/>
      <c r="F407" s="1821"/>
      <c r="G407" s="4741"/>
      <c r="H407" s="4748"/>
      <c r="I407" s="4916"/>
      <c r="J407" s="1833"/>
      <c r="K407" s="1830" t="s">
        <v>132</v>
      </c>
      <c r="L407" s="1811"/>
      <c r="M407" s="4993"/>
      <c r="N407" s="4995"/>
      <c r="O407" s="4990"/>
    </row>
    <row r="408" spans="1:15" s="2" customFormat="1" ht="28.5" customHeight="1" thickBot="1" x14ac:dyDescent="0.3">
      <c r="A408" s="4809" t="s">
        <v>86</v>
      </c>
      <c r="B408" s="4826" t="s">
        <v>27</v>
      </c>
      <c r="C408" s="4829" t="s">
        <v>84</v>
      </c>
      <c r="D408" s="4784" t="s">
        <v>86</v>
      </c>
      <c r="E408" s="1819"/>
      <c r="F408" s="3699" t="s">
        <v>792</v>
      </c>
      <c r="G408" s="4740" t="s">
        <v>783</v>
      </c>
      <c r="H408" s="4746" t="s">
        <v>33</v>
      </c>
      <c r="I408" s="4916"/>
      <c r="J408" s="1813"/>
      <c r="K408" s="1826" t="s">
        <v>776</v>
      </c>
      <c r="L408" s="1811">
        <v>245</v>
      </c>
      <c r="M408" s="4991" t="s">
        <v>791</v>
      </c>
      <c r="N408" s="4866" t="s">
        <v>194</v>
      </c>
      <c r="O408" s="4865">
        <v>1</v>
      </c>
    </row>
    <row r="409" spans="1:15" s="2" customFormat="1" ht="28.5" customHeight="1" thickBot="1" x14ac:dyDescent="0.3">
      <c r="A409" s="4810"/>
      <c r="B409" s="4827"/>
      <c r="C409" s="4836"/>
      <c r="D409" s="4777"/>
      <c r="E409" s="1831"/>
      <c r="F409" s="4763"/>
      <c r="G409" s="4741"/>
      <c r="H409" s="4747"/>
      <c r="I409" s="4916"/>
      <c r="J409" s="1813"/>
      <c r="K409" s="1830" t="s">
        <v>229</v>
      </c>
      <c r="L409" s="1811">
        <v>44.3</v>
      </c>
      <c r="M409" s="4991"/>
      <c r="N409" s="4866"/>
      <c r="O409" s="4865"/>
    </row>
    <row r="410" spans="1:15" s="2" customFormat="1" ht="20.25" customHeight="1" thickBot="1" x14ac:dyDescent="0.3">
      <c r="A410" s="4811"/>
      <c r="B410" s="4828"/>
      <c r="C410" s="4830"/>
      <c r="D410" s="4778"/>
      <c r="E410" s="1814"/>
      <c r="F410" s="1821"/>
      <c r="G410" s="4741"/>
      <c r="H410" s="4747"/>
      <c r="I410" s="4916"/>
      <c r="J410" s="1813"/>
      <c r="K410" s="1830" t="s">
        <v>132</v>
      </c>
      <c r="L410" s="1811">
        <v>0</v>
      </c>
      <c r="M410" s="4991"/>
      <c r="N410" s="4866"/>
      <c r="O410" s="4865"/>
    </row>
    <row r="411" spans="1:15" s="2" customFormat="1" ht="15" customHeight="1" thickBot="1" x14ac:dyDescent="0.3">
      <c r="A411" s="4809" t="s">
        <v>86</v>
      </c>
      <c r="B411" s="4826" t="s">
        <v>27</v>
      </c>
      <c r="C411" s="4829" t="s">
        <v>84</v>
      </c>
      <c r="D411" s="4784" t="s">
        <v>84</v>
      </c>
      <c r="E411" s="1819"/>
      <c r="F411" s="3699" t="s">
        <v>790</v>
      </c>
      <c r="G411" s="4741"/>
      <c r="H411" s="4747"/>
      <c r="I411" s="4916"/>
      <c r="J411" s="1813"/>
      <c r="K411" s="1826" t="s">
        <v>776</v>
      </c>
      <c r="L411" s="1811">
        <v>15</v>
      </c>
      <c r="M411" s="4991" t="s">
        <v>789</v>
      </c>
      <c r="N411" s="4866" t="s">
        <v>194</v>
      </c>
      <c r="O411" s="4865">
        <v>1</v>
      </c>
    </row>
    <row r="412" spans="1:15" s="2" customFormat="1" ht="29.25" customHeight="1" thickBot="1" x14ac:dyDescent="0.3">
      <c r="A412" s="4811"/>
      <c r="B412" s="4828"/>
      <c r="C412" s="4830"/>
      <c r="D412" s="4778"/>
      <c r="E412" s="1814"/>
      <c r="F412" s="3700"/>
      <c r="G412" s="4742"/>
      <c r="H412" s="4748"/>
      <c r="I412" s="4916"/>
      <c r="J412" s="1813"/>
      <c r="K412" s="1830" t="s">
        <v>132</v>
      </c>
      <c r="L412" s="1811"/>
      <c r="M412" s="4991"/>
      <c r="N412" s="4866"/>
      <c r="O412" s="4865"/>
    </row>
    <row r="413" spans="1:15" s="2" customFormat="1" ht="26.25" customHeight="1" thickBot="1" x14ac:dyDescent="0.3">
      <c r="A413" s="4809" t="s">
        <v>86</v>
      </c>
      <c r="B413" s="4826" t="s">
        <v>27</v>
      </c>
      <c r="C413" s="4829" t="s">
        <v>84</v>
      </c>
      <c r="D413" s="1832" t="s">
        <v>81</v>
      </c>
      <c r="E413" s="1831"/>
      <c r="F413" s="3699" t="s">
        <v>788</v>
      </c>
      <c r="G413" s="4740" t="s">
        <v>783</v>
      </c>
      <c r="H413" s="4746" t="s">
        <v>33</v>
      </c>
      <c r="I413" s="4916"/>
      <c r="J413" s="1813"/>
      <c r="K413" s="1818" t="s">
        <v>776</v>
      </c>
      <c r="L413" s="1811">
        <v>12</v>
      </c>
      <c r="M413" s="1829" t="s">
        <v>787</v>
      </c>
      <c r="N413" s="1828" t="s">
        <v>334</v>
      </c>
      <c r="O413" s="1827">
        <v>1</v>
      </c>
    </row>
    <row r="414" spans="1:15" s="2" customFormat="1" ht="27.75" customHeight="1" thickBot="1" x14ac:dyDescent="0.3">
      <c r="A414" s="4811"/>
      <c r="B414" s="4828"/>
      <c r="C414" s="4830"/>
      <c r="D414" s="1832"/>
      <c r="E414" s="1831"/>
      <c r="F414" s="3700"/>
      <c r="G414" s="4741"/>
      <c r="H414" s="4747"/>
      <c r="I414" s="4916"/>
      <c r="J414" s="1813"/>
      <c r="K414" s="1830" t="s">
        <v>132</v>
      </c>
      <c r="L414" s="1811"/>
      <c r="M414" s="1829"/>
      <c r="N414" s="1828"/>
      <c r="O414" s="1827"/>
    </row>
    <row r="415" spans="1:15" s="2" customFormat="1" ht="26.25" customHeight="1" thickBot="1" x14ac:dyDescent="0.3">
      <c r="A415" s="4809" t="s">
        <v>86</v>
      </c>
      <c r="B415" s="4826" t="s">
        <v>27</v>
      </c>
      <c r="C415" s="4829" t="s">
        <v>84</v>
      </c>
      <c r="D415" s="4784" t="s">
        <v>76</v>
      </c>
      <c r="E415" s="1819"/>
      <c r="F415" s="4883" t="s">
        <v>786</v>
      </c>
      <c r="G415" s="4741"/>
      <c r="H415" s="4746" t="s">
        <v>33</v>
      </c>
      <c r="I415" s="4916"/>
      <c r="J415" s="1813"/>
      <c r="K415" s="1826" t="s">
        <v>776</v>
      </c>
      <c r="L415" s="1811">
        <v>140</v>
      </c>
      <c r="M415" s="4998" t="s">
        <v>785</v>
      </c>
      <c r="N415" s="4866" t="s">
        <v>194</v>
      </c>
      <c r="O415" s="4865">
        <v>1</v>
      </c>
    </row>
    <row r="416" spans="1:15" s="2" customFormat="1" ht="15" customHeight="1" thickBot="1" x14ac:dyDescent="0.3">
      <c r="A416" s="4811"/>
      <c r="B416" s="4828"/>
      <c r="C416" s="4830"/>
      <c r="D416" s="4778"/>
      <c r="E416" s="1814"/>
      <c r="F416" s="4886"/>
      <c r="G416" s="4741"/>
      <c r="H416" s="4747"/>
      <c r="I416" s="4916"/>
      <c r="J416" s="1813"/>
      <c r="K416" s="1825" t="s">
        <v>132</v>
      </c>
      <c r="L416" s="1824"/>
      <c r="M416" s="4999"/>
      <c r="N416" s="4994"/>
      <c r="O416" s="4989"/>
    </row>
    <row r="417" spans="1:15" s="2" customFormat="1" ht="15" customHeight="1" thickBot="1" x14ac:dyDescent="0.3">
      <c r="A417" s="4809" t="s">
        <v>86</v>
      </c>
      <c r="B417" s="4826" t="s">
        <v>27</v>
      </c>
      <c r="C417" s="4829" t="s">
        <v>84</v>
      </c>
      <c r="D417" s="4784" t="s">
        <v>73</v>
      </c>
      <c r="E417" s="1819"/>
      <c r="F417" s="1823" t="s">
        <v>784</v>
      </c>
      <c r="G417" s="4740" t="s">
        <v>783</v>
      </c>
      <c r="H417" s="4747"/>
      <c r="I417" s="4916"/>
      <c r="J417" s="1813"/>
      <c r="K417" s="1818" t="s">
        <v>776</v>
      </c>
      <c r="L417" s="1822">
        <v>50</v>
      </c>
      <c r="M417" s="5000" t="s">
        <v>782</v>
      </c>
      <c r="N417" s="5001" t="s">
        <v>194</v>
      </c>
      <c r="O417" s="5002">
        <v>1</v>
      </c>
    </row>
    <row r="418" spans="1:15" s="2" customFormat="1" ht="15" customHeight="1" thickBot="1" x14ac:dyDescent="0.3">
      <c r="A418" s="4811"/>
      <c r="B418" s="4828"/>
      <c r="C418" s="4830"/>
      <c r="D418" s="4778"/>
      <c r="E418" s="1814"/>
      <c r="F418" s="1821"/>
      <c r="G418" s="4741"/>
      <c r="H418" s="4748"/>
      <c r="I418" s="4916"/>
      <c r="J418" s="1813"/>
      <c r="K418" s="1812" t="s">
        <v>132</v>
      </c>
      <c r="L418" s="1811"/>
      <c r="M418" s="4991"/>
      <c r="N418" s="4866"/>
      <c r="O418" s="4865"/>
    </row>
    <row r="419" spans="1:15" s="2" customFormat="1" ht="15" customHeight="1" thickBot="1" x14ac:dyDescent="0.3">
      <c r="A419" s="4809" t="s">
        <v>86</v>
      </c>
      <c r="B419" s="4826" t="s">
        <v>27</v>
      </c>
      <c r="C419" s="4829" t="s">
        <v>84</v>
      </c>
      <c r="D419" s="4784" t="s">
        <v>69</v>
      </c>
      <c r="E419" s="1819"/>
      <c r="F419" s="3699" t="s">
        <v>781</v>
      </c>
      <c r="G419" s="4741"/>
      <c r="H419" s="4746" t="s">
        <v>33</v>
      </c>
      <c r="I419" s="4916"/>
      <c r="J419" s="1813"/>
      <c r="K419" s="1818" t="s">
        <v>776</v>
      </c>
      <c r="L419" s="1820">
        <v>50</v>
      </c>
      <c r="M419" s="4996" t="s">
        <v>780</v>
      </c>
      <c r="N419" s="4994" t="s">
        <v>194</v>
      </c>
      <c r="O419" s="4989">
        <v>1</v>
      </c>
    </row>
    <row r="420" spans="1:15" s="2" customFormat="1" ht="15" customHeight="1" thickBot="1" x14ac:dyDescent="0.3">
      <c r="A420" s="4811"/>
      <c r="B420" s="4828"/>
      <c r="C420" s="4830"/>
      <c r="D420" s="4778"/>
      <c r="E420" s="1814"/>
      <c r="F420" s="3700"/>
      <c r="G420" s="4741"/>
      <c r="H420" s="4747"/>
      <c r="I420" s="4916"/>
      <c r="J420" s="1813"/>
      <c r="K420" s="1812" t="s">
        <v>118</v>
      </c>
      <c r="L420" s="1811">
        <v>69.3</v>
      </c>
      <c r="M420" s="4997"/>
      <c r="N420" s="4995"/>
      <c r="O420" s="4990"/>
    </row>
    <row r="421" spans="1:15" s="2" customFormat="1" ht="15" customHeight="1" thickBot="1" x14ac:dyDescent="0.3">
      <c r="A421" s="4809" t="s">
        <v>86</v>
      </c>
      <c r="B421" s="4826" t="s">
        <v>27</v>
      </c>
      <c r="C421" s="4829" t="s">
        <v>84</v>
      </c>
      <c r="D421" s="4784" t="s">
        <v>66</v>
      </c>
      <c r="E421" s="1819"/>
      <c r="F421" s="3699" t="s">
        <v>779</v>
      </c>
      <c r="G421" s="4741"/>
      <c r="H421" s="4747"/>
      <c r="I421" s="4916"/>
      <c r="J421" s="1813"/>
      <c r="K421" s="1818" t="s">
        <v>776</v>
      </c>
      <c r="L421" s="1811">
        <v>138.6</v>
      </c>
      <c r="M421" s="5003" t="s">
        <v>778</v>
      </c>
      <c r="N421" s="5004" t="s">
        <v>194</v>
      </c>
      <c r="O421" s="5005">
        <v>4</v>
      </c>
    </row>
    <row r="422" spans="1:15" s="2" customFormat="1" ht="15" customHeight="1" thickBot="1" x14ac:dyDescent="0.3">
      <c r="A422" s="4811"/>
      <c r="B422" s="4828"/>
      <c r="C422" s="4830"/>
      <c r="D422" s="4778"/>
      <c r="E422" s="1814"/>
      <c r="F422" s="3700"/>
      <c r="G422" s="4741"/>
      <c r="H422" s="4747"/>
      <c r="I422" s="4916"/>
      <c r="J422" s="1813"/>
      <c r="K422" s="1812" t="s">
        <v>132</v>
      </c>
      <c r="L422" s="1811"/>
      <c r="M422" s="5003"/>
      <c r="N422" s="5004"/>
      <c r="O422" s="5005"/>
    </row>
    <row r="423" spans="1:15" s="2" customFormat="1" ht="15" customHeight="1" thickBot="1" x14ac:dyDescent="0.3">
      <c r="A423" s="4809" t="s">
        <v>86</v>
      </c>
      <c r="B423" s="4826" t="s">
        <v>27</v>
      </c>
      <c r="C423" s="4829" t="s">
        <v>84</v>
      </c>
      <c r="D423" s="4784" t="s">
        <v>62</v>
      </c>
      <c r="E423" s="1819"/>
      <c r="F423" s="3699" t="s">
        <v>777</v>
      </c>
      <c r="G423" s="4741"/>
      <c r="H423" s="4747"/>
      <c r="I423" s="4916"/>
      <c r="J423" s="1813"/>
      <c r="K423" s="1818" t="s">
        <v>776</v>
      </c>
      <c r="L423" s="1811">
        <v>20</v>
      </c>
      <c r="M423" s="1817" t="s">
        <v>775</v>
      </c>
      <c r="N423" s="1816" t="s">
        <v>194</v>
      </c>
      <c r="O423" s="1815">
        <v>1</v>
      </c>
    </row>
    <row r="424" spans="1:15" s="2" customFormat="1" ht="14.25" customHeight="1" thickBot="1" x14ac:dyDescent="0.3">
      <c r="A424" s="4811"/>
      <c r="B424" s="4828"/>
      <c r="C424" s="4830"/>
      <c r="D424" s="4778"/>
      <c r="E424" s="1814"/>
      <c r="F424" s="3700"/>
      <c r="G424" s="4742"/>
      <c r="H424" s="4748"/>
      <c r="I424" s="4916"/>
      <c r="J424" s="1813"/>
      <c r="K424" s="1812"/>
      <c r="L424" s="1811"/>
      <c r="M424" s="1810"/>
      <c r="N424" s="1809"/>
      <c r="O424" s="1808"/>
    </row>
    <row r="425" spans="1:15" s="2" customFormat="1" ht="15" customHeight="1" thickBot="1" x14ac:dyDescent="0.3">
      <c r="A425" s="1807" t="s">
        <v>86</v>
      </c>
      <c r="B425" s="1806" t="s">
        <v>27</v>
      </c>
      <c r="C425" s="4831" t="s">
        <v>532</v>
      </c>
      <c r="D425" s="4832"/>
      <c r="E425" s="4832"/>
      <c r="F425" s="4832"/>
      <c r="G425" s="4832"/>
      <c r="H425" s="4832"/>
      <c r="I425" s="4832"/>
      <c r="J425" s="4832"/>
      <c r="K425" s="4833"/>
      <c r="L425" s="1805">
        <f>L363+L369+L374+L403</f>
        <v>1370.8</v>
      </c>
      <c r="M425" s="4768"/>
      <c r="N425" s="4769"/>
      <c r="O425" s="4770"/>
    </row>
    <row r="426" spans="1:15" s="13" customFormat="1" ht="15" customHeight="1" thickBot="1" x14ac:dyDescent="0.3">
      <c r="A426" s="1804" t="s">
        <v>86</v>
      </c>
      <c r="B426" s="4966" t="s">
        <v>531</v>
      </c>
      <c r="C426" s="4967"/>
      <c r="D426" s="4967"/>
      <c r="E426" s="4967"/>
      <c r="F426" s="4967"/>
      <c r="G426" s="4967"/>
      <c r="H426" s="4967"/>
      <c r="I426" s="4967"/>
      <c r="J426" s="4967"/>
      <c r="K426" s="4968"/>
      <c r="L426" s="1803">
        <f>L357+L425</f>
        <v>6777.02</v>
      </c>
      <c r="M426" s="4844"/>
      <c r="N426" s="4845"/>
      <c r="O426" s="4846"/>
    </row>
    <row r="427" spans="1:15" s="13" customFormat="1" ht="15" customHeight="1" thickBot="1" x14ac:dyDescent="0.3">
      <c r="A427" s="1802"/>
      <c r="B427" s="4969" t="s">
        <v>774</v>
      </c>
      <c r="C427" s="4970"/>
      <c r="D427" s="4970"/>
      <c r="E427" s="4970"/>
      <c r="F427" s="4970"/>
      <c r="G427" s="4970"/>
      <c r="H427" s="4970"/>
      <c r="I427" s="4970"/>
      <c r="J427" s="4970"/>
      <c r="K427" s="4971"/>
      <c r="L427" s="1801">
        <f>L77+L218+L426</f>
        <v>12271.400000000001</v>
      </c>
      <c r="M427" s="4963"/>
      <c r="N427" s="4964"/>
      <c r="O427" s="4965"/>
    </row>
    <row r="428" spans="1:15" s="13" customFormat="1" ht="27" customHeight="1" x14ac:dyDescent="0.25">
      <c r="A428" s="4972" t="s">
        <v>186</v>
      </c>
      <c r="B428" s="4972"/>
      <c r="C428" s="4972"/>
      <c r="D428" s="4972"/>
      <c r="E428" s="4972"/>
      <c r="F428" s="4972"/>
      <c r="G428" s="4972"/>
      <c r="H428" s="4972"/>
      <c r="I428" s="4972"/>
      <c r="J428" s="4972"/>
      <c r="K428" s="4972"/>
      <c r="L428" s="1799"/>
    </row>
    <row r="429" spans="1:15" s="13" customFormat="1" ht="258.75" customHeight="1" x14ac:dyDescent="0.25">
      <c r="A429" s="24"/>
      <c r="B429" s="24"/>
      <c r="C429" s="24"/>
      <c r="D429" s="24"/>
      <c r="E429" s="24"/>
      <c r="F429" s="24"/>
      <c r="G429" s="24"/>
      <c r="H429" s="1800"/>
      <c r="I429" s="24"/>
      <c r="J429" s="24"/>
      <c r="K429" s="24"/>
      <c r="L429" s="1799"/>
    </row>
    <row r="430" spans="1:15" s="13" customFormat="1" ht="13.5" customHeight="1" x14ac:dyDescent="0.25">
      <c r="A430" s="27"/>
      <c r="B430" s="28"/>
      <c r="C430" s="3830" t="s">
        <v>19</v>
      </c>
      <c r="D430" s="3830"/>
      <c r="E430" s="3830"/>
      <c r="F430" s="3830"/>
      <c r="G430" s="3830"/>
      <c r="H430" s="3830"/>
      <c r="I430" s="3830"/>
      <c r="J430" s="3830"/>
      <c r="K430" s="3830"/>
      <c r="L430" s="3830"/>
      <c r="M430" s="3830"/>
      <c r="N430" s="3830"/>
      <c r="O430" s="3830"/>
    </row>
    <row r="431" spans="1:15" s="13" customFormat="1" ht="13.5" customHeight="1" thickBot="1" x14ac:dyDescent="0.3">
      <c r="A431" s="27"/>
      <c r="B431" s="25"/>
      <c r="C431" s="25"/>
      <c r="D431" s="25"/>
      <c r="E431" s="25"/>
      <c r="F431" s="25"/>
      <c r="G431" s="26"/>
      <c r="H431" s="1798"/>
      <c r="I431" s="25"/>
      <c r="J431" s="25"/>
      <c r="L431" s="1797"/>
      <c r="M431" s="3831"/>
      <c r="N431" s="3831"/>
      <c r="O431" s="3831"/>
    </row>
    <row r="432" spans="1:15" s="13" customFormat="1" ht="61.5" customHeight="1" thickBot="1" x14ac:dyDescent="0.3">
      <c r="A432" s="22"/>
      <c r="B432" s="21"/>
      <c r="C432" s="3832" t="s">
        <v>18</v>
      </c>
      <c r="D432" s="3832"/>
      <c r="E432" s="3832"/>
      <c r="F432" s="3832"/>
      <c r="G432" s="3832"/>
      <c r="H432" s="3832"/>
      <c r="I432" s="3832"/>
      <c r="J432" s="3832"/>
      <c r="K432" s="3832"/>
      <c r="L432" s="20" t="s">
        <v>158</v>
      </c>
      <c r="M432" s="19"/>
      <c r="N432" s="3833"/>
      <c r="O432" s="3833"/>
    </row>
    <row r="433" spans="1:16" s="13" customFormat="1" ht="14.1" customHeight="1" thickBot="1" x14ac:dyDescent="0.3">
      <c r="A433" s="5031" t="s">
        <v>16</v>
      </c>
      <c r="B433" s="5032"/>
      <c r="C433" s="5032"/>
      <c r="D433" s="5032"/>
      <c r="E433" s="5032"/>
      <c r="F433" s="5032"/>
      <c r="G433" s="5032"/>
      <c r="H433" s="5032"/>
      <c r="I433" s="5032"/>
      <c r="J433" s="5032"/>
      <c r="K433" s="5033"/>
      <c r="L433" s="1796">
        <f>L434</f>
        <v>12271.4</v>
      </c>
      <c r="M433" s="14"/>
      <c r="N433" s="3829"/>
      <c r="O433" s="3829"/>
    </row>
    <row r="434" spans="1:16" s="13" customFormat="1" ht="13.5" customHeight="1" thickBot="1" x14ac:dyDescent="0.3">
      <c r="A434" s="5034" t="s">
        <v>15</v>
      </c>
      <c r="B434" s="5035"/>
      <c r="C434" s="5035"/>
      <c r="D434" s="5035"/>
      <c r="E434" s="5035"/>
      <c r="F434" s="5035"/>
      <c r="G434" s="5035"/>
      <c r="H434" s="5035"/>
      <c r="I434" s="5035"/>
      <c r="J434" s="5035"/>
      <c r="K434" s="5036"/>
      <c r="L434" s="1795">
        <f>L435+L436+L437+L438+L439+L440+L441+L442+L443+L444+L445+L446</f>
        <v>12271.4</v>
      </c>
      <c r="M434" s="10"/>
      <c r="N434" s="3810"/>
      <c r="O434" s="3810"/>
    </row>
    <row r="435" spans="1:16" s="13" customFormat="1" ht="14.25" customHeight="1" x14ac:dyDescent="0.25">
      <c r="A435" s="4945" t="s">
        <v>14</v>
      </c>
      <c r="B435" s="4946"/>
      <c r="C435" s="4946"/>
      <c r="D435" s="4946"/>
      <c r="E435" s="4946"/>
      <c r="F435" s="4946"/>
      <c r="G435" s="4946"/>
      <c r="H435" s="4946"/>
      <c r="I435" s="4946"/>
      <c r="J435" s="4946"/>
      <c r="K435" s="4947"/>
      <c r="L435" s="1794">
        <f>L12+L16+L26+L30+L36+L45+L55+L64+L70+L82+L90+L97+L110+L122+L129+L181+L223+L291+L311+L317+L325+L341+L360+L366+L372+L399</f>
        <v>8032.9</v>
      </c>
      <c r="M435" s="10"/>
      <c r="N435" s="3810"/>
      <c r="O435" s="3810"/>
    </row>
    <row r="436" spans="1:16" s="13" customFormat="1" ht="14.25" customHeight="1" x14ac:dyDescent="0.25">
      <c r="A436" s="3802" t="s">
        <v>13</v>
      </c>
      <c r="B436" s="3803"/>
      <c r="C436" s="3803"/>
      <c r="D436" s="3808"/>
      <c r="E436" s="3808"/>
      <c r="F436" s="3808"/>
      <c r="G436" s="3808"/>
      <c r="H436" s="3808"/>
      <c r="I436" s="3808"/>
      <c r="J436" s="3808"/>
      <c r="K436" s="3809"/>
      <c r="L436" s="12"/>
      <c r="M436" s="14"/>
      <c r="N436" s="3829"/>
      <c r="O436" s="3829"/>
    </row>
    <row r="437" spans="1:16" s="13" customFormat="1" ht="14.25" customHeight="1" x14ac:dyDescent="0.25">
      <c r="A437" s="3802" t="s">
        <v>12</v>
      </c>
      <c r="B437" s="3803"/>
      <c r="C437" s="3803"/>
      <c r="D437" s="3808"/>
      <c r="E437" s="3808"/>
      <c r="F437" s="3808"/>
      <c r="G437" s="3808"/>
      <c r="H437" s="3808"/>
      <c r="I437" s="3808"/>
      <c r="J437" s="3808"/>
      <c r="K437" s="3809"/>
      <c r="L437" s="12">
        <f>L13+L17+L27+L31+L37+L46+L56+L65+L83+L89+L98+L111+L123+L130+L182+L361+L367+L373+L400</f>
        <v>0</v>
      </c>
      <c r="M437" s="14"/>
      <c r="N437" s="14"/>
      <c r="O437" s="14"/>
    </row>
    <row r="438" spans="1:16" s="13" customFormat="1" ht="14.25" customHeight="1" x14ac:dyDescent="0.25">
      <c r="A438" s="3802" t="s">
        <v>11</v>
      </c>
      <c r="B438" s="3803"/>
      <c r="C438" s="3803"/>
      <c r="D438" s="3808"/>
      <c r="E438" s="3808"/>
      <c r="F438" s="3808"/>
      <c r="G438" s="3808"/>
      <c r="H438" s="3808"/>
      <c r="I438" s="3808"/>
      <c r="J438" s="3808"/>
      <c r="K438" s="3809"/>
      <c r="L438" s="12">
        <f>L14+L18+L28+L32+L84+L91+L99+L112+L124+L132+L224+L292+L312+L318+L326+L342</f>
        <v>3775.0999999999995</v>
      </c>
      <c r="M438" s="14"/>
      <c r="N438" s="14"/>
      <c r="O438" s="14"/>
    </row>
    <row r="439" spans="1:16" s="13" customFormat="1" ht="14.25" customHeight="1" x14ac:dyDescent="0.25">
      <c r="A439" s="3812" t="s">
        <v>10</v>
      </c>
      <c r="B439" s="3813"/>
      <c r="C439" s="3813"/>
      <c r="D439" s="3808"/>
      <c r="E439" s="3808"/>
      <c r="F439" s="3808"/>
      <c r="G439" s="3808"/>
      <c r="H439" s="3808"/>
      <c r="I439" s="3808"/>
      <c r="J439" s="3808"/>
      <c r="K439" s="3809"/>
      <c r="L439" s="12">
        <f>L401</f>
        <v>44.3</v>
      </c>
      <c r="M439" s="14"/>
      <c r="N439" s="14"/>
      <c r="O439" s="14"/>
    </row>
    <row r="440" spans="1:16" s="13" customFormat="1" ht="14.25" customHeight="1" x14ac:dyDescent="0.25">
      <c r="A440" s="3802" t="s">
        <v>9</v>
      </c>
      <c r="B440" s="3808"/>
      <c r="C440" s="3808"/>
      <c r="D440" s="3808"/>
      <c r="E440" s="3808"/>
      <c r="F440" s="3808"/>
      <c r="G440" s="3808"/>
      <c r="H440" s="3808"/>
      <c r="I440" s="3808"/>
      <c r="J440" s="3808"/>
      <c r="K440" s="3809"/>
      <c r="L440" s="12"/>
      <c r="M440" s="14"/>
      <c r="N440" s="14"/>
      <c r="O440" s="14"/>
    </row>
    <row r="441" spans="1:16" s="13" customFormat="1" ht="14.25" customHeight="1" x14ac:dyDescent="0.25">
      <c r="A441" s="3802" t="s">
        <v>8</v>
      </c>
      <c r="B441" s="3803"/>
      <c r="C441" s="3803"/>
      <c r="D441" s="3808"/>
      <c r="E441" s="3808"/>
      <c r="F441" s="3808"/>
      <c r="G441" s="3808"/>
      <c r="H441" s="3808"/>
      <c r="I441" s="3808"/>
      <c r="J441" s="3808"/>
      <c r="K441" s="3809"/>
      <c r="L441" s="12"/>
      <c r="M441" s="14"/>
      <c r="N441" s="14"/>
      <c r="O441" s="14"/>
    </row>
    <row r="442" spans="1:16" s="13" customFormat="1" ht="14.25" customHeight="1" x14ac:dyDescent="0.25">
      <c r="A442" s="3802" t="s">
        <v>7</v>
      </c>
      <c r="B442" s="3803"/>
      <c r="C442" s="3803"/>
      <c r="D442" s="3808"/>
      <c r="E442" s="3808"/>
      <c r="F442" s="3808"/>
      <c r="G442" s="3808"/>
      <c r="H442" s="3808"/>
      <c r="I442" s="3808"/>
      <c r="J442" s="3808"/>
      <c r="K442" s="3809"/>
      <c r="L442" s="12"/>
      <c r="M442" s="14"/>
      <c r="N442" s="14"/>
      <c r="O442" s="14"/>
    </row>
    <row r="443" spans="1:16" s="13" customFormat="1" ht="14.25" customHeight="1" x14ac:dyDescent="0.25">
      <c r="A443" s="3802" t="s">
        <v>6</v>
      </c>
      <c r="B443" s="3803"/>
      <c r="C443" s="3803"/>
      <c r="D443" s="3804"/>
      <c r="E443" s="3804"/>
      <c r="F443" s="3804"/>
      <c r="G443" s="3804"/>
      <c r="H443" s="3804"/>
      <c r="I443" s="3804"/>
      <c r="J443" s="3804"/>
      <c r="K443" s="3805"/>
      <c r="L443" s="12"/>
      <c r="M443" s="14"/>
      <c r="N443" s="14"/>
      <c r="O443" s="14"/>
    </row>
    <row r="444" spans="1:16" s="2" customFormat="1" ht="13.5" customHeight="1" x14ac:dyDescent="0.25">
      <c r="A444" s="3806" t="s">
        <v>5</v>
      </c>
      <c r="B444" s="3807"/>
      <c r="C444" s="3807"/>
      <c r="D444" s="3808"/>
      <c r="E444" s="3808"/>
      <c r="F444" s="3808"/>
      <c r="G444" s="3808"/>
      <c r="H444" s="3808"/>
      <c r="I444" s="3808"/>
      <c r="J444" s="3808"/>
      <c r="K444" s="3809"/>
      <c r="L444" s="12"/>
      <c r="M444" s="10"/>
      <c r="N444" s="3810"/>
      <c r="O444" s="3810"/>
    </row>
    <row r="445" spans="1:16" s="2" customFormat="1" ht="13.5" customHeight="1" x14ac:dyDescent="0.25">
      <c r="A445" s="3802" t="s">
        <v>4</v>
      </c>
      <c r="B445" s="3803"/>
      <c r="C445" s="3803"/>
      <c r="D445" s="3803"/>
      <c r="E445" s="3803"/>
      <c r="F445" s="3803"/>
      <c r="G445" s="3803"/>
      <c r="H445" s="3803"/>
      <c r="I445" s="3803"/>
      <c r="J445" s="3803"/>
      <c r="K445" s="3811"/>
      <c r="L445" s="11">
        <f>L88+L131++L183+L225+L293+L313+L319+L327+L343+L362+L368+L402</f>
        <v>419.1</v>
      </c>
      <c r="M445" s="10"/>
      <c r="N445" s="3810"/>
      <c r="O445" s="3810"/>
    </row>
    <row r="446" spans="1:16" s="2" customFormat="1" ht="13.5" customHeight="1" thickBot="1" x14ac:dyDescent="0.3">
      <c r="A446" s="3785" t="s">
        <v>3</v>
      </c>
      <c r="B446" s="3786"/>
      <c r="C446" s="3786"/>
      <c r="D446" s="3786"/>
      <c r="E446" s="3786"/>
      <c r="F446" s="3786"/>
      <c r="G446" s="3786"/>
      <c r="H446" s="3786"/>
      <c r="I446" s="3786"/>
      <c r="J446" s="3786"/>
      <c r="K446" s="3787"/>
      <c r="L446" s="9"/>
      <c r="M446" s="3"/>
      <c r="N446" s="3788"/>
      <c r="O446" s="3788"/>
    </row>
    <row r="447" spans="1:16" s="2" customFormat="1" ht="12.75" customHeight="1" thickBot="1" x14ac:dyDescent="0.3">
      <c r="A447" s="5031" t="s">
        <v>2</v>
      </c>
      <c r="B447" s="5032"/>
      <c r="C447" s="5032"/>
      <c r="D447" s="5032"/>
      <c r="E447" s="5032"/>
      <c r="F447" s="5032"/>
      <c r="G447" s="5032"/>
      <c r="H447" s="5032"/>
      <c r="I447" s="5032"/>
      <c r="J447" s="5032"/>
      <c r="K447" s="5033"/>
      <c r="L447" s="6">
        <f>L448</f>
        <v>0</v>
      </c>
      <c r="M447" s="3"/>
      <c r="N447" s="3788"/>
      <c r="O447" s="3788"/>
    </row>
    <row r="448" spans="1:16" s="2" customFormat="1" ht="13.5" customHeight="1" thickBot="1" x14ac:dyDescent="0.3">
      <c r="A448" s="3797" t="s">
        <v>1</v>
      </c>
      <c r="B448" s="3798"/>
      <c r="C448" s="3798"/>
      <c r="D448" s="3799"/>
      <c r="E448" s="3799"/>
      <c r="F448" s="3799"/>
      <c r="G448" s="3799"/>
      <c r="H448" s="3799"/>
      <c r="I448" s="3799"/>
      <c r="J448" s="3799"/>
      <c r="K448" s="3800"/>
      <c r="L448" s="5">
        <v>0</v>
      </c>
      <c r="M448" s="3801"/>
      <c r="N448" s="3801"/>
      <c r="O448" s="3801"/>
      <c r="P448" s="3801"/>
    </row>
    <row r="449" spans="1:15" s="2" customFormat="1" ht="13.5" customHeight="1" thickBot="1" x14ac:dyDescent="0.3">
      <c r="A449" s="3789" t="s">
        <v>0</v>
      </c>
      <c r="B449" s="3790"/>
      <c r="C449" s="3790"/>
      <c r="D449" s="3790"/>
      <c r="E449" s="3790"/>
      <c r="F449" s="3790"/>
      <c r="G449" s="3790"/>
      <c r="H449" s="3790"/>
      <c r="I449" s="3790"/>
      <c r="J449" s="3790"/>
      <c r="K449" s="3791"/>
      <c r="L449" s="4">
        <f>L433+L447</f>
        <v>12271.4</v>
      </c>
      <c r="M449" s="3"/>
      <c r="N449" s="3788"/>
      <c r="O449" s="3788"/>
    </row>
    <row r="450" spans="1:15" ht="12" x14ac:dyDescent="0.25">
      <c r="A450" s="1784"/>
      <c r="C450" s="1793"/>
      <c r="D450" s="1793"/>
      <c r="E450" s="1793"/>
      <c r="F450" s="1791"/>
      <c r="G450" s="1791"/>
      <c r="H450" s="1792"/>
      <c r="I450" s="1791"/>
      <c r="J450" s="1791"/>
      <c r="K450" s="1791"/>
      <c r="L450" s="1790"/>
    </row>
    <row r="451" spans="1:15" x14ac:dyDescent="0.25">
      <c r="A451" s="1784"/>
      <c r="I451" s="1789"/>
      <c r="J451" s="1789"/>
      <c r="K451" s="1789"/>
    </row>
    <row r="452" spans="1:15" x14ac:dyDescent="0.25">
      <c r="A452" s="1784"/>
      <c r="I452" s="1789"/>
      <c r="J452" s="1789"/>
      <c r="K452" s="1788"/>
      <c r="L452" s="1787"/>
    </row>
    <row r="453" spans="1:15" x14ac:dyDescent="0.25">
      <c r="A453" s="1784"/>
      <c r="K453" s="1785"/>
      <c r="L453" s="1785"/>
    </row>
    <row r="454" spans="1:15" x14ac:dyDescent="0.25">
      <c r="A454" s="1784"/>
    </row>
    <row r="455" spans="1:15" x14ac:dyDescent="0.25">
      <c r="A455" s="1784"/>
      <c r="K455" s="1785"/>
      <c r="L455" s="1785"/>
    </row>
    <row r="456" spans="1:15" x14ac:dyDescent="0.25">
      <c r="A456" s="1784"/>
    </row>
    <row r="457" spans="1:15" x14ac:dyDescent="0.25">
      <c r="A457" s="1784"/>
    </row>
    <row r="458" spans="1:15" x14ac:dyDescent="0.25">
      <c r="A458" s="1784"/>
      <c r="K458" s="1786"/>
      <c r="L458" s="1787"/>
    </row>
    <row r="459" spans="1:15" x14ac:dyDescent="0.25">
      <c r="A459" s="1784"/>
      <c r="K459" s="1785"/>
      <c r="L459" s="1785"/>
    </row>
    <row r="460" spans="1:15" x14ac:dyDescent="0.25">
      <c r="A460" s="1784"/>
    </row>
    <row r="461" spans="1:15" x14ac:dyDescent="0.25">
      <c r="A461" s="1784"/>
      <c r="K461" s="1785"/>
      <c r="L461" s="1785"/>
    </row>
    <row r="462" spans="1:15" x14ac:dyDescent="0.25">
      <c r="A462" s="1784"/>
    </row>
    <row r="463" spans="1:15" x14ac:dyDescent="0.25">
      <c r="A463" s="1784"/>
      <c r="K463" s="1786"/>
    </row>
    <row r="464" spans="1:15" x14ac:dyDescent="0.25">
      <c r="A464" s="1784"/>
      <c r="K464" s="1785"/>
    </row>
    <row r="465" spans="1:11" x14ac:dyDescent="0.25">
      <c r="A465" s="1784"/>
    </row>
    <row r="466" spans="1:11" x14ac:dyDescent="0.25">
      <c r="A466" s="1784"/>
      <c r="K466" s="1785"/>
    </row>
    <row r="467" spans="1:11" x14ac:dyDescent="0.25">
      <c r="A467" s="1784"/>
    </row>
    <row r="468" spans="1:11" x14ac:dyDescent="0.25">
      <c r="A468" s="1784"/>
    </row>
    <row r="469" spans="1:11" x14ac:dyDescent="0.25">
      <c r="A469" s="1784"/>
    </row>
    <row r="470" spans="1:11" x14ac:dyDescent="0.25">
      <c r="A470" s="1784"/>
    </row>
    <row r="471" spans="1:11" x14ac:dyDescent="0.25">
      <c r="A471" s="1784"/>
    </row>
    <row r="472" spans="1:11" x14ac:dyDescent="0.25">
      <c r="A472" s="1784"/>
    </row>
    <row r="473" spans="1:11" x14ac:dyDescent="0.25">
      <c r="A473" s="1784"/>
    </row>
    <row r="474" spans="1:11" x14ac:dyDescent="0.25">
      <c r="A474" s="1784"/>
    </row>
    <row r="475" spans="1:11" x14ac:dyDescent="0.25">
      <c r="A475" s="1784"/>
    </row>
    <row r="476" spans="1:11" x14ac:dyDescent="0.25">
      <c r="A476" s="1784"/>
    </row>
    <row r="477" spans="1:11" x14ac:dyDescent="0.25">
      <c r="A477" s="1784"/>
    </row>
    <row r="478" spans="1:11" x14ac:dyDescent="0.25">
      <c r="A478" s="1784"/>
    </row>
    <row r="479" spans="1:11" x14ac:dyDescent="0.25">
      <c r="A479" s="1784"/>
    </row>
    <row r="480" spans="1:11" x14ac:dyDescent="0.25">
      <c r="A480" s="1784"/>
    </row>
    <row r="481" spans="1:1" x14ac:dyDescent="0.25">
      <c r="A481" s="1784"/>
    </row>
    <row r="482" spans="1:1" x14ac:dyDescent="0.25">
      <c r="A482" s="1784"/>
    </row>
    <row r="483" spans="1:1" x14ac:dyDescent="0.25">
      <c r="A483" s="1784"/>
    </row>
    <row r="484" spans="1:1" x14ac:dyDescent="0.25">
      <c r="A484" s="1784"/>
    </row>
    <row r="485" spans="1:1" x14ac:dyDescent="0.25">
      <c r="A485" s="1784"/>
    </row>
    <row r="486" spans="1:1" x14ac:dyDescent="0.25">
      <c r="A486" s="1784"/>
    </row>
    <row r="487" spans="1:1" x14ac:dyDescent="0.25">
      <c r="A487" s="1784"/>
    </row>
    <row r="488" spans="1:1" x14ac:dyDescent="0.25">
      <c r="A488" s="1784"/>
    </row>
    <row r="489" spans="1:1" x14ac:dyDescent="0.25">
      <c r="A489" s="1784"/>
    </row>
    <row r="490" spans="1:1" x14ac:dyDescent="0.25">
      <c r="A490" s="1784"/>
    </row>
    <row r="491" spans="1:1" x14ac:dyDescent="0.25">
      <c r="A491" s="1784"/>
    </row>
    <row r="492" spans="1:1" x14ac:dyDescent="0.25">
      <c r="A492" s="1784"/>
    </row>
    <row r="493" spans="1:1" x14ac:dyDescent="0.25">
      <c r="A493" s="1784"/>
    </row>
    <row r="494" spans="1:1" x14ac:dyDescent="0.25">
      <c r="A494" s="1784"/>
    </row>
    <row r="495" spans="1:1" x14ac:dyDescent="0.25">
      <c r="A495" s="1784"/>
    </row>
    <row r="496" spans="1:1" x14ac:dyDescent="0.25">
      <c r="A496" s="1784"/>
    </row>
    <row r="497" spans="1:1" x14ac:dyDescent="0.25">
      <c r="A497" s="1784"/>
    </row>
    <row r="498" spans="1:1" x14ac:dyDescent="0.25">
      <c r="A498" s="1784"/>
    </row>
    <row r="499" spans="1:1" x14ac:dyDescent="0.25">
      <c r="A499" s="1784"/>
    </row>
    <row r="500" spans="1:1" x14ac:dyDescent="0.25">
      <c r="A500" s="1784"/>
    </row>
    <row r="501" spans="1:1" x14ac:dyDescent="0.25">
      <c r="A501" s="1784"/>
    </row>
    <row r="502" spans="1:1" x14ac:dyDescent="0.25">
      <c r="A502" s="1784"/>
    </row>
    <row r="503" spans="1:1" x14ac:dyDescent="0.25">
      <c r="A503" s="1784"/>
    </row>
    <row r="504" spans="1:1" x14ac:dyDescent="0.25">
      <c r="A504" s="1784"/>
    </row>
    <row r="505" spans="1:1" x14ac:dyDescent="0.25">
      <c r="A505" s="1784"/>
    </row>
    <row r="506" spans="1:1" x14ac:dyDescent="0.25">
      <c r="A506" s="1784"/>
    </row>
    <row r="507" spans="1:1" x14ac:dyDescent="0.25">
      <c r="A507" s="1784"/>
    </row>
    <row r="508" spans="1:1" x14ac:dyDescent="0.25">
      <c r="A508" s="1784"/>
    </row>
    <row r="509" spans="1:1" x14ac:dyDescent="0.25">
      <c r="A509" s="1784"/>
    </row>
    <row r="510" spans="1:1" x14ac:dyDescent="0.25">
      <c r="A510" s="1784"/>
    </row>
    <row r="511" spans="1:1" x14ac:dyDescent="0.25">
      <c r="A511" s="1784"/>
    </row>
    <row r="512" spans="1:1" x14ac:dyDescent="0.25">
      <c r="A512" s="1784"/>
    </row>
    <row r="513" spans="1:1" x14ac:dyDescent="0.25">
      <c r="A513" s="1784"/>
    </row>
    <row r="514" spans="1:1" x14ac:dyDescent="0.25">
      <c r="A514" s="1784"/>
    </row>
    <row r="515" spans="1:1" x14ac:dyDescent="0.25">
      <c r="A515" s="1784"/>
    </row>
    <row r="516" spans="1:1" x14ac:dyDescent="0.25">
      <c r="A516" s="1784"/>
    </row>
    <row r="517" spans="1:1" x14ac:dyDescent="0.25">
      <c r="A517" s="1784"/>
    </row>
    <row r="518" spans="1:1" x14ac:dyDescent="0.25">
      <c r="A518" s="1784"/>
    </row>
    <row r="519" spans="1:1" x14ac:dyDescent="0.25">
      <c r="A519" s="1784"/>
    </row>
    <row r="520" spans="1:1" x14ac:dyDescent="0.25">
      <c r="A520" s="1784"/>
    </row>
    <row r="521" spans="1:1" x14ac:dyDescent="0.25">
      <c r="A521" s="1784"/>
    </row>
    <row r="522" spans="1:1" x14ac:dyDescent="0.25">
      <c r="A522" s="1784"/>
    </row>
    <row r="523" spans="1:1" x14ac:dyDescent="0.25">
      <c r="A523" s="1784"/>
    </row>
    <row r="524" spans="1:1" x14ac:dyDescent="0.25">
      <c r="A524" s="1784"/>
    </row>
    <row r="525" spans="1:1" x14ac:dyDescent="0.25">
      <c r="A525" s="1784"/>
    </row>
    <row r="526" spans="1:1" x14ac:dyDescent="0.25">
      <c r="A526" s="1784"/>
    </row>
    <row r="527" spans="1:1" x14ac:dyDescent="0.25">
      <c r="A527" s="1784"/>
    </row>
    <row r="528" spans="1:1" x14ac:dyDescent="0.25">
      <c r="A528" s="1784"/>
    </row>
    <row r="529" spans="1:1" x14ac:dyDescent="0.25">
      <c r="A529" s="1784"/>
    </row>
  </sheetData>
  <mergeCells count="756">
    <mergeCell ref="A449:K449"/>
    <mergeCell ref="A447:K447"/>
    <mergeCell ref="A434:K434"/>
    <mergeCell ref="A433:K433"/>
    <mergeCell ref="F413:F414"/>
    <mergeCell ref="H325:H328"/>
    <mergeCell ref="H329:H332"/>
    <mergeCell ref="H333:H336"/>
    <mergeCell ref="H337:H340"/>
    <mergeCell ref="G377:G380"/>
    <mergeCell ref="G381:G384"/>
    <mergeCell ref="G372:G376"/>
    <mergeCell ref="H372:H376"/>
    <mergeCell ref="G325:G328"/>
    <mergeCell ref="G329:G332"/>
    <mergeCell ref="F421:F422"/>
    <mergeCell ref="F411:F412"/>
    <mergeCell ref="D404:D405"/>
    <mergeCell ref="F404:F405"/>
    <mergeCell ref="D406:D407"/>
    <mergeCell ref="F375:F376"/>
    <mergeCell ref="D387:D388"/>
    <mergeCell ref="F389:F390"/>
    <mergeCell ref="F391:F392"/>
    <mergeCell ref="M312:M313"/>
    <mergeCell ref="O312:O313"/>
    <mergeCell ref="J317:J318"/>
    <mergeCell ref="B77:K77"/>
    <mergeCell ref="M77:O77"/>
    <mergeCell ref="G408:G412"/>
    <mergeCell ref="G413:G416"/>
    <mergeCell ref="D399:F403"/>
    <mergeCell ref="G417:G424"/>
    <mergeCell ref="H413:H414"/>
    <mergeCell ref="H419:H424"/>
    <mergeCell ref="F423:F424"/>
    <mergeCell ref="F415:F416"/>
    <mergeCell ref="D423:D424"/>
    <mergeCell ref="D415:D416"/>
    <mergeCell ref="D417:D418"/>
    <mergeCell ref="D419:D420"/>
    <mergeCell ref="F419:F420"/>
    <mergeCell ref="D421:D422"/>
    <mergeCell ref="F393:F394"/>
    <mergeCell ref="F395:F396"/>
    <mergeCell ref="G399:G403"/>
    <mergeCell ref="F349:F351"/>
    <mergeCell ref="D411:D412"/>
    <mergeCell ref="M34:O34"/>
    <mergeCell ref="I372:I398"/>
    <mergeCell ref="I325:I340"/>
    <mergeCell ref="J325:J328"/>
    <mergeCell ref="I317:I324"/>
    <mergeCell ref="F70:F71"/>
    <mergeCell ref="H25:H33"/>
    <mergeCell ref="G25:G29"/>
    <mergeCell ref="G30:G33"/>
    <mergeCell ref="D34:J34"/>
    <mergeCell ref="G88:G92"/>
    <mergeCell ref="G93:G96"/>
    <mergeCell ref="H88:H96"/>
    <mergeCell ref="I88:I96"/>
    <mergeCell ref="E88:E92"/>
    <mergeCell ref="E93:E96"/>
    <mergeCell ref="F126:F128"/>
    <mergeCell ref="D126:D128"/>
    <mergeCell ref="G122:G128"/>
    <mergeCell ref="H122:H128"/>
    <mergeCell ref="H317:H324"/>
    <mergeCell ref="D372:F374"/>
    <mergeCell ref="D291:F294"/>
    <mergeCell ref="C221:O221"/>
    <mergeCell ref="H341:H344"/>
    <mergeCell ref="H345:H348"/>
    <mergeCell ref="H349:H352"/>
    <mergeCell ref="H353:H356"/>
    <mergeCell ref="J372:J374"/>
    <mergeCell ref="G345:G348"/>
    <mergeCell ref="G295:G298"/>
    <mergeCell ref="G299:G302"/>
    <mergeCell ref="G303:G306"/>
    <mergeCell ref="G307:G310"/>
    <mergeCell ref="J360:J365"/>
    <mergeCell ref="J341:J342"/>
    <mergeCell ref="N411:N412"/>
    <mergeCell ref="M417:M418"/>
    <mergeCell ref="N417:N418"/>
    <mergeCell ref="O417:O418"/>
    <mergeCell ref="M421:M422"/>
    <mergeCell ref="N421:N422"/>
    <mergeCell ref="O421:O422"/>
    <mergeCell ref="B267:B270"/>
    <mergeCell ref="B271:B274"/>
    <mergeCell ref="B275:B278"/>
    <mergeCell ref="B279:B282"/>
    <mergeCell ref="B283:B286"/>
    <mergeCell ref="H377:H380"/>
    <mergeCell ref="H303:H306"/>
    <mergeCell ref="G267:G270"/>
    <mergeCell ref="G271:G274"/>
    <mergeCell ref="G275:G278"/>
    <mergeCell ref="J399:J403"/>
    <mergeCell ref="H381:H384"/>
    <mergeCell ref="H385:H388"/>
    <mergeCell ref="G333:G336"/>
    <mergeCell ref="G337:G340"/>
    <mergeCell ref="G341:G344"/>
    <mergeCell ref="D337:D340"/>
    <mergeCell ref="H415:H418"/>
    <mergeCell ref="I399:I403"/>
    <mergeCell ref="I404:I424"/>
    <mergeCell ref="O419:O420"/>
    <mergeCell ref="H393:H398"/>
    <mergeCell ref="D408:D410"/>
    <mergeCell ref="D393:D394"/>
    <mergeCell ref="D395:D396"/>
    <mergeCell ref="D397:D398"/>
    <mergeCell ref="O411:O412"/>
    <mergeCell ref="M408:M410"/>
    <mergeCell ref="N408:N410"/>
    <mergeCell ref="O408:O410"/>
    <mergeCell ref="H404:H407"/>
    <mergeCell ref="H408:H412"/>
    <mergeCell ref="M406:M407"/>
    <mergeCell ref="N406:N407"/>
    <mergeCell ref="O406:O407"/>
    <mergeCell ref="M419:M420"/>
    <mergeCell ref="N419:N420"/>
    <mergeCell ref="M415:M416"/>
    <mergeCell ref="N415:N416"/>
    <mergeCell ref="O415:O416"/>
    <mergeCell ref="M411:M412"/>
    <mergeCell ref="F408:F409"/>
    <mergeCell ref="C408:C410"/>
    <mergeCell ref="M357:O357"/>
    <mergeCell ref="C359:L359"/>
    <mergeCell ref="G389:G392"/>
    <mergeCell ref="H389:H392"/>
    <mergeCell ref="F387:F388"/>
    <mergeCell ref="C360:C363"/>
    <mergeCell ref="C366:C369"/>
    <mergeCell ref="F385:F386"/>
    <mergeCell ref="D381:D382"/>
    <mergeCell ref="D383:D384"/>
    <mergeCell ref="D385:D386"/>
    <mergeCell ref="F377:F378"/>
    <mergeCell ref="F379:F380"/>
    <mergeCell ref="F381:F382"/>
    <mergeCell ref="F383:F384"/>
    <mergeCell ref="G404:G407"/>
    <mergeCell ref="H399:H403"/>
    <mergeCell ref="H360:H365"/>
    <mergeCell ref="H366:H371"/>
    <mergeCell ref="I360:I365"/>
    <mergeCell ref="I366:I371"/>
    <mergeCell ref="J366:J371"/>
    <mergeCell ref="I223:I226"/>
    <mergeCell ref="I291:I294"/>
    <mergeCell ref="G291:G294"/>
    <mergeCell ref="G287:G290"/>
    <mergeCell ref="C120:L121"/>
    <mergeCell ref="B79:L79"/>
    <mergeCell ref="G317:G324"/>
    <mergeCell ref="I227:I246"/>
    <mergeCell ref="I287:I290"/>
    <mergeCell ref="H223:H226"/>
    <mergeCell ref="H227:H230"/>
    <mergeCell ref="H231:H234"/>
    <mergeCell ref="H235:H238"/>
    <mergeCell ref="H239:H242"/>
    <mergeCell ref="I185:I188"/>
    <mergeCell ref="J185:J186"/>
    <mergeCell ref="I189:I192"/>
    <mergeCell ref="J189:J190"/>
    <mergeCell ref="I193:I196"/>
    <mergeCell ref="J193:J194"/>
    <mergeCell ref="B218:K218"/>
    <mergeCell ref="C118:K118"/>
    <mergeCell ref="C138:C141"/>
    <mergeCell ref="D251:D254"/>
    <mergeCell ref="B197:B200"/>
    <mergeCell ref="B201:B204"/>
    <mergeCell ref="B205:B208"/>
    <mergeCell ref="B209:B212"/>
    <mergeCell ref="B213:B216"/>
    <mergeCell ref="D205:D208"/>
    <mergeCell ref="D185:D188"/>
    <mergeCell ref="D189:D192"/>
    <mergeCell ref="D193:D196"/>
    <mergeCell ref="D209:D212"/>
    <mergeCell ref="C189:C192"/>
    <mergeCell ref="C193:C196"/>
    <mergeCell ref="C197:C200"/>
    <mergeCell ref="C201:C204"/>
    <mergeCell ref="C205:C208"/>
    <mergeCell ref="D197:D200"/>
    <mergeCell ref="D201:D204"/>
    <mergeCell ref="N449:O449"/>
    <mergeCell ref="N432:O432"/>
    <mergeCell ref="N433:O433"/>
    <mergeCell ref="N447:O447"/>
    <mergeCell ref="N446:O446"/>
    <mergeCell ref="F259:F262"/>
    <mergeCell ref="F263:F266"/>
    <mergeCell ref="F247:F250"/>
    <mergeCell ref="F251:F254"/>
    <mergeCell ref="C425:K425"/>
    <mergeCell ref="C430:O430"/>
    <mergeCell ref="M425:O425"/>
    <mergeCell ref="M427:O427"/>
    <mergeCell ref="B426:K426"/>
    <mergeCell ref="M426:O426"/>
    <mergeCell ref="B427:K427"/>
    <mergeCell ref="C432:K432"/>
    <mergeCell ref="A428:K428"/>
    <mergeCell ref="G279:G282"/>
    <mergeCell ref="G283:G286"/>
    <mergeCell ref="B247:B250"/>
    <mergeCell ref="B251:B254"/>
    <mergeCell ref="H247:H250"/>
    <mergeCell ref="G349:G352"/>
    <mergeCell ref="N434:O434"/>
    <mergeCell ref="N435:O435"/>
    <mergeCell ref="N436:O436"/>
    <mergeCell ref="N444:O444"/>
    <mergeCell ref="N445:O445"/>
    <mergeCell ref="M448:P448"/>
    <mergeCell ref="D275:D278"/>
    <mergeCell ref="A9:A10"/>
    <mergeCell ref="C21:K21"/>
    <mergeCell ref="G11:G19"/>
    <mergeCell ref="D11:F11"/>
    <mergeCell ref="D267:D270"/>
    <mergeCell ref="D271:D274"/>
    <mergeCell ref="G55:G59"/>
    <mergeCell ref="A23:A24"/>
    <mergeCell ref="D48:D49"/>
    <mergeCell ref="F48:F49"/>
    <mergeCell ref="C10:L10"/>
    <mergeCell ref="B9:B10"/>
    <mergeCell ref="F243:F246"/>
    <mergeCell ref="H35:H41"/>
    <mergeCell ref="F26:F28"/>
    <mergeCell ref="F45:F46"/>
    <mergeCell ref="B35:B39"/>
    <mergeCell ref="A448:K448"/>
    <mergeCell ref="A444:K444"/>
    <mergeCell ref="A445:K445"/>
    <mergeCell ref="A443:K443"/>
    <mergeCell ref="A440:K440"/>
    <mergeCell ref="A441:K441"/>
    <mergeCell ref="A442:K442"/>
    <mergeCell ref="A446:K446"/>
    <mergeCell ref="A435:K435"/>
    <mergeCell ref="A436:K436"/>
    <mergeCell ref="A437:K437"/>
    <mergeCell ref="A438:K438"/>
    <mergeCell ref="A439:K439"/>
    <mergeCell ref="M431:O431"/>
    <mergeCell ref="H5:H6"/>
    <mergeCell ref="D5:D6"/>
    <mergeCell ref="F5:F6"/>
    <mergeCell ref="H11:H19"/>
    <mergeCell ref="C20:J20"/>
    <mergeCell ref="B7:O7"/>
    <mergeCell ref="C9:O9"/>
    <mergeCell ref="L5:L6"/>
    <mergeCell ref="M21:O21"/>
    <mergeCell ref="B8:L8"/>
    <mergeCell ref="J35:J40"/>
    <mergeCell ref="I35:I41"/>
    <mergeCell ref="E35:E41"/>
    <mergeCell ref="C35:C39"/>
    <mergeCell ref="D45:D47"/>
    <mergeCell ref="J11:J12"/>
    <mergeCell ref="B55:B57"/>
    <mergeCell ref="D35:D38"/>
    <mergeCell ref="B52:B54"/>
    <mergeCell ref="C42:K42"/>
    <mergeCell ref="C44:L44"/>
    <mergeCell ref="F40:F41"/>
    <mergeCell ref="G35:G41"/>
    <mergeCell ref="L1:O1"/>
    <mergeCell ref="N4:O4"/>
    <mergeCell ref="A2:O2"/>
    <mergeCell ref="I5:I6"/>
    <mergeCell ref="J5:J6"/>
    <mergeCell ref="D307:D310"/>
    <mergeCell ref="D299:D302"/>
    <mergeCell ref="D303:D306"/>
    <mergeCell ref="D295:D298"/>
    <mergeCell ref="D255:D258"/>
    <mergeCell ref="F255:F258"/>
    <mergeCell ref="D259:D262"/>
    <mergeCell ref="D283:D286"/>
    <mergeCell ref="D287:D290"/>
    <mergeCell ref="F231:F234"/>
    <mergeCell ref="F239:F242"/>
    <mergeCell ref="F235:F238"/>
    <mergeCell ref="M42:O42"/>
    <mergeCell ref="M60:O60"/>
    <mergeCell ref="M50:O50"/>
    <mergeCell ref="M76:O76"/>
    <mergeCell ref="J88:J89"/>
    <mergeCell ref="G97:G108"/>
    <mergeCell ref="H97:H108"/>
    <mergeCell ref="A55:A57"/>
    <mergeCell ref="A52:A54"/>
    <mergeCell ref="C62:C63"/>
    <mergeCell ref="B62:B63"/>
    <mergeCell ref="A62:A63"/>
    <mergeCell ref="D62:L63"/>
    <mergeCell ref="C55:C57"/>
    <mergeCell ref="C50:K50"/>
    <mergeCell ref="C52:C54"/>
    <mergeCell ref="C60:K60"/>
    <mergeCell ref="D52:L54"/>
    <mergeCell ref="H55:H59"/>
    <mergeCell ref="A11:A20"/>
    <mergeCell ref="B11:B20"/>
    <mergeCell ref="B23:B24"/>
    <mergeCell ref="A82:A85"/>
    <mergeCell ref="B82:B85"/>
    <mergeCell ref="E70:E75"/>
    <mergeCell ref="D74:D75"/>
    <mergeCell ref="D70:D73"/>
    <mergeCell ref="C76:K76"/>
    <mergeCell ref="F55:F56"/>
    <mergeCell ref="F30:F31"/>
    <mergeCell ref="J25:J26"/>
    <mergeCell ref="G82:G87"/>
    <mergeCell ref="H82:H87"/>
    <mergeCell ref="J82:J87"/>
    <mergeCell ref="I82:I87"/>
    <mergeCell ref="B58:B59"/>
    <mergeCell ref="A58:A59"/>
    <mergeCell ref="J55:J59"/>
    <mergeCell ref="I55:I59"/>
    <mergeCell ref="F68:F69"/>
    <mergeCell ref="E64:E69"/>
    <mergeCell ref="A64:A67"/>
    <mergeCell ref="B64:B67"/>
    <mergeCell ref="M176:M178"/>
    <mergeCell ref="F152:F154"/>
    <mergeCell ref="G160:G163"/>
    <mergeCell ref="G129:G133"/>
    <mergeCell ref="G134:G137"/>
    <mergeCell ref="G138:G141"/>
    <mergeCell ref="G164:G167"/>
    <mergeCell ref="G168:G171"/>
    <mergeCell ref="J134:J135"/>
    <mergeCell ref="H138:H141"/>
    <mergeCell ref="J138:J139"/>
    <mergeCell ref="N176:N178"/>
    <mergeCell ref="B160:B163"/>
    <mergeCell ref="G142:G145"/>
    <mergeCell ref="G146:G151"/>
    <mergeCell ref="G152:G155"/>
    <mergeCell ref="G156:G159"/>
    <mergeCell ref="H129:H133"/>
    <mergeCell ref="H134:H137"/>
    <mergeCell ref="H142:H145"/>
    <mergeCell ref="J142:J143"/>
    <mergeCell ref="F129:F132"/>
    <mergeCell ref="F134:F136"/>
    <mergeCell ref="E129:E133"/>
    <mergeCell ref="F172:F173"/>
    <mergeCell ref="D164:D167"/>
    <mergeCell ref="D168:D171"/>
    <mergeCell ref="J156:J159"/>
    <mergeCell ref="J152:J155"/>
    <mergeCell ref="C156:C159"/>
    <mergeCell ref="B156:B159"/>
    <mergeCell ref="D142:D145"/>
    <mergeCell ref="J146:J147"/>
    <mergeCell ref="J172:J175"/>
    <mergeCell ref="J164:J167"/>
    <mergeCell ref="O176:O178"/>
    <mergeCell ref="A152:A155"/>
    <mergeCell ref="A156:A159"/>
    <mergeCell ref="A160:A163"/>
    <mergeCell ref="B164:B167"/>
    <mergeCell ref="C164:C167"/>
    <mergeCell ref="G176:G179"/>
    <mergeCell ref="F164:F165"/>
    <mergeCell ref="F176:F179"/>
    <mergeCell ref="D176:D179"/>
    <mergeCell ref="J160:J163"/>
    <mergeCell ref="J168:J171"/>
    <mergeCell ref="G172:G175"/>
    <mergeCell ref="F160:F161"/>
    <mergeCell ref="D160:D163"/>
    <mergeCell ref="D172:D175"/>
    <mergeCell ref="F168:F170"/>
    <mergeCell ref="C160:C163"/>
    <mergeCell ref="I176:I179"/>
    <mergeCell ref="H168:H171"/>
    <mergeCell ref="H172:H175"/>
    <mergeCell ref="H176:H179"/>
    <mergeCell ref="H164:H167"/>
    <mergeCell ref="J176:J179"/>
    <mergeCell ref="A122:A125"/>
    <mergeCell ref="B129:B133"/>
    <mergeCell ref="A129:A133"/>
    <mergeCell ref="C134:C137"/>
    <mergeCell ref="B134:B137"/>
    <mergeCell ref="B146:B151"/>
    <mergeCell ref="A146:A151"/>
    <mergeCell ref="B152:B155"/>
    <mergeCell ref="C152:C155"/>
    <mergeCell ref="C142:C145"/>
    <mergeCell ref="C146:C151"/>
    <mergeCell ref="A138:A141"/>
    <mergeCell ref="A142:A145"/>
    <mergeCell ref="A134:A137"/>
    <mergeCell ref="B122:B125"/>
    <mergeCell ref="B138:B141"/>
    <mergeCell ref="B142:B145"/>
    <mergeCell ref="C122:C125"/>
    <mergeCell ref="C129:C133"/>
    <mergeCell ref="C180:C184"/>
    <mergeCell ref="C185:C188"/>
    <mergeCell ref="D180:D184"/>
    <mergeCell ref="E180:E184"/>
    <mergeCell ref="H213:H216"/>
    <mergeCell ref="F201:F203"/>
    <mergeCell ref="H185:H188"/>
    <mergeCell ref="H180:H184"/>
    <mergeCell ref="H189:H192"/>
    <mergeCell ref="C209:C212"/>
    <mergeCell ref="C213:C216"/>
    <mergeCell ref="F185:F187"/>
    <mergeCell ref="F189:F191"/>
    <mergeCell ref="F205:F207"/>
    <mergeCell ref="F209:F211"/>
    <mergeCell ref="A180:A184"/>
    <mergeCell ref="B185:B188"/>
    <mergeCell ref="A185:A188"/>
    <mergeCell ref="B189:B192"/>
    <mergeCell ref="B193:B196"/>
    <mergeCell ref="C217:K217"/>
    <mergeCell ref="I180:I184"/>
    <mergeCell ref="J180:J184"/>
    <mergeCell ref="I201:I204"/>
    <mergeCell ref="J201:J202"/>
    <mergeCell ref="G201:G204"/>
    <mergeCell ref="F180:F184"/>
    <mergeCell ref="H201:H204"/>
    <mergeCell ref="H205:H208"/>
    <mergeCell ref="H209:H212"/>
    <mergeCell ref="B180:B184"/>
    <mergeCell ref="H193:H196"/>
    <mergeCell ref="H197:H200"/>
    <mergeCell ref="G205:G208"/>
    <mergeCell ref="G209:G212"/>
    <mergeCell ref="G213:G216"/>
    <mergeCell ref="G180:G184"/>
    <mergeCell ref="G189:G192"/>
    <mergeCell ref="G185:G188"/>
    <mergeCell ref="M217:O217"/>
    <mergeCell ref="M193:M194"/>
    <mergeCell ref="N193:N194"/>
    <mergeCell ref="O193:O194"/>
    <mergeCell ref="I209:I212"/>
    <mergeCell ref="J209:J210"/>
    <mergeCell ref="I213:I216"/>
    <mergeCell ref="J213:J214"/>
    <mergeCell ref="I197:I200"/>
    <mergeCell ref="J197:J198"/>
    <mergeCell ref="J205:J206"/>
    <mergeCell ref="I205:I208"/>
    <mergeCell ref="A189:A192"/>
    <mergeCell ref="A193:A196"/>
    <mergeCell ref="A311:A314"/>
    <mergeCell ref="C341:C344"/>
    <mergeCell ref="C345:C348"/>
    <mergeCell ref="A341:A344"/>
    <mergeCell ref="A345:A348"/>
    <mergeCell ref="B311:B314"/>
    <mergeCell ref="A321:A324"/>
    <mergeCell ref="A197:A200"/>
    <mergeCell ref="A201:A204"/>
    <mergeCell ref="A205:A208"/>
    <mergeCell ref="A209:A212"/>
    <mergeCell ref="A213:A216"/>
    <mergeCell ref="C231:C234"/>
    <mergeCell ref="C235:C238"/>
    <mergeCell ref="C239:C242"/>
    <mergeCell ref="B227:B230"/>
    <mergeCell ref="B231:B234"/>
    <mergeCell ref="B235:B238"/>
    <mergeCell ref="B239:B242"/>
    <mergeCell ref="A279:A282"/>
    <mergeCell ref="C243:C246"/>
    <mergeCell ref="C247:C250"/>
    <mergeCell ref="M218:O218"/>
    <mergeCell ref="D213:D216"/>
    <mergeCell ref="A349:A352"/>
    <mergeCell ref="A353:A356"/>
    <mergeCell ref="C325:C328"/>
    <mergeCell ref="C329:C332"/>
    <mergeCell ref="C333:C336"/>
    <mergeCell ref="C337:C340"/>
    <mergeCell ref="B325:B328"/>
    <mergeCell ref="B329:B332"/>
    <mergeCell ref="A325:A328"/>
    <mergeCell ref="A329:A332"/>
    <mergeCell ref="C349:C352"/>
    <mergeCell ref="C353:C356"/>
    <mergeCell ref="B341:B344"/>
    <mergeCell ref="B345:B348"/>
    <mergeCell ref="B349:B352"/>
    <mergeCell ref="B353:B356"/>
    <mergeCell ref="C223:C226"/>
    <mergeCell ref="G227:G230"/>
    <mergeCell ref="G231:G234"/>
    <mergeCell ref="G235:G238"/>
    <mergeCell ref="G239:G242"/>
    <mergeCell ref="H255:H258"/>
    <mergeCell ref="C255:C258"/>
    <mergeCell ref="C227:C230"/>
    <mergeCell ref="H259:H262"/>
    <mergeCell ref="H263:H266"/>
    <mergeCell ref="H267:H270"/>
    <mergeCell ref="F227:F230"/>
    <mergeCell ref="D263:D266"/>
    <mergeCell ref="G243:G246"/>
    <mergeCell ref="G247:G250"/>
    <mergeCell ref="G251:G254"/>
    <mergeCell ref="G255:G258"/>
    <mergeCell ref="G259:G262"/>
    <mergeCell ref="E259:E262"/>
    <mergeCell ref="H243:H246"/>
    <mergeCell ref="H251:H254"/>
    <mergeCell ref="B291:B294"/>
    <mergeCell ref="A291:A294"/>
    <mergeCell ref="C295:C298"/>
    <mergeCell ref="C299:C302"/>
    <mergeCell ref="C303:C306"/>
    <mergeCell ref="C307:C310"/>
    <mergeCell ref="B307:B310"/>
    <mergeCell ref="B303:B306"/>
    <mergeCell ref="H307:H310"/>
    <mergeCell ref="H295:H298"/>
    <mergeCell ref="H299:H302"/>
    <mergeCell ref="F295:F298"/>
    <mergeCell ref="F299:F302"/>
    <mergeCell ref="F303:F305"/>
    <mergeCell ref="F307:F310"/>
    <mergeCell ref="H291:H294"/>
    <mergeCell ref="C411:C412"/>
    <mergeCell ref="B411:B412"/>
    <mergeCell ref="A411:A412"/>
    <mergeCell ref="C413:C414"/>
    <mergeCell ref="B413:B414"/>
    <mergeCell ref="A413:A414"/>
    <mergeCell ref="A303:A306"/>
    <mergeCell ref="A307:A310"/>
    <mergeCell ref="B295:B298"/>
    <mergeCell ref="A295:A298"/>
    <mergeCell ref="B299:B302"/>
    <mergeCell ref="A299:A302"/>
    <mergeCell ref="C404:C405"/>
    <mergeCell ref="C357:K357"/>
    <mergeCell ref="G393:G398"/>
    <mergeCell ref="G385:G388"/>
    <mergeCell ref="A333:A336"/>
    <mergeCell ref="A337:A340"/>
    <mergeCell ref="B333:B336"/>
    <mergeCell ref="B337:B340"/>
    <mergeCell ref="G353:G356"/>
    <mergeCell ref="C406:C407"/>
    <mergeCell ref="F397:F398"/>
    <mergeCell ref="C399:C403"/>
    <mergeCell ref="C421:C422"/>
    <mergeCell ref="C423:C424"/>
    <mergeCell ref="B415:B416"/>
    <mergeCell ref="B417:B418"/>
    <mergeCell ref="B419:B420"/>
    <mergeCell ref="B421:B422"/>
    <mergeCell ref="B423:B424"/>
    <mergeCell ref="C415:C416"/>
    <mergeCell ref="A415:A416"/>
    <mergeCell ref="C417:C418"/>
    <mergeCell ref="C419:C420"/>
    <mergeCell ref="A417:A418"/>
    <mergeCell ref="A419:A420"/>
    <mergeCell ref="A421:A422"/>
    <mergeCell ref="A423:A424"/>
    <mergeCell ref="B360:B363"/>
    <mergeCell ref="A360:A363"/>
    <mergeCell ref="B366:B369"/>
    <mergeCell ref="A366:A369"/>
    <mergeCell ref="B406:B407"/>
    <mergeCell ref="A406:A407"/>
    <mergeCell ref="B399:B403"/>
    <mergeCell ref="A399:A403"/>
    <mergeCell ref="B404:B405"/>
    <mergeCell ref="A404:A405"/>
    <mergeCell ref="B408:B410"/>
    <mergeCell ref="A408:A410"/>
    <mergeCell ref="A283:A286"/>
    <mergeCell ref="B287:B290"/>
    <mergeCell ref="A287:A290"/>
    <mergeCell ref="C251:C254"/>
    <mergeCell ref="B255:B258"/>
    <mergeCell ref="B259:B262"/>
    <mergeCell ref="B263:B266"/>
    <mergeCell ref="A255:A258"/>
    <mergeCell ref="A259:A262"/>
    <mergeCell ref="A263:A266"/>
    <mergeCell ref="A267:A270"/>
    <mergeCell ref="A271:A274"/>
    <mergeCell ref="A275:A278"/>
    <mergeCell ref="A251:A254"/>
    <mergeCell ref="C287:C290"/>
    <mergeCell ref="C283:C286"/>
    <mergeCell ref="C279:C282"/>
    <mergeCell ref="C275:C278"/>
    <mergeCell ref="C271:C274"/>
    <mergeCell ref="C267:C270"/>
    <mergeCell ref="C263:C266"/>
    <mergeCell ref="C259:C262"/>
    <mergeCell ref="A247:A250"/>
    <mergeCell ref="J45:J49"/>
    <mergeCell ref="E45:E49"/>
    <mergeCell ref="F58:F59"/>
    <mergeCell ref="E55:E59"/>
    <mergeCell ref="C58:C59"/>
    <mergeCell ref="D58:D59"/>
    <mergeCell ref="B114:B117"/>
    <mergeCell ref="A114:A117"/>
    <mergeCell ref="G109:G117"/>
    <mergeCell ref="B243:B246"/>
    <mergeCell ref="A227:A230"/>
    <mergeCell ref="A231:A234"/>
    <mergeCell ref="A235:A238"/>
    <mergeCell ref="A239:A242"/>
    <mergeCell ref="A243:A246"/>
    <mergeCell ref="B223:B226"/>
    <mergeCell ref="A223:A226"/>
    <mergeCell ref="D109:F113"/>
    <mergeCell ref="J109:J117"/>
    <mergeCell ref="H109:H117"/>
    <mergeCell ref="I109:I117"/>
    <mergeCell ref="I64:I69"/>
    <mergeCell ref="H70:H75"/>
    <mergeCell ref="G360:G365"/>
    <mergeCell ref="G366:G371"/>
    <mergeCell ref="J223:J224"/>
    <mergeCell ref="D243:D246"/>
    <mergeCell ref="D247:D250"/>
    <mergeCell ref="F267:F270"/>
    <mergeCell ref="F271:F274"/>
    <mergeCell ref="F275:F278"/>
    <mergeCell ref="D223:D226"/>
    <mergeCell ref="D227:D230"/>
    <mergeCell ref="D231:D234"/>
    <mergeCell ref="F337:F340"/>
    <mergeCell ref="D329:D332"/>
    <mergeCell ref="D333:D336"/>
    <mergeCell ref="D325:F328"/>
    <mergeCell ref="D317:F320"/>
    <mergeCell ref="F315:F316"/>
    <mergeCell ref="G311:G316"/>
    <mergeCell ref="H311:H316"/>
    <mergeCell ref="I311:I316"/>
    <mergeCell ref="G223:G226"/>
    <mergeCell ref="G263:G266"/>
    <mergeCell ref="J311:J316"/>
    <mergeCell ref="J291:J292"/>
    <mergeCell ref="D391:D392"/>
    <mergeCell ref="D360:F363"/>
    <mergeCell ref="D366:F369"/>
    <mergeCell ref="D341:F344"/>
    <mergeCell ref="D345:D348"/>
    <mergeCell ref="D349:D352"/>
    <mergeCell ref="D353:D356"/>
    <mergeCell ref="F321:F324"/>
    <mergeCell ref="F329:F332"/>
    <mergeCell ref="F333:F336"/>
    <mergeCell ref="D389:D390"/>
    <mergeCell ref="F364:F365"/>
    <mergeCell ref="F370:F371"/>
    <mergeCell ref="F223:F226"/>
    <mergeCell ref="F74:F75"/>
    <mergeCell ref="D311:F314"/>
    <mergeCell ref="D235:D238"/>
    <mergeCell ref="D239:D242"/>
    <mergeCell ref="H271:H274"/>
    <mergeCell ref="H275:H278"/>
    <mergeCell ref="D279:D282"/>
    <mergeCell ref="C222:L222"/>
    <mergeCell ref="C220:L220"/>
    <mergeCell ref="H279:H282"/>
    <mergeCell ref="H283:H286"/>
    <mergeCell ref="H287:H290"/>
    <mergeCell ref="G193:G196"/>
    <mergeCell ref="G197:G200"/>
    <mergeCell ref="D122:D125"/>
    <mergeCell ref="J122:J125"/>
    <mergeCell ref="J129:J133"/>
    <mergeCell ref="H156:H159"/>
    <mergeCell ref="H160:H163"/>
    <mergeCell ref="D156:D159"/>
    <mergeCell ref="H152:H155"/>
    <mergeCell ref="C291:C294"/>
    <mergeCell ref="C311:C314"/>
    <mergeCell ref="D152:D155"/>
    <mergeCell ref="F138:F140"/>
    <mergeCell ref="F142:F144"/>
    <mergeCell ref="F146:F150"/>
    <mergeCell ref="D114:D117"/>
    <mergeCell ref="C114:C117"/>
    <mergeCell ref="B78:O78"/>
    <mergeCell ref="M118:O118"/>
    <mergeCell ref="F114:F117"/>
    <mergeCell ref="F86:F87"/>
    <mergeCell ref="D82:F85"/>
    <mergeCell ref="D134:D137"/>
    <mergeCell ref="D129:D133"/>
    <mergeCell ref="D138:D141"/>
    <mergeCell ref="D146:D151"/>
    <mergeCell ref="H146:H151"/>
    <mergeCell ref="J97:J101"/>
    <mergeCell ref="F105:F108"/>
    <mergeCell ref="F88:F89"/>
    <mergeCell ref="M93:M94"/>
    <mergeCell ref="F93:F95"/>
    <mergeCell ref="D97:F100"/>
    <mergeCell ref="F101:F103"/>
    <mergeCell ref="E101:E104"/>
    <mergeCell ref="Q1:T3"/>
    <mergeCell ref="G64:G69"/>
    <mergeCell ref="G45:G49"/>
    <mergeCell ref="H45:H49"/>
    <mergeCell ref="I45:I49"/>
    <mergeCell ref="C74:C75"/>
    <mergeCell ref="J70:J75"/>
    <mergeCell ref="J64:J69"/>
    <mergeCell ref="H64:H69"/>
    <mergeCell ref="G70:G75"/>
    <mergeCell ref="I70:I75"/>
    <mergeCell ref="F12:F15"/>
    <mergeCell ref="F16:F19"/>
    <mergeCell ref="K5:K6"/>
    <mergeCell ref="A3:O3"/>
    <mergeCell ref="G5:G6"/>
    <mergeCell ref="A5:A6"/>
    <mergeCell ref="B5:B6"/>
    <mergeCell ref="C5:C6"/>
    <mergeCell ref="M5:O5"/>
    <mergeCell ref="E5:E6"/>
    <mergeCell ref="C64:C67"/>
    <mergeCell ref="D64:D67"/>
    <mergeCell ref="A35:A39"/>
  </mergeCells>
  <printOptions horizontalCentered="1" verticalCentered="1"/>
  <pageMargins left="0.23622047244094491" right="0.23622047244094491" top="0.43307086614173229" bottom="0.15748031496062992" header="0.19685039370078741" footer="0.15748031496062992"/>
  <pageSetup paperSize="9" scale="95" firstPageNumber="39" fitToHeight="0" orientation="landscape"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Įvardinti diapazonai</vt:lpstr>
      </vt:variant>
      <vt:variant>
        <vt:i4>1</vt:i4>
      </vt:variant>
    </vt:vector>
  </HeadingPairs>
  <TitlesOfParts>
    <vt:vector size="17" baseType="lpstr">
      <vt:lpstr>1 Programa</vt:lpstr>
      <vt:lpstr>2 programa</vt:lpstr>
      <vt:lpstr>3 programa</vt:lpstr>
      <vt:lpstr>4 programa</vt:lpstr>
      <vt:lpstr>5 programa</vt:lpstr>
      <vt:lpstr>6 programa</vt:lpstr>
      <vt:lpstr>8 programa</vt:lpstr>
      <vt:lpstr>9 programa</vt:lpstr>
      <vt:lpstr>10 programa</vt:lpstr>
      <vt:lpstr>11 programa</vt:lpstr>
      <vt:lpstr>12 programa</vt:lpstr>
      <vt:lpstr>13 programa</vt:lpstr>
      <vt:lpstr>14 programa</vt:lpstr>
      <vt:lpstr>15 programa</vt:lpstr>
      <vt:lpstr>16 programa</vt:lpstr>
      <vt:lpstr>Priemonių vykdytojų kodai</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2022-04-05T09:58:57Z</cp:lastPrinted>
  <dcterms:created xsi:type="dcterms:W3CDTF">2022-03-01T08:36:48Z</dcterms:created>
  <dcterms:modified xsi:type="dcterms:W3CDTF">2022-04-05T10:00:01Z</dcterms:modified>
</cp:coreProperties>
</file>